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000"/>
    <numFmt numFmtId="166" formatCode="$#,##0"/>
  </numFmts>
  <fonts count="3">
    <font>
      <name val="Calibri"/>
      <family val="2"/>
      <color theme="1"/>
      <sz val="11"/>
      <scheme val="minor"/>
    </font>
    <font>
      <b val="1"/>
    </font>
    <font>
      <name val="Calibri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EA9892"/>
        <bgColor rgb="00EA9892"/>
      </patternFill>
    </fill>
    <fill>
      <patternFill patternType="solid">
        <fgColor rgb="00FFFF00"/>
        <bgColor rgb="00FFFF00"/>
      </patternFill>
    </fill>
    <fill>
      <patternFill patternType="solid">
        <fgColor rgb="00E2EFDA"/>
        <bgColor rgb="00E2EFDA"/>
      </patternFill>
    </fill>
    <fill>
      <patternFill patternType="solid">
        <fgColor rgb="00BDD7EE"/>
        <bgColor rgb="00BDD7EE"/>
      </patternFill>
    </fill>
    <fill>
      <patternFill patternType="solid">
        <fgColor rgb="00EDEDED"/>
        <bgColor rgb="00EDEDED"/>
      </patternFill>
    </fill>
    <fill>
      <patternFill patternType="solid">
        <fgColor rgb="00FF0000"/>
        <bgColor rgb="00FF0000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top style="double"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 wrapText="1"/>
    </xf>
    <xf numFmtId="0" fontId="1" fillId="2" borderId="1" applyAlignment="1" pivotButton="0" quotePrefix="0" xfId="0">
      <alignment horizontal="center" vertical="bottom" wrapText="1"/>
    </xf>
    <xf numFmtId="0" fontId="1" fillId="3" borderId="1" applyAlignment="1" pivotButton="0" quotePrefix="0" xfId="0">
      <alignment horizontal="center" vertical="bottom" wrapText="1"/>
    </xf>
    <xf numFmtId="0" fontId="1" fillId="4" borderId="1" applyAlignment="1" pivotButton="0" quotePrefix="0" xfId="0">
      <alignment horizontal="center" vertical="bottom" wrapText="1"/>
    </xf>
    <xf numFmtId="0" fontId="1" fillId="5" borderId="1" applyAlignment="1" pivotButton="0" quotePrefix="0" xfId="0">
      <alignment horizontal="center" vertical="bottom" wrapText="1"/>
    </xf>
    <xf numFmtId="0" fontId="1" fillId="6" borderId="1" applyAlignment="1" pivotButton="0" quotePrefix="0" xfId="0">
      <alignment horizontal="center" vertical="bottom" wrapText="1"/>
    </xf>
    <xf numFmtId="4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4" fontId="0" fillId="6" borderId="0" applyAlignment="1" pivotButton="0" quotePrefix="0" xfId="0">
      <alignment horizontal="center" vertical="center"/>
    </xf>
    <xf numFmtId="0" fontId="0" fillId="6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4" fontId="0" fillId="5" borderId="0" applyAlignment="1" pivotButton="0" quotePrefix="0" xfId="0">
      <alignment horizontal="center" vertical="center"/>
    </xf>
    <xf numFmtId="4" fontId="0" fillId="4" borderId="0" applyAlignment="1" pivotButton="0" quotePrefix="0" xfId="0">
      <alignment horizontal="center" vertical="center"/>
    </xf>
    <xf numFmtId="4" fontId="0" fillId="3" borderId="0" applyAlignment="1" pivotButton="0" quotePrefix="0" xfId="0">
      <alignment horizontal="center" vertical="center"/>
    </xf>
    <xf numFmtId="4" fontId="0" fillId="2" borderId="0" applyAlignment="1" pivotButton="0" quotePrefix="0" xfId="0">
      <alignment horizontal="center" vertical="center"/>
    </xf>
    <xf numFmtId="4" fontId="2" fillId="7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4" fontId="1" fillId="0" borderId="2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165" fontId="1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88"/>
  <sheetViews>
    <sheetView workbookViewId="0">
      <pane xSplit="1" ySplit="2" topLeftCell="B3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5" customWidth="1" min="2" max="2"/>
    <col width="30" customWidth="1" min="3" max="3"/>
    <col width="25" customWidth="1" min="4" max="4"/>
    <col width="12" customWidth="1" min="5" max="5"/>
    <col width="8" customWidth="1" min="6" max="6"/>
    <col width="8" customWidth="1" min="7" max="7"/>
    <col width="8" customWidth="1" min="8" max="8"/>
    <col width="13" customWidth="1" min="9" max="9"/>
    <col hidden="1" width="13" customWidth="1" min="10" max="10"/>
    <col width="15" customWidth="1" min="11" max="11"/>
    <col width="15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4.1" customWidth="1" min="23" max="23"/>
    <col width="14.1" customWidth="1" min="24" max="24"/>
    <col width="13" customWidth="1" min="25" max="25"/>
    <col width="15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5" customWidth="1" min="35" max="35"/>
    <col width="13" customWidth="1" min="36" max="36"/>
    <col width="15" customWidth="1" min="37" max="37"/>
  </cols>
  <sheetData>
    <row r="1" ht="15" customHeight="1">
      <c r="N1" s="2" t="n">
        <v>5181</v>
      </c>
      <c r="P1" s="2" t="n">
        <v>4175</v>
      </c>
      <c r="R1" s="2" t="n">
        <v>2642</v>
      </c>
      <c r="T1" s="2" t="n">
        <v>792.6</v>
      </c>
      <c r="V1" s="2" t="n">
        <v>792.6</v>
      </c>
      <c r="X1" s="2" t="n">
        <v>317.04</v>
      </c>
      <c r="Z1" s="2" t="n">
        <v>3340</v>
      </c>
      <c r="AB1" s="2" t="n">
        <v>5588.4</v>
      </c>
      <c r="AD1" s="2" t="n">
        <v>9314</v>
      </c>
      <c r="AF1" s="2" t="n">
        <v>1</v>
      </c>
      <c r="AK1" s="3" t="n">
        <v>100000</v>
      </c>
    </row>
    <row r="2" ht="67.90000000000001" customHeight="1">
      <c r="A2" s="4" t="inlineStr">
        <is>
          <t>PIN</t>
        </is>
      </c>
      <c r="B2" s="4" t="inlineStr">
        <is>
          <t>NAME</t>
        </is>
      </c>
      <c r="C2" s="5" t="inlineStr">
        <is>
          <t>OWNER ADDRESS</t>
        </is>
      </c>
      <c r="D2" s="5" t="inlineStr">
        <is>
          <t>CITY STATE ZIP</t>
        </is>
      </c>
      <c r="E2" s="4" t="inlineStr">
        <is>
          <t>DESCRIPTION</t>
        </is>
      </c>
      <c r="F2" s="4" t="inlineStr">
        <is>
          <t>SEC</t>
        </is>
      </c>
      <c r="G2" s="4" t="inlineStr">
        <is>
          <t>TWP</t>
        </is>
      </c>
      <c r="H2" s="4" t="inlineStr">
        <is>
          <t>RANGE</t>
        </is>
      </c>
      <c r="I2" s="5" t="inlineStr">
        <is>
          <t>PARCEL ACRES</t>
        </is>
      </c>
      <c r="J2" s="5" t="inlineStr">
        <is>
          <t>ACRES IN TRACT</t>
        </is>
      </c>
      <c r="K2" s="5" t="inlineStr">
        <is>
          <t>TOTAL BENEFITED ACRES</t>
        </is>
      </c>
      <c r="L2" s="5" t="inlineStr">
        <is>
          <t>ACRES IN WATERSHED NOT BENEFITED</t>
        </is>
      </c>
      <c r="M2" s="6" t="inlineStr">
        <is>
          <t>CLASS 1 ACRES</t>
        </is>
      </c>
      <c r="N2" s="5" t="inlineStr">
        <is>
          <t>CLASS 1 BENEFIT</t>
        </is>
      </c>
      <c r="O2" s="7" t="inlineStr">
        <is>
          <t>CLASS 2 ACRES</t>
        </is>
      </c>
      <c r="P2" s="5" t="inlineStr">
        <is>
          <t>CLASS 2 BENEFIT</t>
        </is>
      </c>
      <c r="Q2" s="8" t="inlineStr">
        <is>
          <t>CLASS 3 ACRES</t>
        </is>
      </c>
      <c r="R2" s="5" t="inlineStr">
        <is>
          <t>CLASS 3 BENEFIT</t>
        </is>
      </c>
      <c r="S2" s="9" t="inlineStr">
        <is>
          <t>CLASS 4 ACRES</t>
        </is>
      </c>
      <c r="T2" s="5" t="inlineStr">
        <is>
          <t>CLASS 4 BENEFIT</t>
        </is>
      </c>
      <c r="U2" s="5" t="inlineStr">
        <is>
          <t>INDUSTRIAL ACRES</t>
        </is>
      </c>
      <c r="V2" s="5" t="inlineStr">
        <is>
          <t>INDUSTRIAL BENEFIT</t>
        </is>
      </c>
      <c r="W2" s="10" t="inlineStr">
        <is>
          <t>RESIDENTIAL ACRES</t>
        </is>
      </c>
      <c r="X2" s="5" t="inlineStr">
        <is>
          <t>RESIDENTIAL BENEFIT</t>
        </is>
      </c>
      <c r="Y2" s="10" t="inlineStr">
        <is>
          <t>ROAD ACRES</t>
        </is>
      </c>
      <c r="Z2" s="5" t="inlineStr">
        <is>
          <t>ROAD BENEFIT</t>
        </is>
      </c>
      <c r="AA2" s="5" t="inlineStr">
        <is>
          <t>SUBPRIME GRASS STRIP ACRES</t>
        </is>
      </c>
      <c r="AB2" s="5" t="inlineStr">
        <is>
          <t>SUBPRIME GRASS STRIP DAMAGES</t>
        </is>
      </c>
      <c r="AC2" s="5" t="inlineStr">
        <is>
          <t>PRIME GRASS STRIP ACRES</t>
        </is>
      </c>
      <c r="AD2" s="5" t="inlineStr">
        <is>
          <t>PRIME GRASS STRIP DAMAGES</t>
        </is>
      </c>
      <c r="AE2" s="5" t="inlineStr">
        <is>
          <t>WETLAND BUFFER STRIP ACRES</t>
        </is>
      </c>
      <c r="AF2" s="5" t="inlineStr">
        <is>
          <t>WETLAND BUFFER STRIP DAMAGES</t>
        </is>
      </c>
      <c r="AG2" s="5" t="inlineStr">
        <is>
          <t>DITCH ACRES</t>
        </is>
      </c>
      <c r="AH2" s="5" t="inlineStr">
        <is>
          <t>NON BENEFITED ACRES</t>
        </is>
      </c>
      <c r="AI2" s="5" t="inlineStr">
        <is>
          <t>TOTAL PARCEL BENEFITS</t>
        </is>
      </c>
      <c r="AJ2" s="5" t="inlineStr">
        <is>
          <t>PERCENT TOTAL BENEFITS</t>
        </is>
      </c>
      <c r="AK2" s="5">
        <f>"NOTIONAL AMOUNT OF $"&amp;TEXT($AK$1,"#,##0")&amp;" ASSESSMENT"</f>
        <v/>
      </c>
    </row>
    <row r="3">
      <c r="A3" s="11" t="inlineStr">
        <is>
          <t>10.31.4.00.003</t>
        </is>
      </c>
      <c r="B3" s="11" t="inlineStr">
        <is>
          <t>EDWARD J &amp; TONI L GILLEN</t>
        </is>
      </c>
      <c r="C3" s="11" t="inlineStr">
        <is>
          <t>20606 FAIRBANKS AVE</t>
        </is>
      </c>
      <c r="D3" s="11" t="inlineStr">
        <is>
          <t>FARIBAULT MN  55021</t>
        </is>
      </c>
      <c r="E3" s="11" t="inlineStr">
        <is>
          <t>NE SE</t>
        </is>
      </c>
      <c r="F3" s="12" t="n">
        <v>31</v>
      </c>
      <c r="G3" s="12" t="n">
        <v>110</v>
      </c>
      <c r="H3" s="12" t="n">
        <v>21</v>
      </c>
      <c r="I3" s="11" t="n">
        <v>35</v>
      </c>
      <c r="J3" s="11" t="n">
        <v>7.15</v>
      </c>
      <c r="K3" s="11">
        <f>SUM(M3,O3,Q3,S3,U3,W3)</f>
        <v/>
      </c>
      <c r="L3" s="11">
        <f>SUM(AA3,AC3,AE3,AG3,AH3)</f>
        <v/>
      </c>
      <c r="M3" s="13" t="n"/>
      <c r="N3" s="14" t="n"/>
      <c r="O3" s="15" t="n"/>
      <c r="P3" s="14" t="n"/>
      <c r="Q3" s="16" t="n"/>
      <c r="R3" s="14" t="n"/>
      <c r="S3" s="17" t="n"/>
      <c r="T3" s="14" t="n"/>
      <c r="U3" s="14" t="n"/>
      <c r="V3" s="14" t="n"/>
      <c r="W3" s="18" t="n">
        <v>0.5</v>
      </c>
      <c r="X3" s="2" t="n">
        <v>142.67</v>
      </c>
      <c r="Y3" s="19" t="inlineStr"/>
      <c r="Z3" s="14" t="inlineStr"/>
      <c r="AA3" s="14" t="n"/>
      <c r="AB3" s="14" t="n"/>
      <c r="AC3" s="14" t="n"/>
      <c r="AD3" s="14" t="n"/>
      <c r="AE3" s="14" t="n"/>
      <c r="AF3" s="14" t="n"/>
      <c r="AG3" s="14" t="n"/>
      <c r="AH3" s="11" t="n">
        <v>6.65</v>
      </c>
      <c r="AI3" s="2">
        <f>SUM(N3,P3,R3,T3,V3,X3,Z3)</f>
        <v/>
      </c>
      <c r="AJ3" s="20">
        <f>IFERROR(AI3/$AI$85*100,0)</f>
        <v/>
      </c>
      <c r="AK3" s="2">
        <f>IFERROR(AJ3/100*$AK$1,0)</f>
        <v/>
      </c>
    </row>
    <row r="4">
      <c r="A4" s="11" t="inlineStr">
        <is>
          <t>10.31.4.50.001</t>
        </is>
      </c>
      <c r="B4" s="11" t="inlineStr">
        <is>
          <t>PAUL R &amp; ANGELA M SCHEFFLER TRUST</t>
        </is>
      </c>
      <c r="C4" s="11" t="inlineStr">
        <is>
          <t>18850 FAIRBANKS AVE</t>
        </is>
      </c>
      <c r="D4" s="11" t="inlineStr">
        <is>
          <t>FARIBAULT MN 55021</t>
        </is>
      </c>
      <c r="E4" s="11" t="inlineStr">
        <is>
          <t>SW SE</t>
        </is>
      </c>
      <c r="F4" s="12" t="n">
        <v>31</v>
      </c>
      <c r="G4" s="12" t="n">
        <v>110</v>
      </c>
      <c r="H4" s="12" t="n">
        <v>21</v>
      </c>
      <c r="I4" s="11" t="n">
        <v>38</v>
      </c>
      <c r="J4" s="11" t="n">
        <v>3.48</v>
      </c>
      <c r="K4" s="11">
        <f>SUM(M4,O4,Q4,S4,U4,W4)</f>
        <v/>
      </c>
      <c r="L4" s="11">
        <f>SUM(AA4,AC4,AE4,AG4,AH4)</f>
        <v/>
      </c>
      <c r="M4" s="13" t="n"/>
      <c r="N4" s="14" t="n"/>
      <c r="O4" s="15" t="n"/>
      <c r="P4" s="14" t="n"/>
      <c r="Q4" s="16" t="n"/>
      <c r="R4" s="14" t="n"/>
      <c r="S4" s="21" t="n">
        <v>2.99</v>
      </c>
      <c r="T4" s="2" t="n">
        <v>2369.874</v>
      </c>
      <c r="U4" s="14" t="n"/>
      <c r="V4" s="14" t="n"/>
      <c r="W4" s="19" t="n"/>
      <c r="X4" s="14" t="n"/>
      <c r="Y4" s="19" t="inlineStr"/>
      <c r="Z4" s="14" t="inlineStr"/>
      <c r="AA4" s="14" t="n"/>
      <c r="AB4" s="14" t="n"/>
      <c r="AC4" s="14" t="n"/>
      <c r="AD4" s="14" t="n"/>
      <c r="AE4" s="14" t="n"/>
      <c r="AF4" s="14" t="n"/>
      <c r="AG4" s="14" t="n"/>
      <c r="AH4" s="11" t="n">
        <v>0.48</v>
      </c>
      <c r="AI4" s="2">
        <f>SUM(N4,P4,R4,T4,V4,X4,Z4)</f>
        <v/>
      </c>
      <c r="AJ4" s="20">
        <f>IFERROR(AI4/$AI$85*100,0)</f>
        <v/>
      </c>
      <c r="AK4" s="2">
        <f>IFERROR(AJ4/100*$AK$1,0)</f>
        <v/>
      </c>
    </row>
    <row r="5">
      <c r="A5" s="11" t="inlineStr">
        <is>
          <t>10.31.4.50.002</t>
        </is>
      </c>
      <c r="B5" s="11" t="inlineStr">
        <is>
          <t>LYNN R JAMES</t>
        </is>
      </c>
      <c r="C5" s="11" t="inlineStr">
        <is>
          <t>6385 210TH ST W</t>
        </is>
      </c>
      <c r="D5" s="11" t="inlineStr">
        <is>
          <t>FARIBAULT MN  55021</t>
        </is>
      </c>
      <c r="E5" s="11" t="inlineStr">
        <is>
          <t>SW SE</t>
        </is>
      </c>
      <c r="F5" s="12" t="n">
        <v>31</v>
      </c>
      <c r="G5" s="12" t="n">
        <v>110</v>
      </c>
      <c r="H5" s="12" t="n">
        <v>21</v>
      </c>
      <c r="I5" s="11" t="n">
        <v>3</v>
      </c>
      <c r="J5" s="11" t="n">
        <v>0.51</v>
      </c>
      <c r="K5" s="11">
        <f>SUM(M5,O5,Q5,S5,U5,W5)</f>
        <v/>
      </c>
      <c r="L5" s="11">
        <f>SUM(AA5,AC5,AE5,AG5,AH5)</f>
        <v/>
      </c>
      <c r="M5" s="13" t="n"/>
      <c r="N5" s="14" t="n"/>
      <c r="O5" s="15" t="n"/>
      <c r="P5" s="14" t="n"/>
      <c r="Q5" s="16" t="n"/>
      <c r="R5" s="14" t="n"/>
      <c r="S5" s="17" t="n"/>
      <c r="T5" s="14" t="n"/>
      <c r="U5" s="14" t="n"/>
      <c r="V5" s="14" t="n"/>
      <c r="W5" s="18" t="n">
        <v>0.41</v>
      </c>
      <c r="X5" s="2" t="n">
        <v>116.9894</v>
      </c>
      <c r="Y5" s="19" t="inlineStr"/>
      <c r="Z5" s="14" t="inlineStr"/>
      <c r="AA5" s="14" t="n"/>
      <c r="AB5" s="14" t="n"/>
      <c r="AC5" s="14" t="n"/>
      <c r="AD5" s="14" t="n"/>
      <c r="AE5" s="14" t="n"/>
      <c r="AF5" s="14" t="n"/>
      <c r="AG5" s="14" t="n"/>
      <c r="AH5" s="11" t="n">
        <v>0.1</v>
      </c>
      <c r="AI5" s="2">
        <f>SUM(N5,P5,R5,T5,V5,X5,Z5)</f>
        <v/>
      </c>
      <c r="AJ5" s="20">
        <f>IFERROR(AI5/$AI$85*100,0)</f>
        <v/>
      </c>
      <c r="AK5" s="2">
        <f>IFERROR(AJ5/100*$AK$1,0)</f>
        <v/>
      </c>
    </row>
    <row r="6">
      <c r="A6" s="11" t="inlineStr">
        <is>
          <t>10.31.4.75.001</t>
        </is>
      </c>
      <c r="B6" s="11" t="inlineStr">
        <is>
          <t>GERALD D &amp; LISA A DWYER TRUST</t>
        </is>
      </c>
      <c r="C6" s="11" t="inlineStr">
        <is>
          <t>4983 210TH ST W</t>
        </is>
      </c>
      <c r="D6" s="11" t="inlineStr">
        <is>
          <t>FARIBAULT MN 55021</t>
        </is>
      </c>
      <c r="E6" s="11" t="inlineStr">
        <is>
          <t>SE SE</t>
        </is>
      </c>
      <c r="F6" s="12" t="n">
        <v>31</v>
      </c>
      <c r="G6" s="12" t="n">
        <v>110</v>
      </c>
      <c r="H6" s="12" t="n">
        <v>21</v>
      </c>
      <c r="I6" s="11" t="n">
        <v>40</v>
      </c>
      <c r="J6" s="11" t="n">
        <v>35.97</v>
      </c>
      <c r="K6" s="11">
        <f>SUM(M6,O6,Q6,S6,U6,W6)</f>
        <v/>
      </c>
      <c r="L6" s="11">
        <f>SUM(AA6,AC6,AE6,AG6,AH6)</f>
        <v/>
      </c>
      <c r="M6" s="13" t="n"/>
      <c r="N6" s="14" t="n"/>
      <c r="O6" s="15" t="n"/>
      <c r="P6" s="14" t="n"/>
      <c r="Q6" s="22" t="n">
        <v>11.18</v>
      </c>
      <c r="R6" s="2" t="n">
        <v>29537.56</v>
      </c>
      <c r="S6" s="21" t="n">
        <v>23.44</v>
      </c>
      <c r="T6" s="2" t="n">
        <v>18578.544</v>
      </c>
      <c r="U6" s="14" t="n"/>
      <c r="V6" s="14" t="n"/>
      <c r="W6" s="19" t="n"/>
      <c r="X6" s="14" t="n"/>
      <c r="Y6" s="19" t="inlineStr"/>
      <c r="Z6" s="14" t="inlineStr"/>
      <c r="AA6" s="14" t="n"/>
      <c r="AB6" s="14" t="n"/>
      <c r="AC6" s="14" t="n"/>
      <c r="AD6" s="14" t="n"/>
      <c r="AE6" s="14" t="n"/>
      <c r="AF6" s="14" t="n"/>
      <c r="AG6" s="14" t="n"/>
      <c r="AH6" s="11" t="n">
        <v>1.33</v>
      </c>
      <c r="AI6" s="2">
        <f>SUM(N6,P6,R6,T6,V6,X6,Z6)</f>
        <v/>
      </c>
      <c r="AJ6" s="20">
        <f>IFERROR(AI6/$AI$85*100,0)</f>
        <v/>
      </c>
      <c r="AK6" s="2">
        <f>IFERROR(AJ6/100*$AK$1,0)</f>
        <v/>
      </c>
    </row>
    <row r="7">
      <c r="A7" s="11" t="inlineStr">
        <is>
          <t>10.32.1.50.003</t>
        </is>
      </c>
      <c r="B7" s="11" t="inlineStr">
        <is>
          <t>ROBERT R &amp; SHARON BERGHOFF</t>
        </is>
      </c>
      <c r="C7" s="11" t="inlineStr">
        <is>
          <t>5650 CEDAR LAKE BLVD</t>
        </is>
      </c>
      <c r="D7" s="11" t="inlineStr">
        <is>
          <t>FARIBAULT MN 55021</t>
        </is>
      </c>
      <c r="E7" s="11" t="inlineStr">
        <is>
          <t>NE NW</t>
        </is>
      </c>
      <c r="F7" s="12" t="n">
        <v>32</v>
      </c>
      <c r="G7" s="12" t="n">
        <v>110</v>
      </c>
      <c r="H7" s="12" t="n">
        <v>21</v>
      </c>
      <c r="I7" s="11" t="n">
        <v>153</v>
      </c>
      <c r="J7" s="11" t="n">
        <v>6.47</v>
      </c>
      <c r="K7" s="11">
        <f>SUM(M7,O7,Q7,S7,U7,W7)</f>
        <v/>
      </c>
      <c r="L7" s="11">
        <f>SUM(AA7,AC7,AE7,AG7,AH7)</f>
        <v/>
      </c>
      <c r="M7" s="13" t="n"/>
      <c r="N7" s="14" t="n"/>
      <c r="O7" s="15" t="n"/>
      <c r="P7" s="14" t="n"/>
      <c r="Q7" s="22" t="n">
        <v>0.98</v>
      </c>
      <c r="R7" s="2" t="n">
        <v>2589.16</v>
      </c>
      <c r="S7" s="21" t="n">
        <v>4.34</v>
      </c>
      <c r="T7" s="2" t="n">
        <v>3439.884</v>
      </c>
      <c r="U7" s="14" t="n"/>
      <c r="V7" s="14" t="n"/>
      <c r="W7" s="18" t="n">
        <v>1.14</v>
      </c>
      <c r="X7" s="2" t="n">
        <v>325.2875999999999</v>
      </c>
      <c r="Y7" s="19" t="inlineStr"/>
      <c r="Z7" s="14" t="inlineStr"/>
      <c r="AA7" s="14" t="n"/>
      <c r="AB7" s="14" t="n"/>
      <c r="AC7" s="14" t="n"/>
      <c r="AD7" s="14" t="n"/>
      <c r="AE7" s="14" t="n"/>
      <c r="AF7" s="14" t="n"/>
      <c r="AG7" s="14" t="n"/>
      <c r="AH7" s="14" t="n"/>
      <c r="AI7" s="2">
        <f>SUM(N7,P7,R7,T7,V7,X7,Z7)</f>
        <v/>
      </c>
      <c r="AJ7" s="20">
        <f>IFERROR(AI7/$AI$85*100,0)</f>
        <v/>
      </c>
      <c r="AK7" s="2">
        <f>IFERROR(AJ7/100*$AK$1,0)</f>
        <v/>
      </c>
    </row>
    <row r="8">
      <c r="A8" s="11" t="inlineStr">
        <is>
          <t>10.32.1.50.003</t>
        </is>
      </c>
      <c r="B8" s="11" t="inlineStr">
        <is>
          <t>ROBERT R &amp; SHARON BERGHOFF</t>
        </is>
      </c>
      <c r="C8" s="11" t="inlineStr">
        <is>
          <t>5650 CEDAR LAKE BLVD</t>
        </is>
      </c>
      <c r="D8" s="11" t="inlineStr">
        <is>
          <t>FARIBAULT MN 55021</t>
        </is>
      </c>
      <c r="E8" s="11" t="inlineStr">
        <is>
          <t>NW NE</t>
        </is>
      </c>
      <c r="F8" s="12" t="n">
        <v>32</v>
      </c>
      <c r="G8" s="12" t="n">
        <v>110</v>
      </c>
      <c r="H8" s="12" t="n">
        <v>21</v>
      </c>
      <c r="I8" s="11" t="n">
        <v>153</v>
      </c>
      <c r="J8" s="11" t="n">
        <v>16.3</v>
      </c>
      <c r="K8" s="11">
        <f>SUM(M8,O8,Q8,S8,U8,W8)</f>
        <v/>
      </c>
      <c r="L8" s="11">
        <f>SUM(AA8,AC8,AE8,AG8,AH8)</f>
        <v/>
      </c>
      <c r="M8" s="13" t="n"/>
      <c r="N8" s="14" t="n"/>
      <c r="O8" s="15" t="n"/>
      <c r="P8" s="14" t="n"/>
      <c r="Q8" s="22" t="n">
        <v>8.550000000000001</v>
      </c>
      <c r="R8" s="2" t="n">
        <v>22589.1</v>
      </c>
      <c r="S8" s="21" t="n">
        <v>7.74</v>
      </c>
      <c r="T8" s="2" t="n">
        <v>6134.724</v>
      </c>
      <c r="U8" s="14" t="n"/>
      <c r="V8" s="14" t="n"/>
      <c r="W8" s="19" t="n"/>
      <c r="X8" s="14" t="n"/>
      <c r="Y8" s="19" t="inlineStr"/>
      <c r="Z8" s="14" t="inlineStr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2">
        <f>SUM(N8,P8,R8,T8,V8,X8,Z8)</f>
        <v/>
      </c>
      <c r="AJ8" s="20">
        <f>IFERROR(AI8/$AI$85*100,0)</f>
        <v/>
      </c>
      <c r="AK8" s="2">
        <f>IFERROR(AJ8/100*$AK$1,0)</f>
        <v/>
      </c>
    </row>
    <row r="9">
      <c r="A9" s="11" t="inlineStr">
        <is>
          <t>10.32.1.50.003</t>
        </is>
      </c>
      <c r="B9" s="11" t="inlineStr">
        <is>
          <t>ROBERT R &amp; SHARON BERGHOFF</t>
        </is>
      </c>
      <c r="C9" s="11" t="inlineStr">
        <is>
          <t>5650 CEDAR LAKE BLVD</t>
        </is>
      </c>
      <c r="D9" s="11" t="inlineStr">
        <is>
          <t>FARIBAULT MN 55021</t>
        </is>
      </c>
      <c r="E9" s="11" t="inlineStr">
        <is>
          <t>SE NW</t>
        </is>
      </c>
      <c r="F9" s="12" t="n">
        <v>32</v>
      </c>
      <c r="G9" s="12" t="n">
        <v>110</v>
      </c>
      <c r="H9" s="12" t="n">
        <v>21</v>
      </c>
      <c r="I9" s="11" t="n">
        <v>153</v>
      </c>
      <c r="J9" s="11" t="n">
        <v>35.7</v>
      </c>
      <c r="K9" s="11">
        <f>SUM(M9,O9,Q9,S9,U9,W9)</f>
        <v/>
      </c>
      <c r="L9" s="11">
        <f>SUM(AA9,AC9,AE9,AG9,AH9)</f>
        <v/>
      </c>
      <c r="M9" s="13" t="n"/>
      <c r="N9" s="14" t="n"/>
      <c r="O9" s="23" t="n">
        <v>1.86</v>
      </c>
      <c r="P9" s="2" t="n">
        <v>7765.5</v>
      </c>
      <c r="Q9" s="22" t="n">
        <v>18.54</v>
      </c>
      <c r="R9" s="2" t="n">
        <v>48982.68</v>
      </c>
      <c r="S9" s="21" t="n">
        <v>15.15</v>
      </c>
      <c r="T9" s="2" t="n">
        <v>12007.89</v>
      </c>
      <c r="U9" s="14" t="n"/>
      <c r="V9" s="14" t="n"/>
      <c r="W9" s="19" t="n"/>
      <c r="X9" s="14" t="n"/>
      <c r="Y9" s="19" t="inlineStr"/>
      <c r="Z9" s="14" t="inlineStr"/>
      <c r="AA9" s="14" t="n"/>
      <c r="AB9" s="14" t="n"/>
      <c r="AC9" s="14" t="n"/>
      <c r="AD9" s="14" t="n"/>
      <c r="AE9" s="14" t="n"/>
      <c r="AF9" s="14" t="n"/>
      <c r="AG9" s="14" t="n"/>
      <c r="AH9" s="11" t="n">
        <v>0.16</v>
      </c>
      <c r="AI9" s="2">
        <f>SUM(N9,P9,R9,T9,V9,X9,Z9)</f>
        <v/>
      </c>
      <c r="AJ9" s="20">
        <f>IFERROR(AI9/$AI$85*100,0)</f>
        <v/>
      </c>
      <c r="AK9" s="2">
        <f>IFERROR(AJ9/100*$AK$1,0)</f>
        <v/>
      </c>
    </row>
    <row r="10">
      <c r="A10" s="11" t="inlineStr">
        <is>
          <t>10.32.1.50.003</t>
        </is>
      </c>
      <c r="B10" s="11" t="inlineStr">
        <is>
          <t>ROBERT R &amp; SHARON BERGHOFF</t>
        </is>
      </c>
      <c r="C10" s="11" t="inlineStr">
        <is>
          <t>5650 CEDAR LAKE BLVD</t>
        </is>
      </c>
      <c r="D10" s="11" t="inlineStr">
        <is>
          <t>FARIBAULT MN 55021</t>
        </is>
      </c>
      <c r="E10" s="11" t="inlineStr">
        <is>
          <t>SW NE</t>
        </is>
      </c>
      <c r="F10" s="12" t="n">
        <v>32</v>
      </c>
      <c r="G10" s="12" t="n">
        <v>110</v>
      </c>
      <c r="H10" s="12" t="n">
        <v>21</v>
      </c>
      <c r="I10" s="11" t="n">
        <v>153</v>
      </c>
      <c r="J10" s="11" t="n">
        <v>40.14</v>
      </c>
      <c r="K10" s="11">
        <f>SUM(M10,O10,Q10,S10,U10,W10)</f>
        <v/>
      </c>
      <c r="L10" s="11">
        <f>SUM(AA10,AC10,AE10,AG10,AH10)</f>
        <v/>
      </c>
      <c r="M10" s="24" t="n">
        <v>0.1</v>
      </c>
      <c r="N10" s="2" t="n">
        <v>518.1</v>
      </c>
      <c r="O10" s="23" t="n">
        <v>18.56</v>
      </c>
      <c r="P10" s="2" t="n">
        <v>77488</v>
      </c>
      <c r="Q10" s="22" t="n">
        <v>20.45</v>
      </c>
      <c r="R10" s="2" t="n">
        <v>54028.9</v>
      </c>
      <c r="S10" s="21" t="n">
        <v>0.42</v>
      </c>
      <c r="T10" s="2" t="n">
        <v>332.892</v>
      </c>
      <c r="U10" s="14" t="n"/>
      <c r="V10" s="14" t="n"/>
      <c r="W10" s="19" t="n"/>
      <c r="X10" s="14" t="n"/>
      <c r="Y10" s="19" t="inlineStr"/>
      <c r="Z10" s="14" t="inlineStr"/>
      <c r="AA10" s="14" t="n"/>
      <c r="AB10" s="14" t="n"/>
      <c r="AC10" s="14" t="n"/>
      <c r="AD10" s="14" t="n"/>
      <c r="AE10" s="14" t="n"/>
      <c r="AF10" s="14" t="n"/>
      <c r="AG10" s="14" t="n"/>
      <c r="AH10" s="11" t="n">
        <v>0.58</v>
      </c>
      <c r="AI10" s="2">
        <f>SUM(N10,P10,R10,T10,V10,X10,Z10)</f>
        <v/>
      </c>
      <c r="AJ10" s="20">
        <f>IFERROR(AI10/$AI$85*100,0)</f>
        <v/>
      </c>
      <c r="AK10" s="2">
        <f>IFERROR(AJ10/100*$AK$1,0)</f>
        <v/>
      </c>
    </row>
    <row r="11">
      <c r="A11" s="11" t="inlineStr">
        <is>
          <t>10.32.1.75.001</t>
        </is>
      </c>
      <c r="B11" s="11" t="inlineStr">
        <is>
          <t>TOUSIGNANT FAMILY TRUST</t>
        </is>
      </c>
      <c r="C11" s="11" t="inlineStr">
        <is>
          <t>2201 HULLETT AVE</t>
        </is>
      </c>
      <c r="D11" s="11" t="inlineStr">
        <is>
          <t>FARIBAULT MN 55021</t>
        </is>
      </c>
      <c r="E11" s="11" t="inlineStr">
        <is>
          <t>NE NE</t>
        </is>
      </c>
      <c r="F11" s="12" t="n">
        <v>32</v>
      </c>
      <c r="G11" s="12" t="n">
        <v>110</v>
      </c>
      <c r="H11" s="12" t="n">
        <v>21</v>
      </c>
      <c r="I11" s="11" t="n">
        <v>75</v>
      </c>
      <c r="J11" s="11" t="n">
        <v>20.85</v>
      </c>
      <c r="K11" s="11">
        <f>SUM(M11,O11,Q11,S11,U11,W11)</f>
        <v/>
      </c>
      <c r="L11" s="11">
        <f>SUM(AA11,AC11,AE11,AG11,AH11)</f>
        <v/>
      </c>
      <c r="M11" s="13" t="n"/>
      <c r="N11" s="14" t="n"/>
      <c r="O11" s="15" t="n"/>
      <c r="P11" s="14" t="n"/>
      <c r="Q11" s="22" t="n">
        <v>20.36</v>
      </c>
      <c r="R11" s="2" t="n">
        <v>53791.12</v>
      </c>
      <c r="S11" s="21" t="n">
        <v>0.49</v>
      </c>
      <c r="T11" s="2" t="n">
        <v>388.374</v>
      </c>
      <c r="U11" s="14" t="n"/>
      <c r="V11" s="14" t="n"/>
      <c r="W11" s="19" t="n"/>
      <c r="X11" s="14" t="n"/>
      <c r="Y11" s="19" t="inlineStr"/>
      <c r="Z11" s="14" t="inlineStr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2">
        <f>SUM(N11,P11,R11,T11,V11,X11,Z11)</f>
        <v/>
      </c>
      <c r="AJ11" s="20">
        <f>IFERROR(AI11/$AI$85*100,0)</f>
        <v/>
      </c>
      <c r="AK11" s="2">
        <f>IFERROR(AJ11/100*$AK$1,0)</f>
        <v/>
      </c>
    </row>
    <row r="12">
      <c r="A12" s="11" t="inlineStr">
        <is>
          <t>10.32.1.75.001</t>
        </is>
      </c>
      <c r="B12" s="11" t="inlineStr">
        <is>
          <t>TOUSIGNANT FAMILY TRUST</t>
        </is>
      </c>
      <c r="C12" s="11" t="inlineStr">
        <is>
          <t>2201 HULLETT AVE</t>
        </is>
      </c>
      <c r="D12" s="11" t="inlineStr">
        <is>
          <t>FARIBAULT MN 55021</t>
        </is>
      </c>
      <c r="E12" s="11" t="inlineStr">
        <is>
          <t>SE NE</t>
        </is>
      </c>
      <c r="F12" s="12" t="n">
        <v>32</v>
      </c>
      <c r="G12" s="12" t="n">
        <v>110</v>
      </c>
      <c r="H12" s="12" t="n">
        <v>21</v>
      </c>
      <c r="I12" s="11" t="n">
        <v>75</v>
      </c>
      <c r="J12" s="11" t="n">
        <v>40.06</v>
      </c>
      <c r="K12" s="11">
        <f>SUM(M12,O12,Q12,S12,U12,W12)</f>
        <v/>
      </c>
      <c r="L12" s="11">
        <f>SUM(AA12,AC12,AE12,AG12,AH12)</f>
        <v/>
      </c>
      <c r="M12" s="24" t="n">
        <v>4.45</v>
      </c>
      <c r="N12" s="2" t="n">
        <v>23055.45</v>
      </c>
      <c r="O12" s="23" t="n">
        <v>23.39</v>
      </c>
      <c r="P12" s="2" t="n">
        <v>97653.25</v>
      </c>
      <c r="Q12" s="22" t="n">
        <v>11.5</v>
      </c>
      <c r="R12" s="2" t="n">
        <v>30383</v>
      </c>
      <c r="S12" s="17" t="n"/>
      <c r="T12" s="14" t="n"/>
      <c r="U12" s="14" t="n"/>
      <c r="V12" s="14" t="n"/>
      <c r="W12" s="19" t="n"/>
      <c r="X12" s="14" t="n"/>
      <c r="Y12" s="19" t="inlineStr"/>
      <c r="Z12" s="14" t="inlineStr"/>
      <c r="AA12" s="14" t="n"/>
      <c r="AB12" s="14" t="n"/>
      <c r="AC12" s="14" t="n"/>
      <c r="AD12" s="14" t="n"/>
      <c r="AE12" s="14" t="n"/>
      <c r="AF12" s="14" t="n"/>
      <c r="AG12" s="14" t="n"/>
      <c r="AH12" s="11" t="n">
        <v>0.73</v>
      </c>
      <c r="AI12" s="2">
        <f>SUM(N12,P12,R12,T12,V12,X12,Z12)</f>
        <v/>
      </c>
      <c r="AJ12" s="20">
        <f>IFERROR(AI12/$AI$85*100,0)</f>
        <v/>
      </c>
      <c r="AK12" s="2">
        <f>IFERROR(AJ12/100*$AK$1,0)</f>
        <v/>
      </c>
    </row>
    <row r="13">
      <c r="A13" s="11" t="inlineStr">
        <is>
          <t>10.32.2.50.001</t>
        </is>
      </c>
      <c r="B13" s="11" t="inlineStr">
        <is>
          <t>DANIEL F &amp; JEAN A LACANNE TRUST</t>
        </is>
      </c>
      <c r="C13" s="11" t="inlineStr">
        <is>
          <t>5435 195TH ST W</t>
        </is>
      </c>
      <c r="D13" s="11" t="inlineStr">
        <is>
          <t>FARIBAULT MN 55021</t>
        </is>
      </c>
      <c r="E13" s="11" t="inlineStr">
        <is>
          <t>SW NW</t>
        </is>
      </c>
      <c r="F13" s="12" t="n">
        <v>32</v>
      </c>
      <c r="G13" s="12" t="n">
        <v>110</v>
      </c>
      <c r="H13" s="12" t="n">
        <v>21</v>
      </c>
      <c r="I13" s="11" t="n">
        <v>40</v>
      </c>
      <c r="J13" s="11" t="n">
        <v>0.73</v>
      </c>
      <c r="K13" s="11">
        <f>SUM(M13,O13,Q13,S13,U13,W13)</f>
        <v/>
      </c>
      <c r="L13" s="11">
        <f>SUM(AA13,AC13,AE13,AG13,AH13)</f>
        <v/>
      </c>
      <c r="M13" s="13" t="n"/>
      <c r="N13" s="14" t="n"/>
      <c r="O13" s="15" t="n"/>
      <c r="P13" s="14" t="n"/>
      <c r="Q13" s="16" t="n"/>
      <c r="R13" s="14" t="n"/>
      <c r="S13" s="21" t="n">
        <v>0.73</v>
      </c>
      <c r="T13" s="2" t="n">
        <v>578.598</v>
      </c>
      <c r="U13" s="14" t="n"/>
      <c r="V13" s="14" t="n"/>
      <c r="W13" s="19" t="n"/>
      <c r="X13" s="14" t="n"/>
      <c r="Y13" s="19" t="inlineStr"/>
      <c r="Z13" s="14" t="inlineStr"/>
      <c r="AA13" s="14" t="n"/>
      <c r="AB13" s="14" t="n"/>
      <c r="AC13" s="14" t="n"/>
      <c r="AD13" s="14" t="n"/>
      <c r="AE13" s="14" t="n"/>
      <c r="AF13" s="14" t="n"/>
      <c r="AG13" s="14" t="n"/>
      <c r="AH13" s="14" t="n"/>
      <c r="AI13" s="2">
        <f>SUM(N13,P13,R13,T13,V13,X13,Z13)</f>
        <v/>
      </c>
      <c r="AJ13" s="20">
        <f>IFERROR(AI13/$AI$85*100,0)</f>
        <v/>
      </c>
      <c r="AK13" s="2">
        <f>IFERROR(AJ13/100*$AK$1,0)</f>
        <v/>
      </c>
    </row>
    <row r="14">
      <c r="A14" s="11" t="inlineStr">
        <is>
          <t>10.32.2.75.001</t>
        </is>
      </c>
      <c r="B14" s="11" t="inlineStr">
        <is>
          <t>ROBERT R &amp; SHARON A BERGHOFF</t>
        </is>
      </c>
      <c r="C14" s="11" t="inlineStr">
        <is>
          <t>5650 CEDAR LAKE BLVD</t>
        </is>
      </c>
      <c r="D14" s="11" t="inlineStr">
        <is>
          <t>FARIBAULT MN  55021</t>
        </is>
      </c>
      <c r="E14" s="11" t="inlineStr">
        <is>
          <t>SE NW</t>
        </is>
      </c>
      <c r="F14" s="12" t="n">
        <v>32</v>
      </c>
      <c r="G14" s="12" t="n">
        <v>110</v>
      </c>
      <c r="H14" s="12" t="n">
        <v>21</v>
      </c>
      <c r="I14" s="11" t="n">
        <v>3</v>
      </c>
      <c r="J14" s="11" t="n">
        <v>2.5</v>
      </c>
      <c r="K14" s="11">
        <f>SUM(M14,O14,Q14,S14,U14,W14)</f>
        <v/>
      </c>
      <c r="L14" s="11">
        <f>SUM(AA14,AC14,AE14,AG14,AH14)</f>
        <v/>
      </c>
      <c r="M14" s="13" t="n"/>
      <c r="N14" s="14" t="n"/>
      <c r="O14" s="15" t="n"/>
      <c r="P14" s="14" t="n"/>
      <c r="Q14" s="16" t="n"/>
      <c r="R14" s="14" t="n"/>
      <c r="S14" s="21" t="n">
        <v>1.34</v>
      </c>
      <c r="T14" s="2" t="n">
        <v>1062.084</v>
      </c>
      <c r="U14" s="14" t="n"/>
      <c r="V14" s="14" t="n"/>
      <c r="W14" s="18" t="n">
        <v>1.16</v>
      </c>
      <c r="X14" s="2" t="n">
        <v>330.9943999999999</v>
      </c>
      <c r="Y14" s="19" t="inlineStr"/>
      <c r="Z14" s="14" t="inlineStr"/>
      <c r="AA14" s="14" t="n"/>
      <c r="AB14" s="14" t="n"/>
      <c r="AC14" s="14" t="n"/>
      <c r="AD14" s="14" t="n"/>
      <c r="AE14" s="14" t="n"/>
      <c r="AF14" s="14" t="n"/>
      <c r="AG14" s="14" t="n"/>
      <c r="AH14" s="14" t="n"/>
      <c r="AI14" s="2">
        <f>SUM(N14,P14,R14,T14,V14,X14,Z14)</f>
        <v/>
      </c>
      <c r="AJ14" s="20">
        <f>IFERROR(AI14/$AI$85*100,0)</f>
        <v/>
      </c>
      <c r="AK14" s="2">
        <f>IFERROR(AJ14/100*$AK$1,0)</f>
        <v/>
      </c>
    </row>
    <row r="15">
      <c r="A15" s="11" t="inlineStr">
        <is>
          <t>10.32.3.00.001</t>
        </is>
      </c>
      <c r="B15" s="11" t="inlineStr">
        <is>
          <t>GLENN W &amp; CYNTHIA CUNNINGHAM</t>
        </is>
      </c>
      <c r="C15" s="11" t="inlineStr">
        <is>
          <t>5481 210TH ST W</t>
        </is>
      </c>
      <c r="D15" s="11" t="inlineStr">
        <is>
          <t>FARIBAULT MN  55021</t>
        </is>
      </c>
      <c r="E15" s="11" t="inlineStr">
        <is>
          <t>NE SW</t>
        </is>
      </c>
      <c r="F15" s="12" t="n">
        <v>32</v>
      </c>
      <c r="G15" s="12" t="n">
        <v>110</v>
      </c>
      <c r="H15" s="12" t="n">
        <v>21</v>
      </c>
      <c r="I15" s="11" t="n">
        <v>60</v>
      </c>
      <c r="J15" s="11" t="n">
        <v>18.76</v>
      </c>
      <c r="K15" s="11">
        <f>SUM(M15,O15,Q15,S15,U15,W15)</f>
        <v/>
      </c>
      <c r="L15" s="11">
        <f>SUM(AA15,AC15,AE15,AG15,AH15)</f>
        <v/>
      </c>
      <c r="M15" s="13" t="n"/>
      <c r="N15" s="14" t="n"/>
      <c r="O15" s="23" t="n">
        <v>7.76</v>
      </c>
      <c r="P15" s="2" t="n">
        <v>32398</v>
      </c>
      <c r="Q15" s="22" t="n">
        <v>10.83</v>
      </c>
      <c r="R15" s="2" t="n">
        <v>28612.86</v>
      </c>
      <c r="S15" s="17" t="n"/>
      <c r="T15" s="14" t="n"/>
      <c r="U15" s="14" t="n"/>
      <c r="V15" s="14" t="n"/>
      <c r="W15" s="19" t="n"/>
      <c r="X15" s="14" t="n"/>
      <c r="Y15" s="19" t="inlineStr"/>
      <c r="Z15" s="14" t="inlineStr"/>
      <c r="AA15" s="14" t="n"/>
      <c r="AB15" s="14" t="n"/>
      <c r="AC15" s="14" t="n"/>
      <c r="AD15" s="14" t="n"/>
      <c r="AE15" s="14" t="n"/>
      <c r="AF15" s="14" t="n"/>
      <c r="AG15" s="14" t="n"/>
      <c r="AH15" s="11" t="n">
        <v>0.17</v>
      </c>
      <c r="AI15" s="2">
        <f>SUM(N15,P15,R15,T15,V15,X15,Z15)</f>
        <v/>
      </c>
      <c r="AJ15" s="20">
        <f>IFERROR(AI15/$AI$85*100,0)</f>
        <v/>
      </c>
      <c r="AK15" s="2">
        <f>IFERROR(AJ15/100*$AK$1,0)</f>
        <v/>
      </c>
    </row>
    <row r="16">
      <c r="A16" s="11" t="inlineStr">
        <is>
          <t>10.32.3.00.001</t>
        </is>
      </c>
      <c r="B16" s="11" t="inlineStr">
        <is>
          <t>GLENN W &amp; CYNTHIA CUNNINGHAM</t>
        </is>
      </c>
      <c r="C16" s="11" t="inlineStr">
        <is>
          <t>5481 210TH ST W</t>
        </is>
      </c>
      <c r="D16" s="11" t="inlineStr">
        <is>
          <t>FARIBAULT MN  55021</t>
        </is>
      </c>
      <c r="E16" s="11" t="inlineStr">
        <is>
          <t>NW SE</t>
        </is>
      </c>
      <c r="F16" s="12" t="n">
        <v>32</v>
      </c>
      <c r="G16" s="12" t="n">
        <v>110</v>
      </c>
      <c r="H16" s="12" t="n">
        <v>21</v>
      </c>
      <c r="I16" s="11" t="n">
        <v>60</v>
      </c>
      <c r="J16" s="11" t="n">
        <v>10.1</v>
      </c>
      <c r="K16" s="11">
        <f>SUM(M16,O16,Q16,S16,U16,W16)</f>
        <v/>
      </c>
      <c r="L16" s="11">
        <f>SUM(AA16,AC16,AE16,AG16,AH16)</f>
        <v/>
      </c>
      <c r="M16" s="13" t="n"/>
      <c r="N16" s="14" t="n"/>
      <c r="O16" s="23" t="n">
        <v>5.18</v>
      </c>
      <c r="P16" s="2" t="n">
        <v>21626.5</v>
      </c>
      <c r="Q16" s="22" t="n">
        <v>4.19</v>
      </c>
      <c r="R16" s="2" t="n">
        <v>11069.98</v>
      </c>
      <c r="S16" s="17" t="n"/>
      <c r="T16" s="14" t="n"/>
      <c r="U16" s="14" t="n"/>
      <c r="V16" s="14" t="n"/>
      <c r="W16" s="19" t="n"/>
      <c r="X16" s="14" t="n"/>
      <c r="Y16" s="19" t="inlineStr"/>
      <c r="Z16" s="14" t="inlineStr"/>
      <c r="AA16" s="14" t="n"/>
      <c r="AB16" s="14" t="n"/>
      <c r="AC16" s="14" t="n"/>
      <c r="AD16" s="14" t="n"/>
      <c r="AE16" s="14" t="n"/>
      <c r="AF16" s="14" t="n"/>
      <c r="AG16" s="14" t="n"/>
      <c r="AH16" s="11" t="n">
        <v>0.73</v>
      </c>
      <c r="AI16" s="2">
        <f>SUM(N16,P16,R16,T16,V16,X16,Z16)</f>
        <v/>
      </c>
      <c r="AJ16" s="20">
        <f>IFERROR(AI16/$AI$85*100,0)</f>
        <v/>
      </c>
      <c r="AK16" s="2">
        <f>IFERROR(AJ16/100*$AK$1,0)</f>
        <v/>
      </c>
    </row>
    <row r="17">
      <c r="A17" s="11" t="inlineStr">
        <is>
          <t>10.32.3.00.001</t>
        </is>
      </c>
      <c r="B17" s="11" t="inlineStr">
        <is>
          <t>GLENN W &amp; CYNTHIA CUNNINGHAM</t>
        </is>
      </c>
      <c r="C17" s="11" t="inlineStr">
        <is>
          <t>5481 210TH ST W</t>
        </is>
      </c>
      <c r="D17" s="11" t="inlineStr">
        <is>
          <t>FARIBAULT MN  55021</t>
        </is>
      </c>
      <c r="E17" s="11" t="inlineStr">
        <is>
          <t>NW SW</t>
        </is>
      </c>
      <c r="F17" s="12" t="n">
        <v>32</v>
      </c>
      <c r="G17" s="12" t="n">
        <v>110</v>
      </c>
      <c r="H17" s="12" t="n">
        <v>21</v>
      </c>
      <c r="I17" s="11" t="n">
        <v>60</v>
      </c>
      <c r="J17" s="11" t="n">
        <v>11.23</v>
      </c>
      <c r="K17" s="11">
        <f>SUM(M17,O17,Q17,S17,U17,W17)</f>
        <v/>
      </c>
      <c r="L17" s="11">
        <f>SUM(AA17,AC17,AE17,AG17,AH17)</f>
        <v/>
      </c>
      <c r="M17" s="13" t="n"/>
      <c r="N17" s="14" t="n"/>
      <c r="O17" s="15" t="n"/>
      <c r="P17" s="14" t="n"/>
      <c r="Q17" s="22" t="n">
        <v>10.7</v>
      </c>
      <c r="R17" s="2" t="n">
        <v>28269.4</v>
      </c>
      <c r="S17" s="21" t="n">
        <v>0.18</v>
      </c>
      <c r="T17" s="2" t="n">
        <v>142.668</v>
      </c>
      <c r="U17" s="14" t="n"/>
      <c r="V17" s="14" t="n"/>
      <c r="W17" s="19" t="n"/>
      <c r="X17" s="14" t="n"/>
      <c r="Y17" s="19" t="inlineStr"/>
      <c r="Z17" s="14" t="inlineStr"/>
      <c r="AA17" s="14" t="n"/>
      <c r="AB17" s="14" t="n"/>
      <c r="AC17" s="14" t="n"/>
      <c r="AD17" s="14" t="n"/>
      <c r="AE17" s="14" t="n"/>
      <c r="AF17" s="14" t="n"/>
      <c r="AG17" s="14" t="n"/>
      <c r="AH17" s="11" t="n">
        <v>0.36</v>
      </c>
      <c r="AI17" s="2">
        <f>SUM(N17,P17,R17,T17,V17,X17,Z17)</f>
        <v/>
      </c>
      <c r="AJ17" s="20">
        <f>IFERROR(AI17/$AI$85*100,0)</f>
        <v/>
      </c>
      <c r="AK17" s="2">
        <f>IFERROR(AJ17/100*$AK$1,0)</f>
        <v/>
      </c>
    </row>
    <row r="18">
      <c r="A18" s="11" t="inlineStr">
        <is>
          <t>10.32.3.00.001</t>
        </is>
      </c>
      <c r="B18" s="11" t="inlineStr">
        <is>
          <t>GLENN W &amp; CYNTHIA CUNNINGHAM</t>
        </is>
      </c>
      <c r="C18" s="11" t="inlineStr">
        <is>
          <t>5481 210TH ST W</t>
        </is>
      </c>
      <c r="D18" s="11" t="inlineStr">
        <is>
          <t>FARIBAULT MN  55021</t>
        </is>
      </c>
      <c r="E18" s="11" t="inlineStr">
        <is>
          <t>SE SW</t>
        </is>
      </c>
      <c r="F18" s="12" t="n">
        <v>32</v>
      </c>
      <c r="G18" s="12" t="n">
        <v>110</v>
      </c>
      <c r="H18" s="12" t="n">
        <v>21</v>
      </c>
      <c r="I18" s="11" t="n">
        <v>60</v>
      </c>
      <c r="J18" s="11" t="n">
        <v>9.85</v>
      </c>
      <c r="K18" s="11">
        <f>SUM(M18,O18,Q18,S18,U18,W18)</f>
        <v/>
      </c>
      <c r="L18" s="11">
        <f>SUM(AA18,AC18,AE18,AG18,AH18)</f>
        <v/>
      </c>
      <c r="M18" s="24" t="n">
        <v>1.79</v>
      </c>
      <c r="N18" s="2" t="n">
        <v>9273.99</v>
      </c>
      <c r="O18" s="23" t="n">
        <v>5.47</v>
      </c>
      <c r="P18" s="2" t="n">
        <v>22837.25</v>
      </c>
      <c r="Q18" s="16" t="n"/>
      <c r="R18" s="14" t="n"/>
      <c r="S18" s="17" t="n"/>
      <c r="T18" s="14" t="n"/>
      <c r="U18" s="14" t="n"/>
      <c r="V18" s="14" t="n"/>
      <c r="W18" s="18" t="n">
        <v>1.19</v>
      </c>
      <c r="X18" s="2" t="n">
        <v>416.6544590508471</v>
      </c>
      <c r="Y18" s="19" t="inlineStr"/>
      <c r="Z18" s="14" t="inlineStr"/>
      <c r="AA18" s="14" t="n"/>
      <c r="AB18" s="14" t="n"/>
      <c r="AC18" s="11" t="n">
        <v>0.51</v>
      </c>
      <c r="AD18" s="2">
        <f>AC18*$AD$1</f>
        <v/>
      </c>
      <c r="AE18" s="14" t="n"/>
      <c r="AF18" s="14" t="n"/>
      <c r="AG18" s="11" t="n">
        <v>0.88</v>
      </c>
      <c r="AH18" s="14" t="n"/>
      <c r="AI18" s="2">
        <f>SUM(N18,P18,R18,T18,V18,X18,Z18)</f>
        <v/>
      </c>
      <c r="AJ18" s="20">
        <f>IFERROR(AI18/$AI$85*100,0)</f>
        <v/>
      </c>
      <c r="AK18" s="2">
        <f>IFERROR(AJ18/100*$AK$1,0)</f>
        <v/>
      </c>
    </row>
    <row r="19">
      <c r="A19" s="11" t="inlineStr">
        <is>
          <t>10.32.3.00.001</t>
        </is>
      </c>
      <c r="B19" s="11" t="inlineStr">
        <is>
          <t>GLENN W &amp; CYNTHIA CUNNINGHAM</t>
        </is>
      </c>
      <c r="C19" s="11" t="inlineStr">
        <is>
          <t>5481 210TH ST W</t>
        </is>
      </c>
      <c r="D19" s="11" t="inlineStr">
        <is>
          <t>FARIBAULT MN  55021</t>
        </is>
      </c>
      <c r="E19" s="11" t="inlineStr">
        <is>
          <t>SW SE</t>
        </is>
      </c>
      <c r="F19" s="12" t="n">
        <v>32</v>
      </c>
      <c r="G19" s="12" t="n">
        <v>110</v>
      </c>
      <c r="H19" s="12" t="n">
        <v>21</v>
      </c>
      <c r="I19" s="11" t="n">
        <v>60</v>
      </c>
      <c r="J19" s="11" t="n">
        <v>8.52</v>
      </c>
      <c r="K19" s="11">
        <f>SUM(M19,O19,Q19,S19,U19,W19)</f>
        <v/>
      </c>
      <c r="L19" s="11">
        <f>SUM(AA19,AC19,AE19,AG19,AH19)</f>
        <v/>
      </c>
      <c r="M19" s="13" t="n"/>
      <c r="N19" s="14" t="n"/>
      <c r="O19" s="23" t="n">
        <v>6.26</v>
      </c>
      <c r="P19" s="2" t="n">
        <v>26135.5</v>
      </c>
      <c r="Q19" s="16" t="n"/>
      <c r="R19" s="14" t="n"/>
      <c r="S19" s="17" t="n"/>
      <c r="T19" s="14" t="n"/>
      <c r="U19" s="14" t="n"/>
      <c r="V19" s="14" t="n"/>
      <c r="W19" s="18" t="n">
        <v>1.17</v>
      </c>
      <c r="X19" s="2" t="n">
        <v>407.0677064921934</v>
      </c>
      <c r="Y19" s="19" t="inlineStr"/>
      <c r="Z19" s="14" t="inlineStr"/>
      <c r="AA19" s="14" t="n"/>
      <c r="AB19" s="14" t="n"/>
      <c r="AC19" s="11" t="n">
        <v>0.25</v>
      </c>
      <c r="AD19" s="2">
        <f>AC19*$AD$1</f>
        <v/>
      </c>
      <c r="AE19" s="14" t="n"/>
      <c r="AF19" s="14" t="n"/>
      <c r="AG19" s="11" t="n">
        <v>0.38</v>
      </c>
      <c r="AH19" s="11" t="n">
        <v>0.44</v>
      </c>
      <c r="AI19" s="2">
        <f>SUM(N19,P19,R19,T19,V19,X19,Z19)</f>
        <v/>
      </c>
      <c r="AJ19" s="20">
        <f>IFERROR(AI19/$AI$85*100,0)</f>
        <v/>
      </c>
      <c r="AK19" s="2">
        <f>IFERROR(AJ19/100*$AK$1,0)</f>
        <v/>
      </c>
    </row>
    <row r="20">
      <c r="A20" s="11" t="inlineStr">
        <is>
          <t>10.32.3.25.001</t>
        </is>
      </c>
      <c r="B20" s="11" t="inlineStr">
        <is>
          <t>DANIEL F &amp; JEAN A LACANNE TRUST</t>
        </is>
      </c>
      <c r="C20" s="11" t="inlineStr">
        <is>
          <t>5435 195TH ST W</t>
        </is>
      </c>
      <c r="D20" s="11" t="inlineStr">
        <is>
          <t>FARIBAULT MN 55021</t>
        </is>
      </c>
      <c r="E20" s="11" t="inlineStr">
        <is>
          <t>NE SW</t>
        </is>
      </c>
      <c r="F20" s="12" t="n">
        <v>32</v>
      </c>
      <c r="G20" s="12" t="n">
        <v>110</v>
      </c>
      <c r="H20" s="12" t="n">
        <v>21</v>
      </c>
      <c r="I20" s="11" t="n">
        <v>50</v>
      </c>
      <c r="J20" s="11" t="n">
        <v>21.64</v>
      </c>
      <c r="K20" s="11">
        <f>SUM(M20,O20,Q20,S20,U20,W20)</f>
        <v/>
      </c>
      <c r="L20" s="11">
        <f>SUM(AA20,AC20,AE20,AG20,AH20)</f>
        <v/>
      </c>
      <c r="M20" s="13" t="n"/>
      <c r="N20" s="14" t="n"/>
      <c r="O20" s="15" t="n"/>
      <c r="P20" s="14" t="n"/>
      <c r="Q20" s="22" t="n">
        <v>21.18</v>
      </c>
      <c r="R20" s="2" t="n">
        <v>55957.56</v>
      </c>
      <c r="S20" s="21" t="n">
        <v>0.41</v>
      </c>
      <c r="T20" s="2" t="n">
        <v>324.966</v>
      </c>
      <c r="U20" s="14" t="n"/>
      <c r="V20" s="14" t="n"/>
      <c r="W20" s="19" t="n"/>
      <c r="X20" s="14" t="n"/>
      <c r="Y20" s="19" t="inlineStr"/>
      <c r="Z20" s="14" t="inlineStr"/>
      <c r="AA20" s="14" t="n"/>
      <c r="AB20" s="14" t="n"/>
      <c r="AC20" s="14" t="n"/>
      <c r="AD20" s="14" t="n"/>
      <c r="AE20" s="14" t="n"/>
      <c r="AF20" s="14" t="n"/>
      <c r="AG20" s="14" t="n"/>
      <c r="AH20" s="11" t="n">
        <v>0.05</v>
      </c>
      <c r="AI20" s="2">
        <f>SUM(N20,P20,R20,T20,V20,X20,Z20)</f>
        <v/>
      </c>
      <c r="AJ20" s="20">
        <f>IFERROR(AI20/$AI$85*100,0)</f>
        <v/>
      </c>
      <c r="AK20" s="2">
        <f>IFERROR(AJ20/100*$AK$1,0)</f>
        <v/>
      </c>
    </row>
    <row r="21">
      <c r="A21" s="11" t="inlineStr">
        <is>
          <t>10.32.3.25.001</t>
        </is>
      </c>
      <c r="B21" s="11" t="inlineStr">
        <is>
          <t>DANIEL F &amp; JEAN A LACANNE TRUST</t>
        </is>
      </c>
      <c r="C21" s="11" t="inlineStr">
        <is>
          <t>5435 195TH ST W</t>
        </is>
      </c>
      <c r="D21" s="11" t="inlineStr">
        <is>
          <t>FARIBAULT MN 55021</t>
        </is>
      </c>
      <c r="E21" s="11" t="inlineStr">
        <is>
          <t>NW SW</t>
        </is>
      </c>
      <c r="F21" s="12" t="n">
        <v>32</v>
      </c>
      <c r="G21" s="12" t="n">
        <v>110</v>
      </c>
      <c r="H21" s="12" t="n">
        <v>21</v>
      </c>
      <c r="I21" s="11" t="n">
        <v>50</v>
      </c>
      <c r="J21" s="11" t="n">
        <v>23.45</v>
      </c>
      <c r="K21" s="11">
        <f>SUM(M21,O21,Q21,S21,U21,W21)</f>
        <v/>
      </c>
      <c r="L21" s="11">
        <f>SUM(AA21,AC21,AE21,AG21,AH21)</f>
        <v/>
      </c>
      <c r="M21" s="13" t="n"/>
      <c r="N21" s="14" t="n"/>
      <c r="O21" s="15" t="n"/>
      <c r="P21" s="14" t="n"/>
      <c r="Q21" s="22" t="n">
        <v>9.34</v>
      </c>
      <c r="R21" s="2" t="n">
        <v>24676.28</v>
      </c>
      <c r="S21" s="21" t="n">
        <v>14.01</v>
      </c>
      <c r="T21" s="2" t="n">
        <v>11104.326</v>
      </c>
      <c r="U21" s="14" t="n"/>
      <c r="V21" s="14" t="n"/>
      <c r="W21" s="19" t="n"/>
      <c r="X21" s="14" t="n"/>
      <c r="Y21" s="19" t="inlineStr"/>
      <c r="Z21" s="14" t="inlineStr"/>
      <c r="AA21" s="14" t="n"/>
      <c r="AB21" s="14" t="n"/>
      <c r="AC21" s="14" t="n"/>
      <c r="AD21" s="14" t="n"/>
      <c r="AE21" s="14" t="n"/>
      <c r="AF21" s="14" t="n"/>
      <c r="AG21" s="14" t="n"/>
      <c r="AH21" s="11" t="n">
        <v>0.09</v>
      </c>
      <c r="AI21" s="2">
        <f>SUM(N21,P21,R21,T21,V21,X21,Z21)</f>
        <v/>
      </c>
      <c r="AJ21" s="20">
        <f>IFERROR(AI21/$AI$85*100,0)</f>
        <v/>
      </c>
      <c r="AK21" s="2">
        <f>IFERROR(AJ21/100*$AK$1,0)</f>
        <v/>
      </c>
    </row>
    <row r="22">
      <c r="A22" s="11" t="inlineStr">
        <is>
          <t>10.32.3.50.001</t>
        </is>
      </c>
      <c r="B22" s="11" t="inlineStr">
        <is>
          <t>HAROLD &amp; DIANE LACANNE</t>
        </is>
      </c>
      <c r="C22" s="11" t="inlineStr">
        <is>
          <t>5741 210TH ST W</t>
        </is>
      </c>
      <c r="D22" s="11" t="inlineStr">
        <is>
          <t>FARIBAULT MN  55021</t>
        </is>
      </c>
      <c r="E22" s="11" t="inlineStr">
        <is>
          <t>SE SW</t>
        </is>
      </c>
      <c r="F22" s="12" t="n">
        <v>32</v>
      </c>
      <c r="G22" s="12" t="n">
        <v>110</v>
      </c>
      <c r="H22" s="12" t="n">
        <v>21</v>
      </c>
      <c r="I22" s="11" t="n">
        <v>70</v>
      </c>
      <c r="J22" s="11" t="n">
        <v>29.68</v>
      </c>
      <c r="K22" s="11">
        <f>SUM(M22,O22,Q22,S22,U22,W22)</f>
        <v/>
      </c>
      <c r="L22" s="11">
        <f>SUM(AA22,AC22,AE22,AG22,AH22)</f>
        <v/>
      </c>
      <c r="M22" s="24" t="n">
        <v>9.800000000000001</v>
      </c>
      <c r="N22" s="2" t="n">
        <v>50773.8</v>
      </c>
      <c r="O22" s="23" t="n">
        <v>16.48</v>
      </c>
      <c r="P22" s="2" t="n">
        <v>68804</v>
      </c>
      <c r="Q22" s="16" t="n"/>
      <c r="R22" s="14" t="n"/>
      <c r="S22" s="17" t="n"/>
      <c r="T22" s="14" t="n"/>
      <c r="U22" s="14" t="n"/>
      <c r="V22" s="14" t="n"/>
      <c r="W22" s="18" t="n">
        <v>2.79</v>
      </c>
      <c r="X22" s="2" t="n">
        <v>953.8064216423054</v>
      </c>
      <c r="Y22" s="19" t="inlineStr"/>
      <c r="Z22" s="14" t="inlineStr"/>
      <c r="AA22" s="14" t="n"/>
      <c r="AB22" s="14" t="n"/>
      <c r="AC22" s="11" t="n">
        <v>0.28</v>
      </c>
      <c r="AD22" s="2">
        <f>AC22*$AD$1</f>
        <v/>
      </c>
      <c r="AE22" s="14" t="n"/>
      <c r="AF22" s="14" t="n"/>
      <c r="AG22" s="11" t="n">
        <v>0.32</v>
      </c>
      <c r="AH22" s="14" t="n"/>
      <c r="AI22" s="2">
        <f>SUM(N22,P22,R22,T22,V22,X22,Z22)</f>
        <v/>
      </c>
      <c r="AJ22" s="20">
        <f>IFERROR(AI22/$AI$85*100,0)</f>
        <v/>
      </c>
      <c r="AK22" s="2">
        <f>IFERROR(AJ22/100*$AK$1,0)</f>
        <v/>
      </c>
    </row>
    <row r="23">
      <c r="A23" s="11" t="inlineStr">
        <is>
          <t>10.32.3.50.001</t>
        </is>
      </c>
      <c r="B23" s="11" t="inlineStr">
        <is>
          <t>HAROLD &amp; DIANE LACANNE</t>
        </is>
      </c>
      <c r="C23" s="11" t="inlineStr">
        <is>
          <t>5741 210TH ST W</t>
        </is>
      </c>
      <c r="D23" s="11" t="inlineStr">
        <is>
          <t>FARIBAULT MN  55021</t>
        </is>
      </c>
      <c r="E23" s="11" t="inlineStr">
        <is>
          <t>SW SW</t>
        </is>
      </c>
      <c r="F23" s="12" t="n">
        <v>32</v>
      </c>
      <c r="G23" s="12" t="n">
        <v>110</v>
      </c>
      <c r="H23" s="12" t="n">
        <v>21</v>
      </c>
      <c r="I23" s="11" t="n">
        <v>70</v>
      </c>
      <c r="J23" s="11" t="n">
        <v>38.51</v>
      </c>
      <c r="K23" s="11">
        <f>SUM(M23,O23,Q23,S23,U23,W23)</f>
        <v/>
      </c>
      <c r="L23" s="11">
        <f>SUM(AA23,AC23,AE23,AG23,AH23)</f>
        <v/>
      </c>
      <c r="M23" s="13" t="n"/>
      <c r="N23" s="14" t="n"/>
      <c r="O23" s="23" t="n">
        <v>9.56</v>
      </c>
      <c r="P23" s="2" t="n">
        <v>39913</v>
      </c>
      <c r="Q23" s="22" t="n">
        <v>28.59</v>
      </c>
      <c r="R23" s="2" t="n">
        <v>75534.78</v>
      </c>
      <c r="S23" s="17" t="n"/>
      <c r="T23" s="14" t="n"/>
      <c r="U23" s="14" t="n"/>
      <c r="V23" s="14" t="n"/>
      <c r="W23" s="18" t="n">
        <v>0.35</v>
      </c>
      <c r="X23" s="2" t="n">
        <v>117.8169261363878</v>
      </c>
      <c r="Y23" s="19" t="inlineStr"/>
      <c r="Z23" s="14" t="inlineStr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2">
        <f>SUM(N23,P23,R23,T23,V23,X23,Z23)</f>
        <v/>
      </c>
      <c r="AJ23" s="20">
        <f>IFERROR(AI23/$AI$85*100,0)</f>
        <v/>
      </c>
      <c r="AK23" s="2">
        <f>IFERROR(AJ23/100*$AK$1,0)</f>
        <v/>
      </c>
    </row>
    <row r="24">
      <c r="A24" s="11" t="inlineStr">
        <is>
          <t>10.32.4.00.001</t>
        </is>
      </c>
      <c r="B24" s="11" t="inlineStr">
        <is>
          <t>TIMOTHY R FORD TRUST</t>
        </is>
      </c>
      <c r="C24" s="11" t="inlineStr">
        <is>
          <t>5197 210TH ST W</t>
        </is>
      </c>
      <c r="D24" s="11" t="inlineStr">
        <is>
          <t>FARIBAULT MN 55021</t>
        </is>
      </c>
      <c r="E24" s="11" t="inlineStr">
        <is>
          <t>NE SE</t>
        </is>
      </c>
      <c r="F24" s="12" t="n">
        <v>32</v>
      </c>
      <c r="G24" s="12" t="n">
        <v>110</v>
      </c>
      <c r="H24" s="12" t="n">
        <v>21</v>
      </c>
      <c r="I24" s="11" t="n">
        <v>80</v>
      </c>
      <c r="J24" s="11" t="n">
        <v>29.84</v>
      </c>
      <c r="K24" s="11">
        <f>SUM(M24,O24,Q24,S24,U24,W24)</f>
        <v/>
      </c>
      <c r="L24" s="11">
        <f>SUM(AA24,AC24,AE24,AG24,AH24)</f>
        <v/>
      </c>
      <c r="M24" s="13" t="n"/>
      <c r="N24" s="14" t="n"/>
      <c r="O24" s="15" t="n"/>
      <c r="P24" s="14" t="n"/>
      <c r="Q24" s="16" t="n"/>
      <c r="R24" s="14" t="n"/>
      <c r="S24" s="17" t="n"/>
      <c r="T24" s="14" t="n"/>
      <c r="U24" s="14" t="n"/>
      <c r="V24" s="14" t="n"/>
      <c r="W24" s="19" t="n"/>
      <c r="X24" s="14" t="n"/>
      <c r="Y24" s="19" t="inlineStr"/>
      <c r="Z24" s="14" t="inlineStr"/>
      <c r="AA24" s="14" t="n"/>
      <c r="AB24" s="14" t="n"/>
      <c r="AC24" s="14" t="n"/>
      <c r="AD24" s="14" t="n"/>
      <c r="AE24" s="14" t="n"/>
      <c r="AF24" s="14" t="n"/>
      <c r="AG24" s="14" t="n"/>
      <c r="AH24" s="11" t="n">
        <v>29.83</v>
      </c>
      <c r="AI24" s="2">
        <f>SUM(N24,P24,R24,T24,V24,X24,Z24)</f>
        <v/>
      </c>
      <c r="AJ24" s="20">
        <f>IFERROR(AI24/$AI$85*100,0)</f>
        <v/>
      </c>
      <c r="AK24" s="2">
        <f>IFERROR(AJ24/100*$AK$1,0)</f>
        <v/>
      </c>
    </row>
    <row r="25">
      <c r="A25" s="11" t="inlineStr">
        <is>
          <t>10.32.4.00.001</t>
        </is>
      </c>
      <c r="B25" s="11" t="inlineStr">
        <is>
          <t>TIMOTHY R FORD TRUST</t>
        </is>
      </c>
      <c r="C25" s="11" t="inlineStr">
        <is>
          <t>5197 210TH ST W</t>
        </is>
      </c>
      <c r="D25" s="11" t="inlineStr">
        <is>
          <t>FARIBAULT MN 55021</t>
        </is>
      </c>
      <c r="E25" s="11" t="inlineStr">
        <is>
          <t>SE SE</t>
        </is>
      </c>
      <c r="F25" s="12" t="n">
        <v>32</v>
      </c>
      <c r="G25" s="12" t="n">
        <v>110</v>
      </c>
      <c r="H25" s="12" t="n">
        <v>21</v>
      </c>
      <c r="I25" s="11" t="n">
        <v>80</v>
      </c>
      <c r="J25" s="11" t="n">
        <v>0.06</v>
      </c>
      <c r="K25" s="11">
        <f>SUM(M25,O25,Q25,S25,U25,W25)</f>
        <v/>
      </c>
      <c r="L25" s="11">
        <f>SUM(AA25,AC25,AE25,AG25,AH25)</f>
        <v/>
      </c>
      <c r="M25" s="13" t="n"/>
      <c r="N25" s="14" t="n"/>
      <c r="O25" s="15" t="n"/>
      <c r="P25" s="14" t="n"/>
      <c r="Q25" s="16" t="n"/>
      <c r="R25" s="14" t="n"/>
      <c r="S25" s="17" t="n"/>
      <c r="T25" s="14" t="n"/>
      <c r="U25" s="14" t="n"/>
      <c r="V25" s="14" t="n"/>
      <c r="W25" s="19" t="n"/>
      <c r="X25" s="14" t="n"/>
      <c r="Y25" s="19" t="inlineStr"/>
      <c r="Z25" s="14" t="inlineStr"/>
      <c r="AA25" s="14" t="n"/>
      <c r="AB25" s="14" t="n"/>
      <c r="AC25" s="14" t="n"/>
      <c r="AD25" s="14" t="n"/>
      <c r="AE25" s="14" t="n"/>
      <c r="AF25" s="14" t="n"/>
      <c r="AG25" s="14" t="n"/>
      <c r="AH25" s="11" t="n">
        <v>0.06</v>
      </c>
      <c r="AI25" s="2">
        <f>SUM(N25,P25,R25,T25,V25,X25,Z25)</f>
        <v/>
      </c>
      <c r="AJ25" s="20">
        <f>IFERROR(AI25/$AI$85*100,0)</f>
        <v/>
      </c>
      <c r="AK25" s="2">
        <f>IFERROR(AJ25/100*$AK$1,0)</f>
        <v/>
      </c>
    </row>
    <row r="26">
      <c r="A26" s="11" t="inlineStr">
        <is>
          <t>10.32.4.25.002</t>
        </is>
      </c>
      <c r="B26" s="11" t="inlineStr">
        <is>
          <t>BENJAMIN D VOEGELE</t>
        </is>
      </c>
      <c r="C26" s="11" t="inlineStr">
        <is>
          <t>PO BOX 144</t>
        </is>
      </c>
      <c r="D26" s="11" t="inlineStr">
        <is>
          <t>MORRISTOWN MN 55052</t>
        </is>
      </c>
      <c r="E26" s="11" t="inlineStr">
        <is>
          <t>NW SE</t>
        </is>
      </c>
      <c r="F26" s="12" t="n">
        <v>32</v>
      </c>
      <c r="G26" s="12" t="n">
        <v>110</v>
      </c>
      <c r="H26" s="12" t="n">
        <v>21</v>
      </c>
      <c r="I26" s="11" t="n">
        <v>49</v>
      </c>
      <c r="J26" s="11" t="n">
        <v>30.24</v>
      </c>
      <c r="K26" s="11">
        <f>SUM(M26,O26,Q26,S26,U26,W26)</f>
        <v/>
      </c>
      <c r="L26" s="11">
        <f>SUM(AA26,AC26,AE26,AG26,AH26)</f>
        <v/>
      </c>
      <c r="M26" s="24" t="n">
        <v>7.84</v>
      </c>
      <c r="N26" s="2" t="n">
        <v>40619.04</v>
      </c>
      <c r="O26" s="23" t="n">
        <v>14.51</v>
      </c>
      <c r="P26" s="2" t="n">
        <v>60579.25</v>
      </c>
      <c r="Q26" s="22" t="n">
        <v>2.54</v>
      </c>
      <c r="R26" s="2" t="n">
        <v>6710.68</v>
      </c>
      <c r="S26" s="17" t="n"/>
      <c r="T26" s="14" t="n"/>
      <c r="U26" s="14" t="n"/>
      <c r="V26" s="14" t="n"/>
      <c r="W26" s="19" t="n"/>
      <c r="X26" s="14" t="n"/>
      <c r="Y26" s="19" t="inlineStr"/>
      <c r="Z26" s="14" t="inlineStr"/>
      <c r="AA26" s="14" t="n"/>
      <c r="AB26" s="14" t="n"/>
      <c r="AC26" s="14" t="n"/>
      <c r="AD26" s="14" t="n"/>
      <c r="AE26" s="14" t="n"/>
      <c r="AF26" s="14" t="n"/>
      <c r="AG26" s="14" t="n"/>
      <c r="AH26" s="11" t="n">
        <v>5.37</v>
      </c>
      <c r="AI26" s="2">
        <f>SUM(N26,P26,R26,T26,V26,X26,Z26)</f>
        <v/>
      </c>
      <c r="AJ26" s="20">
        <f>IFERROR(AI26/$AI$85*100,0)</f>
        <v/>
      </c>
      <c r="AK26" s="2">
        <f>IFERROR(AJ26/100*$AK$1,0)</f>
        <v/>
      </c>
    </row>
    <row r="27">
      <c r="A27" s="11" t="inlineStr">
        <is>
          <t>10.32.4.25.002</t>
        </is>
      </c>
      <c r="B27" s="11" t="inlineStr">
        <is>
          <t>BENJAMIN D VOEGELE</t>
        </is>
      </c>
      <c r="C27" s="11" t="inlineStr">
        <is>
          <t>PO BOX 144</t>
        </is>
      </c>
      <c r="D27" s="11" t="inlineStr">
        <is>
          <t>MORRISTOWN MN 55052</t>
        </is>
      </c>
      <c r="E27" s="11" t="inlineStr">
        <is>
          <t>SW SE</t>
        </is>
      </c>
      <c r="F27" s="12" t="n">
        <v>32</v>
      </c>
      <c r="G27" s="12" t="n">
        <v>110</v>
      </c>
      <c r="H27" s="12" t="n">
        <v>21</v>
      </c>
      <c r="I27" s="11" t="n">
        <v>49</v>
      </c>
      <c r="J27" s="11" t="n">
        <v>13.82</v>
      </c>
      <c r="K27" s="11">
        <f>SUM(M27,O27,Q27,S27,U27,W27)</f>
        <v/>
      </c>
      <c r="L27" s="11">
        <f>SUM(AA27,AC27,AE27,AG27,AH27)</f>
        <v/>
      </c>
      <c r="M27" s="24" t="n">
        <v>0.17</v>
      </c>
      <c r="N27" s="2" t="n">
        <v>880.7700000000001</v>
      </c>
      <c r="O27" s="23" t="n">
        <v>10.04</v>
      </c>
      <c r="P27" s="2" t="n">
        <v>41917</v>
      </c>
      <c r="Q27" s="22" t="n">
        <v>0.53</v>
      </c>
      <c r="R27" s="2" t="n">
        <v>1400.26</v>
      </c>
      <c r="S27" s="17" t="n"/>
      <c r="T27" s="14" t="n"/>
      <c r="U27" s="14" t="n"/>
      <c r="V27" s="14" t="n"/>
      <c r="W27" s="19" t="n"/>
      <c r="X27" s="14" t="n"/>
      <c r="Y27" s="19" t="inlineStr"/>
      <c r="Z27" s="14" t="inlineStr"/>
      <c r="AA27" s="14" t="n"/>
      <c r="AB27" s="14" t="n"/>
      <c r="AC27" s="11" t="n">
        <v>0.58</v>
      </c>
      <c r="AD27" s="2">
        <f>AC27*$AD$1</f>
        <v/>
      </c>
      <c r="AE27" s="11" t="n">
        <v>0.09</v>
      </c>
      <c r="AF27" s="2">
        <f>AE27*$AF$1</f>
        <v/>
      </c>
      <c r="AG27" s="11" t="n">
        <v>1.13</v>
      </c>
      <c r="AH27" s="11" t="n">
        <v>1.25</v>
      </c>
      <c r="AI27" s="2">
        <f>SUM(N27,P27,R27,T27,V27,X27,Z27)</f>
        <v/>
      </c>
      <c r="AJ27" s="20">
        <f>IFERROR(AI27/$AI$85*100,0)</f>
        <v/>
      </c>
      <c r="AK27" s="2">
        <f>IFERROR(AJ27/100*$AK$1,0)</f>
        <v/>
      </c>
    </row>
    <row r="28">
      <c r="A28" s="11" t="inlineStr">
        <is>
          <t>10.32.4.50.002</t>
        </is>
      </c>
      <c r="B28" s="11" t="inlineStr">
        <is>
          <t>NATHAN C AMAN</t>
        </is>
      </c>
      <c r="C28" s="11" t="inlineStr">
        <is>
          <t>5355 210TH ST W</t>
        </is>
      </c>
      <c r="D28" s="11" t="inlineStr">
        <is>
          <t>FARIBAULT MN 55021</t>
        </is>
      </c>
      <c r="E28" s="11" t="inlineStr">
        <is>
          <t>SW SE</t>
        </is>
      </c>
      <c r="F28" s="12" t="n">
        <v>32</v>
      </c>
      <c r="G28" s="12" t="n">
        <v>110</v>
      </c>
      <c r="H28" s="12" t="n">
        <v>21</v>
      </c>
      <c r="I28" s="11" t="n">
        <v>5</v>
      </c>
      <c r="J28" s="11" t="n">
        <v>1.1</v>
      </c>
      <c r="K28" s="11">
        <f>SUM(M28,O28,Q28,S28,U28,W28)</f>
        <v/>
      </c>
      <c r="L28" s="11">
        <f>SUM(AA28,AC28,AE28,AG28,AH28)</f>
        <v/>
      </c>
      <c r="M28" s="13" t="n"/>
      <c r="N28" s="14" t="n"/>
      <c r="O28" s="15" t="n"/>
      <c r="P28" s="14" t="n"/>
      <c r="Q28" s="16" t="n"/>
      <c r="R28" s="14" t="n"/>
      <c r="S28" s="17" t="n"/>
      <c r="T28" s="14" t="n"/>
      <c r="U28" s="14" t="n"/>
      <c r="V28" s="14" t="n"/>
      <c r="W28" s="19" t="n"/>
      <c r="X28" s="14" t="n"/>
      <c r="Y28" s="19" t="inlineStr"/>
      <c r="Z28" s="14" t="inlineStr"/>
      <c r="AA28" s="14" t="n"/>
      <c r="AB28" s="14" t="n"/>
      <c r="AC28" s="14" t="n"/>
      <c r="AD28" s="14" t="n"/>
      <c r="AE28" s="14" t="n"/>
      <c r="AF28" s="14" t="n"/>
      <c r="AG28" s="14" t="n"/>
      <c r="AH28" s="11" t="n">
        <v>1.11</v>
      </c>
      <c r="AI28" s="2">
        <f>SUM(N28,P28,R28,T28,V28,X28,Z28)</f>
        <v/>
      </c>
      <c r="AJ28" s="20">
        <f>IFERROR(AI28/$AI$85*100,0)</f>
        <v/>
      </c>
      <c r="AK28" s="2">
        <f>IFERROR(AJ28/100*$AK$1,0)</f>
        <v/>
      </c>
    </row>
    <row r="29">
      <c r="A29" s="11" t="inlineStr">
        <is>
          <t>10.32.4.50.003</t>
        </is>
      </c>
      <c r="B29" s="11" t="inlineStr">
        <is>
          <t>DEAN P &amp; ELIZABETH DARDIS</t>
        </is>
      </c>
      <c r="C29" s="11" t="inlineStr">
        <is>
          <t>5399 210TH ST W</t>
        </is>
      </c>
      <c r="D29" s="11" t="inlineStr">
        <is>
          <t>FARIBAULT MN  55021</t>
        </is>
      </c>
      <c r="E29" s="11" t="inlineStr">
        <is>
          <t>SW SE</t>
        </is>
      </c>
      <c r="F29" s="12" t="n">
        <v>32</v>
      </c>
      <c r="G29" s="12" t="n">
        <v>110</v>
      </c>
      <c r="H29" s="12" t="n">
        <v>21</v>
      </c>
      <c r="I29" s="11" t="n">
        <v>5</v>
      </c>
      <c r="J29" s="11" t="n">
        <v>2.89</v>
      </c>
      <c r="K29" s="11">
        <f>SUM(M29,O29,Q29,S29,U29,W29)</f>
        <v/>
      </c>
      <c r="L29" s="11">
        <f>SUM(AA29,AC29,AE29,AG29,AH29)</f>
        <v/>
      </c>
      <c r="M29" s="13" t="n"/>
      <c r="N29" s="14" t="n"/>
      <c r="O29" s="23" t="n">
        <v>1.68</v>
      </c>
      <c r="P29" s="2" t="n">
        <v>7014</v>
      </c>
      <c r="Q29" s="22" t="n">
        <v>0.74</v>
      </c>
      <c r="R29" s="2" t="n">
        <v>1955.08</v>
      </c>
      <c r="S29" s="17" t="n"/>
      <c r="T29" s="14" t="n"/>
      <c r="U29" s="14" t="n"/>
      <c r="V29" s="14" t="n"/>
      <c r="W29" s="18" t="n">
        <v>0.11</v>
      </c>
      <c r="X29" s="2" t="n">
        <v>34.8744</v>
      </c>
      <c r="Y29" s="19" t="inlineStr"/>
      <c r="Z29" s="14" t="inlineStr"/>
      <c r="AA29" s="14" t="n"/>
      <c r="AB29" s="14" t="n"/>
      <c r="AC29" s="11" t="n">
        <v>0.1</v>
      </c>
      <c r="AD29" s="2">
        <f>AC29*$AD$1</f>
        <v/>
      </c>
      <c r="AE29" s="14" t="n"/>
      <c r="AF29" s="14" t="n"/>
      <c r="AG29" s="11" t="n">
        <v>0.08</v>
      </c>
      <c r="AH29" s="11" t="n">
        <v>0.18</v>
      </c>
      <c r="AI29" s="2">
        <f>SUM(N29,P29,R29,T29,V29,X29,Z29)</f>
        <v/>
      </c>
      <c r="AJ29" s="20">
        <f>IFERROR(AI29/$AI$85*100,0)</f>
        <v/>
      </c>
      <c r="AK29" s="2">
        <f>IFERROR(AJ29/100*$AK$1,0)</f>
        <v/>
      </c>
    </row>
    <row r="30">
      <c r="A30" s="11" t="inlineStr">
        <is>
          <t>10.33.2.25.005</t>
        </is>
      </c>
      <c r="B30" s="11" t="inlineStr">
        <is>
          <t>R A SCHEMA FAMILY FARM LP</t>
        </is>
      </c>
      <c r="C30" s="11" t="inlineStr">
        <is>
          <t>21001 MORRISTOWN BLVD</t>
        </is>
      </c>
      <c r="D30" s="11" t="inlineStr">
        <is>
          <t>FARIBAULT MN 55021</t>
        </is>
      </c>
      <c r="E30" s="11" t="inlineStr">
        <is>
          <t>NW NW</t>
        </is>
      </c>
      <c r="F30" s="12" t="n">
        <v>33</v>
      </c>
      <c r="G30" s="12" t="n">
        <v>110</v>
      </c>
      <c r="H30" s="12" t="n">
        <v>21</v>
      </c>
      <c r="I30" s="11" t="n">
        <v>34</v>
      </c>
      <c r="J30" s="11" t="n">
        <v>10.34</v>
      </c>
      <c r="K30" s="11">
        <f>SUM(M30,O30,Q30,S30,U30,W30)</f>
        <v/>
      </c>
      <c r="L30" s="11">
        <f>SUM(AA30,AC30,AE30,AG30,AH30)</f>
        <v/>
      </c>
      <c r="M30" s="13" t="n"/>
      <c r="N30" s="14" t="n"/>
      <c r="O30" s="15" t="n"/>
      <c r="P30" s="14" t="n"/>
      <c r="Q30" s="22" t="n">
        <v>10.34</v>
      </c>
      <c r="R30" s="2" t="n">
        <v>27318.28</v>
      </c>
      <c r="S30" s="17" t="n"/>
      <c r="T30" s="14" t="n"/>
      <c r="U30" s="14" t="n"/>
      <c r="V30" s="14" t="n"/>
      <c r="W30" s="19" t="n"/>
      <c r="X30" s="14" t="n"/>
      <c r="Y30" s="19" t="inlineStr"/>
      <c r="Z30" s="14" t="inlineStr"/>
      <c r="AA30" s="14" t="n"/>
      <c r="AB30" s="14" t="n"/>
      <c r="AC30" s="14" t="n"/>
      <c r="AD30" s="14" t="n"/>
      <c r="AE30" s="14" t="n"/>
      <c r="AF30" s="14" t="n"/>
      <c r="AG30" s="14" t="n"/>
      <c r="AH30" s="14" t="n"/>
      <c r="AI30" s="2">
        <f>SUM(N30,P30,R30,T30,V30,X30,Z30)</f>
        <v/>
      </c>
      <c r="AJ30" s="20">
        <f>IFERROR(AI30/$AI$85*100,0)</f>
        <v/>
      </c>
      <c r="AK30" s="2">
        <f>IFERROR(AJ30/100*$AK$1,0)</f>
        <v/>
      </c>
    </row>
    <row r="31">
      <c r="A31" s="11" t="inlineStr">
        <is>
          <t>10.33.2.25.005</t>
        </is>
      </c>
      <c r="B31" s="11" t="inlineStr">
        <is>
          <t>R A SCHEMA FAMILY FARM LP</t>
        </is>
      </c>
      <c r="C31" s="11" t="inlineStr">
        <is>
          <t>21001 MORRISTOWN BLVD</t>
        </is>
      </c>
      <c r="D31" s="11" t="inlineStr">
        <is>
          <t>FARIBAULT MN 55021</t>
        </is>
      </c>
      <c r="E31" s="11" t="inlineStr">
        <is>
          <t>SW NW</t>
        </is>
      </c>
      <c r="F31" s="12" t="n">
        <v>33</v>
      </c>
      <c r="G31" s="12" t="n">
        <v>110</v>
      </c>
      <c r="H31" s="12" t="n">
        <v>21</v>
      </c>
      <c r="I31" s="11" t="n">
        <v>34</v>
      </c>
      <c r="J31" s="11" t="n">
        <v>0.82</v>
      </c>
      <c r="K31" s="11">
        <f>SUM(M31,O31,Q31,S31,U31,W31)</f>
        <v/>
      </c>
      <c r="L31" s="11">
        <f>SUM(AA31,AC31,AE31,AG31,AH31)</f>
        <v/>
      </c>
      <c r="M31" s="13" t="n"/>
      <c r="N31" s="14" t="n"/>
      <c r="O31" s="15" t="n"/>
      <c r="P31" s="14" t="n"/>
      <c r="Q31" s="22" t="n">
        <v>0.82</v>
      </c>
      <c r="R31" s="2" t="n">
        <v>2166.44</v>
      </c>
      <c r="S31" s="17" t="n"/>
      <c r="T31" s="14" t="n"/>
      <c r="U31" s="14" t="n"/>
      <c r="V31" s="14" t="n"/>
      <c r="W31" s="19" t="n"/>
      <c r="X31" s="14" t="n"/>
      <c r="Y31" s="19" t="inlineStr"/>
      <c r="Z31" s="14" t="inlineStr"/>
      <c r="AA31" s="14" t="n"/>
      <c r="AB31" s="14" t="n"/>
      <c r="AC31" s="14" t="n"/>
      <c r="AD31" s="14" t="n"/>
      <c r="AE31" s="14" t="n"/>
      <c r="AF31" s="14" t="n"/>
      <c r="AG31" s="14" t="n"/>
      <c r="AH31" s="14" t="n"/>
      <c r="AI31" s="2">
        <f>SUM(N31,P31,R31,T31,V31,X31,Z31)</f>
        <v/>
      </c>
      <c r="AJ31" s="20">
        <f>IFERROR(AI31/$AI$85*100,0)</f>
        <v/>
      </c>
      <c r="AK31" s="2">
        <f>IFERROR(AJ31/100*$AK$1,0)</f>
        <v/>
      </c>
    </row>
    <row r="32">
      <c r="A32" s="11" t="inlineStr">
        <is>
          <t>10.33.2.25.006</t>
        </is>
      </c>
      <c r="B32" s="11" t="inlineStr">
        <is>
          <t>JOHN D &amp; JANE M PFEFFER</t>
        </is>
      </c>
      <c r="C32" s="11" t="inlineStr">
        <is>
          <t>20232 DOUGLAS AVE</t>
        </is>
      </c>
      <c r="D32" s="11" t="inlineStr">
        <is>
          <t>FARIBAULT MN  55021</t>
        </is>
      </c>
      <c r="E32" s="11" t="inlineStr">
        <is>
          <t>NW NW</t>
        </is>
      </c>
      <c r="F32" s="12" t="n">
        <v>33</v>
      </c>
      <c r="G32" s="12" t="n">
        <v>110</v>
      </c>
      <c r="H32" s="12" t="n">
        <v>21</v>
      </c>
      <c r="I32" s="11" t="n">
        <v>6</v>
      </c>
      <c r="J32" s="11" t="n">
        <v>2.89</v>
      </c>
      <c r="K32" s="11">
        <f>SUM(M32,O32,Q32,S32,U32,W32)</f>
        <v/>
      </c>
      <c r="L32" s="11">
        <f>SUM(AA32,AC32,AE32,AG32,AH32)</f>
        <v/>
      </c>
      <c r="M32" s="13" t="n"/>
      <c r="N32" s="14" t="n"/>
      <c r="O32" s="15" t="n"/>
      <c r="P32" s="14" t="n"/>
      <c r="Q32" s="16" t="n"/>
      <c r="R32" s="14" t="n"/>
      <c r="S32" s="17" t="n"/>
      <c r="T32" s="14" t="n"/>
      <c r="U32" s="14" t="n"/>
      <c r="V32" s="14" t="n"/>
      <c r="W32" s="18" t="n">
        <v>2.07</v>
      </c>
      <c r="X32" s="2" t="n">
        <v>656.2728</v>
      </c>
      <c r="Y32" s="19" t="inlineStr"/>
      <c r="Z32" s="14" t="inlineStr"/>
      <c r="AA32" s="14" t="n"/>
      <c r="AB32" s="14" t="n"/>
      <c r="AC32" s="14" t="n"/>
      <c r="AD32" s="14" t="n"/>
      <c r="AE32" s="14" t="n"/>
      <c r="AF32" s="14" t="n"/>
      <c r="AG32" s="14" t="n"/>
      <c r="AH32" s="11" t="n">
        <v>0.83</v>
      </c>
      <c r="AI32" s="2">
        <f>SUM(N32,P32,R32,T32,V32,X32,Z32)</f>
        <v/>
      </c>
      <c r="AJ32" s="20">
        <f>IFERROR(AI32/$AI$85*100,0)</f>
        <v/>
      </c>
      <c r="AK32" s="2">
        <f>IFERROR(AJ32/100*$AK$1,0)</f>
        <v/>
      </c>
    </row>
    <row r="33">
      <c r="A33" s="11" t="inlineStr">
        <is>
          <t>10.33.2.25.006</t>
        </is>
      </c>
      <c r="B33" s="11" t="inlineStr">
        <is>
          <t>JOHN D &amp; JANE M PFEFFER</t>
        </is>
      </c>
      <c r="C33" s="11" t="inlineStr">
        <is>
          <t>20232 DOUGLAS AVE</t>
        </is>
      </c>
      <c r="D33" s="11" t="inlineStr">
        <is>
          <t>FARIBAULT MN  55021</t>
        </is>
      </c>
      <c r="E33" s="11" t="inlineStr">
        <is>
          <t>SW NW</t>
        </is>
      </c>
      <c r="F33" s="12" t="n">
        <v>33</v>
      </c>
      <c r="G33" s="12" t="n">
        <v>110</v>
      </c>
      <c r="H33" s="12" t="n">
        <v>21</v>
      </c>
      <c r="I33" s="11" t="n">
        <v>6</v>
      </c>
      <c r="J33" s="11" t="n">
        <v>3.13</v>
      </c>
      <c r="K33" s="11">
        <f>SUM(M33,O33,Q33,S33,U33,W33)</f>
        <v/>
      </c>
      <c r="L33" s="11">
        <f>SUM(AA33,AC33,AE33,AG33,AH33)</f>
        <v/>
      </c>
      <c r="M33" s="13" t="n"/>
      <c r="N33" s="14" t="n"/>
      <c r="O33" s="15" t="n"/>
      <c r="P33" s="14" t="n"/>
      <c r="Q33" s="16" t="n"/>
      <c r="R33" s="14" t="n"/>
      <c r="S33" s="17" t="n"/>
      <c r="T33" s="14" t="n"/>
      <c r="U33" s="14" t="n"/>
      <c r="V33" s="14" t="n"/>
      <c r="W33" s="18" t="n">
        <v>3.08</v>
      </c>
      <c r="X33" s="2" t="n">
        <v>976.4832000000001</v>
      </c>
      <c r="Y33" s="19" t="inlineStr"/>
      <c r="Z33" s="14" t="inlineStr"/>
      <c r="AA33" s="14" t="n"/>
      <c r="AB33" s="14" t="n"/>
      <c r="AC33" s="14" t="n"/>
      <c r="AD33" s="14" t="n"/>
      <c r="AE33" s="14" t="n"/>
      <c r="AF33" s="14" t="n"/>
      <c r="AG33" s="14" t="n"/>
      <c r="AH33" s="11" t="n">
        <v>0.04</v>
      </c>
      <c r="AI33" s="2">
        <f>SUM(N33,P33,R33,T33,V33,X33,Z33)</f>
        <v/>
      </c>
      <c r="AJ33" s="20">
        <f>IFERROR(AI33/$AI$85*100,0)</f>
        <v/>
      </c>
      <c r="AK33" s="2">
        <f>IFERROR(AJ33/100*$AK$1,0)</f>
        <v/>
      </c>
    </row>
    <row r="34">
      <c r="A34" s="11" t="inlineStr">
        <is>
          <t>10.33.2.50.004</t>
        </is>
      </c>
      <c r="B34" s="11" t="inlineStr">
        <is>
          <t>R A SCHEMA FAMILY FARM LP</t>
        </is>
      </c>
      <c r="C34" s="11" t="inlineStr">
        <is>
          <t>21001 MORRISTOWN BLVD</t>
        </is>
      </c>
      <c r="D34" s="11" t="inlineStr">
        <is>
          <t>FARIBAULT MN 55021</t>
        </is>
      </c>
      <c r="E34" s="11" t="inlineStr">
        <is>
          <t>SW NW</t>
        </is>
      </c>
      <c r="F34" s="12" t="n">
        <v>33</v>
      </c>
      <c r="G34" s="12" t="n">
        <v>110</v>
      </c>
      <c r="H34" s="12" t="n">
        <v>21</v>
      </c>
      <c r="I34" s="11" t="n">
        <v>25</v>
      </c>
      <c r="J34" s="11" t="n">
        <v>21.66</v>
      </c>
      <c r="K34" s="11">
        <f>SUM(M34,O34,Q34,S34,U34,W34)</f>
        <v/>
      </c>
      <c r="L34" s="11">
        <f>SUM(AA34,AC34,AE34,AG34,AH34)</f>
        <v/>
      </c>
      <c r="M34" s="13" t="n"/>
      <c r="N34" s="14" t="n"/>
      <c r="O34" s="23" t="n">
        <v>12.6</v>
      </c>
      <c r="P34" s="2" t="n">
        <v>52605</v>
      </c>
      <c r="Q34" s="22" t="n">
        <v>9.050000000000001</v>
      </c>
      <c r="R34" s="2" t="n">
        <v>23910.1</v>
      </c>
      <c r="S34" s="17" t="n"/>
      <c r="T34" s="14" t="n"/>
      <c r="U34" s="14" t="n"/>
      <c r="V34" s="14" t="n"/>
      <c r="W34" s="19" t="n"/>
      <c r="X34" s="14" t="n"/>
      <c r="Y34" s="19" t="inlineStr"/>
      <c r="Z34" s="14" t="inlineStr"/>
      <c r="AA34" s="14" t="n"/>
      <c r="AB34" s="14" t="n"/>
      <c r="AC34" s="14" t="n"/>
      <c r="AD34" s="14" t="n"/>
      <c r="AE34" s="14" t="n"/>
      <c r="AF34" s="14" t="n"/>
      <c r="AG34" s="14" t="n"/>
      <c r="AH34" s="14" t="n"/>
      <c r="AI34" s="2">
        <f>SUM(N34,P34,R34,T34,V34,X34,Z34)</f>
        <v/>
      </c>
      <c r="AJ34" s="20">
        <f>IFERROR(AI34/$AI$85*100,0)</f>
        <v/>
      </c>
      <c r="AK34" s="2">
        <f>IFERROR(AJ34/100*$AK$1,0)</f>
        <v/>
      </c>
    </row>
    <row r="35">
      <c r="A35" s="11" t="inlineStr">
        <is>
          <t>10.33.2.50.005</t>
        </is>
      </c>
      <c r="B35" s="11" t="inlineStr">
        <is>
          <t>RONALD S &amp; BARBARA BULTMAN</t>
        </is>
      </c>
      <c r="C35" s="11" t="inlineStr">
        <is>
          <t>20450 DOUGLAS AVE</t>
        </is>
      </c>
      <c r="D35" s="11" t="inlineStr">
        <is>
          <t>FARIBAULT MN  55021</t>
        </is>
      </c>
      <c r="E35" s="11" t="inlineStr">
        <is>
          <t>SW NW</t>
        </is>
      </c>
      <c r="F35" s="12" t="n">
        <v>33</v>
      </c>
      <c r="G35" s="12" t="n">
        <v>110</v>
      </c>
      <c r="H35" s="12" t="n">
        <v>21</v>
      </c>
      <c r="I35" s="11" t="n">
        <v>12</v>
      </c>
      <c r="J35" s="11" t="n">
        <v>7.82</v>
      </c>
      <c r="K35" s="11">
        <f>SUM(M35,O35,Q35,S35,U35,W35)</f>
        <v/>
      </c>
      <c r="L35" s="11">
        <f>SUM(AA35,AC35,AE35,AG35,AH35)</f>
        <v/>
      </c>
      <c r="M35" s="13" t="n"/>
      <c r="N35" s="14" t="n"/>
      <c r="O35" s="23" t="n">
        <v>1.7</v>
      </c>
      <c r="P35" s="2" t="n">
        <v>7097.5</v>
      </c>
      <c r="Q35" s="22" t="n">
        <v>1.84</v>
      </c>
      <c r="R35" s="2" t="n">
        <v>4861.280000000001</v>
      </c>
      <c r="S35" s="17" t="n"/>
      <c r="T35" s="14" t="n"/>
      <c r="U35" s="14" t="n"/>
      <c r="V35" s="14" t="n"/>
      <c r="W35" s="18" t="n">
        <v>0.75</v>
      </c>
      <c r="X35" s="2" t="n">
        <v>237.78</v>
      </c>
      <c r="Y35" s="19" t="inlineStr"/>
      <c r="Z35" s="14" t="inlineStr"/>
      <c r="AA35" s="14" t="n"/>
      <c r="AB35" s="14" t="n"/>
      <c r="AC35" s="14" t="n"/>
      <c r="AD35" s="14" t="n"/>
      <c r="AE35" s="14" t="n"/>
      <c r="AF35" s="14" t="n"/>
      <c r="AG35" s="14" t="n"/>
      <c r="AH35" s="11" t="n">
        <v>3.51</v>
      </c>
      <c r="AI35" s="2">
        <f>SUM(N35,P35,R35,T35,V35,X35,Z35)</f>
        <v/>
      </c>
      <c r="AJ35" s="20">
        <f>IFERROR(AI35/$AI$85*100,0)</f>
        <v/>
      </c>
      <c r="AK35" s="2">
        <f>IFERROR(AJ35/100*$AK$1,0)</f>
        <v/>
      </c>
    </row>
    <row r="36">
      <c r="A36" s="11" t="inlineStr">
        <is>
          <t>10.33.3.50.001</t>
        </is>
      </c>
      <c r="B36" s="11" t="inlineStr">
        <is>
          <t>RUSSELL G SCHULZ</t>
        </is>
      </c>
      <c r="C36" s="11" t="inlineStr">
        <is>
          <t>21959 FAIRBANKS AVE</t>
        </is>
      </c>
      <c r="D36" s="11" t="inlineStr">
        <is>
          <t>FARIBAULT MN 55021</t>
        </is>
      </c>
      <c r="E36" s="11" t="inlineStr">
        <is>
          <t>NW SW</t>
        </is>
      </c>
      <c r="F36" s="12" t="n">
        <v>33</v>
      </c>
      <c r="G36" s="12" t="n">
        <v>110</v>
      </c>
      <c r="H36" s="12" t="n">
        <v>21</v>
      </c>
      <c r="I36" s="11" t="n">
        <v>70</v>
      </c>
      <c r="J36" s="11" t="n">
        <v>0.79</v>
      </c>
      <c r="K36" s="11">
        <f>SUM(M36,O36,Q36,S36,U36,W36)</f>
        <v/>
      </c>
      <c r="L36" s="11">
        <f>SUM(AA36,AC36,AE36,AG36,AH36)</f>
        <v/>
      </c>
      <c r="M36" s="13" t="n"/>
      <c r="N36" s="14" t="n"/>
      <c r="O36" s="15" t="n"/>
      <c r="P36" s="14" t="n"/>
      <c r="Q36" s="22" t="n">
        <v>0.79</v>
      </c>
      <c r="R36" s="2" t="n">
        <v>2087.18</v>
      </c>
      <c r="S36" s="17" t="n"/>
      <c r="T36" s="14" t="n"/>
      <c r="U36" s="14" t="n"/>
      <c r="V36" s="14" t="n"/>
      <c r="W36" s="19" t="n"/>
      <c r="X36" s="14" t="n"/>
      <c r="Y36" s="19" t="inlineStr"/>
      <c r="Z36" s="14" t="inlineStr"/>
      <c r="AA36" s="14" t="n"/>
      <c r="AB36" s="14" t="n"/>
      <c r="AC36" s="14" t="n"/>
      <c r="AD36" s="14" t="n"/>
      <c r="AE36" s="14" t="n"/>
      <c r="AF36" s="14" t="n"/>
      <c r="AG36" s="14" t="n"/>
      <c r="AH36" s="14" t="n"/>
      <c r="AI36" s="2">
        <f>SUM(N36,P36,R36,T36,V36,X36,Z36)</f>
        <v/>
      </c>
      <c r="AJ36" s="20">
        <f>IFERROR(AI36/$AI$85*100,0)</f>
        <v/>
      </c>
      <c r="AK36" s="2">
        <f>IFERROR(AJ36/100*$AK$1,0)</f>
        <v/>
      </c>
    </row>
    <row r="37">
      <c r="A37" s="11" t="inlineStr">
        <is>
          <t>10.33.3.50.002</t>
        </is>
      </c>
      <c r="B37" s="11" t="inlineStr">
        <is>
          <t>MCDONOUGH FARMS LLC</t>
        </is>
      </c>
      <c r="C37" s="11" t="inlineStr">
        <is>
          <t>15760 ACORN TRL</t>
        </is>
      </c>
      <c r="D37" s="11" t="inlineStr">
        <is>
          <t>FARIBAULT MN  55021</t>
        </is>
      </c>
      <c r="E37" s="11" t="inlineStr">
        <is>
          <t>NW SW</t>
        </is>
      </c>
      <c r="F37" s="12" t="n">
        <v>33</v>
      </c>
      <c r="G37" s="12" t="n">
        <v>110</v>
      </c>
      <c r="H37" s="12" t="n">
        <v>21</v>
      </c>
      <c r="I37" s="11" t="n">
        <v>10</v>
      </c>
      <c r="J37" s="11" t="n">
        <v>1.34</v>
      </c>
      <c r="K37" s="11">
        <f>SUM(M37,O37,Q37,S37,U37,W37)</f>
        <v/>
      </c>
      <c r="L37" s="11">
        <f>SUM(AA37,AC37,AE37,AG37,AH37)</f>
        <v/>
      </c>
      <c r="M37" s="13" t="n"/>
      <c r="N37" s="14" t="n"/>
      <c r="O37" s="15" t="n"/>
      <c r="P37" s="14" t="n"/>
      <c r="Q37" s="22" t="n">
        <v>1.34</v>
      </c>
      <c r="R37" s="2" t="n">
        <v>3540.28</v>
      </c>
      <c r="S37" s="17" t="n"/>
      <c r="T37" s="14" t="n"/>
      <c r="U37" s="14" t="n"/>
      <c r="V37" s="14" t="n"/>
      <c r="W37" s="19" t="n"/>
      <c r="X37" s="14" t="n"/>
      <c r="Y37" s="19" t="inlineStr"/>
      <c r="Z37" s="14" t="inlineStr"/>
      <c r="AA37" s="14" t="n"/>
      <c r="AB37" s="14" t="n"/>
      <c r="AC37" s="14" t="n"/>
      <c r="AD37" s="14" t="n"/>
      <c r="AE37" s="14" t="n"/>
      <c r="AF37" s="14" t="n"/>
      <c r="AG37" s="14" t="n"/>
      <c r="AH37" s="14" t="n"/>
      <c r="AI37" s="2">
        <f>SUM(N37,P37,R37,T37,V37,X37,Z37)</f>
        <v/>
      </c>
      <c r="AJ37" s="20">
        <f>IFERROR(AI37/$AI$85*100,0)</f>
        <v/>
      </c>
      <c r="AK37" s="2">
        <f>IFERROR(AJ37/100*$AK$1,0)</f>
        <v/>
      </c>
    </row>
    <row r="38">
      <c r="A38" s="11" t="inlineStr">
        <is>
          <t>14.05.1.25.003</t>
        </is>
      </c>
      <c r="B38" s="11" t="inlineStr">
        <is>
          <t>GLENN W &amp; CYNTHIA CUNNINGHAM</t>
        </is>
      </c>
      <c r="C38" s="11" t="inlineStr">
        <is>
          <t>5481 210TH ST W</t>
        </is>
      </c>
      <c r="D38" s="11" t="inlineStr">
        <is>
          <t>FARIBAULT MN  55021</t>
        </is>
      </c>
      <c r="E38" s="11" t="inlineStr">
        <is>
          <t>NW NE</t>
        </is>
      </c>
      <c r="F38" s="12" t="n">
        <v>5</v>
      </c>
      <c r="G38" s="12" t="n">
        <v>109</v>
      </c>
      <c r="H38" s="12" t="n">
        <v>21</v>
      </c>
      <c r="I38" s="11" t="n">
        <v>13</v>
      </c>
      <c r="J38" s="11" t="n">
        <v>0.23</v>
      </c>
      <c r="K38" s="11">
        <f>SUM(M38,O38,Q38,S38,U38,W38)</f>
        <v/>
      </c>
      <c r="L38" s="11">
        <f>SUM(AA38,AC38,AE38,AG38,AH38)</f>
        <v/>
      </c>
      <c r="M38" s="13" t="n"/>
      <c r="N38" s="14" t="n"/>
      <c r="O38" s="15" t="n"/>
      <c r="P38" s="14" t="n"/>
      <c r="Q38" s="22" t="n">
        <v>0.22</v>
      </c>
      <c r="R38" s="2" t="n">
        <v>581.24</v>
      </c>
      <c r="S38" s="17" t="n"/>
      <c r="T38" s="14" t="n"/>
      <c r="U38" s="14" t="n"/>
      <c r="V38" s="14" t="n"/>
      <c r="W38" s="19" t="n"/>
      <c r="X38" s="14" t="n"/>
      <c r="Y38" s="19" t="inlineStr"/>
      <c r="Z38" s="14" t="inlineStr"/>
      <c r="AA38" s="14" t="n"/>
      <c r="AB38" s="14" t="n"/>
      <c r="AC38" s="14" t="n"/>
      <c r="AD38" s="14" t="n"/>
      <c r="AE38" s="14" t="n"/>
      <c r="AF38" s="14" t="n"/>
      <c r="AG38" s="14" t="n"/>
      <c r="AH38" s="14" t="n"/>
      <c r="AI38" s="2">
        <f>SUM(N38,P38,R38,T38,V38,X38,Z38)</f>
        <v/>
      </c>
      <c r="AJ38" s="20">
        <f>IFERROR(AI38/$AI$85*100,0)</f>
        <v/>
      </c>
      <c r="AK38" s="2">
        <f>IFERROR(AJ38/100*$AK$1,0)</f>
        <v/>
      </c>
    </row>
    <row r="39">
      <c r="A39" s="11" t="inlineStr">
        <is>
          <t>14.05.2.00.001</t>
        </is>
      </c>
      <c r="B39" s="11" t="inlineStr">
        <is>
          <t>DNR REAL ESTATE MGT</t>
        </is>
      </c>
      <c r="C39" s="11" t="inlineStr">
        <is>
          <t>500 LAFAYETTE RD</t>
        </is>
      </c>
      <c r="D39" s="11" t="inlineStr">
        <is>
          <t>ST PAUL MN  55155-4030</t>
        </is>
      </c>
      <c r="E39" s="11" t="inlineStr">
        <is>
          <t>NE NW</t>
        </is>
      </c>
      <c r="F39" s="12" t="n">
        <v>5</v>
      </c>
      <c r="G39" s="12" t="n">
        <v>109</v>
      </c>
      <c r="H39" s="12" t="n">
        <v>21</v>
      </c>
      <c r="I39" s="11" t="n">
        <v>56</v>
      </c>
      <c r="J39" s="11" t="n">
        <v>24.38</v>
      </c>
      <c r="K39" s="11">
        <f>SUM(M39,O39,Q39,S39,U39,W39)</f>
        <v/>
      </c>
      <c r="L39" s="11">
        <f>SUM(AA39,AC39,AE39,AG39,AH39)</f>
        <v/>
      </c>
      <c r="M39" s="13" t="n"/>
      <c r="N39" s="14" t="n"/>
      <c r="O39" s="15" t="n"/>
      <c r="P39" s="14" t="n"/>
      <c r="Q39" s="16" t="n"/>
      <c r="R39" s="14" t="n"/>
      <c r="S39" s="17" t="n"/>
      <c r="T39" s="14" t="n"/>
      <c r="U39" s="14" t="n"/>
      <c r="V39" s="14" t="n"/>
      <c r="W39" s="19" t="n"/>
      <c r="X39" s="14" t="n"/>
      <c r="Y39" s="19" t="inlineStr"/>
      <c r="Z39" s="14" t="inlineStr"/>
      <c r="AA39" s="14" t="n"/>
      <c r="AB39" s="14" t="n"/>
      <c r="AC39" s="14" t="n"/>
      <c r="AD39" s="14" t="n"/>
      <c r="AE39" s="11" t="n">
        <v>0.18</v>
      </c>
      <c r="AF39" s="2">
        <f>AE39*$AF$1</f>
        <v/>
      </c>
      <c r="AG39" s="11" t="n">
        <v>0.23</v>
      </c>
      <c r="AH39" s="11" t="n">
        <v>23.94</v>
      </c>
      <c r="AI39" s="2">
        <f>SUM(N39,P39,R39,T39,V39,X39,Z39)</f>
        <v/>
      </c>
      <c r="AJ39" s="20">
        <f>IFERROR(AI39/$AI$85*100,0)</f>
        <v/>
      </c>
      <c r="AK39" s="2">
        <f>IFERROR(AJ39/100*$AK$1,0)</f>
        <v/>
      </c>
    </row>
    <row r="40">
      <c r="A40" s="11" t="inlineStr">
        <is>
          <t>14.05.2.00.001</t>
        </is>
      </c>
      <c r="B40" s="11" t="inlineStr">
        <is>
          <t>DNR REAL ESTATE MGT</t>
        </is>
      </c>
      <c r="C40" s="11" t="inlineStr">
        <is>
          <t>500 LAFAYETTE RD</t>
        </is>
      </c>
      <c r="D40" s="11" t="inlineStr">
        <is>
          <t>ST PAUL MN  55155-4030</t>
        </is>
      </c>
      <c r="E40" s="11" t="inlineStr">
        <is>
          <t>NW NW</t>
        </is>
      </c>
      <c r="F40" s="12" t="n">
        <v>5</v>
      </c>
      <c r="G40" s="12" t="n">
        <v>109</v>
      </c>
      <c r="H40" s="12" t="n">
        <v>21</v>
      </c>
      <c r="I40" s="11" t="n">
        <v>56</v>
      </c>
      <c r="J40" s="11" t="n">
        <v>8.56</v>
      </c>
      <c r="K40" s="11">
        <f>SUM(M40,O40,Q40,S40,U40,W40)</f>
        <v/>
      </c>
      <c r="L40" s="11">
        <f>SUM(AA40,AC40,AE40,AG40,AH40)</f>
        <v/>
      </c>
      <c r="M40" s="13" t="n"/>
      <c r="N40" s="14" t="n"/>
      <c r="O40" s="15" t="n"/>
      <c r="P40" s="14" t="n"/>
      <c r="Q40" s="16" t="n"/>
      <c r="R40" s="14" t="n"/>
      <c r="S40" s="17" t="n"/>
      <c r="T40" s="14" t="n"/>
      <c r="U40" s="14" t="n"/>
      <c r="V40" s="14" t="n"/>
      <c r="W40" s="19" t="n"/>
      <c r="X40" s="14" t="n"/>
      <c r="Y40" s="19" t="inlineStr"/>
      <c r="Z40" s="14" t="inlineStr"/>
      <c r="AA40" s="14" t="n"/>
      <c r="AB40" s="14" t="n"/>
      <c r="AC40" s="14" t="n"/>
      <c r="AD40" s="14" t="n"/>
      <c r="AE40" s="14" t="n"/>
      <c r="AF40" s="14" t="n"/>
      <c r="AG40" s="14" t="n"/>
      <c r="AH40" s="11" t="n">
        <v>8.56</v>
      </c>
      <c r="AI40" s="2">
        <f>SUM(N40,P40,R40,T40,V40,X40,Z40)</f>
        <v/>
      </c>
      <c r="AJ40" s="20">
        <f>IFERROR(AI40/$AI$85*100,0)</f>
        <v/>
      </c>
      <c r="AK40" s="2">
        <f>IFERROR(AJ40/100*$AK$1,0)</f>
        <v/>
      </c>
    </row>
    <row r="41">
      <c r="A41" s="11" t="inlineStr">
        <is>
          <t>14.05.2.00.001</t>
        </is>
      </c>
      <c r="B41" s="11" t="inlineStr">
        <is>
          <t>DNR REAL ESTATE MGT</t>
        </is>
      </c>
      <c r="C41" s="11" t="inlineStr">
        <is>
          <t>500 LAFAYETTE RD</t>
        </is>
      </c>
      <c r="D41" s="11" t="inlineStr">
        <is>
          <t>ST PAUL MN  55155-4030</t>
        </is>
      </c>
      <c r="E41" s="11" t="inlineStr">
        <is>
          <t>SE NW</t>
        </is>
      </c>
      <c r="F41" s="12" t="n">
        <v>5</v>
      </c>
      <c r="G41" s="12" t="n">
        <v>109</v>
      </c>
      <c r="H41" s="12" t="n">
        <v>21</v>
      </c>
      <c r="I41" s="11" t="n">
        <v>56</v>
      </c>
      <c r="J41" s="11" t="n">
        <v>0.4</v>
      </c>
      <c r="K41" s="11">
        <f>SUM(M41,O41,Q41,S41,U41,W41)</f>
        <v/>
      </c>
      <c r="L41" s="11">
        <f>SUM(AA41,AC41,AE41,AG41,AH41)</f>
        <v/>
      </c>
      <c r="M41" s="13" t="n"/>
      <c r="N41" s="14" t="n"/>
      <c r="O41" s="15" t="n"/>
      <c r="P41" s="14" t="n"/>
      <c r="Q41" s="16" t="n"/>
      <c r="R41" s="14" t="n"/>
      <c r="S41" s="17" t="n"/>
      <c r="T41" s="14" t="n"/>
      <c r="U41" s="14" t="n"/>
      <c r="V41" s="14" t="n"/>
      <c r="W41" s="19" t="n"/>
      <c r="X41" s="14" t="n"/>
      <c r="Y41" s="19" t="inlineStr"/>
      <c r="Z41" s="14" t="inlineStr"/>
      <c r="AA41" s="14" t="n"/>
      <c r="AB41" s="14" t="n"/>
      <c r="AC41" s="14" t="n"/>
      <c r="AD41" s="14" t="n"/>
      <c r="AE41" s="14" t="n"/>
      <c r="AF41" s="14" t="n"/>
      <c r="AG41" s="14" t="n"/>
      <c r="AH41" s="11" t="n">
        <v>0.4</v>
      </c>
      <c r="AI41" s="2">
        <f>SUM(N41,P41,R41,T41,V41,X41,Z41)</f>
        <v/>
      </c>
      <c r="AJ41" s="20">
        <f>IFERROR(AI41/$AI$85*100,0)</f>
        <v/>
      </c>
      <c r="AK41" s="2">
        <f>IFERROR(AJ41/100*$AK$1,0)</f>
        <v/>
      </c>
    </row>
    <row r="42">
      <c r="A42" s="11" t="inlineStr">
        <is>
          <t>14.05.2.00.001</t>
        </is>
      </c>
      <c r="B42" s="11" t="inlineStr">
        <is>
          <t>DNR REAL ESTATE MGT</t>
        </is>
      </c>
      <c r="C42" s="11" t="inlineStr">
        <is>
          <t>500 LAFAYETTE RD</t>
        </is>
      </c>
      <c r="D42" s="11" t="inlineStr">
        <is>
          <t>ST PAUL MN  55155-4030</t>
        </is>
      </c>
      <c r="E42" s="11" t="inlineStr">
        <is>
          <t>SW NW</t>
        </is>
      </c>
      <c r="F42" s="12" t="n">
        <v>5</v>
      </c>
      <c r="G42" s="12" t="n">
        <v>109</v>
      </c>
      <c r="H42" s="12" t="n">
        <v>21</v>
      </c>
      <c r="I42" s="11" t="n">
        <v>56</v>
      </c>
      <c r="J42" s="11" t="n">
        <v>20.49</v>
      </c>
      <c r="K42" s="11">
        <f>SUM(M42,O42,Q42,S42,U42,W42)</f>
        <v/>
      </c>
      <c r="L42" s="11">
        <f>SUM(AA42,AC42,AE42,AG42,AH42)</f>
        <v/>
      </c>
      <c r="M42" s="13" t="n"/>
      <c r="N42" s="14" t="n"/>
      <c r="O42" s="15" t="n"/>
      <c r="P42" s="14" t="n"/>
      <c r="Q42" s="16" t="n"/>
      <c r="R42" s="14" t="n"/>
      <c r="S42" s="17" t="n"/>
      <c r="T42" s="14" t="n"/>
      <c r="U42" s="14" t="n"/>
      <c r="V42" s="14" t="n"/>
      <c r="W42" s="19" t="n"/>
      <c r="X42" s="14" t="n"/>
      <c r="Y42" s="19" t="inlineStr"/>
      <c r="Z42" s="14" t="inlineStr"/>
      <c r="AA42" s="14" t="n"/>
      <c r="AB42" s="14" t="n"/>
      <c r="AC42" s="14" t="n"/>
      <c r="AD42" s="14" t="n"/>
      <c r="AE42" s="14" t="n"/>
      <c r="AF42" s="14" t="n"/>
      <c r="AG42" s="14" t="n"/>
      <c r="AH42" s="11" t="n">
        <v>20.49</v>
      </c>
      <c r="AI42" s="2">
        <f>SUM(N42,P42,R42,T42,V42,X42,Z42)</f>
        <v/>
      </c>
      <c r="AJ42" s="20">
        <f>IFERROR(AI42/$AI$85*100,0)</f>
        <v/>
      </c>
      <c r="AK42" s="2">
        <f>IFERROR(AJ42/100*$AK$1,0)</f>
        <v/>
      </c>
    </row>
    <row r="43">
      <c r="A43" s="11" t="inlineStr">
        <is>
          <t>14.05.2.00.002</t>
        </is>
      </c>
      <c r="B43" s="11" t="inlineStr">
        <is>
          <t>RYAN KEYS &amp; JESSIE NOVA KEYS</t>
        </is>
      </c>
      <c r="C43" s="11" t="inlineStr">
        <is>
          <t>21240 ELMORE AVE</t>
        </is>
      </c>
      <c r="D43" s="11" t="inlineStr">
        <is>
          <t>FARIBAULT MN 55021</t>
        </is>
      </c>
      <c r="E43" s="11" t="inlineStr">
        <is>
          <t>NE NW</t>
        </is>
      </c>
      <c r="F43" s="12" t="n">
        <v>5</v>
      </c>
      <c r="G43" s="12" t="n">
        <v>109</v>
      </c>
      <c r="H43" s="12" t="n">
        <v>21</v>
      </c>
      <c r="I43" s="11" t="n">
        <v>2</v>
      </c>
      <c r="J43" s="11" t="n">
        <v>0.74</v>
      </c>
      <c r="K43" s="11">
        <f>SUM(M43,O43,Q43,S43,U43,W43)</f>
        <v/>
      </c>
      <c r="L43" s="11">
        <f>SUM(AA43,AC43,AE43,AG43,AH43)</f>
        <v/>
      </c>
      <c r="M43" s="13" t="n"/>
      <c r="N43" s="14" t="n"/>
      <c r="O43" s="15" t="n"/>
      <c r="P43" s="14" t="n"/>
      <c r="Q43" s="16" t="n"/>
      <c r="R43" s="14" t="n"/>
      <c r="S43" s="17" t="n"/>
      <c r="T43" s="14" t="n"/>
      <c r="U43" s="14" t="n"/>
      <c r="V43" s="14" t="n"/>
      <c r="W43" s="18" t="n">
        <v>0.74</v>
      </c>
      <c r="X43" s="2" t="n">
        <v>248.4803416021974</v>
      </c>
      <c r="Y43" s="19" t="inlineStr"/>
      <c r="Z43" s="14" t="inlineStr"/>
      <c r="AA43" s="14" t="n"/>
      <c r="AB43" s="14" t="n"/>
      <c r="AC43" s="14" t="n"/>
      <c r="AD43" s="14" t="n"/>
      <c r="AE43" s="14" t="n"/>
      <c r="AF43" s="14" t="n"/>
      <c r="AG43" s="14" t="n"/>
      <c r="AH43" s="14" t="n"/>
      <c r="AI43" s="2">
        <f>SUM(N43,P43,R43,T43,V43,X43,Z43)</f>
        <v/>
      </c>
      <c r="AJ43" s="20">
        <f>IFERROR(AI43/$AI$85*100,0)</f>
        <v/>
      </c>
      <c r="AK43" s="2">
        <f>IFERROR(AJ43/100*$AK$1,0)</f>
        <v/>
      </c>
    </row>
    <row r="44">
      <c r="A44" s="11" t="inlineStr">
        <is>
          <t>14.05.2.00.002</t>
        </is>
      </c>
      <c r="B44" s="11" t="inlineStr">
        <is>
          <t>RYAN KEYS &amp; JESSIE NOVA KEYS</t>
        </is>
      </c>
      <c r="C44" s="11" t="inlineStr">
        <is>
          <t>21240 ELMORE AVE</t>
        </is>
      </c>
      <c r="D44" s="11" t="inlineStr">
        <is>
          <t>FARIBAULT MN 55021</t>
        </is>
      </c>
      <c r="E44" s="11" t="inlineStr">
        <is>
          <t>SE NW</t>
        </is>
      </c>
      <c r="F44" s="12" t="n">
        <v>5</v>
      </c>
      <c r="G44" s="12" t="n">
        <v>109</v>
      </c>
      <c r="H44" s="12" t="n">
        <v>21</v>
      </c>
      <c r="I44" s="11" t="n">
        <v>2</v>
      </c>
      <c r="J44" s="11" t="n">
        <v>0.05</v>
      </c>
      <c r="K44" s="11">
        <f>SUM(M44,O44,Q44,S44,U44,W44)</f>
        <v/>
      </c>
      <c r="L44" s="11">
        <f>SUM(AA44,AC44,AE44,AG44,AH44)</f>
        <v/>
      </c>
      <c r="M44" s="13" t="n"/>
      <c r="N44" s="14" t="n"/>
      <c r="O44" s="15" t="n"/>
      <c r="P44" s="14" t="n"/>
      <c r="Q44" s="16" t="n"/>
      <c r="R44" s="14" t="n"/>
      <c r="S44" s="17" t="n"/>
      <c r="T44" s="14" t="n"/>
      <c r="U44" s="14" t="n"/>
      <c r="V44" s="14" t="n"/>
      <c r="W44" s="18" t="n">
        <v>0.03</v>
      </c>
      <c r="X44" s="2" t="n">
        <v>10.13043263123831</v>
      </c>
      <c r="Y44" s="19" t="inlineStr"/>
      <c r="Z44" s="14" t="inlineStr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2">
        <f>SUM(N44,P44,R44,T44,V44,X44,Z44)</f>
        <v/>
      </c>
      <c r="AJ44" s="20">
        <f>IFERROR(AI44/$AI$85*100,0)</f>
        <v/>
      </c>
      <c r="AK44" s="2">
        <f>IFERROR(AJ44/100*$AK$1,0)</f>
        <v/>
      </c>
    </row>
    <row r="45">
      <c r="A45" s="11" t="inlineStr">
        <is>
          <t>14.05.2.00.003</t>
        </is>
      </c>
      <c r="B45" s="11" t="inlineStr">
        <is>
          <t>PAUL A &amp; COLLEEN FROMAN</t>
        </is>
      </c>
      <c r="C45" s="11" t="inlineStr">
        <is>
          <t>21230 ELMORE AVE</t>
        </is>
      </c>
      <c r="D45" s="11" t="inlineStr">
        <is>
          <t>FARIBAULT MN  55021</t>
        </is>
      </c>
      <c r="E45" s="11" t="inlineStr">
        <is>
          <t>NE NW</t>
        </is>
      </c>
      <c r="F45" s="12" t="n">
        <v>5</v>
      </c>
      <c r="G45" s="12" t="n">
        <v>109</v>
      </c>
      <c r="H45" s="12" t="n">
        <v>21</v>
      </c>
      <c r="I45" s="11" t="n">
        <v>11</v>
      </c>
      <c r="J45" s="11" t="n">
        <v>7.94</v>
      </c>
      <c r="K45" s="11">
        <f>SUM(M45,O45,Q45,S45,U45,W45)</f>
        <v/>
      </c>
      <c r="L45" s="11">
        <f>SUM(AA45,AC45,AE45,AG45,AH45)</f>
        <v/>
      </c>
      <c r="M45" s="13" t="n"/>
      <c r="N45" s="14" t="n"/>
      <c r="O45" s="15" t="n"/>
      <c r="P45" s="14" t="n"/>
      <c r="Q45" s="16" t="n"/>
      <c r="R45" s="14" t="n"/>
      <c r="S45" s="17" t="n"/>
      <c r="T45" s="14" t="n"/>
      <c r="U45" s="14" t="n"/>
      <c r="V45" s="14" t="n"/>
      <c r="W45" s="18" t="n">
        <v>0.67</v>
      </c>
      <c r="X45" s="2" t="n">
        <v>228.6156306061926</v>
      </c>
      <c r="Y45" s="19" t="inlineStr"/>
      <c r="Z45" s="14" t="inlineStr"/>
      <c r="AA45" s="14" t="n"/>
      <c r="AB45" s="14" t="n"/>
      <c r="AC45" s="14" t="n"/>
      <c r="AD45" s="14" t="n"/>
      <c r="AE45" s="14" t="n"/>
      <c r="AF45" s="14" t="n"/>
      <c r="AG45" s="14" t="n"/>
      <c r="AH45" s="11" t="n">
        <v>7.28</v>
      </c>
      <c r="AI45" s="2">
        <f>SUM(N45,P45,R45,T45,V45,X45,Z45)</f>
        <v/>
      </c>
      <c r="AJ45" s="20">
        <f>IFERROR(AI45/$AI$85*100,0)</f>
        <v/>
      </c>
      <c r="AK45" s="2">
        <f>IFERROR(AJ45/100*$AK$1,0)</f>
        <v/>
      </c>
    </row>
    <row r="46">
      <c r="A46" s="11" t="inlineStr">
        <is>
          <t>14.05.2.00.003</t>
        </is>
      </c>
      <c r="B46" s="11" t="inlineStr">
        <is>
          <t>PAUL A &amp; COLLEEN FROMAN</t>
        </is>
      </c>
      <c r="C46" s="11" t="inlineStr">
        <is>
          <t>21230 ELMORE AVE</t>
        </is>
      </c>
      <c r="D46" s="11" t="inlineStr">
        <is>
          <t>FARIBAULT MN  55021</t>
        </is>
      </c>
      <c r="E46" s="11" t="inlineStr">
        <is>
          <t>SE NW</t>
        </is>
      </c>
      <c r="F46" s="12" t="n">
        <v>5</v>
      </c>
      <c r="G46" s="12" t="n">
        <v>109</v>
      </c>
      <c r="H46" s="12" t="n">
        <v>21</v>
      </c>
      <c r="I46" s="11" t="n">
        <v>11</v>
      </c>
      <c r="J46" s="11" t="n">
        <v>2.17</v>
      </c>
      <c r="K46" s="11">
        <f>SUM(M46,O46,Q46,S46,U46,W46)</f>
        <v/>
      </c>
      <c r="L46" s="11">
        <f>SUM(AA46,AC46,AE46,AG46,AH46)</f>
        <v/>
      </c>
      <c r="M46" s="13" t="n"/>
      <c r="N46" s="14" t="n"/>
      <c r="O46" s="15" t="n"/>
      <c r="P46" s="14" t="n"/>
      <c r="Q46" s="16" t="n"/>
      <c r="R46" s="14" t="n"/>
      <c r="S46" s="17" t="n"/>
      <c r="T46" s="14" t="n"/>
      <c r="U46" s="14" t="n"/>
      <c r="V46" s="14" t="n"/>
      <c r="W46" s="18" t="n">
        <v>0.34</v>
      </c>
      <c r="X46" s="2" t="n">
        <v>117.9249274733662</v>
      </c>
      <c r="Y46" s="19" t="inlineStr"/>
      <c r="Z46" s="14" t="inlineStr"/>
      <c r="AA46" s="14" t="n"/>
      <c r="AB46" s="14" t="n"/>
      <c r="AC46" s="14" t="n"/>
      <c r="AD46" s="14" t="n"/>
      <c r="AE46" s="14" t="n"/>
      <c r="AF46" s="14" t="n"/>
      <c r="AG46" s="14" t="n"/>
      <c r="AH46" s="11" t="n">
        <v>1.83</v>
      </c>
      <c r="AI46" s="2">
        <f>SUM(N46,P46,R46,T46,V46,X46,Z46)</f>
        <v/>
      </c>
      <c r="AJ46" s="20">
        <f>IFERROR(AI46/$AI$85*100,0)</f>
        <v/>
      </c>
      <c r="AK46" s="2">
        <f>IFERROR(AJ46/100*$AK$1,0)</f>
        <v/>
      </c>
    </row>
    <row r="47">
      <c r="A47" s="11" t="inlineStr">
        <is>
          <t>14.05.2.25.003</t>
        </is>
      </c>
      <c r="B47" s="11" t="inlineStr">
        <is>
          <t>GERALD D &amp; LISA A DWYER TRUST</t>
        </is>
      </c>
      <c r="C47" s="11" t="inlineStr">
        <is>
          <t>4983 210TH ST W</t>
        </is>
      </c>
      <c r="D47" s="11" t="inlineStr">
        <is>
          <t>FARIBAULT MN 55021</t>
        </is>
      </c>
      <c r="E47" s="11" t="inlineStr">
        <is>
          <t>NE NW</t>
        </is>
      </c>
      <c r="F47" s="12" t="n">
        <v>5</v>
      </c>
      <c r="G47" s="12" t="n">
        <v>109</v>
      </c>
      <c r="H47" s="12" t="n">
        <v>21</v>
      </c>
      <c r="I47" s="11" t="n">
        <v>39</v>
      </c>
      <c r="J47" s="11" t="n">
        <v>0.46</v>
      </c>
      <c r="K47" s="11">
        <f>SUM(M47,O47,Q47,S47,U47,W47)</f>
        <v/>
      </c>
      <c r="L47" s="11">
        <f>SUM(AA47,AC47,AE47,AG47,AH47)</f>
        <v/>
      </c>
      <c r="M47" s="13" t="n"/>
      <c r="N47" s="14" t="n"/>
      <c r="O47" s="23" t="n">
        <v>0.23</v>
      </c>
      <c r="P47" s="2" t="n">
        <v>960.25</v>
      </c>
      <c r="Q47" s="16" t="n"/>
      <c r="R47" s="14" t="n"/>
      <c r="S47" s="17" t="n"/>
      <c r="T47" s="14" t="n"/>
      <c r="U47" s="14" t="n"/>
      <c r="V47" s="14" t="n"/>
      <c r="W47" s="19" t="n"/>
      <c r="X47" s="14" t="n"/>
      <c r="Y47" s="19" t="inlineStr"/>
      <c r="Z47" s="14" t="inlineStr"/>
      <c r="AA47" s="14" t="n"/>
      <c r="AB47" s="14" t="n"/>
      <c r="AC47" s="14" t="n"/>
      <c r="AD47" s="14" t="n"/>
      <c r="AE47" s="14" t="n"/>
      <c r="AF47" s="14" t="n"/>
      <c r="AG47" s="14" t="n"/>
      <c r="AH47" s="11" t="n">
        <v>0.24</v>
      </c>
      <c r="AI47" s="2">
        <f>SUM(N47,P47,R47,T47,V47,X47,Z47)</f>
        <v/>
      </c>
      <c r="AJ47" s="20">
        <f>IFERROR(AI47/$AI$85*100,0)</f>
        <v/>
      </c>
      <c r="AK47" s="2">
        <f>IFERROR(AJ47/100*$AK$1,0)</f>
        <v/>
      </c>
    </row>
    <row r="48">
      <c r="A48" s="11" t="inlineStr">
        <is>
          <t>14.05.2.25.003</t>
        </is>
      </c>
      <c r="B48" s="11" t="inlineStr">
        <is>
          <t>GERALD D &amp; LISA A DWYER TRUST</t>
        </is>
      </c>
      <c r="C48" s="11" t="inlineStr">
        <is>
          <t>4983 210TH ST W</t>
        </is>
      </c>
      <c r="D48" s="11" t="inlineStr">
        <is>
          <t>FARIBAULT MN 55021</t>
        </is>
      </c>
      <c r="E48" s="11" t="inlineStr">
        <is>
          <t>NW NW</t>
        </is>
      </c>
      <c r="F48" s="12" t="n">
        <v>5</v>
      </c>
      <c r="G48" s="12" t="n">
        <v>109</v>
      </c>
      <c r="H48" s="12" t="n">
        <v>21</v>
      </c>
      <c r="I48" s="11" t="n">
        <v>39</v>
      </c>
      <c r="J48" s="11" t="n">
        <v>23.31</v>
      </c>
      <c r="K48" s="11">
        <f>SUM(M48,O48,Q48,S48,U48,W48)</f>
        <v/>
      </c>
      <c r="L48" s="11">
        <f>SUM(AA48,AC48,AE48,AG48,AH48)</f>
        <v/>
      </c>
      <c r="M48" s="13" t="n"/>
      <c r="N48" s="14" t="n"/>
      <c r="O48" s="23" t="n">
        <v>8.710000000000001</v>
      </c>
      <c r="P48" s="2" t="n">
        <v>36364.25</v>
      </c>
      <c r="Q48" s="22" t="n">
        <v>10.88</v>
      </c>
      <c r="R48" s="2" t="n">
        <v>28744.96</v>
      </c>
      <c r="S48" s="17" t="n"/>
      <c r="T48" s="14" t="n"/>
      <c r="U48" s="14" t="n"/>
      <c r="V48" s="14" t="n"/>
      <c r="W48" s="19" t="n"/>
      <c r="X48" s="14" t="n"/>
      <c r="Y48" s="19" t="inlineStr"/>
      <c r="Z48" s="14" t="inlineStr"/>
      <c r="AA48" s="14" t="n"/>
      <c r="AB48" s="14" t="n"/>
      <c r="AC48" s="14" t="n"/>
      <c r="AD48" s="14" t="n"/>
      <c r="AE48" s="14" t="n"/>
      <c r="AF48" s="14" t="n"/>
      <c r="AG48" s="14" t="n"/>
      <c r="AH48" s="11" t="n">
        <v>3.73</v>
      </c>
      <c r="AI48" s="2">
        <f>SUM(N48,P48,R48,T48,V48,X48,Z48)</f>
        <v/>
      </c>
      <c r="AJ48" s="20">
        <f>IFERROR(AI48/$AI$85*100,0)</f>
        <v/>
      </c>
      <c r="AK48" s="2">
        <f>IFERROR(AJ48/100*$AK$1,0)</f>
        <v/>
      </c>
    </row>
    <row r="49">
      <c r="A49" s="11" t="inlineStr">
        <is>
          <t>14.05.2.25.003</t>
        </is>
      </c>
      <c r="B49" s="11" t="inlineStr">
        <is>
          <t>GERALD D &amp; LISA A DWYER TRUST</t>
        </is>
      </c>
      <c r="C49" s="11" t="inlineStr">
        <is>
          <t>4983 210TH ST W</t>
        </is>
      </c>
      <c r="D49" s="11" t="inlineStr">
        <is>
          <t>FARIBAULT MN 55021</t>
        </is>
      </c>
      <c r="E49" s="11" t="inlineStr">
        <is>
          <t>SW NW</t>
        </is>
      </c>
      <c r="F49" s="12" t="n">
        <v>5</v>
      </c>
      <c r="G49" s="12" t="n">
        <v>109</v>
      </c>
      <c r="H49" s="12" t="n">
        <v>21</v>
      </c>
      <c r="I49" s="11" t="n">
        <v>39</v>
      </c>
      <c r="J49" s="11" t="n">
        <v>11.47</v>
      </c>
      <c r="K49" s="11">
        <f>SUM(M49,O49,Q49,S49,U49,W49)</f>
        <v/>
      </c>
      <c r="L49" s="11">
        <f>SUM(AA49,AC49,AE49,AG49,AH49)</f>
        <v/>
      </c>
      <c r="M49" s="13" t="n"/>
      <c r="N49" s="14" t="n"/>
      <c r="O49" s="15" t="n"/>
      <c r="P49" s="14" t="n"/>
      <c r="Q49" s="16" t="n"/>
      <c r="R49" s="14" t="n"/>
      <c r="S49" s="17" t="n"/>
      <c r="T49" s="14" t="n"/>
      <c r="U49" s="14" t="n"/>
      <c r="V49" s="14" t="n"/>
      <c r="W49" s="19" t="n"/>
      <c r="X49" s="14" t="n"/>
      <c r="Y49" s="19" t="inlineStr"/>
      <c r="Z49" s="14" t="inlineStr"/>
      <c r="AA49" s="14" t="n"/>
      <c r="AB49" s="14" t="n"/>
      <c r="AC49" s="14" t="n"/>
      <c r="AD49" s="14" t="n"/>
      <c r="AE49" s="14" t="n"/>
      <c r="AF49" s="14" t="n"/>
      <c r="AG49" s="14" t="n"/>
      <c r="AH49" s="11" t="n">
        <v>11.46</v>
      </c>
      <c r="AI49" s="2">
        <f>SUM(N49,P49,R49,T49,V49,X49,Z49)</f>
        <v/>
      </c>
      <c r="AJ49" s="20">
        <f>IFERROR(AI49/$AI$85*100,0)</f>
        <v/>
      </c>
      <c r="AK49" s="2">
        <f>IFERROR(AJ49/100*$AK$1,0)</f>
        <v/>
      </c>
    </row>
    <row r="50">
      <c r="A50" s="11" t="inlineStr">
        <is>
          <t>14.05.2.25.004</t>
        </is>
      </c>
      <c r="B50" s="11" t="inlineStr">
        <is>
          <t>MATTHEW S KNUTSON</t>
        </is>
      </c>
      <c r="C50" s="11" t="inlineStr">
        <is>
          <t>5936 210TH ST W</t>
        </is>
      </c>
      <c r="D50" s="11" t="inlineStr">
        <is>
          <t>FARIBAULT MN 55021</t>
        </is>
      </c>
      <c r="E50" s="11" t="inlineStr">
        <is>
          <t>NW NW</t>
        </is>
      </c>
      <c r="F50" s="12" t="n">
        <v>5</v>
      </c>
      <c r="G50" s="12" t="n">
        <v>109</v>
      </c>
      <c r="H50" s="12" t="n">
        <v>21</v>
      </c>
      <c r="I50" s="11" t="n">
        <v>4</v>
      </c>
      <c r="J50" s="11" t="n">
        <v>3.23</v>
      </c>
      <c r="K50" s="11">
        <f>SUM(M50,O50,Q50,S50,U50,W50)</f>
        <v/>
      </c>
      <c r="L50" s="11">
        <f>SUM(AA50,AC50,AE50,AG50,AH50)</f>
        <v/>
      </c>
      <c r="M50" s="13" t="n"/>
      <c r="N50" s="14" t="n"/>
      <c r="O50" s="15" t="n"/>
      <c r="P50" s="14" t="n"/>
      <c r="Q50" s="16" t="n"/>
      <c r="R50" s="14" t="n"/>
      <c r="S50" s="17" t="n"/>
      <c r="T50" s="14" t="n"/>
      <c r="U50" s="14" t="n"/>
      <c r="V50" s="14" t="n"/>
      <c r="W50" s="18" t="n">
        <v>3.24</v>
      </c>
      <c r="X50" s="2" t="n">
        <v>1042.548125485343</v>
      </c>
      <c r="Y50" s="19" t="inlineStr"/>
      <c r="Z50" s="14" t="inlineStr"/>
      <c r="AA50" s="14" t="n"/>
      <c r="AB50" s="14" t="n"/>
      <c r="AC50" s="14" t="n"/>
      <c r="AD50" s="14" t="n"/>
      <c r="AE50" s="14" t="n"/>
      <c r="AF50" s="14" t="n"/>
      <c r="AG50" s="14" t="n"/>
      <c r="AH50" s="14" t="n"/>
      <c r="AI50" s="2">
        <f>SUM(N50,P50,R50,T50,V50,X50,Z50)</f>
        <v/>
      </c>
      <c r="AJ50" s="20">
        <f>IFERROR(AI50/$AI$85*100,0)</f>
        <v/>
      </c>
      <c r="AK50" s="2">
        <f>IFERROR(AJ50/100*$AK$1,0)</f>
        <v/>
      </c>
    </row>
    <row r="51">
      <c r="A51" s="11" t="inlineStr">
        <is>
          <t>14.05.2.75.001</t>
        </is>
      </c>
      <c r="B51" s="11" t="inlineStr">
        <is>
          <t>DANIEL J &amp; DEBRA K DWYER</t>
        </is>
      </c>
      <c r="C51" s="11" t="inlineStr">
        <is>
          <t>21260 ELMORE AVE</t>
        </is>
      </c>
      <c r="D51" s="11" t="inlineStr">
        <is>
          <t>FARIBAULT MN 55021</t>
        </is>
      </c>
      <c r="E51" s="11" t="inlineStr">
        <is>
          <t>SE NW</t>
        </is>
      </c>
      <c r="F51" s="12" t="n">
        <v>5</v>
      </c>
      <c r="G51" s="12" t="n">
        <v>109</v>
      </c>
      <c r="H51" s="12" t="n">
        <v>21</v>
      </c>
      <c r="I51" s="11" t="n">
        <v>2</v>
      </c>
      <c r="J51" s="11" t="n">
        <v>1.33</v>
      </c>
      <c r="K51" s="11">
        <f>SUM(M51,O51,Q51,S51,U51,W51)</f>
        <v/>
      </c>
      <c r="L51" s="11">
        <f>SUM(AA51,AC51,AE51,AG51,AH51)</f>
        <v/>
      </c>
      <c r="M51" s="13" t="n"/>
      <c r="N51" s="14" t="n"/>
      <c r="O51" s="15" t="n"/>
      <c r="P51" s="14" t="n"/>
      <c r="Q51" s="16" t="n"/>
      <c r="R51" s="14" t="n"/>
      <c r="S51" s="17" t="n"/>
      <c r="T51" s="14" t="n"/>
      <c r="U51" s="14" t="n"/>
      <c r="V51" s="14" t="n"/>
      <c r="W51" s="18" t="n">
        <v>1.34</v>
      </c>
      <c r="X51" s="2" t="n">
        <v>440.4301430435675</v>
      </c>
      <c r="Y51" s="19" t="inlineStr"/>
      <c r="Z51" s="14" t="inlineStr"/>
      <c r="AA51" s="14" t="n"/>
      <c r="AB51" s="14" t="n"/>
      <c r="AC51" s="14" t="n"/>
      <c r="AD51" s="14" t="n"/>
      <c r="AE51" s="14" t="n"/>
      <c r="AF51" s="14" t="n"/>
      <c r="AG51" s="14" t="n"/>
      <c r="AH51" s="14" t="n"/>
      <c r="AI51" s="2">
        <f>SUM(N51,P51,R51,T51,V51,X51,Z51)</f>
        <v/>
      </c>
      <c r="AJ51" s="20">
        <f>IFERROR(AI51/$AI$85*100,0)</f>
        <v/>
      </c>
      <c r="AK51" s="2">
        <f>IFERROR(AJ51/100*$AK$1,0)</f>
        <v/>
      </c>
    </row>
    <row r="52">
      <c r="A52" s="11" t="inlineStr">
        <is>
          <t>14.05.2.75.003</t>
        </is>
      </c>
      <c r="B52" s="11" t="inlineStr">
        <is>
          <t>DAVID LUEDTKE JR &amp; ROBIN BARBER</t>
        </is>
      </c>
      <c r="C52" s="11" t="inlineStr">
        <is>
          <t>21420 ELMORE AVE</t>
        </is>
      </c>
      <c r="D52" s="11" t="inlineStr">
        <is>
          <t>FARIBAULT MN 55021</t>
        </is>
      </c>
      <c r="E52" s="11" t="inlineStr">
        <is>
          <t>SE NW</t>
        </is>
      </c>
      <c r="F52" s="12" t="n">
        <v>5</v>
      </c>
      <c r="G52" s="12" t="n">
        <v>109</v>
      </c>
      <c r="H52" s="12" t="n">
        <v>21</v>
      </c>
      <c r="I52" s="11" t="n">
        <v>5</v>
      </c>
      <c r="J52" s="11" t="n">
        <v>3.25</v>
      </c>
      <c r="K52" s="11">
        <f>SUM(M52,O52,Q52,S52,U52,W52)</f>
        <v/>
      </c>
      <c r="L52" s="11">
        <f>SUM(AA52,AC52,AE52,AG52,AH52)</f>
        <v/>
      </c>
      <c r="M52" s="13" t="n"/>
      <c r="N52" s="14" t="n"/>
      <c r="O52" s="15" t="n"/>
      <c r="P52" s="14" t="n"/>
      <c r="Q52" s="16" t="n"/>
      <c r="R52" s="14" t="n"/>
      <c r="S52" s="17" t="n"/>
      <c r="T52" s="14" t="n"/>
      <c r="U52" s="14" t="n"/>
      <c r="V52" s="14" t="n"/>
      <c r="W52" s="18" t="n">
        <v>0.75</v>
      </c>
      <c r="X52" s="2" t="n">
        <v>237.78</v>
      </c>
      <c r="Y52" s="19" t="inlineStr"/>
      <c r="Z52" s="14" t="inlineStr"/>
      <c r="AA52" s="14" t="n"/>
      <c r="AB52" s="14" t="n"/>
      <c r="AC52" s="14" t="n"/>
      <c r="AD52" s="14" t="n"/>
      <c r="AE52" s="14" t="n"/>
      <c r="AF52" s="14" t="n"/>
      <c r="AG52" s="14" t="n"/>
      <c r="AH52" s="11" t="n">
        <v>2.5</v>
      </c>
      <c r="AI52" s="2">
        <f>SUM(N52,P52,R52,T52,V52,X52,Z52)</f>
        <v/>
      </c>
      <c r="AJ52" s="20">
        <f>IFERROR(AI52/$AI$85*100,0)</f>
        <v/>
      </c>
      <c r="AK52" s="2">
        <f>IFERROR(AJ52/100*$AK$1,0)</f>
        <v/>
      </c>
    </row>
    <row r="53">
      <c r="A53" s="11" t="inlineStr">
        <is>
          <t>14.05.2.75.004</t>
        </is>
      </c>
      <c r="B53" s="11" t="inlineStr">
        <is>
          <t>MATTHEW KIRKPATRICK</t>
        </is>
      </c>
      <c r="C53" s="11" t="inlineStr">
        <is>
          <t>21406 ELMORE AVE</t>
        </is>
      </c>
      <c r="D53" s="11" t="inlineStr">
        <is>
          <t>FARIBAULT MN 55021</t>
        </is>
      </c>
      <c r="E53" s="11" t="inlineStr">
        <is>
          <t>SE NW</t>
        </is>
      </c>
      <c r="F53" s="12" t="n">
        <v>5</v>
      </c>
      <c r="G53" s="12" t="n">
        <v>109</v>
      </c>
      <c r="H53" s="12" t="n">
        <v>21</v>
      </c>
      <c r="I53" s="11" t="n">
        <v>5</v>
      </c>
      <c r="J53" s="11" t="n">
        <v>3.49</v>
      </c>
      <c r="K53" s="11">
        <f>SUM(M53,O53,Q53,S53,U53,W53)</f>
        <v/>
      </c>
      <c r="L53" s="11">
        <f>SUM(AA53,AC53,AE53,AG53,AH53)</f>
        <v/>
      </c>
      <c r="M53" s="13" t="n"/>
      <c r="N53" s="14" t="n"/>
      <c r="O53" s="15" t="n"/>
      <c r="P53" s="14" t="n"/>
      <c r="Q53" s="16" t="n"/>
      <c r="R53" s="14" t="n"/>
      <c r="S53" s="17" t="n"/>
      <c r="T53" s="14" t="n"/>
      <c r="U53" s="14" t="n"/>
      <c r="V53" s="14" t="n"/>
      <c r="W53" s="18" t="n">
        <v>0.78</v>
      </c>
      <c r="X53" s="2" t="n">
        <v>247.2912</v>
      </c>
      <c r="Y53" s="19" t="inlineStr"/>
      <c r="Z53" s="14" t="inlineStr"/>
      <c r="AA53" s="14" t="n"/>
      <c r="AB53" s="14" t="n"/>
      <c r="AC53" s="14" t="n"/>
      <c r="AD53" s="14" t="n"/>
      <c r="AE53" s="14" t="n"/>
      <c r="AF53" s="14" t="n"/>
      <c r="AG53" s="14" t="n"/>
      <c r="AH53" s="11" t="n">
        <v>2.71</v>
      </c>
      <c r="AI53" s="2">
        <f>SUM(N53,P53,R53,T53,V53,X53,Z53)</f>
        <v/>
      </c>
      <c r="AJ53" s="20">
        <f>IFERROR(AI53/$AI$85*100,0)</f>
        <v/>
      </c>
      <c r="AK53" s="2">
        <f>IFERROR(AJ53/100*$AK$1,0)</f>
        <v/>
      </c>
    </row>
    <row r="54">
      <c r="A54" s="11" t="inlineStr">
        <is>
          <t>14.05.2.75.005</t>
        </is>
      </c>
      <c r="B54" s="11" t="inlineStr">
        <is>
          <t>FRANCIS &amp; THERESA REUVERS</t>
        </is>
      </c>
      <c r="C54" s="11" t="inlineStr">
        <is>
          <t>21378 ELMORE AVE</t>
        </is>
      </c>
      <c r="D54" s="11" t="inlineStr">
        <is>
          <t>FARIBAULT MN  55021</t>
        </is>
      </c>
      <c r="E54" s="11" t="inlineStr">
        <is>
          <t>SE NW</t>
        </is>
      </c>
      <c r="F54" s="12" t="n">
        <v>5</v>
      </c>
      <c r="G54" s="12" t="n">
        <v>109</v>
      </c>
      <c r="H54" s="12" t="n">
        <v>21</v>
      </c>
      <c r="I54" s="11" t="n">
        <v>5</v>
      </c>
      <c r="J54" s="11" t="n">
        <v>3.55</v>
      </c>
      <c r="K54" s="11">
        <f>SUM(M54,O54,Q54,S54,U54,W54)</f>
        <v/>
      </c>
      <c r="L54" s="11">
        <f>SUM(AA54,AC54,AE54,AG54,AH54)</f>
        <v/>
      </c>
      <c r="M54" s="13" t="n"/>
      <c r="N54" s="14" t="n"/>
      <c r="O54" s="15" t="n"/>
      <c r="P54" s="14" t="n"/>
      <c r="Q54" s="16" t="n"/>
      <c r="R54" s="14" t="n"/>
      <c r="S54" s="17" t="n"/>
      <c r="T54" s="14" t="n"/>
      <c r="U54" s="14" t="n"/>
      <c r="V54" s="14" t="n"/>
      <c r="W54" s="18" t="n">
        <v>1.14</v>
      </c>
      <c r="X54" s="2" t="n">
        <v>361.4256</v>
      </c>
      <c r="Y54" s="19" t="inlineStr"/>
      <c r="Z54" s="14" t="inlineStr"/>
      <c r="AA54" s="14" t="n"/>
      <c r="AB54" s="14" t="n"/>
      <c r="AC54" s="14" t="n"/>
      <c r="AD54" s="14" t="n"/>
      <c r="AE54" s="14" t="n"/>
      <c r="AF54" s="14" t="n"/>
      <c r="AG54" s="14" t="n"/>
      <c r="AH54" s="11" t="n">
        <v>2.41</v>
      </c>
      <c r="AI54" s="2">
        <f>SUM(N54,P54,R54,T54,V54,X54,Z54)</f>
        <v/>
      </c>
      <c r="AJ54" s="20">
        <f>IFERROR(AI54/$AI$85*100,0)</f>
        <v/>
      </c>
      <c r="AK54" s="2">
        <f>IFERROR(AJ54/100*$AK$1,0)</f>
        <v/>
      </c>
    </row>
    <row r="55">
      <c r="A55" s="11" t="inlineStr">
        <is>
          <t>14.05.2.75.006</t>
        </is>
      </c>
      <c r="B55" s="11" t="inlineStr">
        <is>
          <t>ROBERT &amp; TAMMY TUMA</t>
        </is>
      </c>
      <c r="C55" s="11" t="inlineStr">
        <is>
          <t>21300 ELMORE AVE</t>
        </is>
      </c>
      <c r="D55" s="11" t="inlineStr">
        <is>
          <t>FARIBAULT MN 55021</t>
        </is>
      </c>
      <c r="E55" s="11" t="inlineStr">
        <is>
          <t>SE NW</t>
        </is>
      </c>
      <c r="F55" s="12" t="n">
        <v>5</v>
      </c>
      <c r="G55" s="12" t="n">
        <v>109</v>
      </c>
      <c r="H55" s="12" t="n">
        <v>21</v>
      </c>
      <c r="I55" s="11" t="n">
        <v>3</v>
      </c>
      <c r="J55" s="11" t="n">
        <v>1.57</v>
      </c>
      <c r="K55" s="11">
        <f>SUM(M55,O55,Q55,S55,U55,W55)</f>
        <v/>
      </c>
      <c r="L55" s="11">
        <f>SUM(AA55,AC55,AE55,AG55,AH55)</f>
        <v/>
      </c>
      <c r="M55" s="13" t="n"/>
      <c r="N55" s="14" t="n"/>
      <c r="O55" s="15" t="n"/>
      <c r="P55" s="14" t="n"/>
      <c r="Q55" s="16" t="n"/>
      <c r="R55" s="14" t="n"/>
      <c r="S55" s="17" t="n"/>
      <c r="T55" s="14" t="n"/>
      <c r="U55" s="14" t="n"/>
      <c r="V55" s="14" t="n"/>
      <c r="W55" s="18" t="n">
        <v>0.21</v>
      </c>
      <c r="X55" s="2" t="n">
        <v>66.57840000000002</v>
      </c>
      <c r="Y55" s="19" t="inlineStr"/>
      <c r="Z55" s="14" t="inlineStr"/>
      <c r="AA55" s="14" t="n"/>
      <c r="AB55" s="14" t="n"/>
      <c r="AC55" s="14" t="n"/>
      <c r="AD55" s="14" t="n"/>
      <c r="AE55" s="14" t="n"/>
      <c r="AF55" s="14" t="n"/>
      <c r="AG55" s="14" t="n"/>
      <c r="AH55" s="11" t="n">
        <v>1.34</v>
      </c>
      <c r="AI55" s="2">
        <f>SUM(N55,P55,R55,T55,V55,X55,Z55)</f>
        <v/>
      </c>
      <c r="AJ55" s="20">
        <f>IFERROR(AI55/$AI$85*100,0)</f>
        <v/>
      </c>
      <c r="AK55" s="2">
        <f>IFERROR(AJ55/100*$AK$1,0)</f>
        <v/>
      </c>
    </row>
    <row r="56">
      <c r="A56" s="11" t="inlineStr">
        <is>
          <t>14.05.2.75.007</t>
        </is>
      </c>
      <c r="B56" s="11" t="inlineStr">
        <is>
          <t>JOSHUA P &amp; MOLLY A FROMAN</t>
        </is>
      </c>
      <c r="C56" s="11" t="inlineStr">
        <is>
          <t>256 NORTHRIDGE PL NE</t>
        </is>
      </c>
      <c r="D56" s="11" t="inlineStr">
        <is>
          <t>OWATONNA MN 55060</t>
        </is>
      </c>
      <c r="E56" s="11" t="inlineStr">
        <is>
          <t>NE NW</t>
        </is>
      </c>
      <c r="F56" s="12" t="n">
        <v>5</v>
      </c>
      <c r="G56" s="12" t="n">
        <v>109</v>
      </c>
      <c r="H56" s="12" t="n">
        <v>21</v>
      </c>
      <c r="I56" s="11" t="n">
        <v>26</v>
      </c>
      <c r="J56" s="11" t="n">
        <v>1.04</v>
      </c>
      <c r="K56" s="11">
        <f>SUM(M56,O56,Q56,S56,U56,W56)</f>
        <v/>
      </c>
      <c r="L56" s="11">
        <f>SUM(AA56,AC56,AE56,AG56,AH56)</f>
        <v/>
      </c>
      <c r="M56" s="13" t="n"/>
      <c r="N56" s="14" t="n"/>
      <c r="O56" s="15" t="n"/>
      <c r="P56" s="14" t="n"/>
      <c r="Q56" s="16" t="n"/>
      <c r="R56" s="14" t="n"/>
      <c r="S56" s="17" t="n"/>
      <c r="T56" s="14" t="n"/>
      <c r="U56" s="14" t="n"/>
      <c r="V56" s="14" t="n"/>
      <c r="W56" s="18" t="n">
        <v>1.04</v>
      </c>
      <c r="X56" s="2" t="n">
        <v>356.0569786527465</v>
      </c>
      <c r="Y56" s="19" t="inlineStr"/>
      <c r="Z56" s="14" t="inlineStr"/>
      <c r="AA56" s="14" t="n"/>
      <c r="AB56" s="14" t="n"/>
      <c r="AC56" s="14" t="n"/>
      <c r="AD56" s="14" t="n"/>
      <c r="AE56" s="14" t="n"/>
      <c r="AF56" s="14" t="n"/>
      <c r="AG56" s="14" t="n"/>
      <c r="AH56" s="14" t="n"/>
      <c r="AI56" s="2">
        <f>SUM(N56,P56,R56,T56,V56,X56,Z56)</f>
        <v/>
      </c>
      <c r="AJ56" s="20">
        <f>IFERROR(AI56/$AI$85*100,0)</f>
        <v/>
      </c>
      <c r="AK56" s="2">
        <f>IFERROR(AJ56/100*$AK$1,0)</f>
        <v/>
      </c>
    </row>
    <row r="57">
      <c r="A57" s="11" t="inlineStr">
        <is>
          <t>14.05.2.75.007</t>
        </is>
      </c>
      <c r="B57" s="11" t="inlineStr">
        <is>
          <t>JOSHUA P &amp; MOLLY A FROMAN</t>
        </is>
      </c>
      <c r="C57" s="11" t="inlineStr">
        <is>
          <t>256 NORTHRIDGE PL NE</t>
        </is>
      </c>
      <c r="D57" s="11" t="inlineStr">
        <is>
          <t>OWATONNA MN 55060</t>
        </is>
      </c>
      <c r="E57" s="11" t="inlineStr">
        <is>
          <t>SE NW</t>
        </is>
      </c>
      <c r="F57" s="12" t="n">
        <v>5</v>
      </c>
      <c r="G57" s="12" t="n">
        <v>109</v>
      </c>
      <c r="H57" s="12" t="n">
        <v>21</v>
      </c>
      <c r="I57" s="11" t="n">
        <v>26</v>
      </c>
      <c r="J57" s="11" t="n">
        <v>17.63</v>
      </c>
      <c r="K57" s="11">
        <f>SUM(M57,O57,Q57,S57,U57,W57)</f>
        <v/>
      </c>
      <c r="L57" s="11">
        <f>SUM(AA57,AC57,AE57,AG57,AH57)</f>
        <v/>
      </c>
      <c r="M57" s="13" t="n"/>
      <c r="N57" s="14" t="n"/>
      <c r="O57" s="15" t="n"/>
      <c r="P57" s="14" t="n"/>
      <c r="Q57" s="16" t="n"/>
      <c r="R57" s="14" t="n"/>
      <c r="S57" s="17" t="n"/>
      <c r="T57" s="14" t="n"/>
      <c r="U57" s="14" t="n"/>
      <c r="V57" s="14" t="n"/>
      <c r="W57" s="18" t="n">
        <v>0.27</v>
      </c>
      <c r="X57" s="2" t="n">
        <v>94.1598</v>
      </c>
      <c r="Y57" s="19" t="inlineStr"/>
      <c r="Z57" s="14" t="inlineStr"/>
      <c r="AA57" s="14" t="n"/>
      <c r="AB57" s="14" t="n"/>
      <c r="AC57" s="14" t="n"/>
      <c r="AD57" s="14" t="n"/>
      <c r="AE57" s="14" t="n"/>
      <c r="AF57" s="14" t="n"/>
      <c r="AG57" s="14" t="n"/>
      <c r="AH57" s="11" t="n">
        <v>17.36</v>
      </c>
      <c r="AI57" s="2">
        <f>SUM(N57,P57,R57,T57,V57,X57,Z57)</f>
        <v/>
      </c>
      <c r="AJ57" s="20">
        <f>IFERROR(AI57/$AI$85*100,0)</f>
        <v/>
      </c>
      <c r="AK57" s="2">
        <f>IFERROR(AJ57/100*$AK$1,0)</f>
        <v/>
      </c>
    </row>
    <row r="58">
      <c r="A58" s="11" t="inlineStr">
        <is>
          <t>14.05.2.75.007</t>
        </is>
      </c>
      <c r="B58" s="11" t="inlineStr">
        <is>
          <t>JOSHUA P &amp; MOLLY A FROMAN</t>
        </is>
      </c>
      <c r="C58" s="11" t="inlineStr">
        <is>
          <t>256 NORTHRIDGE PL NE</t>
        </is>
      </c>
      <c r="D58" s="11" t="inlineStr">
        <is>
          <t>OWATONNA MN 55060</t>
        </is>
      </c>
      <c r="E58" s="11" t="inlineStr">
        <is>
          <t>SW NW</t>
        </is>
      </c>
      <c r="F58" s="12" t="n">
        <v>5</v>
      </c>
      <c r="G58" s="12" t="n">
        <v>109</v>
      </c>
      <c r="H58" s="12" t="n">
        <v>21</v>
      </c>
      <c r="I58" s="11" t="n">
        <v>26</v>
      </c>
      <c r="J58" s="11" t="n">
        <v>6.83</v>
      </c>
      <c r="K58" s="11">
        <f>SUM(M58,O58,Q58,S58,U58,W58)</f>
        <v/>
      </c>
      <c r="L58" s="11">
        <f>SUM(AA58,AC58,AE58,AG58,AH58)</f>
        <v/>
      </c>
      <c r="M58" s="13" t="n"/>
      <c r="N58" s="14" t="n"/>
      <c r="O58" s="15" t="n"/>
      <c r="P58" s="14" t="n"/>
      <c r="Q58" s="16" t="n"/>
      <c r="R58" s="14" t="n"/>
      <c r="S58" s="17" t="n"/>
      <c r="T58" s="14" t="n"/>
      <c r="U58" s="14" t="n"/>
      <c r="V58" s="14" t="n"/>
      <c r="W58" s="19" t="n"/>
      <c r="X58" s="14" t="n"/>
      <c r="Y58" s="19" t="inlineStr"/>
      <c r="Z58" s="14" t="inlineStr"/>
      <c r="AA58" s="14" t="n"/>
      <c r="AB58" s="14" t="n"/>
      <c r="AC58" s="14" t="n"/>
      <c r="AD58" s="14" t="n"/>
      <c r="AE58" s="14" t="n"/>
      <c r="AF58" s="14" t="n"/>
      <c r="AG58" s="14" t="n"/>
      <c r="AH58" s="11" t="n">
        <v>6.82</v>
      </c>
      <c r="AI58" s="2">
        <f>SUM(N58,P58,R58,T58,V58,X58,Z58)</f>
        <v/>
      </c>
      <c r="AJ58" s="20">
        <f>IFERROR(AI58/$AI$85*100,0)</f>
        <v/>
      </c>
      <c r="AK58" s="2">
        <f>IFERROR(AJ58/100*$AK$1,0)</f>
        <v/>
      </c>
    </row>
    <row r="59">
      <c r="A59" s="11" t="inlineStr">
        <is>
          <t>14.05.3.00.001</t>
        </is>
      </c>
      <c r="B59" s="11" t="inlineStr">
        <is>
          <t>ALLAN FUCHS</t>
        </is>
      </c>
      <c r="C59" s="11" t="inlineStr">
        <is>
          <t>72 DENVER AVE SE 210</t>
        </is>
      </c>
      <c r="D59" s="11" t="inlineStr">
        <is>
          <t>HUTCHINSON MN 55350</t>
        </is>
      </c>
      <c r="E59" s="11" t="inlineStr">
        <is>
          <t>NE SW</t>
        </is>
      </c>
      <c r="F59" s="12" t="n">
        <v>5</v>
      </c>
      <c r="G59" s="12" t="n">
        <v>109</v>
      </c>
      <c r="H59" s="12" t="n">
        <v>21</v>
      </c>
      <c r="I59" s="11" t="n">
        <v>55</v>
      </c>
      <c r="J59" s="11" t="n">
        <v>12</v>
      </c>
      <c r="K59" s="11">
        <f>SUM(M59,O59,Q59,S59,U59,W59)</f>
        <v/>
      </c>
      <c r="L59" s="11">
        <f>SUM(AA59,AC59,AE59,AG59,AH59)</f>
        <v/>
      </c>
      <c r="M59" s="13" t="n"/>
      <c r="N59" s="14" t="n"/>
      <c r="O59" s="23" t="n">
        <v>3.17</v>
      </c>
      <c r="P59" s="2" t="n">
        <v>13234.75</v>
      </c>
      <c r="Q59" s="22" t="n">
        <v>4.54</v>
      </c>
      <c r="R59" s="2" t="n">
        <v>11994.68</v>
      </c>
      <c r="S59" s="17" t="n"/>
      <c r="T59" s="14" t="n"/>
      <c r="U59" s="14" t="n"/>
      <c r="V59" s="14" t="n"/>
      <c r="W59" s="19" t="n"/>
      <c r="X59" s="14" t="n"/>
      <c r="Y59" s="19" t="inlineStr"/>
      <c r="Z59" s="14" t="inlineStr"/>
      <c r="AA59" s="14" t="n"/>
      <c r="AB59" s="14" t="n"/>
      <c r="AC59" s="14" t="n"/>
      <c r="AD59" s="14" t="n"/>
      <c r="AE59" s="14" t="n"/>
      <c r="AF59" s="14" t="n"/>
      <c r="AG59" s="14" t="n"/>
      <c r="AH59" s="11" t="n">
        <v>4.23</v>
      </c>
      <c r="AI59" s="2">
        <f>SUM(N59,P59,R59,T59,V59,X59,Z59)</f>
        <v/>
      </c>
      <c r="AJ59" s="20">
        <f>IFERROR(AI59/$AI$85*100,0)</f>
        <v/>
      </c>
      <c r="AK59" s="2">
        <f>IFERROR(AJ59/100*$AK$1,0)</f>
        <v/>
      </c>
    </row>
    <row r="60">
      <c r="A60" s="11" t="inlineStr">
        <is>
          <t>14.05.3.00.001</t>
        </is>
      </c>
      <c r="B60" s="11" t="inlineStr">
        <is>
          <t>ALLAN FUCHS</t>
        </is>
      </c>
      <c r="C60" s="11" t="inlineStr">
        <is>
          <t>72 DENVER AVE SE 210</t>
        </is>
      </c>
      <c r="D60" s="11" t="inlineStr">
        <is>
          <t>HUTCHINSON MN 55350</t>
        </is>
      </c>
      <c r="E60" s="11" t="inlineStr">
        <is>
          <t>SE SW</t>
        </is>
      </c>
      <c r="F60" s="12" t="n">
        <v>5</v>
      </c>
      <c r="G60" s="12" t="n">
        <v>109</v>
      </c>
      <c r="H60" s="12" t="n">
        <v>21</v>
      </c>
      <c r="I60" s="11" t="n">
        <v>55</v>
      </c>
      <c r="J60" s="11" t="n">
        <v>9.609999999999999</v>
      </c>
      <c r="K60" s="11">
        <f>SUM(M60,O60,Q60,S60,U60,W60)</f>
        <v/>
      </c>
      <c r="L60" s="11">
        <f>SUM(AA60,AC60,AE60,AG60,AH60)</f>
        <v/>
      </c>
      <c r="M60" s="13" t="n"/>
      <c r="N60" s="14" t="n"/>
      <c r="O60" s="15" t="n"/>
      <c r="P60" s="14" t="n"/>
      <c r="Q60" s="22" t="n">
        <v>5.33</v>
      </c>
      <c r="R60" s="2" t="n">
        <v>14081.86</v>
      </c>
      <c r="S60" s="17" t="n"/>
      <c r="T60" s="14" t="n"/>
      <c r="U60" s="14" t="n"/>
      <c r="V60" s="14" t="n"/>
      <c r="W60" s="19" t="n"/>
      <c r="X60" s="14" t="n"/>
      <c r="Y60" s="19" t="inlineStr"/>
      <c r="Z60" s="14" t="inlineStr"/>
      <c r="AA60" s="14" t="n"/>
      <c r="AB60" s="14" t="n"/>
      <c r="AC60" s="14" t="n"/>
      <c r="AD60" s="14" t="n"/>
      <c r="AE60" s="14" t="n"/>
      <c r="AF60" s="14" t="n"/>
      <c r="AG60" s="14" t="n"/>
      <c r="AH60" s="11" t="n">
        <v>4.29</v>
      </c>
      <c r="AI60" s="2">
        <f>SUM(N60,P60,R60,T60,V60,X60,Z60)</f>
        <v/>
      </c>
      <c r="AJ60" s="20">
        <f>IFERROR(AI60/$AI$85*100,0)</f>
        <v/>
      </c>
      <c r="AK60" s="2">
        <f>IFERROR(AJ60/100*$AK$1,0)</f>
        <v/>
      </c>
    </row>
    <row r="61">
      <c r="A61" s="11" t="inlineStr">
        <is>
          <t>14.05.3.25.001</t>
        </is>
      </c>
      <c r="B61" s="11" t="inlineStr">
        <is>
          <t>RAYMOND &amp; RUSSELL SCHULZ</t>
        </is>
      </c>
      <c r="C61" s="11" t="inlineStr">
        <is>
          <t>22311 FARWELL AVE</t>
        </is>
      </c>
      <c r="D61" s="11" t="inlineStr">
        <is>
          <t>FARIBAULT MN  55021</t>
        </is>
      </c>
      <c r="E61" s="11" t="inlineStr">
        <is>
          <t>NE SW</t>
        </is>
      </c>
      <c r="F61" s="12" t="n">
        <v>5</v>
      </c>
      <c r="G61" s="12" t="n">
        <v>109</v>
      </c>
      <c r="H61" s="12" t="n">
        <v>21</v>
      </c>
      <c r="I61" s="11" t="n">
        <v>100</v>
      </c>
      <c r="J61" s="11" t="n">
        <v>9.859999999999999</v>
      </c>
      <c r="K61" s="11">
        <f>SUM(M61,O61,Q61,S61,U61,W61)</f>
        <v/>
      </c>
      <c r="L61" s="11">
        <f>SUM(AA61,AC61,AE61,AG61,AH61)</f>
        <v/>
      </c>
      <c r="M61" s="13" t="n"/>
      <c r="N61" s="14" t="n"/>
      <c r="O61" s="23" t="n">
        <v>7.56</v>
      </c>
      <c r="P61" s="2" t="n">
        <v>31563</v>
      </c>
      <c r="Q61" s="22" t="n">
        <v>1.26</v>
      </c>
      <c r="R61" s="2" t="n">
        <v>3328.92</v>
      </c>
      <c r="S61" s="17" t="n"/>
      <c r="T61" s="14" t="n"/>
      <c r="U61" s="14" t="n"/>
      <c r="V61" s="14" t="n"/>
      <c r="W61" s="19" t="n"/>
      <c r="X61" s="14" t="n"/>
      <c r="Y61" s="19" t="inlineStr"/>
      <c r="Z61" s="14" t="inlineStr"/>
      <c r="AA61" s="14" t="n"/>
      <c r="AB61" s="14" t="n"/>
      <c r="AC61" s="14" t="n"/>
      <c r="AD61" s="14" t="n"/>
      <c r="AE61" s="14" t="n"/>
      <c r="AF61" s="14" t="n"/>
      <c r="AG61" s="14" t="n"/>
      <c r="AH61" s="11" t="n">
        <v>1.05</v>
      </c>
      <c r="AI61" s="2">
        <f>SUM(N61,P61,R61,T61,V61,X61,Z61)</f>
        <v/>
      </c>
      <c r="AJ61" s="20">
        <f>IFERROR(AI61/$AI$85*100,0)</f>
        <v/>
      </c>
      <c r="AK61" s="2">
        <f>IFERROR(AJ61/100*$AK$1,0)</f>
        <v/>
      </c>
    </row>
    <row r="62">
      <c r="A62" s="11" t="inlineStr">
        <is>
          <t>14.05.3.25.001</t>
        </is>
      </c>
      <c r="B62" s="11" t="inlineStr">
        <is>
          <t>RAYMOND &amp; RUSSELL SCHULZ</t>
        </is>
      </c>
      <c r="C62" s="11" t="inlineStr">
        <is>
          <t>22311 FARWELL AVE</t>
        </is>
      </c>
      <c r="D62" s="11" t="inlineStr">
        <is>
          <t>FARIBAULT MN  55021</t>
        </is>
      </c>
      <c r="E62" s="11" t="inlineStr">
        <is>
          <t>NW SW</t>
        </is>
      </c>
      <c r="F62" s="12" t="n">
        <v>5</v>
      </c>
      <c r="G62" s="12" t="n">
        <v>109</v>
      </c>
      <c r="H62" s="12" t="n">
        <v>21</v>
      </c>
      <c r="I62" s="11" t="n">
        <v>100</v>
      </c>
      <c r="J62" s="11" t="n">
        <v>34.73</v>
      </c>
      <c r="K62" s="11">
        <f>SUM(M62,O62,Q62,S62,U62,W62)</f>
        <v/>
      </c>
      <c r="L62" s="11">
        <f>SUM(AA62,AC62,AE62,AG62,AH62)</f>
        <v/>
      </c>
      <c r="M62" s="13" t="n"/>
      <c r="N62" s="14" t="n"/>
      <c r="O62" s="23" t="n">
        <v>2.27</v>
      </c>
      <c r="P62" s="2" t="n">
        <v>9477.25</v>
      </c>
      <c r="Q62" s="22" t="n">
        <v>6.87</v>
      </c>
      <c r="R62" s="2" t="n">
        <v>18150.54</v>
      </c>
      <c r="S62" s="17" t="n"/>
      <c r="T62" s="14" t="n"/>
      <c r="U62" s="14" t="n"/>
      <c r="V62" s="14" t="n"/>
      <c r="W62" s="19" t="n"/>
      <c r="X62" s="14" t="n"/>
      <c r="Y62" s="19" t="inlineStr"/>
      <c r="Z62" s="14" t="inlineStr"/>
      <c r="AA62" s="14" t="n"/>
      <c r="AB62" s="14" t="n"/>
      <c r="AC62" s="14" t="n"/>
      <c r="AD62" s="14" t="n"/>
      <c r="AE62" s="14" t="n"/>
      <c r="AF62" s="14" t="n"/>
      <c r="AG62" s="14" t="n"/>
      <c r="AH62" s="11" t="n">
        <v>25.6</v>
      </c>
      <c r="AI62" s="2">
        <f>SUM(N62,P62,R62,T62,V62,X62,Z62)</f>
        <v/>
      </c>
      <c r="AJ62" s="20">
        <f>IFERROR(AI62/$AI$85*100,0)</f>
        <v/>
      </c>
      <c r="AK62" s="2">
        <f>IFERROR(AJ62/100*$AK$1,0)</f>
        <v/>
      </c>
    </row>
    <row r="63">
      <c r="A63" s="11" t="inlineStr">
        <is>
          <t>14.05.3.25.001</t>
        </is>
      </c>
      <c r="B63" s="11" t="inlineStr">
        <is>
          <t>RAYMOND &amp; RUSSELL SCHULZ</t>
        </is>
      </c>
      <c r="C63" s="11" t="inlineStr">
        <is>
          <t>22311 FARWELL AVE</t>
        </is>
      </c>
      <c r="D63" s="11" t="inlineStr">
        <is>
          <t>FARIBAULT MN  55021</t>
        </is>
      </c>
      <c r="E63" s="11" t="inlineStr">
        <is>
          <t>SE SW</t>
        </is>
      </c>
      <c r="F63" s="12" t="n">
        <v>5</v>
      </c>
      <c r="G63" s="12" t="n">
        <v>109</v>
      </c>
      <c r="H63" s="12" t="n">
        <v>21</v>
      </c>
      <c r="I63" s="11" t="n">
        <v>100</v>
      </c>
      <c r="J63" s="11" t="n">
        <v>8.06</v>
      </c>
      <c r="K63" s="11">
        <f>SUM(M63,O63,Q63,S63,U63,W63)</f>
        <v/>
      </c>
      <c r="L63" s="11">
        <f>SUM(AA63,AC63,AE63,AG63,AH63)</f>
        <v/>
      </c>
      <c r="M63" s="13" t="n"/>
      <c r="N63" s="14" t="n"/>
      <c r="O63" s="15" t="n"/>
      <c r="P63" s="14" t="n"/>
      <c r="Q63" s="22" t="n">
        <v>8.06</v>
      </c>
      <c r="R63" s="2" t="n">
        <v>21294.52</v>
      </c>
      <c r="S63" s="17" t="n"/>
      <c r="T63" s="14" t="n"/>
      <c r="U63" s="14" t="n"/>
      <c r="V63" s="14" t="n"/>
      <c r="W63" s="19" t="n"/>
      <c r="X63" s="14" t="n"/>
      <c r="Y63" s="19" t="inlineStr"/>
      <c r="Z63" s="14" t="inlineStr"/>
      <c r="AA63" s="14" t="n"/>
      <c r="AB63" s="14" t="n"/>
      <c r="AC63" s="14" t="n"/>
      <c r="AD63" s="14" t="n"/>
      <c r="AE63" s="14" t="n"/>
      <c r="AF63" s="14" t="n"/>
      <c r="AG63" s="14" t="n"/>
      <c r="AH63" s="14" t="n"/>
      <c r="AI63" s="2">
        <f>SUM(N63,P63,R63,T63,V63,X63,Z63)</f>
        <v/>
      </c>
      <c r="AJ63" s="20">
        <f>IFERROR(AI63/$AI$85*100,0)</f>
        <v/>
      </c>
      <c r="AK63" s="2">
        <f>IFERROR(AJ63/100*$AK$1,0)</f>
        <v/>
      </c>
    </row>
    <row r="64">
      <c r="A64" s="11" t="inlineStr">
        <is>
          <t>14.05.3.25.001</t>
        </is>
      </c>
      <c r="B64" s="11" t="inlineStr">
        <is>
          <t>RAYMOND &amp; RUSSELL SCHULZ</t>
        </is>
      </c>
      <c r="C64" s="11" t="inlineStr">
        <is>
          <t>22311 FARWELL AVE</t>
        </is>
      </c>
      <c r="D64" s="11" t="inlineStr">
        <is>
          <t>FARIBAULT MN  55021</t>
        </is>
      </c>
      <c r="E64" s="11" t="inlineStr">
        <is>
          <t>SW SW</t>
        </is>
      </c>
      <c r="F64" s="12" t="n">
        <v>5</v>
      </c>
      <c r="G64" s="12" t="n">
        <v>109</v>
      </c>
      <c r="H64" s="12" t="n">
        <v>21</v>
      </c>
      <c r="I64" s="11" t="n">
        <v>100</v>
      </c>
      <c r="J64" s="11" t="n">
        <v>8.550000000000001</v>
      </c>
      <c r="K64" s="11">
        <f>SUM(M64,O64,Q64,S64,U64,W64)</f>
        <v/>
      </c>
      <c r="L64" s="11">
        <f>SUM(AA64,AC64,AE64,AG64,AH64)</f>
        <v/>
      </c>
      <c r="M64" s="13" t="n"/>
      <c r="N64" s="14" t="n"/>
      <c r="O64" s="15" t="n"/>
      <c r="P64" s="14" t="n"/>
      <c r="Q64" s="22" t="n">
        <v>8.550000000000001</v>
      </c>
      <c r="R64" s="2" t="n">
        <v>22589.1</v>
      </c>
      <c r="S64" s="17" t="n"/>
      <c r="T64" s="14" t="n"/>
      <c r="U64" s="14" t="n"/>
      <c r="V64" s="14" t="n"/>
      <c r="W64" s="19" t="n"/>
      <c r="X64" s="14" t="n"/>
      <c r="Y64" s="19" t="inlineStr"/>
      <c r="Z64" s="14" t="inlineStr"/>
      <c r="AA64" s="14" t="n"/>
      <c r="AB64" s="14" t="n"/>
      <c r="AC64" s="14" t="n"/>
      <c r="AD64" s="14" t="n"/>
      <c r="AE64" s="14" t="n"/>
      <c r="AF64" s="14" t="n"/>
      <c r="AG64" s="14" t="n"/>
      <c r="AH64" s="14" t="n"/>
      <c r="AI64" s="2">
        <f>SUM(N64,P64,R64,T64,V64,X64,Z64)</f>
        <v/>
      </c>
      <c r="AJ64" s="20">
        <f>IFERROR(AI64/$AI$85*100,0)</f>
        <v/>
      </c>
      <c r="AK64" s="2">
        <f>IFERROR(AJ64/100*$AK$1,0)</f>
        <v/>
      </c>
    </row>
    <row r="65">
      <c r="A65" s="11" t="inlineStr">
        <is>
          <t>14.05.3.75.001</t>
        </is>
      </c>
      <c r="B65" s="11" t="inlineStr">
        <is>
          <t>STEVEN &amp; JULIE LIPPERT</t>
        </is>
      </c>
      <c r="C65" s="11" t="inlineStr">
        <is>
          <t>22220 ELMORE AVE</t>
        </is>
      </c>
      <c r="D65" s="11" t="inlineStr">
        <is>
          <t>FARIBAULT MN 55021</t>
        </is>
      </c>
      <c r="E65" s="11" t="inlineStr">
        <is>
          <t>SE SW</t>
        </is>
      </c>
      <c r="F65" s="12" t="n">
        <v>5</v>
      </c>
      <c r="G65" s="12" t="n">
        <v>109</v>
      </c>
      <c r="H65" s="12" t="n">
        <v>21</v>
      </c>
      <c r="I65" s="11" t="n">
        <v>20</v>
      </c>
      <c r="J65" s="11" t="n">
        <v>18.92</v>
      </c>
      <c r="K65" s="11">
        <f>SUM(M65,O65,Q65,S65,U65,W65)</f>
        <v/>
      </c>
      <c r="L65" s="11">
        <f>SUM(AA65,AC65,AE65,AG65,AH65)</f>
        <v/>
      </c>
      <c r="M65" s="13" t="n"/>
      <c r="N65" s="14" t="n"/>
      <c r="O65" s="15" t="n"/>
      <c r="P65" s="14" t="n"/>
      <c r="Q65" s="22" t="n">
        <v>18.91</v>
      </c>
      <c r="R65" s="2" t="n">
        <v>49960.22</v>
      </c>
      <c r="S65" s="17" t="n"/>
      <c r="T65" s="14" t="n"/>
      <c r="U65" s="14" t="n"/>
      <c r="V65" s="14" t="n"/>
      <c r="W65" s="19" t="n"/>
      <c r="X65" s="14" t="n"/>
      <c r="Y65" s="19" t="inlineStr"/>
      <c r="Z65" s="14" t="inlineStr"/>
      <c r="AA65" s="14" t="n"/>
      <c r="AB65" s="14" t="n"/>
      <c r="AC65" s="14" t="n"/>
      <c r="AD65" s="14" t="n"/>
      <c r="AE65" s="14" t="n"/>
      <c r="AF65" s="14" t="n"/>
      <c r="AG65" s="14" t="n"/>
      <c r="AH65" s="14" t="n"/>
      <c r="AI65" s="2">
        <f>SUM(N65,P65,R65,T65,V65,X65,Z65)</f>
        <v/>
      </c>
      <c r="AJ65" s="20">
        <f>IFERROR(AI65/$AI$85*100,0)</f>
        <v/>
      </c>
      <c r="AK65" s="2">
        <f>IFERROR(AJ65/100*$AK$1,0)</f>
        <v/>
      </c>
    </row>
    <row r="66">
      <c r="A66" s="11" t="inlineStr">
        <is>
          <t>14.06.1.00.001</t>
        </is>
      </c>
      <c r="B66" s="11" t="inlineStr">
        <is>
          <t>DOUGLAS M &amp; LINDA E SCHLUETER</t>
        </is>
      </c>
      <c r="C66" s="11" t="inlineStr">
        <is>
          <t>6100 210TH ST W</t>
        </is>
      </c>
      <c r="D66" s="11" t="inlineStr">
        <is>
          <t>FARIBAULT MN  55021</t>
        </is>
      </c>
      <c r="E66" s="11" t="inlineStr">
        <is>
          <t>NE NE</t>
        </is>
      </c>
      <c r="F66" s="12" t="n">
        <v>6</v>
      </c>
      <c r="G66" s="12" t="n">
        <v>109</v>
      </c>
      <c r="H66" s="12" t="n">
        <v>21</v>
      </c>
      <c r="I66" s="11" t="n">
        <v>3</v>
      </c>
      <c r="J66" s="11" t="n">
        <v>1.99</v>
      </c>
      <c r="K66" s="11">
        <f>SUM(M66,O66,Q66,S66,U66,W66)</f>
        <v/>
      </c>
      <c r="L66" s="11">
        <f>SUM(AA66,AC66,AE66,AG66,AH66)</f>
        <v/>
      </c>
      <c r="M66" s="13" t="n"/>
      <c r="N66" s="14" t="n"/>
      <c r="O66" s="15" t="n"/>
      <c r="P66" s="14" t="n"/>
      <c r="Q66" s="16" t="n"/>
      <c r="R66" s="14" t="n"/>
      <c r="S66" s="17" t="n"/>
      <c r="T66" s="14" t="n"/>
      <c r="U66" s="14" t="n"/>
      <c r="V66" s="14" t="n"/>
      <c r="W66" s="18" t="n">
        <v>1.99</v>
      </c>
      <c r="X66" s="2" t="n">
        <v>609.5452970338775</v>
      </c>
      <c r="Y66" s="19" t="inlineStr"/>
      <c r="Z66" s="14" t="inlineStr"/>
      <c r="AA66" s="14" t="n"/>
      <c r="AB66" s="14" t="n"/>
      <c r="AC66" s="14" t="n"/>
      <c r="AD66" s="14" t="n"/>
      <c r="AE66" s="14" t="n"/>
      <c r="AF66" s="14" t="n"/>
      <c r="AG66" s="14" t="n"/>
      <c r="AH66" s="14" t="n"/>
      <c r="AI66" s="2">
        <f>SUM(N66,P66,R66,T66,V66,X66,Z66)</f>
        <v/>
      </c>
      <c r="AJ66" s="20">
        <f>IFERROR(AI66/$AI$85*100,0)</f>
        <v/>
      </c>
      <c r="AK66" s="2">
        <f>IFERROR(AJ66/100*$AK$1,0)</f>
        <v/>
      </c>
    </row>
    <row r="67">
      <c r="A67" s="11" t="inlineStr">
        <is>
          <t>14.06.1.00.002</t>
        </is>
      </c>
      <c r="B67" s="11" t="inlineStr">
        <is>
          <t>TIMOTHY P &amp; JANET M BROWN</t>
        </is>
      </c>
      <c r="C67" s="11" t="inlineStr">
        <is>
          <t>8149 32ND AVE NW</t>
        </is>
      </c>
      <c r="D67" s="11" t="inlineStr">
        <is>
          <t>MEDFORD MN  55049</t>
        </is>
      </c>
      <c r="E67" s="11" t="inlineStr">
        <is>
          <t>NE NE</t>
        </is>
      </c>
      <c r="F67" s="12" t="n">
        <v>6</v>
      </c>
      <c r="G67" s="12" t="n">
        <v>109</v>
      </c>
      <c r="H67" s="12" t="n">
        <v>21</v>
      </c>
      <c r="I67" s="11" t="n">
        <v>92</v>
      </c>
      <c r="J67" s="11" t="n">
        <v>33.43</v>
      </c>
      <c r="K67" s="11">
        <f>SUM(M67,O67,Q67,S67,U67,W67)</f>
        <v/>
      </c>
      <c r="L67" s="11">
        <f>SUM(AA67,AC67,AE67,AG67,AH67)</f>
        <v/>
      </c>
      <c r="M67" s="13" t="n"/>
      <c r="N67" s="14" t="n"/>
      <c r="O67" s="15" t="n"/>
      <c r="P67" s="14" t="n"/>
      <c r="Q67" s="22" t="n">
        <v>27.89</v>
      </c>
      <c r="R67" s="2" t="n">
        <v>73685.38</v>
      </c>
      <c r="S67" s="21" t="n">
        <v>5.54</v>
      </c>
      <c r="T67" s="2" t="n">
        <v>4391.004</v>
      </c>
      <c r="U67" s="14" t="n"/>
      <c r="V67" s="14" t="n"/>
      <c r="W67" s="19" t="n"/>
      <c r="X67" s="14" t="n"/>
      <c r="Y67" s="19" t="inlineStr"/>
      <c r="Z67" s="14" t="inlineStr"/>
      <c r="AA67" s="14" t="n"/>
      <c r="AB67" s="14" t="n"/>
      <c r="AC67" s="14" t="n"/>
      <c r="AD67" s="14" t="n"/>
      <c r="AE67" s="14" t="n"/>
      <c r="AF67" s="14" t="n"/>
      <c r="AG67" s="14" t="n"/>
      <c r="AH67" s="14" t="n"/>
      <c r="AI67" s="2">
        <f>SUM(N67,P67,R67,T67,V67,X67,Z67)</f>
        <v/>
      </c>
      <c r="AJ67" s="20">
        <f>IFERROR(AI67/$AI$85*100,0)</f>
        <v/>
      </c>
      <c r="AK67" s="2">
        <f>IFERROR(AJ67/100*$AK$1,0)</f>
        <v/>
      </c>
    </row>
    <row r="68">
      <c r="A68" s="11" t="inlineStr">
        <is>
          <t>14.06.1.00.002</t>
        </is>
      </c>
      <c r="B68" s="11" t="inlineStr">
        <is>
          <t>TIMOTHY P &amp; JANET M BROWN</t>
        </is>
      </c>
      <c r="C68" s="11" t="inlineStr">
        <is>
          <t>8149 32ND AVE NW</t>
        </is>
      </c>
      <c r="D68" s="11" t="inlineStr">
        <is>
          <t>MEDFORD MN  55049</t>
        </is>
      </c>
      <c r="E68" s="11" t="inlineStr">
        <is>
          <t>NW NE</t>
        </is>
      </c>
      <c r="F68" s="12" t="n">
        <v>6</v>
      </c>
      <c r="G68" s="12" t="n">
        <v>109</v>
      </c>
      <c r="H68" s="12" t="n">
        <v>21</v>
      </c>
      <c r="I68" s="11" t="n">
        <v>92</v>
      </c>
      <c r="J68" s="11" t="n">
        <v>22.4</v>
      </c>
      <c r="K68" s="11">
        <f>SUM(M68,O68,Q68,S68,U68,W68)</f>
        <v/>
      </c>
      <c r="L68" s="11">
        <f>SUM(AA68,AC68,AE68,AG68,AH68)</f>
        <v/>
      </c>
      <c r="M68" s="13" t="n"/>
      <c r="N68" s="14" t="n"/>
      <c r="O68" s="15" t="n"/>
      <c r="P68" s="14" t="n"/>
      <c r="Q68" s="22" t="n">
        <v>16.14</v>
      </c>
      <c r="R68" s="2" t="n">
        <v>42641.88</v>
      </c>
      <c r="S68" s="21" t="n">
        <v>6.25</v>
      </c>
      <c r="T68" s="2" t="n">
        <v>4953.75</v>
      </c>
      <c r="U68" s="14" t="n"/>
      <c r="V68" s="14" t="n"/>
      <c r="W68" s="19" t="n"/>
      <c r="X68" s="14" t="n"/>
      <c r="Y68" s="19" t="inlineStr"/>
      <c r="Z68" s="14" t="inlineStr"/>
      <c r="AA68" s="14" t="n"/>
      <c r="AB68" s="14" t="n"/>
      <c r="AC68" s="14" t="n"/>
      <c r="AD68" s="14" t="n"/>
      <c r="AE68" s="14" t="n"/>
      <c r="AF68" s="14" t="n"/>
      <c r="AG68" s="14" t="n"/>
      <c r="AH68" s="14" t="n"/>
      <c r="AI68" s="2">
        <f>SUM(N68,P68,R68,T68,V68,X68,Z68)</f>
        <v/>
      </c>
      <c r="AJ68" s="20">
        <f>IFERROR(AI68/$AI$85*100,0)</f>
        <v/>
      </c>
      <c r="AK68" s="2">
        <f>IFERROR(AJ68/100*$AK$1,0)</f>
        <v/>
      </c>
    </row>
    <row r="69">
      <c r="A69" s="11" t="inlineStr">
        <is>
          <t>14.06.1.00.002</t>
        </is>
      </c>
      <c r="B69" s="11" t="inlineStr">
        <is>
          <t>TIMOTHY P &amp; JANET M BROWN</t>
        </is>
      </c>
      <c r="C69" s="11" t="inlineStr">
        <is>
          <t>8149 32ND AVE NW</t>
        </is>
      </c>
      <c r="D69" s="11" t="inlineStr">
        <is>
          <t>MEDFORD MN  55049</t>
        </is>
      </c>
      <c r="E69" s="11" t="inlineStr">
        <is>
          <t>SW NE</t>
        </is>
      </c>
      <c r="F69" s="12" t="n">
        <v>6</v>
      </c>
      <c r="G69" s="12" t="n">
        <v>109</v>
      </c>
      <c r="H69" s="12" t="n">
        <v>21</v>
      </c>
      <c r="I69" s="11" t="n">
        <v>92</v>
      </c>
      <c r="J69" s="11" t="n">
        <v>17.33</v>
      </c>
      <c r="K69" s="11">
        <f>SUM(M69,O69,Q69,S69,U69,W69)</f>
        <v/>
      </c>
      <c r="L69" s="11">
        <f>SUM(AA69,AC69,AE69,AG69,AH69)</f>
        <v/>
      </c>
      <c r="M69" s="13" t="n"/>
      <c r="N69" s="14" t="n"/>
      <c r="O69" s="23" t="n">
        <v>0.06</v>
      </c>
      <c r="P69" s="2" t="n">
        <v>250.5</v>
      </c>
      <c r="Q69" s="22" t="n">
        <v>17.27</v>
      </c>
      <c r="R69" s="2" t="n">
        <v>45627.34</v>
      </c>
      <c r="S69" s="17" t="n"/>
      <c r="T69" s="14" t="n"/>
      <c r="U69" s="14" t="n"/>
      <c r="V69" s="14" t="n"/>
      <c r="W69" s="19" t="n"/>
      <c r="X69" s="14" t="n"/>
      <c r="Y69" s="19" t="inlineStr"/>
      <c r="Z69" s="14" t="inlineStr"/>
      <c r="AA69" s="14" t="n"/>
      <c r="AB69" s="14" t="n"/>
      <c r="AC69" s="14" t="n"/>
      <c r="AD69" s="14" t="n"/>
      <c r="AE69" s="14" t="n"/>
      <c r="AF69" s="14" t="n"/>
      <c r="AG69" s="14" t="n"/>
      <c r="AH69" s="14" t="n"/>
      <c r="AI69" s="2">
        <f>SUM(N69,P69,R69,T69,V69,X69,Z69)</f>
        <v/>
      </c>
      <c r="AJ69" s="20">
        <f>IFERROR(AI69/$AI$85*100,0)</f>
        <v/>
      </c>
      <c r="AK69" s="2">
        <f>IFERROR(AJ69/100*$AK$1,0)</f>
        <v/>
      </c>
    </row>
    <row r="70">
      <c r="A70" s="11" t="inlineStr">
        <is>
          <t>14.06.1.50.001</t>
        </is>
      </c>
      <c r="B70" s="11" t="inlineStr">
        <is>
          <t>MARC THOMAS &amp; BROOKE JEAN CHMELIK</t>
        </is>
      </c>
      <c r="C70" s="11" t="inlineStr">
        <is>
          <t>21445 FARWELL AVE</t>
        </is>
      </c>
      <c r="D70" s="11" t="inlineStr">
        <is>
          <t>FARIBAULT MN 55021</t>
        </is>
      </c>
      <c r="E70" s="11" t="inlineStr">
        <is>
          <t>SW NE</t>
        </is>
      </c>
      <c r="F70" s="12" t="n">
        <v>6</v>
      </c>
      <c r="G70" s="12" t="n">
        <v>109</v>
      </c>
      <c r="H70" s="12" t="n">
        <v>21</v>
      </c>
      <c r="I70" s="11" t="n">
        <v>20</v>
      </c>
      <c r="J70" s="11" t="n">
        <v>11.96</v>
      </c>
      <c r="K70" s="11">
        <f>SUM(M70,O70,Q70,S70,U70,W70)</f>
        <v/>
      </c>
      <c r="L70" s="11">
        <f>SUM(AA70,AC70,AE70,AG70,AH70)</f>
        <v/>
      </c>
      <c r="M70" s="13" t="n"/>
      <c r="N70" s="14" t="n"/>
      <c r="O70" s="15" t="n"/>
      <c r="P70" s="14" t="n"/>
      <c r="Q70" s="16" t="n"/>
      <c r="R70" s="14" t="n"/>
      <c r="S70" s="17" t="n"/>
      <c r="T70" s="14" t="n"/>
      <c r="U70" s="14" t="n"/>
      <c r="V70" s="14" t="n"/>
      <c r="W70" s="19" t="n"/>
      <c r="X70" s="14" t="n"/>
      <c r="Y70" s="19" t="inlineStr"/>
      <c r="Z70" s="14" t="inlineStr"/>
      <c r="AA70" s="14" t="n"/>
      <c r="AB70" s="14" t="n"/>
      <c r="AC70" s="14" t="n"/>
      <c r="AD70" s="14" t="n"/>
      <c r="AE70" s="14" t="n"/>
      <c r="AF70" s="14" t="n"/>
      <c r="AG70" s="14" t="n"/>
      <c r="AH70" s="11" t="n">
        <v>11.96</v>
      </c>
      <c r="AI70" s="2">
        <f>SUM(N70,P70,R70,T70,V70,X70,Z70)</f>
        <v/>
      </c>
      <c r="AJ70" s="20">
        <f>IFERROR(AI70/$AI$85*100,0)</f>
        <v/>
      </c>
      <c r="AK70" s="2">
        <f>IFERROR(AJ70/100*$AK$1,0)</f>
        <v/>
      </c>
    </row>
    <row r="71">
      <c r="A71" s="11" t="inlineStr">
        <is>
          <t>14.06.1.75.003</t>
        </is>
      </c>
      <c r="B71" s="11" t="inlineStr">
        <is>
          <t>JAY J &amp; MICHELE M VOEGELE TRUST</t>
        </is>
      </c>
      <c r="C71" s="11" t="inlineStr">
        <is>
          <t>21272 FAIRBANKS AVE</t>
        </is>
      </c>
      <c r="D71" s="11" t="inlineStr">
        <is>
          <t>FARIBAULT MN 55021</t>
        </is>
      </c>
      <c r="E71" s="11" t="inlineStr">
        <is>
          <t>SE NE</t>
        </is>
      </c>
      <c r="F71" s="12" t="n">
        <v>6</v>
      </c>
      <c r="G71" s="12" t="n">
        <v>109</v>
      </c>
      <c r="H71" s="12" t="n">
        <v>21</v>
      </c>
      <c r="I71" s="11" t="n">
        <v>2</v>
      </c>
      <c r="J71" s="11" t="n">
        <v>1.81</v>
      </c>
      <c r="K71" s="11">
        <f>SUM(M71,O71,Q71,S71,U71,W71)</f>
        <v/>
      </c>
      <c r="L71" s="11">
        <f>SUM(AA71,AC71,AE71,AG71,AH71)</f>
        <v/>
      </c>
      <c r="M71" s="13" t="n"/>
      <c r="N71" s="14" t="n"/>
      <c r="O71" s="15" t="n"/>
      <c r="P71" s="14" t="n"/>
      <c r="Q71" s="16" t="n"/>
      <c r="R71" s="14" t="n"/>
      <c r="S71" s="17" t="n"/>
      <c r="T71" s="14" t="n"/>
      <c r="U71" s="14" t="n"/>
      <c r="V71" s="14" t="n"/>
      <c r="W71" s="18" t="n">
        <v>0.46</v>
      </c>
      <c r="X71" s="2" t="n">
        <v>154.0107836742471</v>
      </c>
      <c r="Y71" s="19" t="inlineStr"/>
      <c r="Z71" s="14" t="inlineStr"/>
      <c r="AA71" s="14" t="n"/>
      <c r="AB71" s="14" t="n"/>
      <c r="AC71" s="14" t="n"/>
      <c r="AD71" s="14" t="n"/>
      <c r="AE71" s="14" t="n"/>
      <c r="AF71" s="14" t="n"/>
      <c r="AG71" s="14" t="n"/>
      <c r="AH71" s="11" t="n">
        <v>1.34</v>
      </c>
      <c r="AI71" s="2">
        <f>SUM(N71,P71,R71,T71,V71,X71,Z71)</f>
        <v/>
      </c>
      <c r="AJ71" s="20">
        <f>IFERROR(AI71/$AI$85*100,0)</f>
        <v/>
      </c>
      <c r="AK71" s="2">
        <f>IFERROR(AJ71/100*$AK$1,0)</f>
        <v/>
      </c>
    </row>
    <row r="72">
      <c r="A72" s="11" t="inlineStr">
        <is>
          <t>14.06.1.75.004</t>
        </is>
      </c>
      <c r="B72" s="11" t="inlineStr">
        <is>
          <t>CALEB J VOEGELE</t>
        </is>
      </c>
      <c r="C72" s="11" t="inlineStr">
        <is>
          <t>21426 FAIRBANKS AVE</t>
        </is>
      </c>
      <c r="D72" s="11" t="inlineStr">
        <is>
          <t>FARIBAULT MN 55021</t>
        </is>
      </c>
      <c r="E72" s="11" t="inlineStr">
        <is>
          <t>SE NE</t>
        </is>
      </c>
      <c r="F72" s="12" t="n">
        <v>6</v>
      </c>
      <c r="G72" s="12" t="n">
        <v>109</v>
      </c>
      <c r="H72" s="12" t="n">
        <v>21</v>
      </c>
      <c r="I72" s="11" t="n">
        <v>38</v>
      </c>
      <c r="J72" s="11" t="n">
        <v>37.64</v>
      </c>
      <c r="K72" s="11">
        <f>SUM(M72,O72,Q72,S72,U72,W72)</f>
        <v/>
      </c>
      <c r="L72" s="11">
        <f>SUM(AA72,AC72,AE72,AG72,AH72)</f>
        <v/>
      </c>
      <c r="M72" s="13" t="n"/>
      <c r="N72" s="14" t="n"/>
      <c r="O72" s="15" t="n"/>
      <c r="P72" s="14" t="n"/>
      <c r="Q72" s="16" t="n"/>
      <c r="R72" s="14" t="n"/>
      <c r="S72" s="17" t="n"/>
      <c r="T72" s="14" t="n"/>
      <c r="U72" s="14" t="n"/>
      <c r="V72" s="14" t="n"/>
      <c r="W72" s="18" t="n">
        <v>3.03</v>
      </c>
      <c r="X72" s="2" t="n">
        <v>1056.6822</v>
      </c>
      <c r="Y72" s="19" t="inlineStr"/>
      <c r="Z72" s="14" t="inlineStr"/>
      <c r="AA72" s="14" t="n"/>
      <c r="AB72" s="14" t="n"/>
      <c r="AC72" s="14" t="n"/>
      <c r="AD72" s="14" t="n"/>
      <c r="AE72" s="14" t="n"/>
      <c r="AF72" s="14" t="n"/>
      <c r="AG72" s="14" t="n"/>
      <c r="AH72" s="11" t="n">
        <v>34.62</v>
      </c>
      <c r="AI72" s="2">
        <f>SUM(N72,P72,R72,T72,V72,X72,Z72)</f>
        <v/>
      </c>
      <c r="AJ72" s="20">
        <f>IFERROR(AI72/$AI$85*100,0)</f>
        <v/>
      </c>
      <c r="AK72" s="2">
        <f>IFERROR(AJ72/100*$AK$1,0)</f>
        <v/>
      </c>
    </row>
    <row r="73">
      <c r="A73" s="11" t="inlineStr">
        <is>
          <t>14.06.4.00.001</t>
        </is>
      </c>
      <c r="B73" s="11" t="inlineStr">
        <is>
          <t>MCDONOUGH FARMS LLC</t>
        </is>
      </c>
      <c r="C73" s="11" t="inlineStr">
        <is>
          <t>15760 ACORN TRL</t>
        </is>
      </c>
      <c r="D73" s="11" t="inlineStr">
        <is>
          <t>FARIBAULT MN 55021</t>
        </is>
      </c>
      <c r="E73" s="11" t="inlineStr">
        <is>
          <t>NE SE</t>
        </is>
      </c>
      <c r="F73" s="12" t="n">
        <v>6</v>
      </c>
      <c r="G73" s="12" t="n">
        <v>109</v>
      </c>
      <c r="H73" s="12" t="n">
        <v>21</v>
      </c>
      <c r="I73" s="11" t="n">
        <v>40</v>
      </c>
      <c r="J73" s="11" t="n">
        <v>10.45</v>
      </c>
      <c r="K73" s="11">
        <f>SUM(M73,O73,Q73,S73,U73,W73)</f>
        <v/>
      </c>
      <c r="L73" s="11">
        <f>SUM(AA73,AC73,AE73,AG73,AH73)</f>
        <v/>
      </c>
      <c r="M73" s="13" t="n"/>
      <c r="N73" s="14" t="n"/>
      <c r="O73" s="23" t="n">
        <v>1</v>
      </c>
      <c r="P73" s="2" t="n">
        <v>4175</v>
      </c>
      <c r="Q73" s="22" t="n">
        <v>6.82</v>
      </c>
      <c r="R73" s="2" t="n">
        <v>18018.44</v>
      </c>
      <c r="S73" s="17" t="n"/>
      <c r="T73" s="14" t="n"/>
      <c r="U73" s="14" t="n"/>
      <c r="V73" s="14" t="n"/>
      <c r="W73" s="19" t="n"/>
      <c r="X73" s="14" t="n"/>
      <c r="Y73" s="19" t="inlineStr"/>
      <c r="Z73" s="14" t="inlineStr"/>
      <c r="AA73" s="14" t="n"/>
      <c r="AB73" s="14" t="n"/>
      <c r="AC73" s="14" t="n"/>
      <c r="AD73" s="14" t="n"/>
      <c r="AE73" s="14" t="n"/>
      <c r="AF73" s="14" t="n"/>
      <c r="AG73" s="14" t="n"/>
      <c r="AH73" s="11" t="n">
        <v>2.61</v>
      </c>
      <c r="AI73" s="2">
        <f>SUM(N73,P73,R73,T73,V73,X73,Z73)</f>
        <v/>
      </c>
      <c r="AJ73" s="20">
        <f>IFERROR(AI73/$AI$85*100,0)</f>
        <v/>
      </c>
      <c r="AK73" s="2">
        <f>IFERROR(AJ73/100*$AK$1,0)</f>
        <v/>
      </c>
    </row>
    <row r="74">
      <c r="A74" s="11" t="inlineStr">
        <is>
          <t>14.06.4.50.001</t>
        </is>
      </c>
      <c r="B74" s="25" t="inlineStr">
        <is>
          <t>NONE</t>
        </is>
      </c>
      <c r="C74" s="25" t="inlineStr">
        <is>
          <t>NONE</t>
        </is>
      </c>
      <c r="D74" s="25" t="inlineStr">
        <is>
          <t>NONE</t>
        </is>
      </c>
      <c r="E74" s="11" t="inlineStr">
        <is>
          <t>NW SE</t>
        </is>
      </c>
      <c r="F74" s="12" t="n">
        <v>6</v>
      </c>
      <c r="G74" s="12" t="n">
        <v>109</v>
      </c>
      <c r="H74" s="12" t="n">
        <v>21</v>
      </c>
      <c r="I74" s="14" t="n"/>
      <c r="J74" s="11" t="n">
        <v>0.31</v>
      </c>
      <c r="K74" s="11">
        <f>SUM(M74,O74,Q74,S74,U74,W74)</f>
        <v/>
      </c>
      <c r="L74" s="11">
        <f>SUM(AA74,AC74,AE74,AG74,AH74)</f>
        <v/>
      </c>
      <c r="M74" s="13" t="n"/>
      <c r="N74" s="14" t="n"/>
      <c r="O74" s="15" t="n"/>
      <c r="P74" s="14" t="n"/>
      <c r="Q74" s="22" t="n">
        <v>0.31</v>
      </c>
      <c r="R74" s="2" t="n">
        <v>819.02</v>
      </c>
      <c r="S74" s="17" t="n"/>
      <c r="T74" s="14" t="n"/>
      <c r="U74" s="14" t="n"/>
      <c r="V74" s="14" t="n"/>
      <c r="W74" s="19" t="n"/>
      <c r="X74" s="14" t="n"/>
      <c r="Y74" s="19" t="inlineStr"/>
      <c r="Z74" s="14" t="inlineStr"/>
      <c r="AA74" s="14" t="n"/>
      <c r="AB74" s="14" t="n"/>
      <c r="AC74" s="14" t="n"/>
      <c r="AD74" s="14" t="n"/>
      <c r="AE74" s="14" t="n"/>
      <c r="AF74" s="14" t="n"/>
      <c r="AG74" s="14" t="n"/>
      <c r="AH74" s="14" t="n"/>
      <c r="AI74" s="2">
        <f>SUM(N74,P74,R74,T74,V74,X74,Z74)</f>
        <v/>
      </c>
      <c r="AJ74" s="20">
        <f>IFERROR(AI74/$AI$85*100,0)</f>
        <v/>
      </c>
      <c r="AK74" s="2">
        <f>IFERROR(AJ74/100*$AK$1,0)</f>
        <v/>
      </c>
    </row>
    <row r="75">
      <c r="A75" s="11" t="inlineStr">
        <is>
          <t>14.08.2.00.003</t>
        </is>
      </c>
      <c r="B75" s="11" t="inlineStr">
        <is>
          <t>STEVEN &amp; JULIE LIPPERT</t>
        </is>
      </c>
      <c r="C75" s="11" t="inlineStr">
        <is>
          <t>22220 ELMORE AVE</t>
        </is>
      </c>
      <c r="D75" s="11" t="inlineStr">
        <is>
          <t>FARIBAULT MN 55021</t>
        </is>
      </c>
      <c r="E75" s="11" t="inlineStr">
        <is>
          <t>NE NW</t>
        </is>
      </c>
      <c r="F75" s="12" t="n">
        <v>8</v>
      </c>
      <c r="G75" s="12" t="n">
        <v>109</v>
      </c>
      <c r="H75" s="12" t="n">
        <v>21</v>
      </c>
      <c r="I75" s="11" t="n">
        <v>102</v>
      </c>
      <c r="J75" s="11" t="n">
        <v>0.79</v>
      </c>
      <c r="K75" s="11">
        <f>SUM(M75,O75,Q75,S75,U75,W75)</f>
        <v/>
      </c>
      <c r="L75" s="11">
        <f>SUM(AA75,AC75,AE75,AG75,AH75)</f>
        <v/>
      </c>
      <c r="M75" s="13" t="n"/>
      <c r="N75" s="14" t="n"/>
      <c r="O75" s="15" t="n"/>
      <c r="P75" s="14" t="n"/>
      <c r="Q75" s="22" t="n">
        <v>0.79</v>
      </c>
      <c r="R75" s="2" t="n">
        <v>2087.18</v>
      </c>
      <c r="S75" s="17" t="n"/>
      <c r="T75" s="14" t="n"/>
      <c r="U75" s="14" t="n"/>
      <c r="V75" s="14" t="n"/>
      <c r="W75" s="19" t="n"/>
      <c r="X75" s="14" t="n"/>
      <c r="Y75" s="19" t="inlineStr"/>
      <c r="Z75" s="14" t="inlineStr"/>
      <c r="AA75" s="14" t="n"/>
      <c r="AB75" s="14" t="n"/>
      <c r="AC75" s="14" t="n"/>
      <c r="AD75" s="14" t="n"/>
      <c r="AE75" s="14" t="n"/>
      <c r="AF75" s="14" t="n"/>
      <c r="AG75" s="14" t="n"/>
      <c r="AH75" s="14" t="n"/>
      <c r="AI75" s="2">
        <f>SUM(N75,P75,R75,T75,V75,X75,Z75)</f>
        <v/>
      </c>
      <c r="AJ75" s="20">
        <f>IFERROR(AI75/$AI$85*100,0)</f>
        <v/>
      </c>
      <c r="AK75" s="2">
        <f>IFERROR(AJ75/100*$AK$1,0)</f>
        <v/>
      </c>
    </row>
    <row r="76">
      <c r="B76" s="26" t="inlineStr">
        <is>
          <t>RICE COUNTY</t>
        </is>
      </c>
      <c r="M76" s="27" t="n"/>
      <c r="O76" s="28" t="n"/>
      <c r="Q76" s="29" t="n"/>
      <c r="S76" s="30" t="n"/>
      <c r="W76" s="31" t="n"/>
      <c r="Y76" s="31" t="n"/>
    </row>
    <row r="77">
      <c r="B77" s="14" t="inlineStr">
        <is>
          <t>COUNTY STATE AID HIGHWAY 12</t>
        </is>
      </c>
      <c r="C77" s="14" t="inlineStr">
        <is>
          <t>RICE COUNTY HIGHWAY DEPARTMENT 610 20TH ST. NW</t>
        </is>
      </c>
      <c r="D77" s="14" t="inlineStr">
        <is>
          <t>FARIBAULT, MN 55021</t>
        </is>
      </c>
      <c r="J77" s="11">
        <f>Y77</f>
        <v/>
      </c>
      <c r="K77" s="11">
        <f>SUM(M77,O77,Q77,S77,U77,W77,Y77)</f>
        <v/>
      </c>
      <c r="L77" s="11">
        <f>SUM(AA77,AC77,AE77,AG77,AH77)</f>
        <v/>
      </c>
      <c r="M77" s="27" t="n"/>
      <c r="O77" s="28" t="n"/>
      <c r="Q77" s="29" t="n"/>
      <c r="S77" s="30" t="n"/>
      <c r="W77" s="31" t="n"/>
      <c r="Y77" s="18" t="n">
        <v>10.54</v>
      </c>
      <c r="Z77" s="2" t="n">
        <v>35450.36</v>
      </c>
      <c r="AI77" s="2">
        <f>SUM(N77,P77,R77,T77,V77,X77,Z77)</f>
        <v/>
      </c>
      <c r="AJ77" s="20">
        <f>IFERROR(AI77/$AI$85*100,0)</f>
        <v/>
      </c>
      <c r="AK77" s="2">
        <f>IFERROR(AJ77/100*$AK$1,0)</f>
        <v/>
      </c>
    </row>
    <row r="78">
      <c r="B78" s="14" t="inlineStr">
        <is>
          <t>COUNTY STATE AID HIGHWAY 38</t>
        </is>
      </c>
      <c r="C78" s="14" t="inlineStr">
        <is>
          <t>RICE COUNTY HIGHWAY DEPARTMENT 610 20TH ST. NW</t>
        </is>
      </c>
      <c r="D78" s="14" t="inlineStr">
        <is>
          <t>FARIBAULT, MN 55021</t>
        </is>
      </c>
      <c r="J78" s="11">
        <f>Y78</f>
        <v/>
      </c>
      <c r="K78" s="11">
        <f>SUM(M78,O78,Q78,S78,U78,W78,Y78)</f>
        <v/>
      </c>
      <c r="L78" s="11">
        <f>SUM(AA78,AC78,AE78,AG78,AH78)</f>
        <v/>
      </c>
      <c r="M78" s="27" t="n"/>
      <c r="O78" s="28" t="n"/>
      <c r="Q78" s="29" t="n"/>
      <c r="S78" s="30" t="n"/>
      <c r="W78" s="31" t="n"/>
      <c r="Y78" s="18" t="n">
        <v>1.4</v>
      </c>
      <c r="Z78" s="2" t="n">
        <v>4208.4</v>
      </c>
      <c r="AI78" s="2">
        <f>SUM(N78,P78,R78,T78,V78,X78,Z78)</f>
        <v/>
      </c>
      <c r="AJ78" s="20">
        <f>IFERROR(AI78/$AI$85*100,0)</f>
        <v/>
      </c>
      <c r="AK78" s="2">
        <f>IFERROR(AJ78/100*$AK$1,0)</f>
        <v/>
      </c>
    </row>
    <row r="79">
      <c r="B79" s="14" t="inlineStr">
        <is>
          <t>COUNTY STATE AID HIGHWAY 97</t>
        </is>
      </c>
      <c r="C79" s="14" t="inlineStr">
        <is>
          <t>RICE COUNTY HIGHWAY DEPARTMENT 610 20TH ST. NW</t>
        </is>
      </c>
      <c r="D79" s="14" t="inlineStr">
        <is>
          <t>FARIBAULT, MN 55021</t>
        </is>
      </c>
      <c r="J79" s="11">
        <f>Y79</f>
        <v/>
      </c>
      <c r="K79" s="11">
        <f>SUM(M79,O79,Q79,S79,U79,W79,Y79)</f>
        <v/>
      </c>
      <c r="L79" s="11">
        <f>SUM(AA79,AC79,AE79,AG79,AH79)</f>
        <v/>
      </c>
      <c r="M79" s="27" t="n"/>
      <c r="O79" s="28" t="n"/>
      <c r="Q79" s="29" t="n"/>
      <c r="S79" s="30" t="n"/>
      <c r="W79" s="31" t="n"/>
      <c r="Y79" s="18" t="n">
        <v>0.82</v>
      </c>
      <c r="Z79" s="2" t="n">
        <v>2738.8</v>
      </c>
      <c r="AI79" s="2">
        <f>SUM(N79,P79,R79,T79,V79,X79,Z79)</f>
        <v/>
      </c>
      <c r="AJ79" s="20">
        <f>IFERROR(AI79/$AI$85*100,0)</f>
        <v/>
      </c>
      <c r="AK79" s="2">
        <f>IFERROR(AJ79/100*$AK$1,0)</f>
        <v/>
      </c>
    </row>
    <row r="80">
      <c r="B80" s="26" t="inlineStr">
        <is>
          <t>WARSAW TOWNSHIP</t>
        </is>
      </c>
      <c r="M80" s="27" t="n"/>
      <c r="O80" s="28" t="n"/>
      <c r="Q80" s="29" t="n"/>
      <c r="S80" s="30" t="n"/>
      <c r="W80" s="31" t="n"/>
      <c r="Y80" s="31" t="n"/>
    </row>
    <row r="81">
      <c r="B81" s="14" t="inlineStr">
        <is>
          <t>ELMORE AVENUE</t>
        </is>
      </c>
      <c r="C81" s="14" t="inlineStr">
        <is>
          <t>PO BOX 60</t>
        </is>
      </c>
      <c r="D81" s="14" t="inlineStr">
        <is>
          <t>WARSAW MN 55087</t>
        </is>
      </c>
      <c r="J81" s="11">
        <f>Y81</f>
        <v/>
      </c>
      <c r="K81" s="11">
        <f>SUM(M81,O81,Q81,S81,U81,W81,Y81)</f>
        <v/>
      </c>
      <c r="L81" s="11">
        <f>SUM(AA81,AC81,AE81,AG81,AH81)</f>
        <v/>
      </c>
      <c r="M81" s="27" t="n"/>
      <c r="O81" s="28" t="n"/>
      <c r="Q81" s="29" t="n"/>
      <c r="S81" s="30" t="n"/>
      <c r="W81" s="31" t="n"/>
      <c r="Y81" s="18" t="n">
        <v>1.73</v>
      </c>
      <c r="Z81" s="2" t="n">
        <v>5845</v>
      </c>
      <c r="AI81" s="2">
        <f>SUM(N81,P81,R81,T81,V81,X81,Z81)</f>
        <v/>
      </c>
      <c r="AJ81" s="20">
        <f>IFERROR(AI81/$AI$85*100,0)</f>
        <v/>
      </c>
      <c r="AK81" s="2">
        <f>IFERROR(AJ81/100*$AK$1,0)</f>
        <v/>
      </c>
    </row>
    <row r="82">
      <c r="B82" s="14" t="inlineStr">
        <is>
          <t>FAIRBANKS AVENUE</t>
        </is>
      </c>
      <c r="C82" s="14" t="inlineStr">
        <is>
          <t>PO BOX 60</t>
        </is>
      </c>
      <c r="D82" s="14" t="inlineStr">
        <is>
          <t>WARSAW MN 55087</t>
        </is>
      </c>
      <c r="J82" s="11">
        <f>Y82</f>
        <v/>
      </c>
      <c r="K82" s="11">
        <f>SUM(M82,O82,Q82,S82,U82,W82,Y82)</f>
        <v/>
      </c>
      <c r="L82" s="11">
        <f>SUM(AA82,AC82,AE82,AG82,AH82)</f>
        <v/>
      </c>
      <c r="M82" s="27" t="n"/>
      <c r="O82" s="28" t="n"/>
      <c r="Q82" s="29" t="n"/>
      <c r="S82" s="30" t="n"/>
      <c r="W82" s="31" t="n"/>
      <c r="Y82" s="18" t="n">
        <v>4.8</v>
      </c>
      <c r="Z82" s="2" t="n">
        <v>16900.4</v>
      </c>
      <c r="AI82" s="2">
        <f>SUM(N82,P82,R82,T82,V82,X82,Z82)</f>
        <v/>
      </c>
      <c r="AJ82" s="20">
        <f>IFERROR(AI82/$AI$85*100,0)</f>
        <v/>
      </c>
      <c r="AK82" s="2">
        <f>IFERROR(AJ82/100*$AK$1,0)</f>
        <v/>
      </c>
    </row>
    <row r="83">
      <c r="B83" s="26" t="inlineStr">
        <is>
          <t>WELLS TOWNSHIP</t>
        </is>
      </c>
      <c r="M83" s="27" t="n"/>
      <c r="O83" s="28" t="n"/>
      <c r="Q83" s="29" t="n"/>
      <c r="S83" s="30" t="n"/>
      <c r="W83" s="31" t="n"/>
      <c r="Y83" s="31" t="n"/>
    </row>
    <row r="84">
      <c r="B84" s="14" t="inlineStr">
        <is>
          <t>FAIRBANKS AVENUE</t>
        </is>
      </c>
      <c r="C84" s="14" t="inlineStr">
        <is>
          <t>GARY GRUNHOVD 4805 180TH CT W</t>
        </is>
      </c>
      <c r="D84" s="14" t="inlineStr">
        <is>
          <t>FARIBAULT, MN 55021</t>
        </is>
      </c>
      <c r="J84" s="11">
        <f>Y84</f>
        <v/>
      </c>
      <c r="K84" s="11">
        <f>SUM(M84,O84,Q84,S84,U84,W84,Y84)</f>
        <v/>
      </c>
      <c r="L84" s="11">
        <f>SUM(AA84,AC84,AE84,AG84,AH84)</f>
        <v/>
      </c>
      <c r="M84" s="27" t="n"/>
      <c r="O84" s="28" t="n"/>
      <c r="Q84" s="29" t="n"/>
      <c r="S84" s="30" t="n"/>
      <c r="W84" s="31" t="n"/>
      <c r="Y84" s="18" t="n">
        <v>4.84</v>
      </c>
      <c r="Z84" s="2" t="n">
        <v>16472.68</v>
      </c>
      <c r="AI84" s="2">
        <f>SUM(N84,P84,R84,T84,V84,X84,Z84)</f>
        <v/>
      </c>
      <c r="AJ84" s="20">
        <f>IFERROR(AI84/$AI$85*100,0)</f>
        <v/>
      </c>
      <c r="AK84" s="2">
        <f>IFERROR(AJ84/100*$AK$1,0)</f>
        <v/>
      </c>
    </row>
    <row r="85">
      <c r="A85" s="32" t="n"/>
      <c r="B85" s="33" t="inlineStr">
        <is>
          <t>TOTAL WATERSHED ACRES</t>
        </is>
      </c>
      <c r="C85" s="34">
        <f>K85+L85</f>
        <v/>
      </c>
      <c r="D85" s="32" t="n"/>
      <c r="E85" s="32" t="n"/>
      <c r="F85" s="32" t="n"/>
      <c r="G85" s="32" t="n"/>
      <c r="H85" s="32" t="n"/>
      <c r="I85" s="32" t="n"/>
      <c r="J85" s="32" t="n"/>
      <c r="K85" s="34">
        <f>SUM(K3:K84)</f>
        <v/>
      </c>
      <c r="L85" s="34">
        <f>SUM(L3:L84)</f>
        <v/>
      </c>
      <c r="M85" s="34">
        <f>SUM(M3:M84)</f>
        <v/>
      </c>
      <c r="N85" s="35">
        <f>SUM(N3:N84)</f>
        <v/>
      </c>
      <c r="O85" s="34">
        <f>SUM(O3:O84)</f>
        <v/>
      </c>
      <c r="P85" s="35">
        <f>SUM(P3:P84)</f>
        <v/>
      </c>
      <c r="Q85" s="34">
        <f>SUM(Q3:Q84)</f>
        <v/>
      </c>
      <c r="R85" s="35">
        <f>SUM(R3:R84)</f>
        <v/>
      </c>
      <c r="S85" s="34">
        <f>SUM(S3:S84)</f>
        <v/>
      </c>
      <c r="T85" s="35">
        <f>SUM(T3:T84)</f>
        <v/>
      </c>
      <c r="U85" s="32" t="n"/>
      <c r="V85" s="32" t="n"/>
      <c r="W85" s="34">
        <f>SUM(W3:W84)</f>
        <v/>
      </c>
      <c r="X85" s="35">
        <f>SUM(X3:X84)</f>
        <v/>
      </c>
      <c r="Y85" s="34">
        <f>SUM(Y3:Y84)</f>
        <v/>
      </c>
      <c r="Z85" s="35">
        <f>SUM(Z3:Z84)</f>
        <v/>
      </c>
      <c r="AA85" s="32" t="n"/>
      <c r="AB85" s="32" t="n"/>
      <c r="AC85" s="34">
        <f>SUM(AC3:AC84)</f>
        <v/>
      </c>
      <c r="AD85" s="35">
        <f>SUM(AD3:AD84)</f>
        <v/>
      </c>
      <c r="AE85" s="34">
        <f>SUM(AE3:AE84)</f>
        <v/>
      </c>
      <c r="AF85" s="35">
        <f>SUM(AF3:AF84)</f>
        <v/>
      </c>
      <c r="AG85" s="34">
        <f>SUM(AG3:AG84)</f>
        <v/>
      </c>
      <c r="AH85" s="34">
        <f>SUM(AH3:AH84)</f>
        <v/>
      </c>
      <c r="AI85" s="35">
        <f>SUM(AI3:AI84)</f>
        <v/>
      </c>
      <c r="AJ85" s="36">
        <f>SUM(AJ3:AJ84)</f>
        <v/>
      </c>
      <c r="AK85" s="35">
        <f>SUM(AK3:AK84)</f>
        <v/>
      </c>
    </row>
    <row r="86"/>
    <row r="87"/>
    <row r="88">
      <c r="AK88" s="3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B0AE398A-8069-4946-A94B-C66065DAA265}"/>
</file>

<file path=customXml/itemProps2.xml><?xml version="1.0" encoding="utf-8"?>
<ds:datastoreItem xmlns:ds="http://schemas.openxmlformats.org/officeDocument/2006/customXml" ds:itemID="{00102C72-7C25-4810-8BF1-C262D726F30B}"/>
</file>

<file path=customXml/itemProps3.xml><?xml version="1.0" encoding="utf-8"?>
<ds:datastoreItem xmlns:ds="http://schemas.openxmlformats.org/officeDocument/2006/customXml" ds:itemID="{E62AA24F-8D32-4C9E-BE05-D735040130E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2026-09-30T14:21:34Z</dcterms:created>
  <dcterms:modified xsi:type="dcterms:W3CDTF">2026-09-30T14:21:34Z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</Properties>
</file>