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60 Jackson Group 5\GIS\Data\3_Tabular_Reports\JD56\Tabular2\"/>
    </mc:Choice>
  </mc:AlternateContent>
  <xr:revisionPtr revIDLastSave="0" documentId="13_ncr:1_{1C4EA580-C655-4DAD-AB39-3C158B8A09B6}" xr6:coauthVersionLast="47" xr6:coauthVersionMax="47" xr10:uidLastSave="{00000000-0000-0000-0000-000000000000}"/>
  <bookViews>
    <workbookView xWindow="5520" yWindow="3030" windowWidth="21600" windowHeight="12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179" i="1" s="1"/>
  <c r="AS7" i="1"/>
  <c r="AT7" i="1" s="1"/>
  <c r="AU7" i="1" s="1"/>
  <c r="AS8" i="1"/>
  <c r="AS9" i="1"/>
  <c r="AT9" i="1" s="1"/>
  <c r="AU9" i="1" s="1"/>
  <c r="AS10" i="1"/>
  <c r="AS11" i="1"/>
  <c r="AS12" i="1"/>
  <c r="AS13" i="1"/>
  <c r="AS14" i="1"/>
  <c r="AS15" i="1"/>
  <c r="AT15" i="1" s="1"/>
  <c r="AU15" i="1" s="1"/>
  <c r="AS16" i="1"/>
  <c r="AT16" i="1" s="1"/>
  <c r="AU16" i="1" s="1"/>
  <c r="AS17" i="1"/>
  <c r="AT17" i="1" s="1"/>
  <c r="AU17" i="1" s="1"/>
  <c r="AS18" i="1"/>
  <c r="AS19" i="1"/>
  <c r="AS20" i="1"/>
  <c r="AS21" i="1"/>
  <c r="AS22" i="1"/>
  <c r="AS23" i="1"/>
  <c r="AT23" i="1" s="1"/>
  <c r="AU23" i="1" s="1"/>
  <c r="AS24" i="1"/>
  <c r="AT24" i="1" s="1"/>
  <c r="AU24" i="1" s="1"/>
  <c r="AS25" i="1"/>
  <c r="AT25" i="1" s="1"/>
  <c r="AU25" i="1" s="1"/>
  <c r="AS26" i="1"/>
  <c r="AS27" i="1"/>
  <c r="AS28" i="1"/>
  <c r="AS29" i="1"/>
  <c r="AS30" i="1"/>
  <c r="AS31" i="1"/>
  <c r="AT31" i="1" s="1"/>
  <c r="AU31" i="1" s="1"/>
  <c r="AS32" i="1"/>
  <c r="AT32" i="1" s="1"/>
  <c r="AU32" i="1" s="1"/>
  <c r="AS33" i="1"/>
  <c r="AT33" i="1" s="1"/>
  <c r="AU33" i="1" s="1"/>
  <c r="AS34" i="1"/>
  <c r="AS35" i="1"/>
  <c r="AS36" i="1"/>
  <c r="AS37" i="1"/>
  <c r="AS38" i="1"/>
  <c r="AS39" i="1"/>
  <c r="AT39" i="1" s="1"/>
  <c r="AU39" i="1" s="1"/>
  <c r="AS40" i="1"/>
  <c r="AT40" i="1" s="1"/>
  <c r="AU40" i="1" s="1"/>
  <c r="AS41" i="1"/>
  <c r="AT41" i="1" s="1"/>
  <c r="AU41" i="1" s="1"/>
  <c r="AS42" i="1"/>
  <c r="AS43" i="1"/>
  <c r="AS44" i="1"/>
  <c r="AS45" i="1"/>
  <c r="AS46" i="1"/>
  <c r="AS47" i="1"/>
  <c r="AS48" i="1"/>
  <c r="AT48" i="1" s="1"/>
  <c r="AU48" i="1" s="1"/>
  <c r="AS49" i="1"/>
  <c r="AT49" i="1" s="1"/>
  <c r="AU49" i="1" s="1"/>
  <c r="AS50" i="1"/>
  <c r="AS51" i="1"/>
  <c r="AS52" i="1"/>
  <c r="AS53" i="1"/>
  <c r="AS54" i="1"/>
  <c r="AS55" i="1"/>
  <c r="AS56" i="1"/>
  <c r="AT56" i="1" s="1"/>
  <c r="AU56" i="1" s="1"/>
  <c r="AS57" i="1"/>
  <c r="AT57" i="1" s="1"/>
  <c r="AU57" i="1" s="1"/>
  <c r="AS58" i="1"/>
  <c r="AS59" i="1"/>
  <c r="AS60" i="1"/>
  <c r="AS61" i="1"/>
  <c r="AT61" i="1" s="1"/>
  <c r="AU61" i="1" s="1"/>
  <c r="AS62" i="1"/>
  <c r="AS63" i="1"/>
  <c r="AS64" i="1"/>
  <c r="AT64" i="1" s="1"/>
  <c r="AU64" i="1" s="1"/>
  <c r="AS65" i="1"/>
  <c r="AT65" i="1" s="1"/>
  <c r="AU65" i="1" s="1"/>
  <c r="AS66" i="1"/>
  <c r="AS67" i="1"/>
  <c r="AS68" i="1"/>
  <c r="AS69" i="1"/>
  <c r="AT69" i="1" s="1"/>
  <c r="AU69" i="1" s="1"/>
  <c r="AS70" i="1"/>
  <c r="AS71" i="1"/>
  <c r="AS72" i="1"/>
  <c r="AT72" i="1" s="1"/>
  <c r="AU72" i="1" s="1"/>
  <c r="AS73" i="1"/>
  <c r="AT73" i="1" s="1"/>
  <c r="AU73" i="1" s="1"/>
  <c r="AS74" i="1"/>
  <c r="AS75" i="1"/>
  <c r="AS76" i="1"/>
  <c r="AS77" i="1"/>
  <c r="AT77" i="1" s="1"/>
  <c r="AU77" i="1" s="1"/>
  <c r="AS78" i="1"/>
  <c r="AS79" i="1"/>
  <c r="AS80" i="1"/>
  <c r="AT80" i="1" s="1"/>
  <c r="AU80" i="1" s="1"/>
  <c r="AS81" i="1"/>
  <c r="AT81" i="1" s="1"/>
  <c r="AU81" i="1" s="1"/>
  <c r="AS82" i="1"/>
  <c r="AS83" i="1"/>
  <c r="AS84" i="1"/>
  <c r="AS85" i="1"/>
  <c r="AT85" i="1" s="1"/>
  <c r="AU85" i="1" s="1"/>
  <c r="AS86" i="1"/>
  <c r="AS87" i="1"/>
  <c r="AS88" i="1"/>
  <c r="AT88" i="1" s="1"/>
  <c r="AU88" i="1" s="1"/>
  <c r="AS89" i="1"/>
  <c r="AT89" i="1" s="1"/>
  <c r="AU89" i="1" s="1"/>
  <c r="AS90" i="1"/>
  <c r="AS91" i="1"/>
  <c r="AS92" i="1"/>
  <c r="AS93" i="1"/>
  <c r="AT93" i="1" s="1"/>
  <c r="AU93" i="1" s="1"/>
  <c r="AS94" i="1"/>
  <c r="AS95" i="1"/>
  <c r="AS96" i="1"/>
  <c r="AT96" i="1" s="1"/>
  <c r="AU96" i="1" s="1"/>
  <c r="AS97" i="1"/>
  <c r="AT97" i="1" s="1"/>
  <c r="AU97" i="1" s="1"/>
  <c r="AS98" i="1"/>
  <c r="AS99" i="1"/>
  <c r="AS100" i="1"/>
  <c r="AS101" i="1"/>
  <c r="AT101" i="1" s="1"/>
  <c r="AU101" i="1" s="1"/>
  <c r="AS102" i="1"/>
  <c r="AS103" i="1"/>
  <c r="AS104" i="1"/>
  <c r="AT104" i="1" s="1"/>
  <c r="AU104" i="1" s="1"/>
  <c r="AS105" i="1"/>
  <c r="AT105" i="1" s="1"/>
  <c r="AU105" i="1" s="1"/>
  <c r="AS106" i="1"/>
  <c r="AS107" i="1"/>
  <c r="AS108" i="1"/>
  <c r="AS109" i="1"/>
  <c r="AT109" i="1" s="1"/>
  <c r="AU109" i="1" s="1"/>
  <c r="AS110" i="1"/>
  <c r="AS111" i="1"/>
  <c r="AS112" i="1"/>
  <c r="AT112" i="1" s="1"/>
  <c r="AU112" i="1" s="1"/>
  <c r="AS113" i="1"/>
  <c r="AT113" i="1" s="1"/>
  <c r="AU113" i="1" s="1"/>
  <c r="AS114" i="1"/>
  <c r="AS115" i="1"/>
  <c r="AS116" i="1"/>
  <c r="AS117" i="1"/>
  <c r="AT117" i="1" s="1"/>
  <c r="AU117" i="1" s="1"/>
  <c r="AS118" i="1"/>
  <c r="AS119" i="1"/>
  <c r="AS120" i="1"/>
  <c r="AT120" i="1" s="1"/>
  <c r="AU120" i="1" s="1"/>
  <c r="AS121" i="1"/>
  <c r="AT121" i="1" s="1"/>
  <c r="AU121" i="1" s="1"/>
  <c r="AS122" i="1"/>
  <c r="AS123" i="1"/>
  <c r="AS124" i="1"/>
  <c r="AS125" i="1"/>
  <c r="AT125" i="1" s="1"/>
  <c r="AU125" i="1" s="1"/>
  <c r="AS126" i="1"/>
  <c r="AS127" i="1"/>
  <c r="AS128" i="1"/>
  <c r="AT128" i="1" s="1"/>
  <c r="AU128" i="1" s="1"/>
  <c r="AS129" i="1"/>
  <c r="AT129" i="1" s="1"/>
  <c r="AU129" i="1" s="1"/>
  <c r="AS130" i="1"/>
  <c r="AS131" i="1"/>
  <c r="AS132" i="1"/>
  <c r="AS133" i="1"/>
  <c r="AT133" i="1" s="1"/>
  <c r="AU133" i="1" s="1"/>
  <c r="AS134" i="1"/>
  <c r="AS135" i="1"/>
  <c r="AS136" i="1"/>
  <c r="AT136" i="1" s="1"/>
  <c r="AU136" i="1" s="1"/>
  <c r="AS137" i="1"/>
  <c r="AT137" i="1" s="1"/>
  <c r="AU137" i="1" s="1"/>
  <c r="AS138" i="1"/>
  <c r="AS139" i="1"/>
  <c r="AS140" i="1"/>
  <c r="AS141" i="1"/>
  <c r="AT141" i="1" s="1"/>
  <c r="AU141" i="1" s="1"/>
  <c r="AS142" i="1"/>
  <c r="AS143" i="1"/>
  <c r="AS144" i="1"/>
  <c r="AT144" i="1" s="1"/>
  <c r="AU144" i="1" s="1"/>
  <c r="AS145" i="1"/>
  <c r="AT145" i="1" s="1"/>
  <c r="AU145" i="1" s="1"/>
  <c r="AS146" i="1"/>
  <c r="AS147" i="1"/>
  <c r="AS148" i="1"/>
  <c r="AT148" i="1" s="1"/>
  <c r="AU148" i="1" s="1"/>
  <c r="AS149" i="1"/>
  <c r="AT149" i="1" s="1"/>
  <c r="AU149" i="1" s="1"/>
  <c r="AS150" i="1"/>
  <c r="AS151" i="1"/>
  <c r="AS152" i="1"/>
  <c r="AT152" i="1" s="1"/>
  <c r="AU152" i="1" s="1"/>
  <c r="AS153" i="1"/>
  <c r="AT153" i="1" s="1"/>
  <c r="AU153" i="1" s="1"/>
  <c r="AS154" i="1"/>
  <c r="AS155" i="1"/>
  <c r="AS156" i="1"/>
  <c r="AT156" i="1" s="1"/>
  <c r="AU156" i="1" s="1"/>
  <c r="AS157" i="1"/>
  <c r="AT157" i="1" s="1"/>
  <c r="AU157" i="1" s="1"/>
  <c r="AS158" i="1"/>
  <c r="AS159" i="1"/>
  <c r="AS160" i="1"/>
  <c r="AT160" i="1" s="1"/>
  <c r="AU160" i="1" s="1"/>
  <c r="AS161" i="1"/>
  <c r="AT161" i="1" s="1"/>
  <c r="AU161" i="1" s="1"/>
  <c r="AS162" i="1"/>
  <c r="AS163" i="1"/>
  <c r="AS164" i="1"/>
  <c r="AT164" i="1" s="1"/>
  <c r="AU164" i="1" s="1"/>
  <c r="AS165" i="1"/>
  <c r="AT165" i="1" s="1"/>
  <c r="AU165" i="1" s="1"/>
  <c r="AS166" i="1"/>
  <c r="AS167" i="1"/>
  <c r="AS168" i="1"/>
  <c r="AT168" i="1" s="1"/>
  <c r="AU168" i="1" s="1"/>
  <c r="AS169" i="1"/>
  <c r="AT169" i="1" s="1"/>
  <c r="AU169" i="1" s="1"/>
  <c r="AS170" i="1"/>
  <c r="AS171" i="1"/>
  <c r="AS172" i="1"/>
  <c r="AT172" i="1" s="1"/>
  <c r="AU172" i="1" s="1"/>
  <c r="AS173" i="1"/>
  <c r="AT173" i="1" s="1"/>
  <c r="AU173" i="1" s="1"/>
  <c r="AS174" i="1"/>
  <c r="AS175" i="1"/>
  <c r="AS176" i="1"/>
  <c r="AT176" i="1" s="1"/>
  <c r="AU176" i="1" s="1"/>
  <c r="AS177" i="1"/>
  <c r="AT177" i="1" s="1"/>
  <c r="AU177" i="1" s="1"/>
  <c r="AS178" i="1"/>
  <c r="AR179" i="1"/>
  <c r="L6" i="1"/>
  <c r="BE179" i="1"/>
  <c r="BD179" i="1"/>
  <c r="BC179" i="1"/>
  <c r="BB179" i="1"/>
  <c r="BA179" i="1"/>
  <c r="AZ179" i="1"/>
  <c r="AY179" i="1"/>
  <c r="AX179" i="1"/>
  <c r="AW179" i="1"/>
  <c r="AV179" i="1"/>
  <c r="AQ179" i="1"/>
  <c r="AO179" i="1"/>
  <c r="AM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AP178" i="1"/>
  <c r="AN178" i="1"/>
  <c r="AL178" i="1"/>
  <c r="L178" i="1"/>
  <c r="K178" i="1"/>
  <c r="AP177" i="1"/>
  <c r="AN177" i="1"/>
  <c r="AL177" i="1"/>
  <c r="L177" i="1"/>
  <c r="K177" i="1"/>
  <c r="AP175" i="1"/>
  <c r="AN175" i="1"/>
  <c r="AL175" i="1"/>
  <c r="L175" i="1"/>
  <c r="K175" i="1"/>
  <c r="AP174" i="1"/>
  <c r="AN174" i="1"/>
  <c r="AL174" i="1"/>
  <c r="L174" i="1"/>
  <c r="K174" i="1"/>
  <c r="AP172" i="1"/>
  <c r="AN172" i="1"/>
  <c r="AL172" i="1"/>
  <c r="L172" i="1"/>
  <c r="K172" i="1"/>
  <c r="AP170" i="1"/>
  <c r="AN170" i="1"/>
  <c r="AL170" i="1"/>
  <c r="L170" i="1"/>
  <c r="K170" i="1"/>
  <c r="AP169" i="1"/>
  <c r="AN169" i="1"/>
  <c r="AL169" i="1"/>
  <c r="L169" i="1"/>
  <c r="K169" i="1"/>
  <c r="AP167" i="1"/>
  <c r="AN167" i="1"/>
  <c r="AL167" i="1"/>
  <c r="L167" i="1"/>
  <c r="K167" i="1"/>
  <c r="AP165" i="1"/>
  <c r="AN165" i="1"/>
  <c r="AL165" i="1"/>
  <c r="L165" i="1"/>
  <c r="K165" i="1"/>
  <c r="AP164" i="1"/>
  <c r="AN164" i="1"/>
  <c r="AL164" i="1"/>
  <c r="L164" i="1"/>
  <c r="K164" i="1"/>
  <c r="J164" i="1" s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J156" i="1" s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J150" i="1" s="1"/>
  <c r="AP149" i="1"/>
  <c r="AN149" i="1"/>
  <c r="AL149" i="1"/>
  <c r="L149" i="1"/>
  <c r="K149" i="1"/>
  <c r="AP148" i="1"/>
  <c r="AN148" i="1"/>
  <c r="AL148" i="1"/>
  <c r="L148" i="1"/>
  <c r="K148" i="1"/>
  <c r="J148" i="1" s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J142" i="1" s="1"/>
  <c r="AP141" i="1"/>
  <c r="AN141" i="1"/>
  <c r="AL141" i="1"/>
  <c r="L141" i="1"/>
  <c r="K141" i="1"/>
  <c r="AP140" i="1"/>
  <c r="AN140" i="1"/>
  <c r="AL140" i="1"/>
  <c r="L140" i="1"/>
  <c r="K140" i="1"/>
  <c r="J140" i="1" s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J134" i="1" s="1"/>
  <c r="AP133" i="1"/>
  <c r="AN133" i="1"/>
  <c r="AL133" i="1"/>
  <c r="L133" i="1"/>
  <c r="K133" i="1"/>
  <c r="AP132" i="1"/>
  <c r="AN132" i="1"/>
  <c r="AL132" i="1"/>
  <c r="L132" i="1"/>
  <c r="K132" i="1"/>
  <c r="J132" i="1" s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J126" i="1" s="1"/>
  <c r="AP125" i="1"/>
  <c r="AN125" i="1"/>
  <c r="AL125" i="1"/>
  <c r="L125" i="1"/>
  <c r="K125" i="1"/>
  <c r="AP124" i="1"/>
  <c r="AN124" i="1"/>
  <c r="AL124" i="1"/>
  <c r="L124" i="1"/>
  <c r="K124" i="1"/>
  <c r="J124" i="1" s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J118" i="1" s="1"/>
  <c r="AP117" i="1"/>
  <c r="AN117" i="1"/>
  <c r="AL117" i="1"/>
  <c r="L117" i="1"/>
  <c r="K117" i="1"/>
  <c r="AP116" i="1"/>
  <c r="AN116" i="1"/>
  <c r="AL116" i="1"/>
  <c r="L116" i="1"/>
  <c r="K116" i="1"/>
  <c r="J116" i="1" s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J110" i="1" s="1"/>
  <c r="AP109" i="1"/>
  <c r="AN109" i="1"/>
  <c r="AL109" i="1"/>
  <c r="L109" i="1"/>
  <c r="K109" i="1"/>
  <c r="AP108" i="1"/>
  <c r="AN108" i="1"/>
  <c r="AL108" i="1"/>
  <c r="L108" i="1"/>
  <c r="K108" i="1"/>
  <c r="J108" i="1" s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J102" i="1" s="1"/>
  <c r="AP101" i="1"/>
  <c r="AN101" i="1"/>
  <c r="AL101" i="1"/>
  <c r="L101" i="1"/>
  <c r="K101" i="1"/>
  <c r="AP100" i="1"/>
  <c r="AN100" i="1"/>
  <c r="AL100" i="1"/>
  <c r="L100" i="1"/>
  <c r="K100" i="1"/>
  <c r="J100" i="1" s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J94" i="1" s="1"/>
  <c r="AP93" i="1"/>
  <c r="AN93" i="1"/>
  <c r="AL93" i="1"/>
  <c r="L93" i="1"/>
  <c r="K93" i="1"/>
  <c r="AP92" i="1"/>
  <c r="AN92" i="1"/>
  <c r="AL92" i="1"/>
  <c r="L92" i="1"/>
  <c r="K92" i="1"/>
  <c r="J92" i="1" s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J86" i="1" s="1"/>
  <c r="AP85" i="1"/>
  <c r="AN85" i="1"/>
  <c r="AL85" i="1"/>
  <c r="L85" i="1"/>
  <c r="K85" i="1"/>
  <c r="AP84" i="1"/>
  <c r="AN84" i="1"/>
  <c r="AL84" i="1"/>
  <c r="L84" i="1"/>
  <c r="K84" i="1"/>
  <c r="J84" i="1" s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J78" i="1" s="1"/>
  <c r="AP77" i="1"/>
  <c r="AN77" i="1"/>
  <c r="AL77" i="1"/>
  <c r="L77" i="1"/>
  <c r="K77" i="1"/>
  <c r="AP76" i="1"/>
  <c r="AN76" i="1"/>
  <c r="AL76" i="1"/>
  <c r="L76" i="1"/>
  <c r="K76" i="1"/>
  <c r="J76" i="1" s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J70" i="1" s="1"/>
  <c r="AP69" i="1"/>
  <c r="AN69" i="1"/>
  <c r="AL69" i="1"/>
  <c r="L69" i="1"/>
  <c r="K69" i="1"/>
  <c r="AP68" i="1"/>
  <c r="AN68" i="1"/>
  <c r="AL68" i="1"/>
  <c r="L68" i="1"/>
  <c r="K68" i="1"/>
  <c r="J68" i="1" s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J62" i="1" s="1"/>
  <c r="AP61" i="1"/>
  <c r="AN61" i="1"/>
  <c r="AL61" i="1"/>
  <c r="L61" i="1"/>
  <c r="K61" i="1"/>
  <c r="AP60" i="1"/>
  <c r="AN60" i="1"/>
  <c r="AL60" i="1"/>
  <c r="L60" i="1"/>
  <c r="K60" i="1"/>
  <c r="J60" i="1" s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J54" i="1" s="1"/>
  <c r="AP53" i="1"/>
  <c r="AN53" i="1"/>
  <c r="AL53" i="1"/>
  <c r="L53" i="1"/>
  <c r="K53" i="1"/>
  <c r="AP52" i="1"/>
  <c r="AN52" i="1"/>
  <c r="AL52" i="1"/>
  <c r="L52" i="1"/>
  <c r="K52" i="1"/>
  <c r="J52" i="1" s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J46" i="1" s="1"/>
  <c r="AP45" i="1"/>
  <c r="AN45" i="1"/>
  <c r="AL45" i="1"/>
  <c r="L45" i="1"/>
  <c r="K45" i="1"/>
  <c r="AP44" i="1"/>
  <c r="AN44" i="1"/>
  <c r="AL44" i="1"/>
  <c r="L44" i="1"/>
  <c r="K44" i="1"/>
  <c r="J44" i="1" s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J38" i="1" s="1"/>
  <c r="AP37" i="1"/>
  <c r="AN37" i="1"/>
  <c r="AL37" i="1"/>
  <c r="L37" i="1"/>
  <c r="K37" i="1"/>
  <c r="AP36" i="1"/>
  <c r="AN36" i="1"/>
  <c r="AL36" i="1"/>
  <c r="L36" i="1"/>
  <c r="K36" i="1"/>
  <c r="J36" i="1" s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J30" i="1" s="1"/>
  <c r="AP29" i="1"/>
  <c r="AN29" i="1"/>
  <c r="AL29" i="1"/>
  <c r="L29" i="1"/>
  <c r="K29" i="1"/>
  <c r="AP28" i="1"/>
  <c r="AN28" i="1"/>
  <c r="AL28" i="1"/>
  <c r="L28" i="1"/>
  <c r="K28" i="1"/>
  <c r="J28" i="1" s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J22" i="1" s="1"/>
  <c r="AP21" i="1"/>
  <c r="AN21" i="1"/>
  <c r="AL21" i="1"/>
  <c r="L21" i="1"/>
  <c r="K21" i="1"/>
  <c r="AP20" i="1"/>
  <c r="AN20" i="1"/>
  <c r="AL20" i="1"/>
  <c r="L20" i="1"/>
  <c r="K20" i="1"/>
  <c r="J20" i="1" s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J14" i="1" s="1"/>
  <c r="AP13" i="1"/>
  <c r="AN13" i="1"/>
  <c r="AL13" i="1"/>
  <c r="L13" i="1"/>
  <c r="K13" i="1"/>
  <c r="J13" i="1" s="1"/>
  <c r="AP12" i="1"/>
  <c r="AN12" i="1"/>
  <c r="AL12" i="1"/>
  <c r="L12" i="1"/>
  <c r="K12" i="1"/>
  <c r="J12" i="1" s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T8" i="1" l="1"/>
  <c r="AU8" i="1" s="1"/>
  <c r="AT18" i="1"/>
  <c r="AU18" i="1" s="1"/>
  <c r="AT26" i="1"/>
  <c r="AU26" i="1" s="1"/>
  <c r="AT58" i="1"/>
  <c r="AU58" i="1" s="1"/>
  <c r="AT66" i="1"/>
  <c r="AU66" i="1" s="1"/>
  <c r="AT74" i="1"/>
  <c r="AU74" i="1" s="1"/>
  <c r="AT82" i="1"/>
  <c r="AU82" i="1" s="1"/>
  <c r="AT146" i="1"/>
  <c r="AU146" i="1" s="1"/>
  <c r="AT154" i="1"/>
  <c r="AU154" i="1" s="1"/>
  <c r="AT170" i="1"/>
  <c r="AU170" i="1" s="1"/>
  <c r="AT174" i="1"/>
  <c r="AU174" i="1" s="1"/>
  <c r="AT12" i="1"/>
  <c r="AU12" i="1" s="1"/>
  <c r="AT20" i="1"/>
  <c r="AU20" i="1" s="1"/>
  <c r="AT28" i="1"/>
  <c r="AU28" i="1" s="1"/>
  <c r="AT36" i="1"/>
  <c r="AU36" i="1" s="1"/>
  <c r="AT44" i="1"/>
  <c r="AU44" i="1" s="1"/>
  <c r="AT52" i="1"/>
  <c r="AU52" i="1" s="1"/>
  <c r="AT60" i="1"/>
  <c r="AU60" i="1" s="1"/>
  <c r="AT68" i="1"/>
  <c r="AU68" i="1" s="1"/>
  <c r="AT76" i="1"/>
  <c r="AU76" i="1" s="1"/>
  <c r="AT84" i="1"/>
  <c r="AU84" i="1" s="1"/>
  <c r="AT92" i="1"/>
  <c r="AU92" i="1" s="1"/>
  <c r="AT100" i="1"/>
  <c r="AU100" i="1" s="1"/>
  <c r="AT108" i="1"/>
  <c r="AU108" i="1" s="1"/>
  <c r="AT10" i="1"/>
  <c r="AU10" i="1" s="1"/>
  <c r="AT34" i="1"/>
  <c r="AU34" i="1" s="1"/>
  <c r="AT42" i="1"/>
  <c r="AU42" i="1" s="1"/>
  <c r="AT50" i="1"/>
  <c r="AU50" i="1" s="1"/>
  <c r="AT114" i="1"/>
  <c r="AU114" i="1" s="1"/>
  <c r="AT166" i="1"/>
  <c r="AU166" i="1" s="1"/>
  <c r="AT47" i="1"/>
  <c r="AU47" i="1" s="1"/>
  <c r="AT55" i="1"/>
  <c r="AU55" i="1" s="1"/>
  <c r="AT63" i="1"/>
  <c r="AU63" i="1" s="1"/>
  <c r="AT71" i="1"/>
  <c r="AU71" i="1" s="1"/>
  <c r="AT79" i="1"/>
  <c r="AU79" i="1" s="1"/>
  <c r="AT87" i="1"/>
  <c r="AU87" i="1" s="1"/>
  <c r="AT95" i="1"/>
  <c r="AU95" i="1" s="1"/>
  <c r="AT103" i="1"/>
  <c r="AU103" i="1" s="1"/>
  <c r="AT111" i="1"/>
  <c r="AU111" i="1" s="1"/>
  <c r="AT119" i="1"/>
  <c r="AU119" i="1" s="1"/>
  <c r="AT127" i="1"/>
  <c r="AU127" i="1" s="1"/>
  <c r="AT135" i="1"/>
  <c r="AU135" i="1" s="1"/>
  <c r="AT143" i="1"/>
  <c r="AU143" i="1" s="1"/>
  <c r="AT151" i="1"/>
  <c r="AU151" i="1" s="1"/>
  <c r="AT159" i="1"/>
  <c r="AU159" i="1" s="1"/>
  <c r="AT167" i="1"/>
  <c r="AU167" i="1" s="1"/>
  <c r="AT175" i="1"/>
  <c r="AU175" i="1" s="1"/>
  <c r="AT90" i="1"/>
  <c r="AU90" i="1" s="1"/>
  <c r="AT98" i="1"/>
  <c r="AU98" i="1" s="1"/>
  <c r="AT106" i="1"/>
  <c r="AU106" i="1" s="1"/>
  <c r="AT122" i="1"/>
  <c r="AU122" i="1" s="1"/>
  <c r="AT130" i="1"/>
  <c r="AU130" i="1" s="1"/>
  <c r="AT138" i="1"/>
  <c r="AU138" i="1" s="1"/>
  <c r="AT162" i="1"/>
  <c r="AU162" i="1" s="1"/>
  <c r="AT178" i="1"/>
  <c r="AU178" i="1" s="1"/>
  <c r="AT19" i="1"/>
  <c r="AU19" i="1" s="1"/>
  <c r="AT27" i="1"/>
  <c r="AU27" i="1" s="1"/>
  <c r="AT51" i="1"/>
  <c r="AU51" i="1" s="1"/>
  <c r="AT59" i="1"/>
  <c r="AU59" i="1" s="1"/>
  <c r="AT67" i="1"/>
  <c r="AU67" i="1" s="1"/>
  <c r="AT75" i="1"/>
  <c r="AU75" i="1" s="1"/>
  <c r="AT99" i="1"/>
  <c r="AU99" i="1" s="1"/>
  <c r="AT107" i="1"/>
  <c r="AU107" i="1" s="1"/>
  <c r="AT131" i="1"/>
  <c r="AU131" i="1" s="1"/>
  <c r="AT139" i="1"/>
  <c r="AU139" i="1" s="1"/>
  <c r="AT163" i="1"/>
  <c r="AU163" i="1" s="1"/>
  <c r="AT158" i="1"/>
  <c r="AU158" i="1" s="1"/>
  <c r="AT11" i="1"/>
  <c r="AU11" i="1" s="1"/>
  <c r="AT35" i="1"/>
  <c r="AU35" i="1" s="1"/>
  <c r="AT43" i="1"/>
  <c r="AU43" i="1" s="1"/>
  <c r="AT83" i="1"/>
  <c r="AU83" i="1" s="1"/>
  <c r="AT91" i="1"/>
  <c r="AU91" i="1" s="1"/>
  <c r="AT115" i="1"/>
  <c r="AU115" i="1" s="1"/>
  <c r="AT123" i="1"/>
  <c r="AU123" i="1" s="1"/>
  <c r="AT147" i="1"/>
  <c r="AU147" i="1" s="1"/>
  <c r="AT155" i="1"/>
  <c r="AU155" i="1" s="1"/>
  <c r="AT171" i="1"/>
  <c r="AU171" i="1" s="1"/>
  <c r="AT62" i="1"/>
  <c r="AU62" i="1" s="1"/>
  <c r="AT94" i="1"/>
  <c r="AU94" i="1" s="1"/>
  <c r="AT102" i="1"/>
  <c r="AU102" i="1" s="1"/>
  <c r="AT126" i="1"/>
  <c r="AU126" i="1" s="1"/>
  <c r="AT134" i="1"/>
  <c r="AU134" i="1" s="1"/>
  <c r="AT142" i="1"/>
  <c r="AU142" i="1" s="1"/>
  <c r="AT150" i="1"/>
  <c r="AU150" i="1" s="1"/>
  <c r="AT6" i="1"/>
  <c r="AU6" i="1" s="1"/>
  <c r="AT14" i="1"/>
  <c r="AU14" i="1" s="1"/>
  <c r="AT22" i="1"/>
  <c r="AU22" i="1" s="1"/>
  <c r="AT30" i="1"/>
  <c r="AU30" i="1" s="1"/>
  <c r="AT38" i="1"/>
  <c r="AU38" i="1" s="1"/>
  <c r="AT46" i="1"/>
  <c r="AU46" i="1" s="1"/>
  <c r="AT54" i="1"/>
  <c r="AU54" i="1" s="1"/>
  <c r="AT70" i="1"/>
  <c r="AU70" i="1" s="1"/>
  <c r="AT78" i="1"/>
  <c r="AU78" i="1" s="1"/>
  <c r="AT86" i="1"/>
  <c r="AU86" i="1" s="1"/>
  <c r="AT110" i="1"/>
  <c r="AU110" i="1" s="1"/>
  <c r="AT118" i="1"/>
  <c r="AU118" i="1" s="1"/>
  <c r="AT53" i="1"/>
  <c r="AU53" i="1" s="1"/>
  <c r="AT45" i="1"/>
  <c r="AU45" i="1" s="1"/>
  <c r="AT37" i="1"/>
  <c r="AU37" i="1" s="1"/>
  <c r="AT29" i="1"/>
  <c r="AU29" i="1" s="1"/>
  <c r="AT21" i="1"/>
  <c r="AU21" i="1" s="1"/>
  <c r="AT13" i="1"/>
  <c r="AU13" i="1" s="1"/>
  <c r="AT5" i="1"/>
  <c r="AU5" i="1" s="1"/>
  <c r="AT140" i="1"/>
  <c r="AU140" i="1" s="1"/>
  <c r="AT132" i="1"/>
  <c r="AU132" i="1" s="1"/>
  <c r="AT124" i="1"/>
  <c r="AU124" i="1" s="1"/>
  <c r="AT116" i="1"/>
  <c r="AU116" i="1" s="1"/>
  <c r="AT4" i="1"/>
  <c r="AU4" i="1" s="1"/>
  <c r="J8" i="1"/>
  <c r="J16" i="1"/>
  <c r="J24" i="1"/>
  <c r="J32" i="1"/>
  <c r="J40" i="1"/>
  <c r="J48" i="1"/>
  <c r="J56" i="1"/>
  <c r="J64" i="1"/>
  <c r="J72" i="1"/>
  <c r="J80" i="1"/>
  <c r="J88" i="1"/>
  <c r="J96" i="1"/>
  <c r="J104" i="1"/>
  <c r="J112" i="1"/>
  <c r="J120" i="1"/>
  <c r="J128" i="1"/>
  <c r="J136" i="1"/>
  <c r="J144" i="1"/>
  <c r="J152" i="1"/>
  <c r="J160" i="1"/>
  <c r="J7" i="1"/>
  <c r="J15" i="1"/>
  <c r="J9" i="1"/>
  <c r="J17" i="1"/>
  <c r="J158" i="1"/>
  <c r="J11" i="1"/>
  <c r="J10" i="1"/>
  <c r="J18" i="1"/>
  <c r="J26" i="1"/>
  <c r="J34" i="1"/>
  <c r="J42" i="1"/>
  <c r="J50" i="1"/>
  <c r="J58" i="1"/>
  <c r="J66" i="1"/>
  <c r="J74" i="1"/>
  <c r="J82" i="1"/>
  <c r="J90" i="1"/>
  <c r="J98" i="1"/>
  <c r="J106" i="1"/>
  <c r="J114" i="1"/>
  <c r="J122" i="1"/>
  <c r="J130" i="1"/>
  <c r="J138" i="1"/>
  <c r="J146" i="1"/>
  <c r="J154" i="1"/>
  <c r="J162" i="1"/>
  <c r="J3" i="1"/>
  <c r="J5" i="1"/>
  <c r="J4" i="1"/>
  <c r="J19" i="1"/>
  <c r="J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69" i="1"/>
  <c r="J71" i="1"/>
  <c r="J73" i="1"/>
  <c r="J75" i="1"/>
  <c r="J77" i="1"/>
  <c r="J79" i="1"/>
  <c r="J81" i="1"/>
  <c r="J83" i="1"/>
  <c r="J85" i="1"/>
  <c r="J87" i="1"/>
  <c r="J89" i="1"/>
  <c r="J91" i="1"/>
  <c r="J93" i="1"/>
  <c r="J95" i="1"/>
  <c r="J97" i="1"/>
  <c r="J99" i="1"/>
  <c r="J101" i="1"/>
  <c r="J103" i="1"/>
  <c r="J105" i="1"/>
  <c r="J107" i="1"/>
  <c r="J109" i="1"/>
  <c r="J111" i="1"/>
  <c r="J113" i="1"/>
  <c r="J115" i="1"/>
  <c r="J117" i="1"/>
  <c r="J119" i="1"/>
  <c r="J121" i="1"/>
  <c r="J123" i="1"/>
  <c r="J125" i="1"/>
  <c r="J127" i="1"/>
  <c r="J129" i="1"/>
  <c r="J131" i="1"/>
  <c r="J133" i="1"/>
  <c r="J135" i="1"/>
  <c r="J137" i="1"/>
  <c r="J139" i="1"/>
  <c r="J141" i="1"/>
  <c r="J143" i="1"/>
  <c r="J145" i="1"/>
  <c r="J147" i="1"/>
  <c r="J149" i="1"/>
  <c r="J151" i="1"/>
  <c r="J153" i="1"/>
  <c r="J155" i="1"/>
  <c r="J157" i="1"/>
  <c r="J159" i="1"/>
  <c r="J161" i="1"/>
  <c r="J163" i="1"/>
  <c r="J165" i="1"/>
  <c r="J6" i="1"/>
  <c r="L179" i="1"/>
  <c r="AL179" i="1"/>
  <c r="AN179" i="1"/>
  <c r="K179" i="1"/>
  <c r="AP179" i="1"/>
  <c r="C182" i="1" l="1"/>
  <c r="AT3" i="1"/>
  <c r="AT179" i="1" l="1"/>
  <c r="AU3" i="1"/>
  <c r="AU179" i="1" s="1"/>
</calcChain>
</file>

<file path=xl/sharedStrings.xml><?xml version="1.0" encoding="utf-8"?>
<sst xmlns="http://schemas.openxmlformats.org/spreadsheetml/2006/main" count="1396" uniqueCount="261">
  <si>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</si>
  <si>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</si>
  <si>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</si>
  <si>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</si>
  <si>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</si>
  <si>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</si>
  <si>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</si>
  <si>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</si>
  <si>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</si>
  <si>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</si>
  <si>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</si>
  <si>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</si>
  <si>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</si>
  <si>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</si>
  <si>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</si>
  <si>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</si>
  <si>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</si>
  <si>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</si>
  <si>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</si>
  <si>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</si>
  <si>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</si>
  <si>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</si>
  <si>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</si>
  <si>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</si>
  <si>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</si>
  <si>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</si>
  <si>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</si>
  <si>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</si>
  <si>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</si>
  <si>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</si>
  <si>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</si>
  <si>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</si>
  <si>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</si>
  <si>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</si>
  <si>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</si>
  <si>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</si>
  <si>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</si>
  <si>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</si>
  <si>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</si>
  <si>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</si>
  <si>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</si>
  <si>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</si>
  <si>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</si>
  <si>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</si>
  <si>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</si>
  <si>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</si>
  <si>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</si>
  <si>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</si>
  <si>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</si>
  <si>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</si>
  <si>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</si>
  <si>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</si>
  <si>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</si>
  <si>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</si>
  <si>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</si>
  <si>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</si>
  <si>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</si>
  <si>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</si>
  <si>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04.082.00002</t>
  </si>
  <si>
    <t>INGWERSEN, MARK R AND KIMBELY A REV TRUSTS</t>
  </si>
  <si>
    <t>1331 260TH AVE</t>
  </si>
  <si>
    <t>SPIRIT LAKE IA 51360</t>
  </si>
  <si>
    <t>NENE</t>
  </si>
  <si>
    <t>08</t>
  </si>
  <si>
    <t>100</t>
  </si>
  <si>
    <t>035</t>
  </si>
  <si>
    <t>04.091.00001</t>
  </si>
  <si>
    <t>WILLIAMS, STEVEN L AND DIANA</t>
  </si>
  <si>
    <t>72075 KAHUNA DR</t>
  </si>
  <si>
    <t>JACKSON MN 56143</t>
  </si>
  <si>
    <t>NWNW</t>
  </si>
  <si>
    <t>09</t>
  </si>
  <si>
    <t>04.091.00002</t>
  </si>
  <si>
    <t>NENW</t>
  </si>
  <si>
    <t>04.092.00002</t>
  </si>
  <si>
    <t>HANSON, LEON R</t>
  </si>
  <si>
    <t>PO BOX 163</t>
  </si>
  <si>
    <t>SUPERIOR IA 51363</t>
  </si>
  <si>
    <t>04.092.00003</t>
  </si>
  <si>
    <t>HANSON, LEO R AND ROMAINE REV TRUST</t>
  </si>
  <si>
    <t>3080 110TH ST</t>
  </si>
  <si>
    <t>NWNE</t>
  </si>
  <si>
    <t>04.092.00004</t>
  </si>
  <si>
    <t>04.101.00001</t>
  </si>
  <si>
    <t>SUMMIT FARMLAND IV LLP</t>
  </si>
  <si>
    <t>10640 COUNTY HWY D20</t>
  </si>
  <si>
    <t>ALDEN IA 50006</t>
  </si>
  <si>
    <t>10</t>
  </si>
  <si>
    <t>12.023.0300</t>
  </si>
  <si>
    <t>ROWE,JAMES J &amp; GLENDA</t>
  </si>
  <si>
    <t>71226 US HWY 71</t>
  </si>
  <si>
    <t>SESE</t>
  </si>
  <si>
    <t>23</t>
  </si>
  <si>
    <t>101</t>
  </si>
  <si>
    <t>12.023.0350</t>
  </si>
  <si>
    <t>ROWE,MITCHEL J</t>
  </si>
  <si>
    <t>71995 US HWY 71</t>
  </si>
  <si>
    <t>SWSE</t>
  </si>
  <si>
    <t>12.024.0100</t>
  </si>
  <si>
    <t>LUCHT,CAMI K</t>
  </si>
  <si>
    <t>700 SOUTH DAKOTA AVE UNIT 101</t>
  </si>
  <si>
    <t>AMES IA 50014</t>
  </si>
  <si>
    <t>SWNE</t>
  </si>
  <si>
    <t>24</t>
  </si>
  <si>
    <t>SENE</t>
  </si>
  <si>
    <t>12.024.0200</t>
  </si>
  <si>
    <t>NESW</t>
  </si>
  <si>
    <t>SESW</t>
  </si>
  <si>
    <t>NWSE</t>
  </si>
  <si>
    <t>NESE</t>
  </si>
  <si>
    <t>12.024.0300</t>
  </si>
  <si>
    <t>CRAVEN,ROBERT &amp; DEBRA C-LUSK DEBRA CRAVEN-LUSK</t>
  </si>
  <si>
    <t>1336 RAYMOND AVE</t>
  </si>
  <si>
    <t>ST PAUL MN 55108</t>
  </si>
  <si>
    <t>NWSW</t>
  </si>
  <si>
    <t>12.024.0350</t>
  </si>
  <si>
    <t>SWSW</t>
  </si>
  <si>
    <t>SENW</t>
  </si>
  <si>
    <t>12.024.0400</t>
  </si>
  <si>
    <t>HENDRICKS FAMILY LP DEBRA G &amp; DAVID SCHLEY</t>
  </si>
  <si>
    <t>73847 550TH AVE</t>
  </si>
  <si>
    <t>12.025.0125</t>
  </si>
  <si>
    <t>BOROWY,WILLIAM J &amp; SARA L</t>
  </si>
  <si>
    <t>13510 E BOUNDRY RD STE 201</t>
  </si>
  <si>
    <t>MIDLOTHIAN VA 23112</t>
  </si>
  <si>
    <t>25</t>
  </si>
  <si>
    <t>12.025.0130</t>
  </si>
  <si>
    <t>BOROWY,SARA ETAL</t>
  </si>
  <si>
    <t>12.025.0150</t>
  </si>
  <si>
    <t>KNABE,LOIS E</t>
  </si>
  <si>
    <t>6911 NW 84TH AVE</t>
  </si>
  <si>
    <t>JOHNSTON IA 56131</t>
  </si>
  <si>
    <t>SWNW</t>
  </si>
  <si>
    <t>12.025.0200</t>
  </si>
  <si>
    <t>HANSEN,LARRY C  ETAL</t>
  </si>
  <si>
    <t>70241 476TH AVE</t>
  </si>
  <si>
    <t>12.025.0250</t>
  </si>
  <si>
    <t>KRUCHTEN,KEITH L &amp; LANA L</t>
  </si>
  <si>
    <t>54823 715TH ST</t>
  </si>
  <si>
    <t>12.025.0300</t>
  </si>
  <si>
    <t>12.025.0400</t>
  </si>
  <si>
    <t>12.026.0100</t>
  </si>
  <si>
    <t>WEXLER,MARLENE TATMAN C/O JACK TATMAN FARMS LLC</t>
  </si>
  <si>
    <t>25922 OAK LN</t>
  </si>
  <si>
    <t>26</t>
  </si>
  <si>
    <t>12.026.0300</t>
  </si>
  <si>
    <t>BLOOMQUIST,SABRINA A</t>
  </si>
  <si>
    <t>71837 US HWY 71</t>
  </si>
  <si>
    <t>12.026.0400</t>
  </si>
  <si>
    <t>LARSON,STANLEY R</t>
  </si>
  <si>
    <t>71725 US HWY 71</t>
  </si>
  <si>
    <t>12.026.0500</t>
  </si>
  <si>
    <t>COMMUNITY FIRST BROADCASTING</t>
  </si>
  <si>
    <t>5809 S REMINGTON PL SUITE</t>
  </si>
  <si>
    <t>SIOUX FALLS SD 57108</t>
  </si>
  <si>
    <t>12.026.0550</t>
  </si>
  <si>
    <t>12.026.0600</t>
  </si>
  <si>
    <t>ROWE,NICHOLAUS &amp; TARA</t>
  </si>
  <si>
    <t>71469 US HWY 71</t>
  </si>
  <si>
    <t>12.026.0650</t>
  </si>
  <si>
    <t>12.035.0100</t>
  </si>
  <si>
    <t>CARTER,DARWIN FAMILY TRUST VERA CARTER LIVING TRUST</t>
  </si>
  <si>
    <t>305 THOMAS HILL RD</t>
  </si>
  <si>
    <t>35</t>
  </si>
  <si>
    <t>12.035.0200</t>
  </si>
  <si>
    <t>WILLIAMS,CLAYTON &amp; BETTE</t>
  </si>
  <si>
    <t>70238 530TH AVE</t>
  </si>
  <si>
    <t>12.035.0225</t>
  </si>
  <si>
    <t>12.035.0250</t>
  </si>
  <si>
    <t>CLUKA,WADE M &amp; PATRICIA L</t>
  </si>
  <si>
    <t>PO BOX 66</t>
  </si>
  <si>
    <t>12.036.0100</t>
  </si>
  <si>
    <t>WAHL,CAROLD G TRUST C/O STAN DOPHEIDE</t>
  </si>
  <si>
    <t>308 ATHENS AVE</t>
  </si>
  <si>
    <t>MARSHALL MN 56258</t>
  </si>
  <si>
    <t>36</t>
  </si>
  <si>
    <t>12.036.0200</t>
  </si>
  <si>
    <t>LUCHT,ARLIS J &amp; EVELYN</t>
  </si>
  <si>
    <t>73185 494TH AVE</t>
  </si>
  <si>
    <t>12.036.0300</t>
  </si>
  <si>
    <t>TUSA LARSEN LIV TST,EVANGELINE C/O EVANGELINE LARSEN</t>
  </si>
  <si>
    <t>50707 760TH ST</t>
  </si>
  <si>
    <t>12.036.0400</t>
  </si>
  <si>
    <t>STATE OF MINNESOTA</t>
  </si>
  <si>
    <t>12.036.0500</t>
  </si>
  <si>
    <t>AMBROSE,JO ANN</t>
  </si>
  <si>
    <t>2 N SHORE DR N</t>
  </si>
  <si>
    <t>SHERBURN MN 56171</t>
  </si>
  <si>
    <t>12.036.0525</t>
  </si>
  <si>
    <t>MACEK,CONNIE C/O DAVE MACEK</t>
  </si>
  <si>
    <t>209 THOMAS HILL RD</t>
  </si>
  <si>
    <t>12.036.0555</t>
  </si>
  <si>
    <t>MACEK,DAVID</t>
  </si>
  <si>
    <t>14.019.0300</t>
  </si>
  <si>
    <t>SOUCEK,RUDOLPH SR TRUST C/O BOB SOUCEK</t>
  </si>
  <si>
    <t>PO BOX 451</t>
  </si>
  <si>
    <t>WINDOM MN 56101</t>
  </si>
  <si>
    <t>19</t>
  </si>
  <si>
    <t>034</t>
  </si>
  <si>
    <t>14.019.0400</t>
  </si>
  <si>
    <t>SANDER FAMILY TRUST C/O STERLING &amp; SALLIE SANDER</t>
  </si>
  <si>
    <t>5804 LOS COYOTES</t>
  </si>
  <si>
    <t>PALM SPRINGS CA 92264</t>
  </si>
  <si>
    <t>14.029.0250</t>
  </si>
  <si>
    <t>MORTON,THOMAS L</t>
  </si>
  <si>
    <t>56197 715TH ST</t>
  </si>
  <si>
    <t>29</t>
  </si>
  <si>
    <t>14.030.0200</t>
  </si>
  <si>
    <t>HARGUS,PAUL</t>
  </si>
  <si>
    <t>PO BOX 83</t>
  </si>
  <si>
    <t>30</t>
  </si>
  <si>
    <t>14.030.0300</t>
  </si>
  <si>
    <t>HAKES,SHILEY L TRUST</t>
  </si>
  <si>
    <t>1016 HOMEDALE DR</t>
  </si>
  <si>
    <t>14.030.0400</t>
  </si>
  <si>
    <t>14.030.0450</t>
  </si>
  <si>
    <t>LUCHT,ARLIS J</t>
  </si>
  <si>
    <t>14.031.0100</t>
  </si>
  <si>
    <t>STADE,MICHAEL</t>
  </si>
  <si>
    <t>49921 735TH ST</t>
  </si>
  <si>
    <t>31</t>
  </si>
  <si>
    <t>14.031.0200</t>
  </si>
  <si>
    <t>14.031.0300</t>
  </si>
  <si>
    <t>TYRRELL LAND LIM LIABILITY LP C/O KENNETH TYRRELL</t>
  </si>
  <si>
    <t>PO BOX 21</t>
  </si>
  <si>
    <t>14.031.0400</t>
  </si>
  <si>
    <t>14.031.0450</t>
  </si>
  <si>
    <t>HENSEL,DONALD J</t>
  </si>
  <si>
    <t>491 NW 10TH ST</t>
  </si>
  <si>
    <t>HERON LAKE MN 56137</t>
  </si>
  <si>
    <t>14.032.0400</t>
  </si>
  <si>
    <t>WEXLER,MARLENE TATMAN DOREN TATMAN REV TRUST</t>
  </si>
  <si>
    <t>32</t>
  </si>
  <si>
    <t>14.032.0500</t>
  </si>
  <si>
    <t>ROSSOW,SHANE D</t>
  </si>
  <si>
    <t>70270 560TH AVE</t>
  </si>
  <si>
    <t>14.032.0600</t>
  </si>
  <si>
    <t>USTH 71</t>
  </si>
  <si>
    <t>NO ADDRESS</t>
  </si>
  <si>
    <t>NO CITY STATE ZIP</t>
  </si>
  <si>
    <t>CSAH 4</t>
  </si>
  <si>
    <t>CSAH 25</t>
  </si>
  <si>
    <t>700TH ST</t>
  </si>
  <si>
    <t>725TH ST</t>
  </si>
  <si>
    <t>550TH AVE</t>
  </si>
  <si>
    <t>TOTAL WATERSHED ACRES:</t>
  </si>
  <si>
    <t>US HWYS</t>
  </si>
  <si>
    <t>JACKSON CTY RDS</t>
  </si>
  <si>
    <t>SUPERIOR TWP RDS</t>
  </si>
  <si>
    <t>PETERSBURG TWP RDS</t>
  </si>
  <si>
    <t>MIDDLETOWN TWP RDS</t>
  </si>
  <si>
    <t>2151 BASSETT DRIVE</t>
  </si>
  <si>
    <t>MANKATO MN 56001-6888</t>
  </si>
  <si>
    <t>53053 780TH ST</t>
  </si>
  <si>
    <t>70578 600TH AVENUE</t>
  </si>
  <si>
    <t>ALPHA, MN 56111</t>
  </si>
  <si>
    <t>70238 530TH AVENUE</t>
  </si>
  <si>
    <t>26.950.1001</t>
  </si>
  <si>
    <t>01.950.1001</t>
  </si>
  <si>
    <t>14.950.0100</t>
  </si>
  <si>
    <t>12.950.0100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</si>
</sst>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13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13" borderId="0" xfId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82"/>
  <sheetViews>
    <sheetView tabSelected="1" workbookViewId="0">
      <pane xSplit="1" ySplit="2" topLeftCell="B162" activePane="bottomRight" state="frozen"/>
      <selection pane="topRight" activeCell="B1" sqref="B1"/>
      <selection pane="bottomLeft" activeCell="A3" sqref="A3"/>
      <selection pane="bottomRight" activeCell="B177" sqref="B177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  <col min="58" max="60" width="13.710937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J3" s="2">
        <f>SUM(K3:L3)</f>
        <v>0.40000000596046448</v>
      </c>
      <c r="K3" s="2">
        <f t="shared" ref="K3:K34" si="0">SUM(N3,P3,R3,T3,V3,X3,Z3,AB3,AE3,AG3,AI3,AV3,AX3,AZ3,BB3,BD3)</f>
        <v>0</v>
      </c>
      <c r="L3" s="2">
        <f t="shared" ref="L3:L34" si="1">SUM(M3,AD3,AK3,AM3,AO3,AQ3,AR3)</f>
        <v>0.40000000596046448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R3" s="2">
        <v>0.40000000596046448</v>
      </c>
      <c r="AS3" s="5">
        <f t="shared" ref="AS3" si="5">SUM(O3,Q3,S3,U3,W3,Y3,AA3,AC3,AF3,AH3,AJ3,AW3,AY3,BA3,BC3,BE3)</f>
        <v>0</v>
      </c>
      <c r="AT3" s="11">
        <f t="shared" ref="AT3" si="6">(AS3/$AS$179)*100</f>
        <v>0</v>
      </c>
      <c r="AU3" s="5">
        <f t="shared" ref="AU3" si="7">(AT3/100)*$AU$1</f>
        <v>0</v>
      </c>
    </row>
    <row r="4" spans="1:57" x14ac:dyDescent="0.25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  <c r="F4" s="1" t="s">
        <v>71</v>
      </c>
      <c r="G4" s="1" t="s">
        <v>64</v>
      </c>
      <c r="H4" s="1" t="s">
        <v>65</v>
      </c>
      <c r="J4" s="2">
        <f t="shared" ref="J4:J67" si="8">SUM(K4:L4)</f>
        <v>14.72999954223633</v>
      </c>
      <c r="K4" s="2">
        <f t="shared" si="0"/>
        <v>0</v>
      </c>
      <c r="L4" s="2">
        <f t="shared" si="1"/>
        <v>14.72999954223633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14.72999954223633</v>
      </c>
      <c r="AS4" s="5">
        <f t="shared" ref="AS4:AS67" si="9">SUM(O4,Q4,S4,U4,W4,Y4,AA4,AC4,AF4,AH4,AJ4,AW4,AY4,BA4,BC4,BE4)</f>
        <v>0</v>
      </c>
      <c r="AT4" s="11">
        <f t="shared" ref="AT4:AT67" si="10">(AS4/$AS$179)*100</f>
        <v>0</v>
      </c>
      <c r="AU4" s="5">
        <f t="shared" ref="AU4:AU67" si="11">(AT4/100)*$AU$1</f>
        <v>0</v>
      </c>
    </row>
    <row r="5" spans="1:57" x14ac:dyDescent="0.25">
      <c r="A5" s="1" t="s">
        <v>72</v>
      </c>
      <c r="B5" s="1" t="s">
        <v>67</v>
      </c>
      <c r="C5" s="1" t="s">
        <v>68</v>
      </c>
      <c r="D5" s="1" t="s">
        <v>69</v>
      </c>
      <c r="E5" s="1" t="s">
        <v>73</v>
      </c>
      <c r="F5" s="1" t="s">
        <v>71</v>
      </c>
      <c r="G5" s="1" t="s">
        <v>64</v>
      </c>
      <c r="H5" s="1" t="s">
        <v>65</v>
      </c>
      <c r="J5" s="2">
        <f t="shared" si="8"/>
        <v>27.139999620616429</v>
      </c>
      <c r="K5" s="2">
        <f t="shared" si="0"/>
        <v>0</v>
      </c>
      <c r="L5" s="2">
        <f t="shared" si="1"/>
        <v>27.139999620616429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27.139999620616429</v>
      </c>
      <c r="AS5" s="5">
        <f t="shared" si="9"/>
        <v>0</v>
      </c>
      <c r="AT5" s="11">
        <f t="shared" si="10"/>
        <v>0</v>
      </c>
      <c r="AU5" s="5">
        <f t="shared" si="11"/>
        <v>0</v>
      </c>
    </row>
    <row r="6" spans="1:57" x14ac:dyDescent="0.25">
      <c r="A6" s="1" t="s">
        <v>74</v>
      </c>
      <c r="B6" s="1" t="s">
        <v>75</v>
      </c>
      <c r="C6" s="1" t="s">
        <v>76</v>
      </c>
      <c r="D6" s="1" t="s">
        <v>77</v>
      </c>
      <c r="E6" s="1" t="s">
        <v>62</v>
      </c>
      <c r="F6" s="1" t="s">
        <v>71</v>
      </c>
      <c r="G6" s="1" t="s">
        <v>64</v>
      </c>
      <c r="H6" s="1" t="s">
        <v>65</v>
      </c>
      <c r="J6" s="2">
        <f t="shared" si="8"/>
        <v>16.190000176429752</v>
      </c>
      <c r="K6" s="2">
        <f t="shared" si="0"/>
        <v>0</v>
      </c>
      <c r="L6" s="2">
        <f t="shared" si="1"/>
        <v>16.190000176429752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16.190000176429752</v>
      </c>
      <c r="AS6" s="5">
        <f t="shared" si="9"/>
        <v>0</v>
      </c>
      <c r="AT6" s="11">
        <f t="shared" si="10"/>
        <v>0</v>
      </c>
      <c r="AU6" s="5">
        <f t="shared" si="11"/>
        <v>0</v>
      </c>
    </row>
    <row r="7" spans="1:57" x14ac:dyDescent="0.25">
      <c r="A7" s="1" t="s">
        <v>78</v>
      </c>
      <c r="B7" s="1" t="s">
        <v>79</v>
      </c>
      <c r="C7" s="1" t="s">
        <v>80</v>
      </c>
      <c r="D7" s="1" t="s">
        <v>61</v>
      </c>
      <c r="E7" s="1" t="s">
        <v>81</v>
      </c>
      <c r="F7" s="1" t="s">
        <v>71</v>
      </c>
      <c r="G7" s="1" t="s">
        <v>64</v>
      </c>
      <c r="H7" s="1" t="s">
        <v>65</v>
      </c>
      <c r="J7" s="2">
        <f t="shared" si="8"/>
        <v>15.929999589920049</v>
      </c>
      <c r="K7" s="2">
        <f t="shared" si="0"/>
        <v>0</v>
      </c>
      <c r="L7" s="2">
        <f t="shared" si="1"/>
        <v>15.929999589920049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15.929999589920049</v>
      </c>
      <c r="AS7" s="5">
        <f t="shared" si="9"/>
        <v>0</v>
      </c>
      <c r="AT7" s="11">
        <f t="shared" si="10"/>
        <v>0</v>
      </c>
      <c r="AU7" s="5">
        <f t="shared" si="11"/>
        <v>0</v>
      </c>
    </row>
    <row r="8" spans="1:57" x14ac:dyDescent="0.25">
      <c r="A8" s="1" t="s">
        <v>82</v>
      </c>
      <c r="B8" s="1" t="s">
        <v>75</v>
      </c>
      <c r="C8" s="1" t="s">
        <v>76</v>
      </c>
      <c r="D8" s="1" t="s">
        <v>77</v>
      </c>
      <c r="E8" s="1" t="s">
        <v>81</v>
      </c>
      <c r="F8" s="1" t="s">
        <v>71</v>
      </c>
      <c r="G8" s="1" t="s">
        <v>64</v>
      </c>
      <c r="H8" s="1" t="s">
        <v>65</v>
      </c>
      <c r="J8" s="2">
        <f t="shared" si="8"/>
        <v>9.4800000190734863</v>
      </c>
      <c r="K8" s="2">
        <f t="shared" si="0"/>
        <v>0</v>
      </c>
      <c r="L8" s="2">
        <f t="shared" si="1"/>
        <v>9.4800000190734863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9.4800000190734863</v>
      </c>
      <c r="AS8" s="5">
        <f t="shared" si="9"/>
        <v>0</v>
      </c>
      <c r="AT8" s="11">
        <f t="shared" si="10"/>
        <v>0</v>
      </c>
      <c r="AU8" s="5">
        <f t="shared" si="11"/>
        <v>0</v>
      </c>
    </row>
    <row r="9" spans="1:57" x14ac:dyDescent="0.25">
      <c r="A9" s="1" t="s">
        <v>83</v>
      </c>
      <c r="B9" s="1" t="s">
        <v>84</v>
      </c>
      <c r="C9" s="1" t="s">
        <v>85</v>
      </c>
      <c r="D9" s="1" t="s">
        <v>86</v>
      </c>
      <c r="E9" s="1" t="s">
        <v>70</v>
      </c>
      <c r="F9" s="1" t="s">
        <v>87</v>
      </c>
      <c r="G9" s="1" t="s">
        <v>64</v>
      </c>
      <c r="H9" s="1" t="s">
        <v>65</v>
      </c>
      <c r="J9" s="2">
        <f t="shared" si="8"/>
        <v>10.569999694824221</v>
      </c>
      <c r="K9" s="2">
        <f t="shared" si="0"/>
        <v>0</v>
      </c>
      <c r="L9" s="2">
        <f t="shared" si="1"/>
        <v>10.569999694824221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10.569999694824221</v>
      </c>
      <c r="AS9" s="5">
        <f t="shared" si="9"/>
        <v>0</v>
      </c>
      <c r="AT9" s="11">
        <f t="shared" si="10"/>
        <v>0</v>
      </c>
      <c r="AU9" s="5">
        <f t="shared" si="11"/>
        <v>0</v>
      </c>
    </row>
    <row r="10" spans="1:57" x14ac:dyDescent="0.25">
      <c r="A10" s="1" t="s">
        <v>88</v>
      </c>
      <c r="B10" s="1" t="s">
        <v>89</v>
      </c>
      <c r="C10" s="1" t="s">
        <v>90</v>
      </c>
      <c r="D10" s="1" t="s">
        <v>69</v>
      </c>
      <c r="E10" s="1" t="s">
        <v>91</v>
      </c>
      <c r="F10" s="1" t="s">
        <v>92</v>
      </c>
      <c r="G10" s="1" t="s">
        <v>93</v>
      </c>
      <c r="H10" s="1" t="s">
        <v>65</v>
      </c>
      <c r="I10" s="2">
        <v>76.44</v>
      </c>
      <c r="J10" s="2">
        <f t="shared" si="8"/>
        <v>2.7499999999999996</v>
      </c>
      <c r="K10" s="2">
        <f t="shared" si="0"/>
        <v>2.7499999999999996</v>
      </c>
      <c r="L10" s="2">
        <f t="shared" si="1"/>
        <v>0</v>
      </c>
      <c r="P10" s="6">
        <v>0.77999997138977051</v>
      </c>
      <c r="Q10" s="5">
        <v>2425.6049110293388</v>
      </c>
      <c r="R10" s="7">
        <v>1.970000028610229</v>
      </c>
      <c r="S10" s="5">
        <v>3157.9100458621979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9"/>
        <v>5583.5149568915367</v>
      </c>
      <c r="AT10" s="11">
        <f t="shared" si="10"/>
        <v>0.10428232120505308</v>
      </c>
      <c r="AU10" s="5">
        <f t="shared" si="11"/>
        <v>104.28232120505308</v>
      </c>
    </row>
    <row r="11" spans="1:57" x14ac:dyDescent="0.25">
      <c r="A11" s="1" t="s">
        <v>94</v>
      </c>
      <c r="B11" s="1" t="s">
        <v>95</v>
      </c>
      <c r="C11" s="1" t="s">
        <v>96</v>
      </c>
      <c r="D11" s="1" t="s">
        <v>69</v>
      </c>
      <c r="E11" s="1" t="s">
        <v>97</v>
      </c>
      <c r="F11" s="1" t="s">
        <v>92</v>
      </c>
      <c r="G11" s="1" t="s">
        <v>93</v>
      </c>
      <c r="H11" s="1" t="s">
        <v>65</v>
      </c>
      <c r="I11" s="2">
        <v>3.56</v>
      </c>
      <c r="J11" s="2">
        <f t="shared" si="8"/>
        <v>0.12999999895691872</v>
      </c>
      <c r="K11" s="2">
        <f t="shared" si="0"/>
        <v>0.12999999895691872</v>
      </c>
      <c r="L11" s="2">
        <f t="shared" si="1"/>
        <v>0</v>
      </c>
      <c r="R11" s="7">
        <v>5.000000074505806E-2</v>
      </c>
      <c r="S11" s="5">
        <v>80.15000119432807</v>
      </c>
      <c r="Z11" s="9">
        <v>7.9999998211860657E-2</v>
      </c>
      <c r="AA11" s="5">
        <v>15.39999965578318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9"/>
        <v>95.550000850111246</v>
      </c>
      <c r="AT11" s="11">
        <f t="shared" si="10"/>
        <v>1.7845704644340503E-3</v>
      </c>
      <c r="AU11" s="5">
        <f t="shared" si="11"/>
        <v>1.7845704644340503</v>
      </c>
    </row>
    <row r="12" spans="1:57" x14ac:dyDescent="0.25">
      <c r="A12" s="1" t="s">
        <v>98</v>
      </c>
      <c r="B12" s="1" t="s">
        <v>99</v>
      </c>
      <c r="C12" s="1" t="s">
        <v>100</v>
      </c>
      <c r="D12" s="1" t="s">
        <v>101</v>
      </c>
      <c r="E12" s="1" t="s">
        <v>102</v>
      </c>
      <c r="F12" s="1" t="s">
        <v>103</v>
      </c>
      <c r="G12" s="1" t="s">
        <v>93</v>
      </c>
      <c r="H12" s="1" t="s">
        <v>65</v>
      </c>
      <c r="I12" s="2">
        <v>149.69999999999999</v>
      </c>
      <c r="J12" s="2">
        <f t="shared" si="8"/>
        <v>15.270000159740448</v>
      </c>
      <c r="K12" s="2">
        <f t="shared" si="0"/>
        <v>15.270000159740448</v>
      </c>
      <c r="L12" s="2">
        <f t="shared" si="1"/>
        <v>0</v>
      </c>
      <c r="R12" s="7">
        <v>0.93000000715255737</v>
      </c>
      <c r="S12" s="5">
        <v>1490.790011465549</v>
      </c>
      <c r="T12" s="8">
        <v>14.340000152587891</v>
      </c>
      <c r="U12" s="5">
        <v>6901.1250734329224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9"/>
        <v>8391.9150848984718</v>
      </c>
      <c r="AT12" s="11">
        <f t="shared" si="10"/>
        <v>0.15673431362958423</v>
      </c>
      <c r="AU12" s="5">
        <f t="shared" si="11"/>
        <v>156.73431362958422</v>
      </c>
    </row>
    <row r="13" spans="1:57" x14ac:dyDescent="0.25">
      <c r="A13" s="1" t="s">
        <v>98</v>
      </c>
      <c r="B13" s="1" t="s">
        <v>99</v>
      </c>
      <c r="C13" s="1" t="s">
        <v>100</v>
      </c>
      <c r="D13" s="1" t="s">
        <v>101</v>
      </c>
      <c r="E13" s="1" t="s">
        <v>104</v>
      </c>
      <c r="F13" s="1" t="s">
        <v>103</v>
      </c>
      <c r="G13" s="1" t="s">
        <v>93</v>
      </c>
      <c r="H13" s="1" t="s">
        <v>65</v>
      </c>
      <c r="I13" s="2">
        <v>149.69999999999999</v>
      </c>
      <c r="J13" s="2">
        <f t="shared" si="8"/>
        <v>25.040000438690178</v>
      </c>
      <c r="K13" s="2">
        <f t="shared" si="0"/>
        <v>25.040000438690178</v>
      </c>
      <c r="L13" s="2">
        <f t="shared" si="1"/>
        <v>0</v>
      </c>
      <c r="P13" s="6">
        <v>11.060000419616699</v>
      </c>
      <c r="Q13" s="5">
        <v>34393.83630490303</v>
      </c>
      <c r="R13" s="7">
        <v>11.829999923706049</v>
      </c>
      <c r="S13" s="5">
        <v>18963.489877700809</v>
      </c>
      <c r="T13" s="8">
        <v>2.1500000953674321</v>
      </c>
      <c r="U13" s="5">
        <v>1034.687545895576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9"/>
        <v>54392.013728499413</v>
      </c>
      <c r="AT13" s="11">
        <f t="shared" si="10"/>
        <v>1.0158700192293972</v>
      </c>
      <c r="AU13" s="5">
        <f t="shared" si="11"/>
        <v>1015.8700192293973</v>
      </c>
    </row>
    <row r="14" spans="1:57" x14ac:dyDescent="0.25">
      <c r="A14" s="1" t="s">
        <v>105</v>
      </c>
      <c r="B14" s="1" t="s">
        <v>99</v>
      </c>
      <c r="C14" s="1" t="s">
        <v>100</v>
      </c>
      <c r="D14" s="1" t="s">
        <v>101</v>
      </c>
      <c r="E14" s="1" t="s">
        <v>106</v>
      </c>
      <c r="F14" s="1" t="s">
        <v>103</v>
      </c>
      <c r="G14" s="1" t="s">
        <v>93</v>
      </c>
      <c r="H14" s="1" t="s">
        <v>65</v>
      </c>
      <c r="I14" s="2">
        <v>160</v>
      </c>
      <c r="J14" s="2">
        <f t="shared" si="8"/>
        <v>5.9999998658895493E-2</v>
      </c>
      <c r="K14" s="2">
        <f t="shared" si="0"/>
        <v>5.9999998658895493E-2</v>
      </c>
      <c r="L14" s="2">
        <f t="shared" si="1"/>
        <v>0</v>
      </c>
      <c r="P14" s="6">
        <v>1.9999999552965161E-2</v>
      </c>
      <c r="Q14" s="5">
        <v>62.194998609833419</v>
      </c>
      <c r="R14" s="7">
        <v>3.9999999105930328E-2</v>
      </c>
      <c r="S14" s="5">
        <v>64.119998566806316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9"/>
        <v>126.31499717663974</v>
      </c>
      <c r="AT14" s="11">
        <f t="shared" si="10"/>
        <v>2.3591628589319817E-3</v>
      </c>
      <c r="AU14" s="5">
        <f t="shared" si="11"/>
        <v>2.359162858931982</v>
      </c>
    </row>
    <row r="15" spans="1:57" x14ac:dyDescent="0.25">
      <c r="A15" s="1" t="s">
        <v>105</v>
      </c>
      <c r="B15" s="1" t="s">
        <v>99</v>
      </c>
      <c r="C15" s="1" t="s">
        <v>100</v>
      </c>
      <c r="D15" s="1" t="s">
        <v>101</v>
      </c>
      <c r="E15" s="1" t="s">
        <v>107</v>
      </c>
      <c r="F15" s="1" t="s">
        <v>103</v>
      </c>
      <c r="G15" s="1" t="s">
        <v>93</v>
      </c>
      <c r="H15" s="1" t="s">
        <v>65</v>
      </c>
      <c r="I15" s="2">
        <v>160</v>
      </c>
      <c r="J15" s="2">
        <f t="shared" si="8"/>
        <v>5.9999998658895493E-2</v>
      </c>
      <c r="K15" s="2">
        <f t="shared" si="0"/>
        <v>5.9999998658895493E-2</v>
      </c>
      <c r="L15" s="2">
        <f t="shared" si="1"/>
        <v>0</v>
      </c>
      <c r="P15" s="6">
        <v>5.9999998658895493E-2</v>
      </c>
      <c r="Q15" s="5">
        <v>186.58499582950029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9"/>
        <v>186.58499582950029</v>
      </c>
      <c r="AT15" s="11">
        <f t="shared" si="10"/>
        <v>3.48481496286129E-3</v>
      </c>
      <c r="AU15" s="5">
        <f t="shared" si="11"/>
        <v>3.4848149628612903</v>
      </c>
    </row>
    <row r="16" spans="1:57" x14ac:dyDescent="0.25">
      <c r="A16" s="1" t="s">
        <v>105</v>
      </c>
      <c r="B16" s="1" t="s">
        <v>99</v>
      </c>
      <c r="C16" s="1" t="s">
        <v>100</v>
      </c>
      <c r="D16" s="1" t="s">
        <v>101</v>
      </c>
      <c r="E16" s="1" t="s">
        <v>97</v>
      </c>
      <c r="F16" s="1" t="s">
        <v>103</v>
      </c>
      <c r="G16" s="1" t="s">
        <v>93</v>
      </c>
      <c r="H16" s="1" t="s">
        <v>65</v>
      </c>
      <c r="I16" s="2">
        <v>160</v>
      </c>
      <c r="J16" s="2">
        <f t="shared" si="8"/>
        <v>40.000000298023224</v>
      </c>
      <c r="K16" s="2">
        <f t="shared" si="0"/>
        <v>40.000000298023224</v>
      </c>
      <c r="L16" s="2">
        <f t="shared" si="1"/>
        <v>0</v>
      </c>
      <c r="N16" s="4">
        <v>15.36000037193298</v>
      </c>
      <c r="O16" s="5">
        <v>63315.839999999997</v>
      </c>
      <c r="P16" s="6">
        <v>23.39999994635582</v>
      </c>
      <c r="Q16" s="5">
        <v>72768.149999999994</v>
      </c>
      <c r="R16" s="7">
        <v>1.239999979734421</v>
      </c>
      <c r="S16" s="5">
        <v>1987.72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9"/>
        <v>138071.71</v>
      </c>
      <c r="AT16" s="11">
        <f t="shared" si="10"/>
        <v>2.5787409047376957</v>
      </c>
      <c r="AU16" s="5">
        <f t="shared" si="11"/>
        <v>2578.7409047376959</v>
      </c>
    </row>
    <row r="17" spans="1:47" x14ac:dyDescent="0.25">
      <c r="A17" s="1" t="s">
        <v>105</v>
      </c>
      <c r="B17" s="1" t="s">
        <v>99</v>
      </c>
      <c r="C17" s="1" t="s">
        <v>100</v>
      </c>
      <c r="D17" s="1" t="s">
        <v>101</v>
      </c>
      <c r="E17" s="1" t="s">
        <v>108</v>
      </c>
      <c r="F17" s="1" t="s">
        <v>103</v>
      </c>
      <c r="G17" s="1" t="s">
        <v>93</v>
      </c>
      <c r="H17" s="1" t="s">
        <v>65</v>
      </c>
      <c r="I17" s="2">
        <v>160</v>
      </c>
      <c r="J17" s="2">
        <f t="shared" si="8"/>
        <v>39.98999934643507</v>
      </c>
      <c r="K17" s="2">
        <f t="shared" si="0"/>
        <v>39.98999934643507</v>
      </c>
      <c r="L17" s="2">
        <f t="shared" si="1"/>
        <v>0</v>
      </c>
      <c r="N17" s="4">
        <v>1.330000020563602</v>
      </c>
      <c r="O17" s="5">
        <v>5482.4262500000004</v>
      </c>
      <c r="P17" s="6">
        <v>21.89999987185001</v>
      </c>
      <c r="Q17" s="5">
        <v>68103.524999999994</v>
      </c>
      <c r="R17" s="7">
        <v>16.31999945640564</v>
      </c>
      <c r="S17" s="5">
        <v>26160.959999999999</v>
      </c>
      <c r="T17" s="8">
        <v>0.43999999761581421</v>
      </c>
      <c r="U17" s="5">
        <v>211.75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9"/>
        <v>99958.661250000005</v>
      </c>
      <c r="AT17" s="11">
        <f t="shared" si="10"/>
        <v>1.8669102348931137</v>
      </c>
      <c r="AU17" s="5">
        <f t="shared" si="11"/>
        <v>1866.9102348931137</v>
      </c>
    </row>
    <row r="18" spans="1:47" x14ac:dyDescent="0.25">
      <c r="A18" s="1" t="s">
        <v>105</v>
      </c>
      <c r="B18" s="1" t="s">
        <v>99</v>
      </c>
      <c r="C18" s="1" t="s">
        <v>100</v>
      </c>
      <c r="D18" s="1" t="s">
        <v>101</v>
      </c>
      <c r="E18" s="1" t="s">
        <v>102</v>
      </c>
      <c r="F18" s="1" t="s">
        <v>103</v>
      </c>
      <c r="G18" s="1" t="s">
        <v>93</v>
      </c>
      <c r="H18" s="1" t="s">
        <v>65</v>
      </c>
      <c r="I18" s="2">
        <v>160</v>
      </c>
      <c r="J18" s="2">
        <f t="shared" si="8"/>
        <v>8.9999997988343239E-2</v>
      </c>
      <c r="K18" s="2">
        <f t="shared" si="0"/>
        <v>8.9999997988343239E-2</v>
      </c>
      <c r="L18" s="2">
        <f t="shared" si="1"/>
        <v>0</v>
      </c>
      <c r="R18" s="7">
        <v>5.9999998658895493E-2</v>
      </c>
      <c r="S18" s="5">
        <v>96.179997850209475</v>
      </c>
      <c r="T18" s="8">
        <v>2.999999932944775E-2</v>
      </c>
      <c r="U18" s="5">
        <v>14.43749967729673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9"/>
        <v>110.6174975275062</v>
      </c>
      <c r="AT18" s="11">
        <f t="shared" si="10"/>
        <v>2.0659834346507416E-3</v>
      </c>
      <c r="AU18" s="5">
        <f t="shared" si="11"/>
        <v>2.0659834346507417</v>
      </c>
    </row>
    <row r="19" spans="1:47" x14ac:dyDescent="0.25">
      <c r="A19" s="1" t="s">
        <v>105</v>
      </c>
      <c r="B19" s="1" t="s">
        <v>99</v>
      </c>
      <c r="C19" s="1" t="s">
        <v>100</v>
      </c>
      <c r="D19" s="1" t="s">
        <v>101</v>
      </c>
      <c r="E19" s="1" t="s">
        <v>104</v>
      </c>
      <c r="F19" s="1" t="s">
        <v>103</v>
      </c>
      <c r="G19" s="1" t="s">
        <v>93</v>
      </c>
      <c r="H19" s="1" t="s">
        <v>65</v>
      </c>
      <c r="I19" s="2">
        <v>160</v>
      </c>
      <c r="J19" s="2">
        <f t="shared" si="8"/>
        <v>8.0000000074505806E-2</v>
      </c>
      <c r="K19" s="2">
        <f t="shared" si="0"/>
        <v>8.0000000074505806E-2</v>
      </c>
      <c r="L19" s="2">
        <f t="shared" si="1"/>
        <v>0</v>
      </c>
      <c r="P19" s="6">
        <v>5.000000074505806E-2</v>
      </c>
      <c r="Q19" s="5">
        <v>155.4875023169443</v>
      </c>
      <c r="R19" s="7">
        <v>2.999999932944775E-2</v>
      </c>
      <c r="S19" s="5">
        <v>48.089998925104737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9"/>
        <v>203.57750124204904</v>
      </c>
      <c r="AT19" s="11">
        <f t="shared" si="10"/>
        <v>3.8021809807176356E-3</v>
      </c>
      <c r="AU19" s="5">
        <f t="shared" si="11"/>
        <v>3.8021809807176354</v>
      </c>
    </row>
    <row r="20" spans="1:47" x14ac:dyDescent="0.25">
      <c r="A20" s="1" t="s">
        <v>105</v>
      </c>
      <c r="B20" s="1" t="s">
        <v>99</v>
      </c>
      <c r="C20" s="1" t="s">
        <v>100</v>
      </c>
      <c r="D20" s="1" t="s">
        <v>101</v>
      </c>
      <c r="E20" s="1" t="s">
        <v>109</v>
      </c>
      <c r="F20" s="1" t="s">
        <v>103</v>
      </c>
      <c r="G20" s="1" t="s">
        <v>93</v>
      </c>
      <c r="H20" s="1" t="s">
        <v>65</v>
      </c>
      <c r="I20" s="2">
        <v>160</v>
      </c>
      <c r="J20" s="2">
        <f t="shared" si="8"/>
        <v>36.749998398125172</v>
      </c>
      <c r="K20" s="2">
        <f t="shared" si="0"/>
        <v>36.749998398125172</v>
      </c>
      <c r="L20" s="2">
        <f t="shared" si="1"/>
        <v>0</v>
      </c>
      <c r="P20" s="6">
        <v>16.79999923706055</v>
      </c>
      <c r="Q20" s="5">
        <v>52243.797627449043</v>
      </c>
      <c r="R20" s="7">
        <v>19.949999161064621</v>
      </c>
      <c r="S20" s="5">
        <v>31979.84865518659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9"/>
        <v>84223.646282635629</v>
      </c>
      <c r="AT20" s="11">
        <f t="shared" si="10"/>
        <v>1.5730301436492056</v>
      </c>
      <c r="AU20" s="5">
        <f t="shared" si="11"/>
        <v>1573.0301436492057</v>
      </c>
    </row>
    <row r="21" spans="1:47" x14ac:dyDescent="0.25">
      <c r="A21" s="1" t="s">
        <v>105</v>
      </c>
      <c r="B21" s="1" t="s">
        <v>99</v>
      </c>
      <c r="C21" s="1" t="s">
        <v>100</v>
      </c>
      <c r="D21" s="1" t="s">
        <v>101</v>
      </c>
      <c r="E21" s="1" t="s">
        <v>91</v>
      </c>
      <c r="F21" s="1" t="s">
        <v>103</v>
      </c>
      <c r="G21" s="1" t="s">
        <v>93</v>
      </c>
      <c r="H21" s="1" t="s">
        <v>65</v>
      </c>
      <c r="I21" s="2">
        <v>160</v>
      </c>
      <c r="J21" s="2">
        <f t="shared" si="8"/>
        <v>39.010000944137573</v>
      </c>
      <c r="K21" s="2">
        <f t="shared" si="0"/>
        <v>39.010000944137573</v>
      </c>
      <c r="L21" s="2">
        <f t="shared" si="1"/>
        <v>0</v>
      </c>
      <c r="P21" s="6">
        <v>17.150000095367432</v>
      </c>
      <c r="Q21" s="5">
        <v>53332.212796568871</v>
      </c>
      <c r="R21" s="7">
        <v>21.860000848770142</v>
      </c>
      <c r="S21" s="5">
        <v>35041.581360578537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9"/>
        <v>88373.794157147408</v>
      </c>
      <c r="AT21" s="11">
        <f t="shared" si="10"/>
        <v>1.6505417213990121</v>
      </c>
      <c r="AU21" s="5">
        <f t="shared" si="11"/>
        <v>1650.5417213990122</v>
      </c>
    </row>
    <row r="22" spans="1:47" x14ac:dyDescent="0.25">
      <c r="A22" s="1" t="s">
        <v>110</v>
      </c>
      <c r="B22" s="1" t="s">
        <v>111</v>
      </c>
      <c r="C22" s="1" t="s">
        <v>112</v>
      </c>
      <c r="D22" s="1" t="s">
        <v>113</v>
      </c>
      <c r="E22" s="1" t="s">
        <v>114</v>
      </c>
      <c r="F22" s="1" t="s">
        <v>103</v>
      </c>
      <c r="G22" s="1" t="s">
        <v>93</v>
      </c>
      <c r="H22" s="1" t="s">
        <v>65</v>
      </c>
      <c r="I22" s="2">
        <v>40</v>
      </c>
      <c r="J22" s="2">
        <f t="shared" si="8"/>
        <v>16.330000311136246</v>
      </c>
      <c r="K22" s="2">
        <f t="shared" si="0"/>
        <v>15.870000302791594</v>
      </c>
      <c r="L22" s="2">
        <f t="shared" si="1"/>
        <v>0.46000000834465032</v>
      </c>
      <c r="P22" s="6">
        <v>0.28999999165534968</v>
      </c>
      <c r="Q22" s="5">
        <v>901.82747405022383</v>
      </c>
      <c r="R22" s="7">
        <v>12.680000305175779</v>
      </c>
      <c r="S22" s="5">
        <v>20326.040489196781</v>
      </c>
      <c r="T22" s="8">
        <v>2.7400000095367432</v>
      </c>
      <c r="U22" s="5">
        <v>1318.6250045895581</v>
      </c>
      <c r="Z22" s="9">
        <v>0.15999999642372131</v>
      </c>
      <c r="AA22" s="5">
        <v>30.799999311566349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0.46000000834465032</v>
      </c>
      <c r="AS22" s="5">
        <f t="shared" si="9"/>
        <v>22577.292967148129</v>
      </c>
      <c r="AT22" s="11">
        <f t="shared" si="10"/>
        <v>0.42167210714368342</v>
      </c>
      <c r="AU22" s="5">
        <f t="shared" si="11"/>
        <v>421.67210714368343</v>
      </c>
    </row>
    <row r="23" spans="1:47" x14ac:dyDescent="0.25">
      <c r="A23" s="1" t="s">
        <v>115</v>
      </c>
      <c r="B23" s="1" t="s">
        <v>111</v>
      </c>
      <c r="C23" s="1" t="s">
        <v>112</v>
      </c>
      <c r="D23" s="1" t="s">
        <v>113</v>
      </c>
      <c r="E23" s="1" t="s">
        <v>116</v>
      </c>
      <c r="F23" s="1" t="s">
        <v>103</v>
      </c>
      <c r="G23" s="1" t="s">
        <v>93</v>
      </c>
      <c r="H23" s="1" t="s">
        <v>65</v>
      </c>
      <c r="I23" s="2">
        <v>120</v>
      </c>
      <c r="J23" s="2">
        <f t="shared" si="8"/>
        <v>36.670001029968255</v>
      </c>
      <c r="K23" s="2">
        <f t="shared" si="0"/>
        <v>36.670001029968255</v>
      </c>
      <c r="L23" s="2">
        <f t="shared" si="1"/>
        <v>0</v>
      </c>
      <c r="P23" s="6">
        <v>32.790000915527337</v>
      </c>
      <c r="Q23" s="5">
        <v>101968.7053470612</v>
      </c>
      <c r="R23" s="7">
        <v>3.880000114440918</v>
      </c>
      <c r="S23" s="5">
        <v>6219.6401834487924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9"/>
        <v>108188.34553050999</v>
      </c>
      <c r="AT23" s="11">
        <f t="shared" si="10"/>
        <v>2.0206145924854684</v>
      </c>
      <c r="AU23" s="5">
        <f t="shared" si="11"/>
        <v>2020.6145924854684</v>
      </c>
    </row>
    <row r="24" spans="1:47" x14ac:dyDescent="0.25">
      <c r="A24" s="1" t="s">
        <v>115</v>
      </c>
      <c r="B24" s="1" t="s">
        <v>111</v>
      </c>
      <c r="C24" s="1" t="s">
        <v>112</v>
      </c>
      <c r="D24" s="1" t="s">
        <v>113</v>
      </c>
      <c r="E24" s="1" t="s">
        <v>114</v>
      </c>
      <c r="F24" s="1" t="s">
        <v>103</v>
      </c>
      <c r="G24" s="1" t="s">
        <v>93</v>
      </c>
      <c r="H24" s="1" t="s">
        <v>65</v>
      </c>
      <c r="I24" s="2">
        <v>120</v>
      </c>
      <c r="J24" s="2">
        <f t="shared" si="8"/>
        <v>9.999999962747097E-2</v>
      </c>
      <c r="K24" s="2">
        <f t="shared" si="0"/>
        <v>9.999999962747097E-2</v>
      </c>
      <c r="L24" s="2">
        <f t="shared" si="1"/>
        <v>0</v>
      </c>
      <c r="P24" s="6">
        <v>1.9999999552965161E-2</v>
      </c>
      <c r="Q24" s="5">
        <v>62.194998609833419</v>
      </c>
      <c r="R24" s="7">
        <v>7.0000000298023224E-2</v>
      </c>
      <c r="S24" s="5">
        <v>112.2100004777312</v>
      </c>
      <c r="T24" s="8">
        <v>9.9999997764825821E-3</v>
      </c>
      <c r="U24" s="5">
        <v>4.8124998924322426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9"/>
        <v>179.21749897999686</v>
      </c>
      <c r="AT24" s="11">
        <f t="shared" si="10"/>
        <v>3.3472135274090846E-3</v>
      </c>
      <c r="AU24" s="5">
        <f t="shared" si="11"/>
        <v>3.3472135274090844</v>
      </c>
    </row>
    <row r="25" spans="1:47" x14ac:dyDescent="0.25">
      <c r="A25" s="1" t="s">
        <v>115</v>
      </c>
      <c r="B25" s="1" t="s">
        <v>111</v>
      </c>
      <c r="C25" s="1" t="s">
        <v>112</v>
      </c>
      <c r="D25" s="1" t="s">
        <v>113</v>
      </c>
      <c r="E25" s="1" t="s">
        <v>117</v>
      </c>
      <c r="F25" s="1" t="s">
        <v>103</v>
      </c>
      <c r="G25" s="1" t="s">
        <v>93</v>
      </c>
      <c r="H25" s="1" t="s">
        <v>65</v>
      </c>
      <c r="I25" s="2">
        <v>120</v>
      </c>
      <c r="J25" s="2">
        <f t="shared" si="8"/>
        <v>2.999999932944775E-2</v>
      </c>
      <c r="K25" s="2">
        <f t="shared" si="0"/>
        <v>2.999999932944775E-2</v>
      </c>
      <c r="L25" s="2">
        <f t="shared" si="1"/>
        <v>0</v>
      </c>
      <c r="T25" s="8">
        <v>2.999999932944775E-2</v>
      </c>
      <c r="U25" s="5">
        <v>14.43749967729673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9"/>
        <v>14.43749967729673</v>
      </c>
      <c r="AT25" s="11">
        <f t="shared" si="10"/>
        <v>2.6964662768341437E-4</v>
      </c>
      <c r="AU25" s="5">
        <f t="shared" si="11"/>
        <v>0.26964662768341435</v>
      </c>
    </row>
    <row r="26" spans="1:47" x14ac:dyDescent="0.25">
      <c r="A26" s="1" t="s">
        <v>115</v>
      </c>
      <c r="B26" s="1" t="s">
        <v>111</v>
      </c>
      <c r="C26" s="1" t="s">
        <v>112</v>
      </c>
      <c r="D26" s="1" t="s">
        <v>113</v>
      </c>
      <c r="E26" s="1" t="s">
        <v>106</v>
      </c>
      <c r="F26" s="1" t="s">
        <v>103</v>
      </c>
      <c r="G26" s="1" t="s">
        <v>93</v>
      </c>
      <c r="H26" s="1" t="s">
        <v>65</v>
      </c>
      <c r="I26" s="2">
        <v>120</v>
      </c>
      <c r="J26" s="2">
        <f t="shared" si="8"/>
        <v>28.680000051856041</v>
      </c>
      <c r="K26" s="2">
        <f t="shared" si="0"/>
        <v>28.680000051856041</v>
      </c>
      <c r="L26" s="2">
        <f t="shared" si="1"/>
        <v>0</v>
      </c>
      <c r="P26" s="6">
        <v>2.180000051856041</v>
      </c>
      <c r="Q26" s="5">
        <v>6779.2551612593234</v>
      </c>
      <c r="R26" s="7">
        <v>15.470000028610229</v>
      </c>
      <c r="S26" s="5">
        <v>24798.410045862202</v>
      </c>
      <c r="T26" s="8">
        <v>11.029999971389771</v>
      </c>
      <c r="U26" s="5">
        <v>5308.1874862313271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9"/>
        <v>36885.852693352848</v>
      </c>
      <c r="AT26" s="11">
        <f t="shared" si="10"/>
        <v>0.68891054616820568</v>
      </c>
      <c r="AU26" s="5">
        <f t="shared" si="11"/>
        <v>688.91054616820566</v>
      </c>
    </row>
    <row r="27" spans="1:47" x14ac:dyDescent="0.25">
      <c r="A27" s="1" t="s">
        <v>115</v>
      </c>
      <c r="B27" s="1" t="s">
        <v>111</v>
      </c>
      <c r="C27" s="1" t="s">
        <v>112</v>
      </c>
      <c r="D27" s="1" t="s">
        <v>113</v>
      </c>
      <c r="E27" s="1" t="s">
        <v>107</v>
      </c>
      <c r="F27" s="1" t="s">
        <v>103</v>
      </c>
      <c r="G27" s="1" t="s">
        <v>93</v>
      </c>
      <c r="H27" s="1" t="s">
        <v>65</v>
      </c>
      <c r="I27" s="2">
        <v>120</v>
      </c>
      <c r="J27" s="2">
        <f t="shared" si="8"/>
        <v>39.77999983727932</v>
      </c>
      <c r="K27" s="2">
        <f t="shared" si="0"/>
        <v>39.77999983727932</v>
      </c>
      <c r="L27" s="2">
        <f t="shared" si="1"/>
        <v>0</v>
      </c>
      <c r="N27" s="4">
        <v>0.14000000059604639</v>
      </c>
      <c r="O27" s="5">
        <v>577.09750245697796</v>
      </c>
      <c r="P27" s="6">
        <v>27.41999983787537</v>
      </c>
      <c r="Q27" s="5">
        <v>85269.34449583292</v>
      </c>
      <c r="R27" s="7">
        <v>10.5</v>
      </c>
      <c r="S27" s="5">
        <v>16831.5</v>
      </c>
      <c r="T27" s="8">
        <v>1.7199999988079071</v>
      </c>
      <c r="U27" s="5">
        <v>827.74999942630529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9"/>
        <v>103505.6919977162</v>
      </c>
      <c r="AT27" s="11">
        <f t="shared" si="10"/>
        <v>1.933157500748647</v>
      </c>
      <c r="AU27" s="5">
        <f t="shared" si="11"/>
        <v>1933.157500748647</v>
      </c>
    </row>
    <row r="28" spans="1:47" x14ac:dyDescent="0.25">
      <c r="A28" s="1" t="s">
        <v>118</v>
      </c>
      <c r="B28" s="1" t="s">
        <v>119</v>
      </c>
      <c r="C28" s="1" t="s">
        <v>120</v>
      </c>
      <c r="D28" s="1" t="s">
        <v>69</v>
      </c>
      <c r="E28" s="1" t="s">
        <v>117</v>
      </c>
      <c r="F28" s="1" t="s">
        <v>103</v>
      </c>
      <c r="G28" s="1" t="s">
        <v>93</v>
      </c>
      <c r="H28" s="1" t="s">
        <v>65</v>
      </c>
      <c r="I28" s="2">
        <v>160</v>
      </c>
      <c r="J28" s="2">
        <f t="shared" si="8"/>
        <v>0.40000000596046448</v>
      </c>
      <c r="K28" s="2">
        <f t="shared" si="0"/>
        <v>0.40000000596046448</v>
      </c>
      <c r="L28" s="2">
        <f t="shared" si="1"/>
        <v>0</v>
      </c>
      <c r="T28" s="8">
        <v>0.40000000596046448</v>
      </c>
      <c r="U28" s="5">
        <v>192.5000028684735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9"/>
        <v>192.5000028684735</v>
      </c>
      <c r="AT28" s="11">
        <f t="shared" si="10"/>
        <v>3.5952885030471221E-3</v>
      </c>
      <c r="AU28" s="5">
        <f t="shared" si="11"/>
        <v>3.5952885030471222</v>
      </c>
    </row>
    <row r="29" spans="1:47" x14ac:dyDescent="0.25">
      <c r="A29" s="1" t="s">
        <v>121</v>
      </c>
      <c r="B29" s="1" t="s">
        <v>122</v>
      </c>
      <c r="C29" s="1" t="s">
        <v>123</v>
      </c>
      <c r="D29" s="1" t="s">
        <v>124</v>
      </c>
      <c r="E29" s="1" t="s">
        <v>70</v>
      </c>
      <c r="F29" s="1" t="s">
        <v>125</v>
      </c>
      <c r="G29" s="1" t="s">
        <v>93</v>
      </c>
      <c r="H29" s="1" t="s">
        <v>65</v>
      </c>
      <c r="I29" s="2">
        <v>7</v>
      </c>
      <c r="J29" s="2">
        <f t="shared" si="8"/>
        <v>6.0299999713897705</v>
      </c>
      <c r="K29" s="2">
        <f t="shared" si="0"/>
        <v>3.6600000858306885</v>
      </c>
      <c r="L29" s="2">
        <f t="shared" si="1"/>
        <v>2.369999885559082</v>
      </c>
      <c r="R29" s="7">
        <v>0.72000002861022949</v>
      </c>
      <c r="S29" s="5">
        <v>1154.1600458621981</v>
      </c>
      <c r="Z29" s="9">
        <v>2.940000057220459</v>
      </c>
      <c r="AA29" s="5">
        <v>534.9575107395649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2.369999885559082</v>
      </c>
      <c r="AS29" s="5">
        <f t="shared" si="9"/>
        <v>1689.117556601763</v>
      </c>
      <c r="AT29" s="11">
        <f t="shared" si="10"/>
        <v>3.1547349823650019E-2</v>
      </c>
      <c r="AU29" s="5">
        <f t="shared" si="11"/>
        <v>31.547349823650016</v>
      </c>
    </row>
    <row r="30" spans="1:47" x14ac:dyDescent="0.25">
      <c r="A30" s="1" t="s">
        <v>126</v>
      </c>
      <c r="B30" s="1" t="s">
        <v>127</v>
      </c>
      <c r="C30" s="1" t="s">
        <v>123</v>
      </c>
      <c r="D30" s="1" t="s">
        <v>124</v>
      </c>
      <c r="E30" s="1" t="s">
        <v>97</v>
      </c>
      <c r="F30" s="1" t="s">
        <v>103</v>
      </c>
      <c r="G30" s="1" t="s">
        <v>93</v>
      </c>
      <c r="H30" s="1" t="s">
        <v>65</v>
      </c>
      <c r="I30" s="2">
        <v>155</v>
      </c>
      <c r="J30" s="2">
        <f t="shared" si="8"/>
        <v>8.9999997988343239E-2</v>
      </c>
      <c r="K30" s="2">
        <f t="shared" si="0"/>
        <v>8.9999997988343239E-2</v>
      </c>
      <c r="L30" s="2">
        <f t="shared" si="1"/>
        <v>0</v>
      </c>
      <c r="P30" s="6">
        <v>8.9999997988343239E-2</v>
      </c>
      <c r="Q30" s="5">
        <v>279.87749374425039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9"/>
        <v>279.87749374425039</v>
      </c>
      <c r="AT30" s="11">
        <f t="shared" si="10"/>
        <v>5.2272224442919341E-3</v>
      </c>
      <c r="AU30" s="5">
        <f t="shared" si="11"/>
        <v>5.2272224442919342</v>
      </c>
    </row>
    <row r="31" spans="1:47" x14ac:dyDescent="0.25">
      <c r="A31" s="1" t="s">
        <v>126</v>
      </c>
      <c r="B31" s="1" t="s">
        <v>127</v>
      </c>
      <c r="C31" s="1" t="s">
        <v>123</v>
      </c>
      <c r="D31" s="1" t="s">
        <v>124</v>
      </c>
      <c r="E31" s="1" t="s">
        <v>91</v>
      </c>
      <c r="F31" s="1" t="s">
        <v>103</v>
      </c>
      <c r="G31" s="1" t="s">
        <v>93</v>
      </c>
      <c r="H31" s="1" t="s">
        <v>65</v>
      </c>
      <c r="I31" s="2">
        <v>155</v>
      </c>
      <c r="J31" s="2">
        <f t="shared" si="8"/>
        <v>8.9999997988343239E-2</v>
      </c>
      <c r="K31" s="2">
        <f t="shared" si="0"/>
        <v>8.9999997988343239E-2</v>
      </c>
      <c r="L31" s="2">
        <f t="shared" si="1"/>
        <v>0</v>
      </c>
      <c r="P31" s="6">
        <v>2.999999932944775E-2</v>
      </c>
      <c r="Q31" s="5">
        <v>93.292497914750129</v>
      </c>
      <c r="R31" s="7">
        <v>5.9999998658895493E-2</v>
      </c>
      <c r="S31" s="5">
        <v>96.179997850209475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9"/>
        <v>189.4724957649596</v>
      </c>
      <c r="AT31" s="11">
        <f t="shared" si="10"/>
        <v>3.5387442883979721E-3</v>
      </c>
      <c r="AU31" s="5">
        <f t="shared" si="11"/>
        <v>3.5387442883979721</v>
      </c>
    </row>
    <row r="32" spans="1:47" x14ac:dyDescent="0.25">
      <c r="A32" s="1" t="s">
        <v>126</v>
      </c>
      <c r="B32" s="1" t="s">
        <v>127</v>
      </c>
      <c r="C32" s="1" t="s">
        <v>123</v>
      </c>
      <c r="D32" s="1" t="s">
        <v>124</v>
      </c>
      <c r="E32" s="1" t="s">
        <v>73</v>
      </c>
      <c r="F32" s="1" t="s">
        <v>125</v>
      </c>
      <c r="G32" s="1" t="s">
        <v>93</v>
      </c>
      <c r="H32" s="1" t="s">
        <v>65</v>
      </c>
      <c r="I32" s="2">
        <v>155</v>
      </c>
      <c r="J32" s="2">
        <f t="shared" si="8"/>
        <v>6.0000000521540642E-2</v>
      </c>
      <c r="K32" s="2">
        <f t="shared" si="0"/>
        <v>6.0000000521540642E-2</v>
      </c>
      <c r="L32" s="2">
        <f t="shared" si="1"/>
        <v>0</v>
      </c>
      <c r="N32" s="4">
        <v>5.000000074505806E-2</v>
      </c>
      <c r="O32" s="5">
        <v>206.10625307122251</v>
      </c>
      <c r="P32" s="6">
        <v>9.9999997764825821E-3</v>
      </c>
      <c r="Q32" s="5">
        <v>31.09749930491671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9"/>
        <v>237.20375237613922</v>
      </c>
      <c r="AT32" s="11">
        <f t="shared" si="10"/>
        <v>4.4302125251408971E-3</v>
      </c>
      <c r="AU32" s="5">
        <f t="shared" si="11"/>
        <v>4.430212525140897</v>
      </c>
    </row>
    <row r="33" spans="1:47" x14ac:dyDescent="0.25">
      <c r="A33" s="1" t="s">
        <v>126</v>
      </c>
      <c r="B33" s="1" t="s">
        <v>127</v>
      </c>
      <c r="C33" s="1" t="s">
        <v>123</v>
      </c>
      <c r="D33" s="1" t="s">
        <v>124</v>
      </c>
      <c r="E33" s="1" t="s">
        <v>117</v>
      </c>
      <c r="F33" s="1" t="s">
        <v>125</v>
      </c>
      <c r="G33" s="1" t="s">
        <v>93</v>
      </c>
      <c r="H33" s="1" t="s">
        <v>65</v>
      </c>
      <c r="I33" s="2">
        <v>155</v>
      </c>
      <c r="J33" s="2">
        <f t="shared" si="8"/>
        <v>5.9999998658895493E-2</v>
      </c>
      <c r="K33" s="2">
        <f t="shared" si="0"/>
        <v>5.9999998658895493E-2</v>
      </c>
      <c r="L33" s="2">
        <f t="shared" si="1"/>
        <v>0</v>
      </c>
      <c r="N33" s="4">
        <v>1.9999999552965161E-2</v>
      </c>
      <c r="O33" s="5">
        <v>82.442498157266527</v>
      </c>
      <c r="P33" s="6">
        <v>3.9999999105930328E-2</v>
      </c>
      <c r="Q33" s="5">
        <v>106.6199976168573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9"/>
        <v>189.06249577412382</v>
      </c>
      <c r="AT33" s="11">
        <f t="shared" si="10"/>
        <v>3.5310867910923307E-3</v>
      </c>
      <c r="AU33" s="5">
        <f t="shared" si="11"/>
        <v>3.5310867910923305</v>
      </c>
    </row>
    <row r="34" spans="1:47" x14ac:dyDescent="0.25">
      <c r="A34" s="1" t="s">
        <v>126</v>
      </c>
      <c r="B34" s="1" t="s">
        <v>127</v>
      </c>
      <c r="C34" s="1" t="s">
        <v>123</v>
      </c>
      <c r="D34" s="1" t="s">
        <v>124</v>
      </c>
      <c r="E34" s="1" t="s">
        <v>102</v>
      </c>
      <c r="F34" s="1" t="s">
        <v>125</v>
      </c>
      <c r="G34" s="1" t="s">
        <v>93</v>
      </c>
      <c r="H34" s="1" t="s">
        <v>65</v>
      </c>
      <c r="I34" s="2">
        <v>155</v>
      </c>
      <c r="J34" s="2">
        <f t="shared" si="8"/>
        <v>39.990000234916799</v>
      </c>
      <c r="K34" s="2">
        <f t="shared" si="0"/>
        <v>39.990000234916799</v>
      </c>
      <c r="L34" s="2">
        <f t="shared" si="1"/>
        <v>0</v>
      </c>
      <c r="N34" s="4">
        <v>11.800000209361309</v>
      </c>
      <c r="O34" s="5">
        <v>43441.308749999997</v>
      </c>
      <c r="P34" s="6">
        <v>27.61000001244247</v>
      </c>
      <c r="Q34" s="5">
        <v>80653.587499999994</v>
      </c>
      <c r="R34" s="7">
        <v>0.58000001311302185</v>
      </c>
      <c r="S34" s="5">
        <v>861.04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9"/>
        <v>124955.93624999998</v>
      </c>
      <c r="AT34" s="11">
        <f t="shared" si="10"/>
        <v>2.3337799184037831</v>
      </c>
      <c r="AU34" s="5">
        <f t="shared" si="11"/>
        <v>2333.7799184037831</v>
      </c>
    </row>
    <row r="35" spans="1:47" x14ac:dyDescent="0.25">
      <c r="A35" s="1" t="s">
        <v>126</v>
      </c>
      <c r="B35" s="1" t="s">
        <v>127</v>
      </c>
      <c r="C35" s="1" t="s">
        <v>123</v>
      </c>
      <c r="D35" s="1" t="s">
        <v>124</v>
      </c>
      <c r="E35" s="1" t="s">
        <v>81</v>
      </c>
      <c r="F35" s="1" t="s">
        <v>125</v>
      </c>
      <c r="G35" s="1" t="s">
        <v>93</v>
      </c>
      <c r="H35" s="1" t="s">
        <v>65</v>
      </c>
      <c r="I35" s="2">
        <v>155</v>
      </c>
      <c r="J35" s="2">
        <f t="shared" si="8"/>
        <v>39.970000445842743</v>
      </c>
      <c r="K35" s="2">
        <f t="shared" ref="K35:K66" si="12">SUM(N35,P35,R35,T35,V35,X35,Z35,AB35,AE35,AG35,AI35,AV35,AX35,AZ35,BB35,BD35)</f>
        <v>39.970000445842743</v>
      </c>
      <c r="L35" s="2">
        <f t="shared" ref="L35:L66" si="13">SUM(M35,AD35,AK35,AM35,AO35,AQ35,AR35)</f>
        <v>0</v>
      </c>
      <c r="N35" s="4">
        <v>26.030000150203701</v>
      </c>
      <c r="O35" s="5">
        <v>106757.14935933051</v>
      </c>
      <c r="P35" s="6">
        <v>13.94000029563904</v>
      </c>
      <c r="Q35" s="5">
        <v>43349.915919363499</v>
      </c>
      <c r="AL35" s="5" t="str">
        <f t="shared" ref="AL35:AL66" si="14">IF(AK35&gt;0,AK35*$AL$1,"")</f>
        <v/>
      </c>
      <c r="AN35" s="5" t="str">
        <f t="shared" ref="AN35:AN66" si="15">IF(AM35&gt;0,AM35*$AN$1,"")</f>
        <v/>
      </c>
      <c r="AP35" s="5" t="str">
        <f t="shared" ref="AP35:AP66" si="16">IF(AO35&gt;0,AO35*$AP$1,"")</f>
        <v/>
      </c>
      <c r="AS35" s="5">
        <f t="shared" si="9"/>
        <v>150107.065278694</v>
      </c>
      <c r="AT35" s="11">
        <f t="shared" si="10"/>
        <v>2.80352310639377</v>
      </c>
      <c r="AU35" s="5">
        <f t="shared" si="11"/>
        <v>2803.5231063937699</v>
      </c>
    </row>
    <row r="36" spans="1:47" x14ac:dyDescent="0.25">
      <c r="A36" s="1" t="s">
        <v>126</v>
      </c>
      <c r="B36" s="1" t="s">
        <v>127</v>
      </c>
      <c r="C36" s="1" t="s">
        <v>123</v>
      </c>
      <c r="D36" s="1" t="s">
        <v>124</v>
      </c>
      <c r="E36" s="1" t="s">
        <v>62</v>
      </c>
      <c r="F36" s="1" t="s">
        <v>125</v>
      </c>
      <c r="G36" s="1" t="s">
        <v>93</v>
      </c>
      <c r="H36" s="1" t="s">
        <v>65</v>
      </c>
      <c r="I36" s="2">
        <v>155</v>
      </c>
      <c r="J36" s="2">
        <f t="shared" si="8"/>
        <v>36.15999972820282</v>
      </c>
      <c r="K36" s="2">
        <f t="shared" si="12"/>
        <v>36.15999972820282</v>
      </c>
      <c r="L36" s="2">
        <f t="shared" si="13"/>
        <v>0</v>
      </c>
      <c r="P36" s="6">
        <v>14.159999847412109</v>
      </c>
      <c r="Q36" s="5">
        <v>44034.059525489807</v>
      </c>
      <c r="R36" s="7">
        <v>20.849999904632568</v>
      </c>
      <c r="S36" s="5">
        <v>33422.549847126007</v>
      </c>
      <c r="T36" s="8">
        <v>1.1499999761581421</v>
      </c>
      <c r="U36" s="5">
        <v>553.43748852610588</v>
      </c>
      <c r="AL36" s="5" t="str">
        <f t="shared" si="14"/>
        <v/>
      </c>
      <c r="AN36" s="5" t="str">
        <f t="shared" si="15"/>
        <v/>
      </c>
      <c r="AP36" s="5" t="str">
        <f t="shared" si="16"/>
        <v/>
      </c>
      <c r="AS36" s="5">
        <f t="shared" si="9"/>
        <v>78010.04686114192</v>
      </c>
      <c r="AT36" s="11">
        <f t="shared" si="10"/>
        <v>1.4569798463518064</v>
      </c>
      <c r="AU36" s="5">
        <f t="shared" si="11"/>
        <v>1456.9798463518064</v>
      </c>
    </row>
    <row r="37" spans="1:47" x14ac:dyDescent="0.25">
      <c r="A37" s="1" t="s">
        <v>126</v>
      </c>
      <c r="B37" s="1" t="s">
        <v>127</v>
      </c>
      <c r="C37" s="1" t="s">
        <v>123</v>
      </c>
      <c r="D37" s="1" t="s">
        <v>124</v>
      </c>
      <c r="E37" s="1" t="s">
        <v>104</v>
      </c>
      <c r="F37" s="1" t="s">
        <v>125</v>
      </c>
      <c r="G37" s="1" t="s">
        <v>93</v>
      </c>
      <c r="H37" s="1" t="s">
        <v>65</v>
      </c>
      <c r="I37" s="2">
        <v>155</v>
      </c>
      <c r="J37" s="2">
        <f t="shared" si="8"/>
        <v>37.780000256374478</v>
      </c>
      <c r="K37" s="2">
        <f t="shared" si="12"/>
        <v>37.780000256374478</v>
      </c>
      <c r="L37" s="2">
        <f t="shared" si="13"/>
        <v>0</v>
      </c>
      <c r="N37" s="4">
        <v>5.000000074505806E-2</v>
      </c>
      <c r="O37" s="5">
        <v>176.66250263247639</v>
      </c>
      <c r="P37" s="6">
        <v>12.469999879598619</v>
      </c>
      <c r="Q37" s="5">
        <v>38010.029630348094</v>
      </c>
      <c r="R37" s="7">
        <v>25.130000380799171</v>
      </c>
      <c r="S37" s="5">
        <v>40267.360610779368</v>
      </c>
      <c r="T37" s="8">
        <v>0.12999999523162839</v>
      </c>
      <c r="U37" s="5">
        <v>62.562497705221183</v>
      </c>
      <c r="AL37" s="5" t="str">
        <f t="shared" si="14"/>
        <v/>
      </c>
      <c r="AN37" s="5" t="str">
        <f t="shared" si="15"/>
        <v/>
      </c>
      <c r="AP37" s="5" t="str">
        <f t="shared" si="16"/>
        <v/>
      </c>
      <c r="AS37" s="5">
        <f t="shared" si="9"/>
        <v>78516.615241465159</v>
      </c>
      <c r="AT37" s="11">
        <f t="shared" si="10"/>
        <v>1.4664409343863232</v>
      </c>
      <c r="AU37" s="5">
        <f t="shared" si="11"/>
        <v>1466.4409343863231</v>
      </c>
    </row>
    <row r="38" spans="1:47" x14ac:dyDescent="0.25">
      <c r="A38" s="1" t="s">
        <v>128</v>
      </c>
      <c r="B38" s="1" t="s">
        <v>129</v>
      </c>
      <c r="C38" s="1" t="s">
        <v>130</v>
      </c>
      <c r="D38" s="1" t="s">
        <v>131</v>
      </c>
      <c r="E38" s="1" t="s">
        <v>116</v>
      </c>
      <c r="F38" s="1" t="s">
        <v>103</v>
      </c>
      <c r="G38" s="1" t="s">
        <v>93</v>
      </c>
      <c r="H38" s="1" t="s">
        <v>65</v>
      </c>
      <c r="I38" s="2">
        <v>158</v>
      </c>
      <c r="J38" s="2">
        <f t="shared" si="8"/>
        <v>7.9999998211860657E-2</v>
      </c>
      <c r="K38" s="2">
        <f t="shared" si="12"/>
        <v>7.9999998211860657E-2</v>
      </c>
      <c r="L38" s="2">
        <f t="shared" si="13"/>
        <v>0</v>
      </c>
      <c r="P38" s="6">
        <v>7.9999998211860657E-2</v>
      </c>
      <c r="Q38" s="5">
        <v>248.77999443933371</v>
      </c>
      <c r="AL38" s="5" t="str">
        <f t="shared" si="14"/>
        <v/>
      </c>
      <c r="AN38" s="5" t="str">
        <f t="shared" si="15"/>
        <v/>
      </c>
      <c r="AP38" s="5" t="str">
        <f t="shared" si="16"/>
        <v/>
      </c>
      <c r="AS38" s="5">
        <f t="shared" si="9"/>
        <v>248.77999443933371</v>
      </c>
      <c r="AT38" s="11">
        <f t="shared" si="10"/>
        <v>4.6464199504817191E-3</v>
      </c>
      <c r="AU38" s="5">
        <f t="shared" si="11"/>
        <v>4.646419950481719</v>
      </c>
    </row>
    <row r="39" spans="1:47" x14ac:dyDescent="0.25">
      <c r="A39" s="1" t="s">
        <v>128</v>
      </c>
      <c r="B39" s="1" t="s">
        <v>129</v>
      </c>
      <c r="C39" s="1" t="s">
        <v>130</v>
      </c>
      <c r="D39" s="1" t="s">
        <v>131</v>
      </c>
      <c r="E39" s="1" t="s">
        <v>107</v>
      </c>
      <c r="F39" s="1" t="s">
        <v>103</v>
      </c>
      <c r="G39" s="1" t="s">
        <v>93</v>
      </c>
      <c r="H39" s="1" t="s">
        <v>65</v>
      </c>
      <c r="I39" s="2">
        <v>158</v>
      </c>
      <c r="J39" s="2">
        <f t="shared" si="8"/>
        <v>8.0000000074505806E-2</v>
      </c>
      <c r="K39" s="2">
        <f t="shared" si="12"/>
        <v>8.0000000074505806E-2</v>
      </c>
      <c r="L39" s="2">
        <f t="shared" si="13"/>
        <v>0</v>
      </c>
      <c r="N39" s="4">
        <v>9.9999997764825821E-3</v>
      </c>
      <c r="O39" s="5">
        <v>41.221249078633257</v>
      </c>
      <c r="P39" s="6">
        <v>7.0000000298023224E-2</v>
      </c>
      <c r="Q39" s="5">
        <v>217.68250092677769</v>
      </c>
      <c r="AL39" s="5" t="str">
        <f t="shared" si="14"/>
        <v/>
      </c>
      <c r="AN39" s="5" t="str">
        <f t="shared" si="15"/>
        <v/>
      </c>
      <c r="AP39" s="5" t="str">
        <f t="shared" si="16"/>
        <v/>
      </c>
      <c r="AS39" s="5">
        <f t="shared" si="9"/>
        <v>258.90375000541093</v>
      </c>
      <c r="AT39" s="11">
        <f t="shared" si="10"/>
        <v>4.8354995424401978E-3</v>
      </c>
      <c r="AU39" s="5">
        <f t="shared" si="11"/>
        <v>4.8354995424401972</v>
      </c>
    </row>
    <row r="40" spans="1:47" x14ac:dyDescent="0.25">
      <c r="A40" s="1" t="s">
        <v>128</v>
      </c>
      <c r="B40" s="1" t="s">
        <v>129</v>
      </c>
      <c r="C40" s="1" t="s">
        <v>130</v>
      </c>
      <c r="D40" s="1" t="s">
        <v>131</v>
      </c>
      <c r="E40" s="1" t="s">
        <v>132</v>
      </c>
      <c r="F40" s="1" t="s">
        <v>125</v>
      </c>
      <c r="G40" s="1" t="s">
        <v>93</v>
      </c>
      <c r="H40" s="1" t="s">
        <v>65</v>
      </c>
      <c r="I40" s="2">
        <v>158</v>
      </c>
      <c r="J40" s="2">
        <f t="shared" si="8"/>
        <v>36.740001041442156</v>
      </c>
      <c r="K40" s="2">
        <f t="shared" si="12"/>
        <v>36.740001041442156</v>
      </c>
      <c r="L40" s="2">
        <f t="shared" si="13"/>
        <v>0</v>
      </c>
      <c r="P40" s="6">
        <v>13.020000088959931</v>
      </c>
      <c r="Q40" s="5">
        <v>40186.855265190818</v>
      </c>
      <c r="R40" s="7">
        <v>22.440000921487808</v>
      </c>
      <c r="S40" s="5">
        <v>35174.401459127657</v>
      </c>
      <c r="T40" s="8">
        <v>1.2800000309944151</v>
      </c>
      <c r="U40" s="5">
        <v>591.25001393258572</v>
      </c>
      <c r="AL40" s="5" t="str">
        <f t="shared" si="14"/>
        <v/>
      </c>
      <c r="AN40" s="5" t="str">
        <f t="shared" si="15"/>
        <v/>
      </c>
      <c r="AP40" s="5" t="str">
        <f t="shared" si="16"/>
        <v/>
      </c>
      <c r="AS40" s="5">
        <f t="shared" si="9"/>
        <v>75952.506738251061</v>
      </c>
      <c r="AT40" s="11">
        <f t="shared" si="10"/>
        <v>1.418551533426315</v>
      </c>
      <c r="AU40" s="5">
        <f t="shared" si="11"/>
        <v>1418.551533426315</v>
      </c>
    </row>
    <row r="41" spans="1:47" x14ac:dyDescent="0.25">
      <c r="A41" s="1" t="s">
        <v>128</v>
      </c>
      <c r="B41" s="1" t="s">
        <v>129</v>
      </c>
      <c r="C41" s="1" t="s">
        <v>130</v>
      </c>
      <c r="D41" s="1" t="s">
        <v>131</v>
      </c>
      <c r="E41" s="1" t="s">
        <v>70</v>
      </c>
      <c r="F41" s="1" t="s">
        <v>125</v>
      </c>
      <c r="G41" s="1" t="s">
        <v>93</v>
      </c>
      <c r="H41" s="1" t="s">
        <v>65</v>
      </c>
      <c r="I41" s="2">
        <v>158</v>
      </c>
      <c r="J41" s="2">
        <f t="shared" si="8"/>
        <v>31.669999733567238</v>
      </c>
      <c r="K41" s="2">
        <f t="shared" si="12"/>
        <v>31.529999732971191</v>
      </c>
      <c r="L41" s="2">
        <f t="shared" si="13"/>
        <v>0.14000000059604639</v>
      </c>
      <c r="P41" s="6">
        <v>21.409999847412109</v>
      </c>
      <c r="Q41" s="5">
        <v>66579.747025489807</v>
      </c>
      <c r="R41" s="7">
        <v>10.11999988555908</v>
      </c>
      <c r="S41" s="5">
        <v>16222.35981655121</v>
      </c>
      <c r="AL41" s="5" t="str">
        <f t="shared" si="14"/>
        <v/>
      </c>
      <c r="AN41" s="5" t="str">
        <f t="shared" si="15"/>
        <v/>
      </c>
      <c r="AP41" s="5" t="str">
        <f t="shared" si="16"/>
        <v/>
      </c>
      <c r="AR41" s="2">
        <v>0.14000000059604639</v>
      </c>
      <c r="AS41" s="5">
        <f t="shared" si="9"/>
        <v>82802.106842041016</v>
      </c>
      <c r="AT41" s="11">
        <f t="shared" si="10"/>
        <v>1.5464803029674379</v>
      </c>
      <c r="AU41" s="5">
        <f t="shared" si="11"/>
        <v>1546.4803029674379</v>
      </c>
    </row>
    <row r="42" spans="1:47" x14ac:dyDescent="0.25">
      <c r="A42" s="1" t="s">
        <v>128</v>
      </c>
      <c r="B42" s="1" t="s">
        <v>129</v>
      </c>
      <c r="C42" s="1" t="s">
        <v>130</v>
      </c>
      <c r="D42" s="1" t="s">
        <v>131</v>
      </c>
      <c r="E42" s="1" t="s">
        <v>73</v>
      </c>
      <c r="F42" s="1" t="s">
        <v>125</v>
      </c>
      <c r="G42" s="1" t="s">
        <v>93</v>
      </c>
      <c r="H42" s="1" t="s">
        <v>65</v>
      </c>
      <c r="I42" s="2">
        <v>158</v>
      </c>
      <c r="J42" s="2">
        <f t="shared" si="8"/>
        <v>38.760000228881829</v>
      </c>
      <c r="K42" s="2">
        <f t="shared" si="12"/>
        <v>38.760000228881829</v>
      </c>
      <c r="L42" s="2">
        <f t="shared" si="13"/>
        <v>0</v>
      </c>
      <c r="N42" s="4">
        <v>17.719999313354489</v>
      </c>
      <c r="O42" s="5">
        <v>73044.052169561386</v>
      </c>
      <c r="P42" s="6">
        <v>21.04000091552734</v>
      </c>
      <c r="Q42" s="5">
        <v>65429.142847061157</v>
      </c>
      <c r="AL42" s="5" t="str">
        <f t="shared" si="14"/>
        <v/>
      </c>
      <c r="AN42" s="5" t="str">
        <f t="shared" si="15"/>
        <v/>
      </c>
      <c r="AP42" s="5" t="str">
        <f t="shared" si="16"/>
        <v/>
      </c>
      <c r="AS42" s="5">
        <f t="shared" si="9"/>
        <v>138473.19501662254</v>
      </c>
      <c r="AT42" s="11">
        <f t="shared" si="10"/>
        <v>2.586239369376135</v>
      </c>
      <c r="AU42" s="5">
        <f t="shared" si="11"/>
        <v>2586.2393693761351</v>
      </c>
    </row>
    <row r="43" spans="1:47" x14ac:dyDescent="0.25">
      <c r="A43" s="1" t="s">
        <v>128</v>
      </c>
      <c r="B43" s="1" t="s">
        <v>129</v>
      </c>
      <c r="C43" s="1" t="s">
        <v>130</v>
      </c>
      <c r="D43" s="1" t="s">
        <v>131</v>
      </c>
      <c r="E43" s="1" t="s">
        <v>117</v>
      </c>
      <c r="F43" s="1" t="s">
        <v>125</v>
      </c>
      <c r="G43" s="1" t="s">
        <v>93</v>
      </c>
      <c r="H43" s="1" t="s">
        <v>65</v>
      </c>
      <c r="I43" s="2">
        <v>158</v>
      </c>
      <c r="J43" s="2">
        <f t="shared" si="8"/>
        <v>38.390000680461533</v>
      </c>
      <c r="K43" s="2">
        <f t="shared" si="12"/>
        <v>38.390000680461533</v>
      </c>
      <c r="L43" s="2">
        <f t="shared" si="13"/>
        <v>0</v>
      </c>
      <c r="N43" s="4">
        <v>4.119999885559082</v>
      </c>
      <c r="O43" s="5">
        <v>16983.154528260231</v>
      </c>
      <c r="P43" s="6">
        <v>34.180000791326172</v>
      </c>
      <c r="Q43" s="5">
        <v>102706.1598804286</v>
      </c>
      <c r="R43" s="7">
        <v>9.0000003576278687E-2</v>
      </c>
      <c r="S43" s="5">
        <v>123.6600049138069</v>
      </c>
      <c r="AL43" s="5" t="str">
        <f t="shared" si="14"/>
        <v/>
      </c>
      <c r="AN43" s="5" t="str">
        <f t="shared" si="15"/>
        <v/>
      </c>
      <c r="AP43" s="5" t="str">
        <f t="shared" si="16"/>
        <v/>
      </c>
      <c r="AS43" s="5">
        <f t="shared" si="9"/>
        <v>119812.97441360264</v>
      </c>
      <c r="AT43" s="11">
        <f t="shared" si="10"/>
        <v>2.2377257299025852</v>
      </c>
      <c r="AU43" s="5">
        <f t="shared" si="11"/>
        <v>2237.7257299025855</v>
      </c>
    </row>
    <row r="44" spans="1:47" x14ac:dyDescent="0.25">
      <c r="A44" s="1" t="s">
        <v>133</v>
      </c>
      <c r="B44" s="1" t="s">
        <v>134</v>
      </c>
      <c r="C44" s="1" t="s">
        <v>135</v>
      </c>
      <c r="D44" s="1" t="s">
        <v>69</v>
      </c>
      <c r="E44" s="1" t="s">
        <v>106</v>
      </c>
      <c r="F44" s="1" t="s">
        <v>125</v>
      </c>
      <c r="G44" s="1" t="s">
        <v>93</v>
      </c>
      <c r="H44" s="1" t="s">
        <v>65</v>
      </c>
      <c r="I44" s="2">
        <v>149.47999999999999</v>
      </c>
      <c r="J44" s="2">
        <f t="shared" si="8"/>
        <v>5.9999998658895493E-2</v>
      </c>
      <c r="K44" s="2">
        <f t="shared" si="12"/>
        <v>5.9999998658895493E-2</v>
      </c>
      <c r="L44" s="2">
        <f t="shared" si="13"/>
        <v>0</v>
      </c>
      <c r="N44" s="4">
        <v>3.9999999105930328E-2</v>
      </c>
      <c r="O44" s="5">
        <v>141.3299968410283</v>
      </c>
      <c r="P44" s="6">
        <v>1.9999999552965161E-2</v>
      </c>
      <c r="Q44" s="5">
        <v>53.309998808428652</v>
      </c>
      <c r="AL44" s="5" t="str">
        <f t="shared" si="14"/>
        <v/>
      </c>
      <c r="AN44" s="5" t="str">
        <f t="shared" si="15"/>
        <v/>
      </c>
      <c r="AP44" s="5" t="str">
        <f t="shared" si="16"/>
        <v/>
      </c>
      <c r="AS44" s="5">
        <f t="shared" si="9"/>
        <v>194.63999564945695</v>
      </c>
      <c r="AT44" s="11">
        <f t="shared" si="10"/>
        <v>3.6352567696831006E-3</v>
      </c>
      <c r="AU44" s="5">
        <f t="shared" si="11"/>
        <v>3.6352567696831004</v>
      </c>
    </row>
    <row r="45" spans="1:47" x14ac:dyDescent="0.25">
      <c r="A45" s="1" t="s">
        <v>133</v>
      </c>
      <c r="B45" s="1" t="s">
        <v>134</v>
      </c>
      <c r="C45" s="1" t="s">
        <v>135</v>
      </c>
      <c r="D45" s="1" t="s">
        <v>69</v>
      </c>
      <c r="E45" s="1" t="s">
        <v>107</v>
      </c>
      <c r="F45" s="1" t="s">
        <v>125</v>
      </c>
      <c r="G45" s="1" t="s">
        <v>93</v>
      </c>
      <c r="H45" s="1" t="s">
        <v>65</v>
      </c>
      <c r="I45" s="2">
        <v>149.47999999999999</v>
      </c>
      <c r="J45" s="2">
        <f t="shared" si="8"/>
        <v>5.9999998658895493E-2</v>
      </c>
      <c r="K45" s="2">
        <f t="shared" si="12"/>
        <v>5.9999998658895493E-2</v>
      </c>
      <c r="L45" s="2">
        <f t="shared" si="13"/>
        <v>0</v>
      </c>
      <c r="P45" s="6">
        <v>5.9999998658895493E-2</v>
      </c>
      <c r="Q45" s="5">
        <v>159.92999642528591</v>
      </c>
      <c r="AL45" s="5" t="str">
        <f t="shared" si="14"/>
        <v/>
      </c>
      <c r="AN45" s="5" t="str">
        <f t="shared" si="15"/>
        <v/>
      </c>
      <c r="AP45" s="5" t="str">
        <f t="shared" si="16"/>
        <v/>
      </c>
      <c r="AS45" s="5">
        <f t="shared" si="9"/>
        <v>159.92999642528591</v>
      </c>
      <c r="AT45" s="11">
        <f t="shared" si="10"/>
        <v>2.9869842538811048E-3</v>
      </c>
      <c r="AU45" s="5">
        <f t="shared" si="11"/>
        <v>2.9869842538811051</v>
      </c>
    </row>
    <row r="46" spans="1:47" x14ac:dyDescent="0.25">
      <c r="A46" s="1" t="s">
        <v>133</v>
      </c>
      <c r="B46" s="1" t="s">
        <v>134</v>
      </c>
      <c r="C46" s="1" t="s">
        <v>135</v>
      </c>
      <c r="D46" s="1" t="s">
        <v>69</v>
      </c>
      <c r="E46" s="1" t="s">
        <v>97</v>
      </c>
      <c r="F46" s="1" t="s">
        <v>125</v>
      </c>
      <c r="G46" s="1" t="s">
        <v>93</v>
      </c>
      <c r="H46" s="1" t="s">
        <v>65</v>
      </c>
      <c r="I46" s="2">
        <v>149.47999999999999</v>
      </c>
      <c r="J46" s="2">
        <f t="shared" si="8"/>
        <v>42.519999861717217</v>
      </c>
      <c r="K46" s="2">
        <f t="shared" si="12"/>
        <v>42.519999861717217</v>
      </c>
      <c r="L46" s="2">
        <f t="shared" si="13"/>
        <v>0</v>
      </c>
      <c r="P46" s="6">
        <v>27.840000510215759</v>
      </c>
      <c r="Q46" s="5">
        <v>74207.521359980106</v>
      </c>
      <c r="R46" s="7">
        <v>14.67999935150146</v>
      </c>
      <c r="S46" s="5">
        <v>20170.319108963009</v>
      </c>
      <c r="AL46" s="5" t="str">
        <f t="shared" si="14"/>
        <v/>
      </c>
      <c r="AN46" s="5" t="str">
        <f t="shared" si="15"/>
        <v/>
      </c>
      <c r="AP46" s="5" t="str">
        <f t="shared" si="16"/>
        <v/>
      </c>
      <c r="AS46" s="5">
        <f t="shared" si="9"/>
        <v>94377.840468943119</v>
      </c>
      <c r="AT46" s="11">
        <f t="shared" si="10"/>
        <v>1.762678232333563</v>
      </c>
      <c r="AU46" s="5">
        <f t="shared" si="11"/>
        <v>1762.6782323335631</v>
      </c>
    </row>
    <row r="47" spans="1:47" x14ac:dyDescent="0.25">
      <c r="A47" s="1" t="s">
        <v>133</v>
      </c>
      <c r="B47" s="1" t="s">
        <v>134</v>
      </c>
      <c r="C47" s="1" t="s">
        <v>135</v>
      </c>
      <c r="D47" s="1" t="s">
        <v>69</v>
      </c>
      <c r="E47" s="1" t="s">
        <v>108</v>
      </c>
      <c r="F47" s="1" t="s">
        <v>125</v>
      </c>
      <c r="G47" s="1" t="s">
        <v>93</v>
      </c>
      <c r="H47" s="1" t="s">
        <v>65</v>
      </c>
      <c r="I47" s="2">
        <v>149.47999999999999</v>
      </c>
      <c r="J47" s="2">
        <f t="shared" si="8"/>
        <v>38.389998197555542</v>
      </c>
      <c r="K47" s="2">
        <f t="shared" si="12"/>
        <v>38.389998197555542</v>
      </c>
      <c r="L47" s="2">
        <f t="shared" si="13"/>
        <v>0</v>
      </c>
      <c r="N47" s="4">
        <v>3.470000028610229</v>
      </c>
      <c r="O47" s="5">
        <v>12260.37760108709</v>
      </c>
      <c r="P47" s="6">
        <v>34.919998168945313</v>
      </c>
      <c r="Q47" s="5">
        <v>93079.25511932373</v>
      </c>
      <c r="AL47" s="5" t="str">
        <f t="shared" si="14"/>
        <v/>
      </c>
      <c r="AN47" s="5" t="str">
        <f t="shared" si="15"/>
        <v/>
      </c>
      <c r="AP47" s="5" t="str">
        <f t="shared" si="16"/>
        <v/>
      </c>
      <c r="AS47" s="5">
        <f t="shared" si="9"/>
        <v>105339.63272041082</v>
      </c>
      <c r="AT47" s="11">
        <f t="shared" si="10"/>
        <v>1.9674096872282438</v>
      </c>
      <c r="AU47" s="5">
        <f t="shared" si="11"/>
        <v>1967.4096872282439</v>
      </c>
    </row>
    <row r="48" spans="1:47" x14ac:dyDescent="0.25">
      <c r="A48" s="1" t="s">
        <v>133</v>
      </c>
      <c r="B48" s="1" t="s">
        <v>134</v>
      </c>
      <c r="C48" s="1" t="s">
        <v>135</v>
      </c>
      <c r="D48" s="1" t="s">
        <v>69</v>
      </c>
      <c r="E48" s="1" t="s">
        <v>109</v>
      </c>
      <c r="F48" s="1" t="s">
        <v>125</v>
      </c>
      <c r="G48" s="1" t="s">
        <v>93</v>
      </c>
      <c r="H48" s="1" t="s">
        <v>65</v>
      </c>
      <c r="I48" s="2">
        <v>149.47999999999999</v>
      </c>
      <c r="J48" s="2">
        <f t="shared" si="8"/>
        <v>24.310000346973535</v>
      </c>
      <c r="K48" s="2">
        <f t="shared" si="12"/>
        <v>23.710000338032838</v>
      </c>
      <c r="L48" s="2">
        <f t="shared" si="13"/>
        <v>0.60000000894069672</v>
      </c>
      <c r="N48" s="4">
        <v>5.840000057592988</v>
      </c>
      <c r="O48" s="5">
        <v>18160.905271934811</v>
      </c>
      <c r="P48" s="6">
        <v>17.83000028133392</v>
      </c>
      <c r="Q48" s="5">
        <v>44789.285711765289</v>
      </c>
      <c r="Z48" s="9">
        <v>3.9999999105930328E-2</v>
      </c>
      <c r="AA48" s="5">
        <v>7.6229998296126729</v>
      </c>
      <c r="AL48" s="5" t="str">
        <f t="shared" si="14"/>
        <v/>
      </c>
      <c r="AN48" s="5" t="str">
        <f t="shared" si="15"/>
        <v/>
      </c>
      <c r="AP48" s="5" t="str">
        <f t="shared" si="16"/>
        <v/>
      </c>
      <c r="AR48" s="2">
        <v>0.60000000894069672</v>
      </c>
      <c r="AS48" s="5">
        <f t="shared" si="9"/>
        <v>62957.813983529712</v>
      </c>
      <c r="AT48" s="11">
        <f t="shared" si="10"/>
        <v>1.1758519554237068</v>
      </c>
      <c r="AU48" s="5">
        <f t="shared" si="11"/>
        <v>1175.8519554237068</v>
      </c>
    </row>
    <row r="49" spans="1:47" x14ac:dyDescent="0.25">
      <c r="A49" s="1" t="s">
        <v>133</v>
      </c>
      <c r="B49" s="1" t="s">
        <v>134</v>
      </c>
      <c r="C49" s="1" t="s">
        <v>135</v>
      </c>
      <c r="D49" s="1" t="s">
        <v>69</v>
      </c>
      <c r="E49" s="1" t="s">
        <v>91</v>
      </c>
      <c r="F49" s="1" t="s">
        <v>125</v>
      </c>
      <c r="G49" s="1" t="s">
        <v>93</v>
      </c>
      <c r="H49" s="1" t="s">
        <v>65</v>
      </c>
      <c r="I49" s="2">
        <v>149.47999999999999</v>
      </c>
      <c r="J49" s="2">
        <f t="shared" si="8"/>
        <v>39.000000432133668</v>
      </c>
      <c r="K49" s="2">
        <f t="shared" si="12"/>
        <v>38.860000431537621</v>
      </c>
      <c r="L49" s="2">
        <f t="shared" si="13"/>
        <v>0.14000000059604639</v>
      </c>
      <c r="P49" s="6">
        <v>35.950000524520867</v>
      </c>
      <c r="Q49" s="5">
        <v>86930.841194748878</v>
      </c>
      <c r="R49" s="7">
        <v>2.9099999070167542</v>
      </c>
      <c r="S49" s="5">
        <v>3915.8998689651489</v>
      </c>
      <c r="AL49" s="5" t="str">
        <f t="shared" si="14"/>
        <v/>
      </c>
      <c r="AN49" s="5" t="str">
        <f t="shared" si="15"/>
        <v/>
      </c>
      <c r="AP49" s="5" t="str">
        <f t="shared" si="16"/>
        <v/>
      </c>
      <c r="AR49" s="2">
        <v>0.14000000059604639</v>
      </c>
      <c r="AS49" s="5">
        <f t="shared" si="9"/>
        <v>90846.741063714027</v>
      </c>
      <c r="AT49" s="11">
        <f t="shared" si="10"/>
        <v>1.6967285133436321</v>
      </c>
      <c r="AU49" s="5">
        <f t="shared" si="11"/>
        <v>1696.7285133436319</v>
      </c>
    </row>
    <row r="50" spans="1:47" x14ac:dyDescent="0.25">
      <c r="A50" s="1" t="s">
        <v>136</v>
      </c>
      <c r="B50" s="1" t="s">
        <v>137</v>
      </c>
      <c r="C50" s="1" t="s">
        <v>138</v>
      </c>
      <c r="D50" s="1" t="s">
        <v>69</v>
      </c>
      <c r="E50" s="1" t="s">
        <v>109</v>
      </c>
      <c r="F50" s="1" t="s">
        <v>125</v>
      </c>
      <c r="G50" s="1" t="s">
        <v>93</v>
      </c>
      <c r="H50" s="1" t="s">
        <v>65</v>
      </c>
      <c r="I50" s="2">
        <v>10.52</v>
      </c>
      <c r="J50" s="2">
        <f t="shared" si="8"/>
        <v>10.239999985322356</v>
      </c>
      <c r="K50" s="2">
        <f t="shared" si="12"/>
        <v>4.4299999829381704</v>
      </c>
      <c r="L50" s="2">
        <f t="shared" si="13"/>
        <v>5.8100000023841858</v>
      </c>
      <c r="N50" s="4">
        <v>2.999999932944775E-2</v>
      </c>
      <c r="O50" s="5">
        <v>105.9975</v>
      </c>
      <c r="P50" s="6">
        <v>3.9999999105930328E-2</v>
      </c>
      <c r="Q50" s="5">
        <v>106.62</v>
      </c>
      <c r="Z50" s="9">
        <v>4.3599999845027924</v>
      </c>
      <c r="AA50" s="5">
        <v>805.86000000000024</v>
      </c>
      <c r="AL50" s="5" t="str">
        <f t="shared" si="14"/>
        <v/>
      </c>
      <c r="AN50" s="5" t="str">
        <f t="shared" si="15"/>
        <v/>
      </c>
      <c r="AP50" s="5" t="str">
        <f t="shared" si="16"/>
        <v/>
      </c>
      <c r="AR50" s="2">
        <v>5.8100000023841858</v>
      </c>
      <c r="AS50" s="5">
        <f t="shared" si="9"/>
        <v>1018.4775000000002</v>
      </c>
      <c r="AT50" s="11">
        <f t="shared" si="10"/>
        <v>1.9021924113237876E-2</v>
      </c>
      <c r="AU50" s="5">
        <f t="shared" si="11"/>
        <v>19.021924113237876</v>
      </c>
    </row>
    <row r="51" spans="1:47" x14ac:dyDescent="0.25">
      <c r="A51" s="1" t="s">
        <v>136</v>
      </c>
      <c r="B51" s="1" t="s">
        <v>137</v>
      </c>
      <c r="C51" s="1" t="s">
        <v>138</v>
      </c>
      <c r="D51" s="1" t="s">
        <v>69</v>
      </c>
      <c r="E51" s="1" t="s">
        <v>91</v>
      </c>
      <c r="F51" s="1" t="s">
        <v>125</v>
      </c>
      <c r="G51" s="1" t="s">
        <v>93</v>
      </c>
      <c r="H51" s="1" t="s">
        <v>65</v>
      </c>
      <c r="I51" s="2">
        <v>10.52</v>
      </c>
      <c r="J51" s="2">
        <f t="shared" si="8"/>
        <v>0.279999990016222</v>
      </c>
      <c r="K51" s="2">
        <f t="shared" si="12"/>
        <v>0</v>
      </c>
      <c r="L51" s="2">
        <f t="shared" si="13"/>
        <v>0.279999990016222</v>
      </c>
      <c r="AL51" s="5" t="str">
        <f t="shared" si="14"/>
        <v/>
      </c>
      <c r="AN51" s="5" t="str">
        <f t="shared" si="15"/>
        <v/>
      </c>
      <c r="AP51" s="5" t="str">
        <f t="shared" si="16"/>
        <v/>
      </c>
      <c r="AR51" s="2">
        <v>0.279999990016222</v>
      </c>
      <c r="AS51" s="5">
        <f t="shared" si="9"/>
        <v>0</v>
      </c>
      <c r="AT51" s="11">
        <f t="shared" si="10"/>
        <v>0</v>
      </c>
      <c r="AU51" s="5">
        <f t="shared" si="11"/>
        <v>0</v>
      </c>
    </row>
    <row r="52" spans="1:47" x14ac:dyDescent="0.25">
      <c r="A52" s="1" t="s">
        <v>139</v>
      </c>
      <c r="B52" s="1" t="s">
        <v>89</v>
      </c>
      <c r="C52" s="1" t="s">
        <v>90</v>
      </c>
      <c r="D52" s="1" t="s">
        <v>69</v>
      </c>
      <c r="E52" s="1" t="s">
        <v>116</v>
      </c>
      <c r="F52" s="1" t="s">
        <v>125</v>
      </c>
      <c r="G52" s="1" t="s">
        <v>93</v>
      </c>
      <c r="H52" s="1" t="s">
        <v>65</v>
      </c>
      <c r="I52" s="2">
        <v>148.30000000000001</v>
      </c>
      <c r="J52" s="2">
        <f t="shared" si="8"/>
        <v>28.020000098273158</v>
      </c>
      <c r="K52" s="2">
        <f t="shared" si="12"/>
        <v>27.440000107511878</v>
      </c>
      <c r="L52" s="2">
        <f t="shared" si="13"/>
        <v>0.57999999076128006</v>
      </c>
      <c r="N52" s="4">
        <v>2.309999942779541</v>
      </c>
      <c r="O52" s="5">
        <v>8161.8072978258133</v>
      </c>
      <c r="P52" s="6">
        <v>8.8300000727176666</v>
      </c>
      <c r="Q52" s="5">
        <v>23536.36519382894</v>
      </c>
      <c r="R52" s="7">
        <v>11.03000020980835</v>
      </c>
      <c r="S52" s="5">
        <v>15155.220288276671</v>
      </c>
      <c r="T52" s="8">
        <v>5.119999885559082</v>
      </c>
      <c r="U52" s="5">
        <v>2111.9999527931209</v>
      </c>
      <c r="Z52" s="9">
        <v>0.1499999966472387</v>
      </c>
      <c r="AA52" s="5">
        <v>24.749999446794391</v>
      </c>
      <c r="AL52" s="5" t="str">
        <f t="shared" si="14"/>
        <v/>
      </c>
      <c r="AN52" s="5" t="str">
        <f t="shared" si="15"/>
        <v/>
      </c>
      <c r="AP52" s="5" t="str">
        <f t="shared" si="16"/>
        <v/>
      </c>
      <c r="AR52" s="2">
        <v>0.57999999076128006</v>
      </c>
      <c r="AS52" s="5">
        <f t="shared" si="9"/>
        <v>48990.142732171342</v>
      </c>
      <c r="AT52" s="11">
        <f t="shared" si="10"/>
        <v>0.91498023014554097</v>
      </c>
      <c r="AU52" s="5">
        <f t="shared" si="11"/>
        <v>914.98023014554099</v>
      </c>
    </row>
    <row r="53" spans="1:47" x14ac:dyDescent="0.25">
      <c r="A53" s="1" t="s">
        <v>139</v>
      </c>
      <c r="B53" s="1" t="s">
        <v>89</v>
      </c>
      <c r="C53" s="1" t="s">
        <v>90</v>
      </c>
      <c r="D53" s="1" t="s">
        <v>69</v>
      </c>
      <c r="E53" s="1" t="s">
        <v>114</v>
      </c>
      <c r="F53" s="1" t="s">
        <v>125</v>
      </c>
      <c r="G53" s="1" t="s">
        <v>93</v>
      </c>
      <c r="H53" s="1" t="s">
        <v>65</v>
      </c>
      <c r="I53" s="2">
        <v>148.30000000000001</v>
      </c>
      <c r="J53" s="2">
        <f t="shared" si="8"/>
        <v>35.360000401735313</v>
      </c>
      <c r="K53" s="2">
        <f t="shared" si="12"/>
        <v>35.360000401735313</v>
      </c>
      <c r="L53" s="2">
        <f t="shared" si="13"/>
        <v>0</v>
      </c>
      <c r="N53" s="4">
        <v>10.660000324249269</v>
      </c>
      <c r="O53" s="5">
        <v>32723.784693479542</v>
      </c>
      <c r="P53" s="6">
        <v>12.19999992847443</v>
      </c>
      <c r="Q53" s="5">
        <v>31963.78730934858</v>
      </c>
      <c r="R53" s="7">
        <v>7.989999920129776</v>
      </c>
      <c r="S53" s="5">
        <v>10978.25989025831</v>
      </c>
      <c r="T53" s="8">
        <v>4.5100002288818359</v>
      </c>
      <c r="U53" s="5">
        <v>1860.3750944137571</v>
      </c>
      <c r="AL53" s="5" t="str">
        <f t="shared" si="14"/>
        <v/>
      </c>
      <c r="AN53" s="5" t="str">
        <f t="shared" si="15"/>
        <v/>
      </c>
      <c r="AP53" s="5" t="str">
        <f t="shared" si="16"/>
        <v/>
      </c>
      <c r="AS53" s="5">
        <f t="shared" si="9"/>
        <v>77526.206987500191</v>
      </c>
      <c r="AT53" s="11">
        <f t="shared" si="10"/>
        <v>1.447943254616229</v>
      </c>
      <c r="AU53" s="5">
        <f t="shared" si="11"/>
        <v>1447.9432546162288</v>
      </c>
    </row>
    <row r="54" spans="1:47" x14ac:dyDescent="0.25">
      <c r="A54" s="1" t="s">
        <v>139</v>
      </c>
      <c r="B54" s="1" t="s">
        <v>89</v>
      </c>
      <c r="C54" s="1" t="s">
        <v>90</v>
      </c>
      <c r="D54" s="1" t="s">
        <v>69</v>
      </c>
      <c r="E54" s="1" t="s">
        <v>106</v>
      </c>
      <c r="F54" s="1" t="s">
        <v>125</v>
      </c>
      <c r="G54" s="1" t="s">
        <v>93</v>
      </c>
      <c r="H54" s="1" t="s">
        <v>65</v>
      </c>
      <c r="I54" s="2">
        <v>148.30000000000001</v>
      </c>
      <c r="J54" s="2">
        <f t="shared" si="8"/>
        <v>36.439999461174011</v>
      </c>
      <c r="K54" s="2">
        <f t="shared" si="12"/>
        <v>36.439999461174011</v>
      </c>
      <c r="L54" s="2">
        <f t="shared" si="13"/>
        <v>0</v>
      </c>
      <c r="N54" s="4">
        <v>11.05000019073486</v>
      </c>
      <c r="O54" s="5">
        <v>39042.413173913963</v>
      </c>
      <c r="P54" s="6">
        <v>18.629999160766602</v>
      </c>
      <c r="Q54" s="5">
        <v>49658.262763023376</v>
      </c>
      <c r="R54" s="7">
        <v>5.440000057220459</v>
      </c>
      <c r="S54" s="5">
        <v>7474.5600786209106</v>
      </c>
      <c r="T54" s="8">
        <v>1.320000052452087</v>
      </c>
      <c r="U54" s="5">
        <v>544.50002163648605</v>
      </c>
      <c r="AL54" s="5" t="str">
        <f t="shared" si="14"/>
        <v/>
      </c>
      <c r="AN54" s="5" t="str">
        <f t="shared" si="15"/>
        <v/>
      </c>
      <c r="AP54" s="5" t="str">
        <f t="shared" si="16"/>
        <v/>
      </c>
      <c r="AS54" s="5">
        <f t="shared" si="9"/>
        <v>96719.736037194729</v>
      </c>
      <c r="AT54" s="11">
        <f t="shared" si="10"/>
        <v>1.8064174016136012</v>
      </c>
      <c r="AU54" s="5">
        <f t="shared" si="11"/>
        <v>1806.4174016136012</v>
      </c>
    </row>
    <row r="55" spans="1:47" x14ac:dyDescent="0.25">
      <c r="A55" s="1" t="s">
        <v>139</v>
      </c>
      <c r="B55" s="1" t="s">
        <v>89</v>
      </c>
      <c r="C55" s="1" t="s">
        <v>90</v>
      </c>
      <c r="D55" s="1" t="s">
        <v>69</v>
      </c>
      <c r="E55" s="1" t="s">
        <v>107</v>
      </c>
      <c r="F55" s="1" t="s">
        <v>125</v>
      </c>
      <c r="G55" s="1" t="s">
        <v>93</v>
      </c>
      <c r="H55" s="1" t="s">
        <v>65</v>
      </c>
      <c r="I55" s="2">
        <v>148.30000000000001</v>
      </c>
      <c r="J55" s="2">
        <f t="shared" si="8"/>
        <v>39.990000151097775</v>
      </c>
      <c r="K55" s="2">
        <f t="shared" si="12"/>
        <v>39.990000151097775</v>
      </c>
      <c r="L55" s="2">
        <f t="shared" si="13"/>
        <v>0</v>
      </c>
      <c r="P55" s="6">
        <v>27.090000152587891</v>
      </c>
      <c r="Q55" s="5">
        <v>72208.395000000004</v>
      </c>
      <c r="R55" s="7">
        <v>10.670000106096269</v>
      </c>
      <c r="S55" s="5">
        <v>14660.58</v>
      </c>
      <c r="T55" s="8">
        <v>2.2299998924136162</v>
      </c>
      <c r="U55" s="5">
        <v>919.875</v>
      </c>
      <c r="AL55" s="5" t="str">
        <f t="shared" si="14"/>
        <v/>
      </c>
      <c r="AN55" s="5" t="str">
        <f t="shared" si="15"/>
        <v/>
      </c>
      <c r="AP55" s="5" t="str">
        <f t="shared" si="16"/>
        <v/>
      </c>
      <c r="AS55" s="5">
        <f t="shared" si="9"/>
        <v>87788.85</v>
      </c>
      <c r="AT55" s="11">
        <f t="shared" si="10"/>
        <v>1.6396168228443169</v>
      </c>
      <c r="AU55" s="5">
        <f t="shared" si="11"/>
        <v>1639.6168228443171</v>
      </c>
    </row>
    <row r="56" spans="1:47" x14ac:dyDescent="0.25">
      <c r="A56" s="1" t="s">
        <v>140</v>
      </c>
      <c r="B56" s="1" t="s">
        <v>89</v>
      </c>
      <c r="C56" s="1" t="s">
        <v>90</v>
      </c>
      <c r="D56" s="1" t="s">
        <v>69</v>
      </c>
      <c r="E56" s="1" t="s">
        <v>116</v>
      </c>
      <c r="F56" s="1" t="s">
        <v>125</v>
      </c>
      <c r="G56" s="1" t="s">
        <v>93</v>
      </c>
      <c r="H56" s="1" t="s">
        <v>65</v>
      </c>
      <c r="I56" s="2">
        <v>11.7</v>
      </c>
      <c r="J56" s="2">
        <f t="shared" si="8"/>
        <v>10.59999998472631</v>
      </c>
      <c r="K56" s="2">
        <f t="shared" si="12"/>
        <v>8.0700000133365393</v>
      </c>
      <c r="L56" s="2">
        <f t="shared" si="13"/>
        <v>2.529999971389771</v>
      </c>
      <c r="N56" s="4">
        <v>0.37999999523162842</v>
      </c>
      <c r="O56" s="5">
        <v>1342.6349831521511</v>
      </c>
      <c r="P56" s="6">
        <v>0.18999999761581421</v>
      </c>
      <c r="Q56" s="5">
        <v>506.44499364495277</v>
      </c>
      <c r="R56" s="7">
        <v>3.9999999105930328E-2</v>
      </c>
      <c r="S56" s="5">
        <v>54.959998771548271</v>
      </c>
      <c r="Z56" s="9">
        <v>7.4600000213831663</v>
      </c>
      <c r="AA56" s="5">
        <v>1313.0975033813161</v>
      </c>
      <c r="AL56" s="5" t="str">
        <f t="shared" si="14"/>
        <v/>
      </c>
      <c r="AN56" s="5" t="str">
        <f t="shared" si="15"/>
        <v/>
      </c>
      <c r="AP56" s="5" t="str">
        <f t="shared" si="16"/>
        <v/>
      </c>
      <c r="AR56" s="2">
        <v>2.529999971389771</v>
      </c>
      <c r="AS56" s="5">
        <f t="shared" si="9"/>
        <v>3217.1374789499682</v>
      </c>
      <c r="AT56" s="11">
        <f t="shared" si="10"/>
        <v>6.008590762823892E-2</v>
      </c>
      <c r="AU56" s="5">
        <f t="shared" si="11"/>
        <v>60.085907628238921</v>
      </c>
    </row>
    <row r="57" spans="1:47" x14ac:dyDescent="0.25">
      <c r="A57" s="1" t="s">
        <v>141</v>
      </c>
      <c r="B57" s="1" t="s">
        <v>142</v>
      </c>
      <c r="C57" s="1" t="s">
        <v>143</v>
      </c>
      <c r="D57" s="1" t="s">
        <v>61</v>
      </c>
      <c r="E57" s="1" t="s">
        <v>91</v>
      </c>
      <c r="F57" s="1" t="s">
        <v>92</v>
      </c>
      <c r="G57" s="1" t="s">
        <v>93</v>
      </c>
      <c r="H57" s="1" t="s">
        <v>65</v>
      </c>
      <c r="I57" s="2">
        <v>126.08</v>
      </c>
      <c r="J57" s="2">
        <f t="shared" si="8"/>
        <v>8.9999999850988388E-2</v>
      </c>
      <c r="K57" s="2">
        <f t="shared" si="12"/>
        <v>8.9999999850988388E-2</v>
      </c>
      <c r="L57" s="2">
        <f t="shared" si="13"/>
        <v>0</v>
      </c>
      <c r="P57" s="6">
        <v>1.9999999552965161E-2</v>
      </c>
      <c r="Q57" s="5">
        <v>62.194998609833419</v>
      </c>
      <c r="R57" s="7">
        <v>7.0000000298023224E-2</v>
      </c>
      <c r="S57" s="5">
        <v>112.2100004777312</v>
      </c>
      <c r="AL57" s="5" t="str">
        <f t="shared" si="14"/>
        <v/>
      </c>
      <c r="AN57" s="5" t="str">
        <f t="shared" si="15"/>
        <v/>
      </c>
      <c r="AP57" s="5" t="str">
        <f t="shared" si="16"/>
        <v/>
      </c>
      <c r="AS57" s="5">
        <f t="shared" si="9"/>
        <v>174.40499908756462</v>
      </c>
      <c r="AT57" s="11">
        <f t="shared" si="10"/>
        <v>3.25733131818128E-3</v>
      </c>
      <c r="AU57" s="5">
        <f t="shared" si="11"/>
        <v>3.2573313181812802</v>
      </c>
    </row>
    <row r="58" spans="1:47" x14ac:dyDescent="0.25">
      <c r="A58" s="1" t="s">
        <v>141</v>
      </c>
      <c r="B58" s="1" t="s">
        <v>142</v>
      </c>
      <c r="C58" s="1" t="s">
        <v>143</v>
      </c>
      <c r="D58" s="1" t="s">
        <v>61</v>
      </c>
      <c r="E58" s="1" t="s">
        <v>102</v>
      </c>
      <c r="F58" s="1" t="s">
        <v>144</v>
      </c>
      <c r="G58" s="1" t="s">
        <v>93</v>
      </c>
      <c r="H58" s="1" t="s">
        <v>65</v>
      </c>
      <c r="I58" s="2">
        <v>126.08</v>
      </c>
      <c r="J58" s="2">
        <f t="shared" si="8"/>
        <v>9.0000003576278687E-2</v>
      </c>
      <c r="K58" s="2">
        <f t="shared" si="12"/>
        <v>9.0000003576278687E-2</v>
      </c>
      <c r="L58" s="2">
        <f t="shared" si="13"/>
        <v>0</v>
      </c>
      <c r="R58" s="7">
        <v>9.0000003576278687E-2</v>
      </c>
      <c r="S58" s="5">
        <v>144.27000573277471</v>
      </c>
      <c r="AL58" s="5" t="str">
        <f t="shared" si="14"/>
        <v/>
      </c>
      <c r="AN58" s="5" t="str">
        <f t="shared" si="15"/>
        <v/>
      </c>
      <c r="AP58" s="5" t="str">
        <f t="shared" si="16"/>
        <v/>
      </c>
      <c r="AS58" s="5">
        <f t="shared" si="9"/>
        <v>144.27000573277471</v>
      </c>
      <c r="AT58" s="11">
        <f t="shared" si="10"/>
        <v>2.6945053777478966E-3</v>
      </c>
      <c r="AU58" s="5">
        <f t="shared" si="11"/>
        <v>2.6945053777478964</v>
      </c>
    </row>
    <row r="59" spans="1:47" x14ac:dyDescent="0.25">
      <c r="A59" s="1" t="s">
        <v>141</v>
      </c>
      <c r="B59" s="1" t="s">
        <v>142</v>
      </c>
      <c r="C59" s="1" t="s">
        <v>143</v>
      </c>
      <c r="D59" s="1" t="s">
        <v>61</v>
      </c>
      <c r="E59" s="1" t="s">
        <v>81</v>
      </c>
      <c r="F59" s="1" t="s">
        <v>144</v>
      </c>
      <c r="G59" s="1" t="s">
        <v>93</v>
      </c>
      <c r="H59" s="1" t="s">
        <v>65</v>
      </c>
      <c r="I59" s="2">
        <v>126.08</v>
      </c>
      <c r="J59" s="2">
        <f t="shared" si="8"/>
        <v>1.1500000152736902</v>
      </c>
      <c r="K59" s="2">
        <f t="shared" si="12"/>
        <v>0.81000001169741154</v>
      </c>
      <c r="L59" s="2">
        <f t="shared" si="13"/>
        <v>0.34000000357627869</v>
      </c>
      <c r="R59" s="7">
        <v>0.65000000596046448</v>
      </c>
      <c r="S59" s="5">
        <v>1041.950009554625</v>
      </c>
      <c r="T59" s="8">
        <v>0.15000000596046451</v>
      </c>
      <c r="U59" s="5">
        <v>72.18750286847353</v>
      </c>
      <c r="Z59" s="9">
        <v>9.9999997764825821E-3</v>
      </c>
      <c r="AA59" s="5">
        <v>1.7324999612756069</v>
      </c>
      <c r="AL59" s="5" t="str">
        <f t="shared" si="14"/>
        <v/>
      </c>
      <c r="AN59" s="5" t="str">
        <f t="shared" si="15"/>
        <v/>
      </c>
      <c r="AP59" s="5" t="str">
        <f t="shared" si="16"/>
        <v/>
      </c>
      <c r="AR59" s="2">
        <v>0.34000000357627869</v>
      </c>
      <c r="AS59" s="5">
        <f t="shared" si="9"/>
        <v>1115.8700123843741</v>
      </c>
      <c r="AT59" s="11">
        <f t="shared" si="10"/>
        <v>2.0840906839683124E-2</v>
      </c>
      <c r="AU59" s="5">
        <f t="shared" si="11"/>
        <v>20.840906839683125</v>
      </c>
    </row>
    <row r="60" spans="1:47" x14ac:dyDescent="0.25">
      <c r="A60" s="1" t="s">
        <v>141</v>
      </c>
      <c r="B60" s="1" t="s">
        <v>142</v>
      </c>
      <c r="C60" s="1" t="s">
        <v>143</v>
      </c>
      <c r="D60" s="1" t="s">
        <v>61</v>
      </c>
      <c r="E60" s="1" t="s">
        <v>62</v>
      </c>
      <c r="F60" s="1" t="s">
        <v>144</v>
      </c>
      <c r="G60" s="1" t="s">
        <v>93</v>
      </c>
      <c r="H60" s="1" t="s">
        <v>65</v>
      </c>
      <c r="I60" s="2">
        <v>126.08</v>
      </c>
      <c r="J60" s="2">
        <f t="shared" si="8"/>
        <v>30.670000057667494</v>
      </c>
      <c r="K60" s="2">
        <f t="shared" si="12"/>
        <v>30.590000059455633</v>
      </c>
      <c r="L60" s="2">
        <f t="shared" si="13"/>
        <v>7.9999998211860657E-2</v>
      </c>
      <c r="P60" s="6">
        <v>0.69999998807907104</v>
      </c>
      <c r="Q60" s="5">
        <v>2176.8249629288912</v>
      </c>
      <c r="R60" s="7">
        <v>25.75</v>
      </c>
      <c r="S60" s="5">
        <v>41277.25</v>
      </c>
      <c r="T60" s="8">
        <v>4.0500000715255737</v>
      </c>
      <c r="U60" s="5">
        <v>1949.0625344216819</v>
      </c>
      <c r="Z60" s="9">
        <v>8.9999999850988388E-2</v>
      </c>
      <c r="AA60" s="5">
        <v>16.939999979920689</v>
      </c>
      <c r="AL60" s="5" t="str">
        <f t="shared" si="14"/>
        <v/>
      </c>
      <c r="AN60" s="5" t="str">
        <f t="shared" si="15"/>
        <v/>
      </c>
      <c r="AP60" s="5" t="str">
        <f t="shared" si="16"/>
        <v/>
      </c>
      <c r="AR60" s="2">
        <v>7.9999998211860657E-2</v>
      </c>
      <c r="AS60" s="5">
        <f t="shared" si="9"/>
        <v>45420.077497330494</v>
      </c>
      <c r="AT60" s="11">
        <f t="shared" si="10"/>
        <v>0.8483027532484555</v>
      </c>
      <c r="AU60" s="5">
        <f t="shared" si="11"/>
        <v>848.30275324845559</v>
      </c>
    </row>
    <row r="61" spans="1:47" x14ac:dyDescent="0.25">
      <c r="A61" s="1" t="s">
        <v>141</v>
      </c>
      <c r="B61" s="1" t="s">
        <v>142</v>
      </c>
      <c r="C61" s="1" t="s">
        <v>143</v>
      </c>
      <c r="D61" s="1" t="s">
        <v>61</v>
      </c>
      <c r="E61" s="1" t="s">
        <v>104</v>
      </c>
      <c r="F61" s="1" t="s">
        <v>144</v>
      </c>
      <c r="G61" s="1" t="s">
        <v>93</v>
      </c>
      <c r="H61" s="1" t="s">
        <v>65</v>
      </c>
      <c r="I61" s="2">
        <v>126.08</v>
      </c>
      <c r="J61" s="2">
        <f t="shared" si="8"/>
        <v>4.5100000463426113</v>
      </c>
      <c r="K61" s="2">
        <f t="shared" si="12"/>
        <v>4.4900000467896461</v>
      </c>
      <c r="L61" s="2">
        <f t="shared" si="13"/>
        <v>1.9999999552965161E-2</v>
      </c>
      <c r="R61" s="7">
        <v>2.75</v>
      </c>
      <c r="S61" s="5">
        <v>4408.25</v>
      </c>
      <c r="T61" s="8">
        <v>1.700000047683716</v>
      </c>
      <c r="U61" s="5">
        <v>818.12502294778824</v>
      </c>
      <c r="Z61" s="9">
        <v>3.9999999105930328E-2</v>
      </c>
      <c r="AA61" s="5">
        <v>6.9299998451024294</v>
      </c>
      <c r="AL61" s="5" t="str">
        <f t="shared" si="14"/>
        <v/>
      </c>
      <c r="AN61" s="5" t="str">
        <f t="shared" si="15"/>
        <v/>
      </c>
      <c r="AP61" s="5" t="str">
        <f t="shared" si="16"/>
        <v/>
      </c>
      <c r="AR61" s="2">
        <v>1.9999999552965161E-2</v>
      </c>
      <c r="AS61" s="5">
        <f t="shared" si="9"/>
        <v>5233.3050227928907</v>
      </c>
      <c r="AT61" s="11">
        <f t="shared" si="10"/>
        <v>9.7741512213075851E-2</v>
      </c>
      <c r="AU61" s="5">
        <f t="shared" si="11"/>
        <v>97.74151221307585</v>
      </c>
    </row>
    <row r="62" spans="1:47" x14ac:dyDescent="0.25">
      <c r="A62" s="1" t="s">
        <v>145</v>
      </c>
      <c r="B62" s="1" t="s">
        <v>146</v>
      </c>
      <c r="C62" s="1" t="s">
        <v>147</v>
      </c>
      <c r="D62" s="1" t="s">
        <v>69</v>
      </c>
      <c r="E62" s="1" t="s">
        <v>81</v>
      </c>
      <c r="F62" s="1" t="s">
        <v>144</v>
      </c>
      <c r="G62" s="1" t="s">
        <v>93</v>
      </c>
      <c r="H62" s="1" t="s">
        <v>65</v>
      </c>
      <c r="I62" s="2">
        <v>6.22</v>
      </c>
      <c r="J62" s="2">
        <f t="shared" si="8"/>
        <v>4.1899998858571053</v>
      </c>
      <c r="K62" s="2">
        <f t="shared" si="12"/>
        <v>1.070000000298023</v>
      </c>
      <c r="L62" s="2">
        <f t="shared" si="13"/>
        <v>3.119999885559082</v>
      </c>
      <c r="Z62" s="9">
        <v>1.070000000298023</v>
      </c>
      <c r="AA62" s="5">
        <v>186.7250000573695</v>
      </c>
      <c r="AL62" s="5" t="str">
        <f t="shared" si="14"/>
        <v/>
      </c>
      <c r="AN62" s="5" t="str">
        <f t="shared" si="15"/>
        <v/>
      </c>
      <c r="AP62" s="5" t="str">
        <f t="shared" si="16"/>
        <v/>
      </c>
      <c r="AR62" s="2">
        <v>3.119999885559082</v>
      </c>
      <c r="AS62" s="5">
        <f t="shared" si="9"/>
        <v>186.7250000573695</v>
      </c>
      <c r="AT62" s="11">
        <f t="shared" si="10"/>
        <v>3.4874297970604361E-3</v>
      </c>
      <c r="AU62" s="5">
        <f t="shared" si="11"/>
        <v>3.487429797060436</v>
      </c>
    </row>
    <row r="63" spans="1:47" x14ac:dyDescent="0.25">
      <c r="A63" s="1" t="s">
        <v>145</v>
      </c>
      <c r="B63" s="1" t="s">
        <v>146</v>
      </c>
      <c r="C63" s="1" t="s">
        <v>147</v>
      </c>
      <c r="D63" s="1" t="s">
        <v>69</v>
      </c>
      <c r="E63" s="1" t="s">
        <v>62</v>
      </c>
      <c r="F63" s="1" t="s">
        <v>144</v>
      </c>
      <c r="G63" s="1" t="s">
        <v>93</v>
      </c>
      <c r="H63" s="1" t="s">
        <v>65</v>
      </c>
      <c r="I63" s="2">
        <v>6.22</v>
      </c>
      <c r="J63" s="2">
        <f t="shared" si="8"/>
        <v>1.6799999922513964</v>
      </c>
      <c r="K63" s="2">
        <f t="shared" si="12"/>
        <v>1.5899999886751177</v>
      </c>
      <c r="L63" s="2">
        <f t="shared" si="13"/>
        <v>9.0000003576278687E-2</v>
      </c>
      <c r="R63" s="7">
        <v>5.9999998658895493E-2</v>
      </c>
      <c r="S63" s="5">
        <v>96.179997850209475</v>
      </c>
      <c r="T63" s="8">
        <v>1.9999999552965161E-2</v>
      </c>
      <c r="U63" s="5">
        <v>9.6249997848644853</v>
      </c>
      <c r="Z63" s="9">
        <v>1.5099999904632571</v>
      </c>
      <c r="AA63" s="5">
        <v>275.65999871492392</v>
      </c>
      <c r="AL63" s="5" t="str">
        <f t="shared" si="14"/>
        <v/>
      </c>
      <c r="AN63" s="5" t="str">
        <f t="shared" si="15"/>
        <v/>
      </c>
      <c r="AP63" s="5" t="str">
        <f t="shared" si="16"/>
        <v/>
      </c>
      <c r="AR63" s="2">
        <v>9.0000003576278687E-2</v>
      </c>
      <c r="AS63" s="5">
        <f t="shared" si="9"/>
        <v>381.46499634999788</v>
      </c>
      <c r="AT63" s="11">
        <f t="shared" si="10"/>
        <v>7.12455426106735E-3</v>
      </c>
      <c r="AU63" s="5">
        <f t="shared" si="11"/>
        <v>7.1245542610673498</v>
      </c>
    </row>
    <row r="64" spans="1:47" x14ac:dyDescent="0.25">
      <c r="A64" s="1" t="s">
        <v>148</v>
      </c>
      <c r="B64" s="1" t="s">
        <v>149</v>
      </c>
      <c r="C64" s="1" t="s">
        <v>150</v>
      </c>
      <c r="D64" s="1" t="s">
        <v>69</v>
      </c>
      <c r="E64" s="1" t="s">
        <v>62</v>
      </c>
      <c r="F64" s="1" t="s">
        <v>144</v>
      </c>
      <c r="G64" s="1" t="s">
        <v>93</v>
      </c>
      <c r="H64" s="1" t="s">
        <v>65</v>
      </c>
      <c r="I64" s="2">
        <v>4.37</v>
      </c>
      <c r="J64" s="2">
        <f t="shared" si="8"/>
        <v>0.62999997287988663</v>
      </c>
      <c r="K64" s="2">
        <f t="shared" si="12"/>
        <v>3.9999999105930321E-2</v>
      </c>
      <c r="L64" s="2">
        <f t="shared" si="13"/>
        <v>0.5899999737739563</v>
      </c>
      <c r="R64" s="7">
        <v>1.9999999552965161E-2</v>
      </c>
      <c r="S64" s="5">
        <v>32.059999283403158</v>
      </c>
      <c r="T64" s="8">
        <v>1.9999999552965161E-2</v>
      </c>
      <c r="U64" s="5">
        <v>9.6249997848644853</v>
      </c>
      <c r="AL64" s="5" t="str">
        <f t="shared" si="14"/>
        <v/>
      </c>
      <c r="AN64" s="5" t="str">
        <f t="shared" si="15"/>
        <v/>
      </c>
      <c r="AP64" s="5" t="str">
        <f t="shared" si="16"/>
        <v/>
      </c>
      <c r="AR64" s="2">
        <v>0.5899999737739563</v>
      </c>
      <c r="AS64" s="5">
        <f t="shared" si="9"/>
        <v>41.684999068267643</v>
      </c>
      <c r="AT64" s="11">
        <f t="shared" si="10"/>
        <v>7.7854335411138543E-4</v>
      </c>
      <c r="AU64" s="5">
        <f t="shared" si="11"/>
        <v>0.77854335411138542</v>
      </c>
    </row>
    <row r="65" spans="1:47" x14ac:dyDescent="0.25">
      <c r="A65" s="1" t="s">
        <v>148</v>
      </c>
      <c r="B65" s="1" t="s">
        <v>149</v>
      </c>
      <c r="C65" s="1" t="s">
        <v>150</v>
      </c>
      <c r="D65" s="1" t="s">
        <v>69</v>
      </c>
      <c r="E65" s="1" t="s">
        <v>104</v>
      </c>
      <c r="F65" s="1" t="s">
        <v>144</v>
      </c>
      <c r="G65" s="1" t="s">
        <v>93</v>
      </c>
      <c r="H65" s="1" t="s">
        <v>65</v>
      </c>
      <c r="I65" s="2">
        <v>4.37</v>
      </c>
      <c r="J65" s="2">
        <f t="shared" si="8"/>
        <v>2.619999941438437</v>
      </c>
      <c r="K65" s="2">
        <f t="shared" si="12"/>
        <v>0.589999970048666</v>
      </c>
      <c r="L65" s="2">
        <f t="shared" si="13"/>
        <v>2.029999971389771</v>
      </c>
      <c r="Z65" s="9">
        <v>0.589999970048666</v>
      </c>
      <c r="AA65" s="5">
        <v>103.37249478511509</v>
      </c>
      <c r="AL65" s="5" t="str">
        <f t="shared" si="14"/>
        <v/>
      </c>
      <c r="AN65" s="5" t="str">
        <f t="shared" si="15"/>
        <v/>
      </c>
      <c r="AP65" s="5" t="str">
        <f t="shared" si="16"/>
        <v/>
      </c>
      <c r="AR65" s="2">
        <v>2.029999971389771</v>
      </c>
      <c r="AS65" s="5">
        <f t="shared" si="9"/>
        <v>103.37249478511509</v>
      </c>
      <c r="AT65" s="11">
        <f t="shared" si="10"/>
        <v>1.9306697999695987E-3</v>
      </c>
      <c r="AU65" s="5">
        <f t="shared" si="11"/>
        <v>1.9306697999695988</v>
      </c>
    </row>
    <row r="66" spans="1:47" x14ac:dyDescent="0.25">
      <c r="A66" s="1" t="s">
        <v>151</v>
      </c>
      <c r="B66" s="1" t="s">
        <v>152</v>
      </c>
      <c r="C66" s="1" t="s">
        <v>153</v>
      </c>
      <c r="D66" s="1" t="s">
        <v>154</v>
      </c>
      <c r="E66" s="1" t="s">
        <v>81</v>
      </c>
      <c r="F66" s="1" t="s">
        <v>144</v>
      </c>
      <c r="G66" s="1" t="s">
        <v>93</v>
      </c>
      <c r="H66" s="1" t="s">
        <v>65</v>
      </c>
      <c r="I66" s="2">
        <v>1</v>
      </c>
      <c r="J66" s="2">
        <f t="shared" si="8"/>
        <v>0.63999999314546585</v>
      </c>
      <c r="K66" s="2">
        <f t="shared" si="12"/>
        <v>0.5299999937415123</v>
      </c>
      <c r="L66" s="2">
        <f t="shared" si="13"/>
        <v>0.10999999940395359</v>
      </c>
      <c r="R66" s="7">
        <v>0.119999997317791</v>
      </c>
      <c r="S66" s="5">
        <v>192.35999570041889</v>
      </c>
      <c r="Z66" s="9">
        <v>0.40999999642372131</v>
      </c>
      <c r="AA66" s="5">
        <v>77.192499242722988</v>
      </c>
      <c r="AL66" s="5" t="str">
        <f t="shared" si="14"/>
        <v/>
      </c>
      <c r="AN66" s="5" t="str">
        <f t="shared" si="15"/>
        <v/>
      </c>
      <c r="AP66" s="5" t="str">
        <f t="shared" si="16"/>
        <v/>
      </c>
      <c r="AR66" s="2">
        <v>0.10999999940395359</v>
      </c>
      <c r="AS66" s="5">
        <f t="shared" si="9"/>
        <v>269.55249494314188</v>
      </c>
      <c r="AT66" s="11">
        <f t="shared" si="10"/>
        <v>5.0343842680298581E-3</v>
      </c>
      <c r="AU66" s="5">
        <f t="shared" si="11"/>
        <v>5.0343842680298581</v>
      </c>
    </row>
    <row r="67" spans="1:47" x14ac:dyDescent="0.25">
      <c r="A67" s="1" t="s">
        <v>155</v>
      </c>
      <c r="B67" s="1" t="s">
        <v>152</v>
      </c>
      <c r="C67" s="1" t="s">
        <v>153</v>
      </c>
      <c r="D67" s="1" t="s">
        <v>154</v>
      </c>
      <c r="E67" s="1" t="s">
        <v>81</v>
      </c>
      <c r="F67" s="1" t="s">
        <v>144</v>
      </c>
      <c r="G67" s="1" t="s">
        <v>93</v>
      </c>
      <c r="H67" s="1" t="s">
        <v>65</v>
      </c>
      <c r="I67" s="2">
        <v>19.36</v>
      </c>
      <c r="J67" s="2">
        <f t="shared" si="8"/>
        <v>1.570000045001507</v>
      </c>
      <c r="K67" s="2">
        <f t="shared" ref="K67:K98" si="17">SUM(N67,P67,R67,T67,V67,X67,Z67,AB67,AE67,AG67,AI67,AV67,AX67,AZ67,BB67,BD67)</f>
        <v>0.11999999731779099</v>
      </c>
      <c r="L67" s="2">
        <f t="shared" ref="L67:L98" si="18">SUM(M67,AD67,AK67,AM67,AO67,AQ67,AR67)</f>
        <v>1.450000047683716</v>
      </c>
      <c r="R67" s="7">
        <v>7.9999998211860657E-2</v>
      </c>
      <c r="S67" s="5">
        <v>128.2399971336126</v>
      </c>
      <c r="Z67" s="9">
        <v>3.9999999105930328E-2</v>
      </c>
      <c r="AA67" s="5">
        <v>6.9299998451024294</v>
      </c>
      <c r="AL67" s="5" t="str">
        <f t="shared" ref="AL67:AL98" si="19">IF(AK67&gt;0,AK67*$AL$1,"")</f>
        <v/>
      </c>
      <c r="AN67" s="5" t="str">
        <f t="shared" ref="AN67:AN98" si="20">IF(AM67&gt;0,AM67*$AN$1,"")</f>
        <v/>
      </c>
      <c r="AP67" s="5" t="str">
        <f t="shared" ref="AP67:AP98" si="21">IF(AO67&gt;0,AO67*$AP$1,"")</f>
        <v/>
      </c>
      <c r="AR67" s="2">
        <v>1.450000047683716</v>
      </c>
      <c r="AS67" s="5">
        <f t="shared" si="9"/>
        <v>135.16999697871503</v>
      </c>
      <c r="AT67" s="11">
        <f t="shared" si="10"/>
        <v>2.5245461239111417E-3</v>
      </c>
      <c r="AU67" s="5">
        <f t="shared" si="11"/>
        <v>2.5245461239111417</v>
      </c>
    </row>
    <row r="68" spans="1:47" x14ac:dyDescent="0.25">
      <c r="A68" s="1" t="s">
        <v>155</v>
      </c>
      <c r="B68" s="1" t="s">
        <v>152</v>
      </c>
      <c r="C68" s="1" t="s">
        <v>153</v>
      </c>
      <c r="D68" s="1" t="s">
        <v>154</v>
      </c>
      <c r="E68" s="1" t="s">
        <v>62</v>
      </c>
      <c r="F68" s="1" t="s">
        <v>144</v>
      </c>
      <c r="G68" s="1" t="s">
        <v>93</v>
      </c>
      <c r="H68" s="1" t="s">
        <v>65</v>
      </c>
      <c r="I68" s="2">
        <v>19.36</v>
      </c>
      <c r="J68" s="2">
        <f t="shared" ref="J68:J131" si="22">SUM(K68:L68)</f>
        <v>5.4499998781830072</v>
      </c>
      <c r="K68" s="2">
        <f t="shared" si="17"/>
        <v>2.339999983087182</v>
      </c>
      <c r="L68" s="2">
        <f t="shared" si="18"/>
        <v>3.1099998950958252</v>
      </c>
      <c r="R68" s="7">
        <v>1.7599999904632571</v>
      </c>
      <c r="S68" s="5">
        <v>2821.2799847126012</v>
      </c>
      <c r="T68" s="8">
        <v>0.56999999284744263</v>
      </c>
      <c r="U68" s="5">
        <v>274.31249655783182</v>
      </c>
      <c r="Z68" s="9">
        <v>9.9999997764825821E-3</v>
      </c>
      <c r="AA68" s="5">
        <v>1.7324999612756069</v>
      </c>
      <c r="AL68" s="5" t="str">
        <f t="shared" si="19"/>
        <v/>
      </c>
      <c r="AN68" s="5" t="str">
        <f t="shared" si="20"/>
        <v/>
      </c>
      <c r="AP68" s="5" t="str">
        <f t="shared" si="21"/>
        <v/>
      </c>
      <c r="AR68" s="2">
        <v>3.1099998950958252</v>
      </c>
      <c r="AS68" s="5">
        <f t="shared" ref="AS68:AS131" si="23">SUM(O68,Q68,S68,U68,W68,Y68,AA68,AC68,AF68,AH68,AJ68,AW68,AY68,BA68,BC68,BE68)</f>
        <v>3097.3249812317085</v>
      </c>
      <c r="AT68" s="11">
        <f t="shared" ref="AT68:AT131" si="24">(AS68/$AS$179)*100</f>
        <v>5.784819080149093E-2</v>
      </c>
      <c r="AU68" s="5">
        <f t="shared" ref="AU68:AU131" si="25">(AT68/100)*$AU$1</f>
        <v>57.848190801490929</v>
      </c>
    </row>
    <row r="69" spans="1:47" x14ac:dyDescent="0.25">
      <c r="A69" s="1" t="s">
        <v>156</v>
      </c>
      <c r="B69" s="1" t="s">
        <v>157</v>
      </c>
      <c r="C69" s="1" t="s">
        <v>158</v>
      </c>
      <c r="D69" s="1" t="s">
        <v>69</v>
      </c>
      <c r="E69" s="1" t="s">
        <v>109</v>
      </c>
      <c r="F69" s="1" t="s">
        <v>144</v>
      </c>
      <c r="G69" s="1" t="s">
        <v>93</v>
      </c>
      <c r="H69" s="1" t="s">
        <v>65</v>
      </c>
      <c r="I69" s="2">
        <v>4.43</v>
      </c>
      <c r="J69" s="2">
        <f t="shared" si="22"/>
        <v>2.0899999588727955</v>
      </c>
      <c r="K69" s="2">
        <f t="shared" si="17"/>
        <v>0.5599999874830246</v>
      </c>
      <c r="L69" s="2">
        <f t="shared" si="18"/>
        <v>1.529999971389771</v>
      </c>
      <c r="Z69" s="9">
        <v>0.5599999874830246</v>
      </c>
      <c r="AA69" s="5">
        <v>75.899998303502798</v>
      </c>
      <c r="AL69" s="5" t="str">
        <f t="shared" si="19"/>
        <v/>
      </c>
      <c r="AN69" s="5" t="str">
        <f t="shared" si="20"/>
        <v/>
      </c>
      <c r="AP69" s="5" t="str">
        <f t="shared" si="21"/>
        <v/>
      </c>
      <c r="AR69" s="2">
        <v>1.529999971389771</v>
      </c>
      <c r="AS69" s="5">
        <f t="shared" si="23"/>
        <v>75.899998303502798</v>
      </c>
      <c r="AT69" s="11">
        <f t="shared" si="24"/>
        <v>1.4175708426785211E-3</v>
      </c>
      <c r="AU69" s="5">
        <f t="shared" si="25"/>
        <v>1.417570842678521</v>
      </c>
    </row>
    <row r="70" spans="1:47" x14ac:dyDescent="0.25">
      <c r="A70" s="1" t="s">
        <v>159</v>
      </c>
      <c r="B70" s="1" t="s">
        <v>89</v>
      </c>
      <c r="C70" s="1" t="s">
        <v>90</v>
      </c>
      <c r="D70" s="1" t="s">
        <v>69</v>
      </c>
      <c r="E70" s="1" t="s">
        <v>91</v>
      </c>
      <c r="F70" s="1" t="s">
        <v>144</v>
      </c>
      <c r="G70" s="1" t="s">
        <v>93</v>
      </c>
      <c r="H70" s="1" t="s">
        <v>65</v>
      </c>
      <c r="I70" s="2">
        <v>155.57</v>
      </c>
      <c r="J70" s="2">
        <f t="shared" si="22"/>
        <v>14.570000261068344</v>
      </c>
      <c r="K70" s="2">
        <f t="shared" si="17"/>
        <v>14.570000261068344</v>
      </c>
      <c r="L70" s="2">
        <f t="shared" si="18"/>
        <v>0</v>
      </c>
      <c r="P70" s="6">
        <v>7.2300001680850983</v>
      </c>
      <c r="Q70" s="5">
        <v>19089.422949619591</v>
      </c>
      <c r="R70" s="7">
        <v>7.3400000929832458</v>
      </c>
      <c r="S70" s="5">
        <v>9922.5701326727867</v>
      </c>
      <c r="AL70" s="5" t="str">
        <f t="shared" si="19"/>
        <v/>
      </c>
      <c r="AN70" s="5" t="str">
        <f t="shared" si="20"/>
        <v/>
      </c>
      <c r="AP70" s="5" t="str">
        <f t="shared" si="21"/>
        <v/>
      </c>
      <c r="AS70" s="5">
        <f t="shared" si="23"/>
        <v>29011.993082292378</v>
      </c>
      <c r="AT70" s="11">
        <f t="shared" si="24"/>
        <v>0.54185186298680899</v>
      </c>
      <c r="AU70" s="5">
        <f t="shared" si="25"/>
        <v>541.85186298680901</v>
      </c>
    </row>
    <row r="71" spans="1:47" x14ac:dyDescent="0.25">
      <c r="A71" s="1" t="s">
        <v>159</v>
      </c>
      <c r="B71" s="1" t="s">
        <v>89</v>
      </c>
      <c r="C71" s="1" t="s">
        <v>90</v>
      </c>
      <c r="D71" s="1" t="s">
        <v>69</v>
      </c>
      <c r="E71" s="1" t="s">
        <v>109</v>
      </c>
      <c r="F71" s="1" t="s">
        <v>144</v>
      </c>
      <c r="G71" s="1" t="s">
        <v>93</v>
      </c>
      <c r="H71" s="1" t="s">
        <v>65</v>
      </c>
      <c r="I71" s="2">
        <v>155.57</v>
      </c>
      <c r="J71" s="2">
        <f t="shared" si="22"/>
        <v>1.3199999928474426</v>
      </c>
      <c r="K71" s="2">
        <f t="shared" si="17"/>
        <v>1.1699999868869781</v>
      </c>
      <c r="L71" s="2">
        <f t="shared" si="18"/>
        <v>0.15000000596046451</v>
      </c>
      <c r="P71" s="6">
        <v>0.40999999642372131</v>
      </c>
      <c r="Q71" s="5">
        <v>910.71249205619097</v>
      </c>
      <c r="R71" s="7">
        <v>0.75999999046325684</v>
      </c>
      <c r="S71" s="5">
        <v>870.19998908042908</v>
      </c>
      <c r="AL71" s="5" t="str">
        <f t="shared" si="19"/>
        <v/>
      </c>
      <c r="AN71" s="5" t="str">
        <f t="shared" si="20"/>
        <v/>
      </c>
      <c r="AP71" s="5" t="str">
        <f t="shared" si="21"/>
        <v/>
      </c>
      <c r="AR71" s="2">
        <v>0.15000000596046451</v>
      </c>
      <c r="AS71" s="5">
        <f t="shared" si="23"/>
        <v>1780.91248113662</v>
      </c>
      <c r="AT71" s="11">
        <f t="shared" si="24"/>
        <v>3.3261787391963948E-2</v>
      </c>
      <c r="AU71" s="5">
        <f t="shared" si="25"/>
        <v>33.261787391963949</v>
      </c>
    </row>
    <row r="72" spans="1:47" x14ac:dyDescent="0.25">
      <c r="A72" s="1" t="s">
        <v>160</v>
      </c>
      <c r="B72" s="1" t="s">
        <v>161</v>
      </c>
      <c r="C72" s="1" t="s">
        <v>162</v>
      </c>
      <c r="D72" s="1" t="s">
        <v>69</v>
      </c>
      <c r="E72" s="1" t="s">
        <v>91</v>
      </c>
      <c r="F72" s="1" t="s">
        <v>144</v>
      </c>
      <c r="G72" s="1" t="s">
        <v>93</v>
      </c>
      <c r="H72" s="1" t="s">
        <v>65</v>
      </c>
      <c r="I72" s="2">
        <v>160</v>
      </c>
      <c r="J72" s="2">
        <f t="shared" si="22"/>
        <v>4.999999888241291E-2</v>
      </c>
      <c r="K72" s="2">
        <f t="shared" si="17"/>
        <v>4.999999888241291E-2</v>
      </c>
      <c r="L72" s="2">
        <f t="shared" si="18"/>
        <v>0</v>
      </c>
      <c r="P72" s="6">
        <v>1.9999999552965161E-2</v>
      </c>
      <c r="Q72" s="5">
        <v>53.309998808428652</v>
      </c>
      <c r="R72" s="7">
        <v>2.999999932944775E-2</v>
      </c>
      <c r="S72" s="5">
        <v>41.219999078661203</v>
      </c>
      <c r="AL72" s="5" t="str">
        <f t="shared" si="19"/>
        <v/>
      </c>
      <c r="AN72" s="5" t="str">
        <f t="shared" si="20"/>
        <v/>
      </c>
      <c r="AP72" s="5" t="str">
        <f t="shared" si="21"/>
        <v/>
      </c>
      <c r="AS72" s="5">
        <f t="shared" si="23"/>
        <v>94.529997887089849</v>
      </c>
      <c r="AT72" s="11">
        <f t="shared" si="24"/>
        <v>1.7655200495177944E-3</v>
      </c>
      <c r="AU72" s="5">
        <f t="shared" si="25"/>
        <v>1.7655200495177945</v>
      </c>
    </row>
    <row r="73" spans="1:47" x14ac:dyDescent="0.25">
      <c r="A73" s="1" t="s">
        <v>160</v>
      </c>
      <c r="B73" s="1" t="s">
        <v>161</v>
      </c>
      <c r="C73" s="1" t="s">
        <v>162</v>
      </c>
      <c r="D73" s="1" t="s">
        <v>69</v>
      </c>
      <c r="E73" s="1" t="s">
        <v>62</v>
      </c>
      <c r="F73" s="1" t="s">
        <v>163</v>
      </c>
      <c r="G73" s="1" t="s">
        <v>93</v>
      </c>
      <c r="H73" s="1" t="s">
        <v>65</v>
      </c>
      <c r="I73" s="2">
        <v>160</v>
      </c>
      <c r="J73" s="2">
        <f t="shared" si="22"/>
        <v>15.399999618530273</v>
      </c>
      <c r="K73" s="2">
        <f t="shared" si="17"/>
        <v>14.499999642372131</v>
      </c>
      <c r="L73" s="2">
        <f t="shared" si="18"/>
        <v>0.89999997615814209</v>
      </c>
      <c r="P73" s="6">
        <v>8.7299995422363281</v>
      </c>
      <c r="Q73" s="5">
        <v>23269.813779830929</v>
      </c>
      <c r="R73" s="7">
        <v>3.9500000476837158</v>
      </c>
      <c r="S73" s="5">
        <v>5427.3000655174264</v>
      </c>
      <c r="Z73" s="9">
        <v>1.820000052452087</v>
      </c>
      <c r="AA73" s="5">
        <v>306.24000889062881</v>
      </c>
      <c r="AL73" s="5" t="str">
        <f t="shared" si="19"/>
        <v/>
      </c>
      <c r="AN73" s="5" t="str">
        <f t="shared" si="20"/>
        <v/>
      </c>
      <c r="AP73" s="5" t="str">
        <f t="shared" si="21"/>
        <v/>
      </c>
      <c r="AR73" s="2">
        <v>0.89999997615814209</v>
      </c>
      <c r="AS73" s="5">
        <f t="shared" si="23"/>
        <v>29003.353854238983</v>
      </c>
      <c r="AT73" s="11">
        <f t="shared" si="24"/>
        <v>0.54169050965261301</v>
      </c>
      <c r="AU73" s="5">
        <f t="shared" si="25"/>
        <v>541.69050965261306</v>
      </c>
    </row>
    <row r="74" spans="1:47" x14ac:dyDescent="0.25">
      <c r="A74" s="1" t="s">
        <v>160</v>
      </c>
      <c r="B74" s="1" t="s">
        <v>161</v>
      </c>
      <c r="C74" s="1" t="s">
        <v>162</v>
      </c>
      <c r="D74" s="1" t="s">
        <v>69</v>
      </c>
      <c r="E74" s="1" t="s">
        <v>104</v>
      </c>
      <c r="F74" s="1" t="s">
        <v>163</v>
      </c>
      <c r="G74" s="1" t="s">
        <v>93</v>
      </c>
      <c r="H74" s="1" t="s">
        <v>65</v>
      </c>
      <c r="I74" s="2">
        <v>160</v>
      </c>
      <c r="J74" s="2">
        <f t="shared" si="22"/>
        <v>20.289999671280384</v>
      </c>
      <c r="K74" s="2">
        <f t="shared" si="17"/>
        <v>20.289999671280384</v>
      </c>
      <c r="L74" s="2">
        <f t="shared" si="18"/>
        <v>0</v>
      </c>
      <c r="P74" s="6">
        <v>6.0999999046325684</v>
      </c>
      <c r="Q74" s="5">
        <v>16259.549745798109</v>
      </c>
      <c r="R74" s="7">
        <v>8.7299998477101326</v>
      </c>
      <c r="S74" s="5">
        <v>11995.01979075372</v>
      </c>
      <c r="T74" s="8">
        <v>2.279999971389771</v>
      </c>
      <c r="U74" s="5">
        <v>940.49998819828033</v>
      </c>
      <c r="Z74" s="9">
        <v>3.179999947547913</v>
      </c>
      <c r="AA74" s="5">
        <v>547.30499142408371</v>
      </c>
      <c r="AL74" s="5" t="str">
        <f t="shared" si="19"/>
        <v/>
      </c>
      <c r="AN74" s="5" t="str">
        <f t="shared" si="20"/>
        <v/>
      </c>
      <c r="AP74" s="5" t="str">
        <f t="shared" si="21"/>
        <v/>
      </c>
      <c r="AS74" s="5">
        <f t="shared" si="23"/>
        <v>29742.374516174194</v>
      </c>
      <c r="AT74" s="11">
        <f t="shared" si="24"/>
        <v>0.55549306783327612</v>
      </c>
      <c r="AU74" s="5">
        <f t="shared" si="25"/>
        <v>555.49306783327609</v>
      </c>
    </row>
    <row r="75" spans="1:47" x14ac:dyDescent="0.25">
      <c r="A75" s="1" t="s">
        <v>164</v>
      </c>
      <c r="B75" s="1" t="s">
        <v>165</v>
      </c>
      <c r="C75" s="1" t="s">
        <v>166</v>
      </c>
      <c r="D75" s="1" t="s">
        <v>69</v>
      </c>
      <c r="E75" s="1" t="s">
        <v>109</v>
      </c>
      <c r="F75" s="1" t="s">
        <v>163</v>
      </c>
      <c r="G75" s="1" t="s">
        <v>93</v>
      </c>
      <c r="H75" s="1" t="s">
        <v>65</v>
      </c>
      <c r="I75" s="2">
        <v>116.77</v>
      </c>
      <c r="J75" s="2">
        <f t="shared" si="22"/>
        <v>15.029999613761905</v>
      </c>
      <c r="K75" s="2">
        <f t="shared" si="17"/>
        <v>14.38999962806702</v>
      </c>
      <c r="L75" s="2">
        <f t="shared" si="18"/>
        <v>0.63999998569488525</v>
      </c>
      <c r="R75" s="7">
        <v>10.85999965667725</v>
      </c>
      <c r="S75" s="5">
        <v>14921.63952827454</v>
      </c>
      <c r="T75" s="8">
        <v>1.610000014305115</v>
      </c>
      <c r="U75" s="5">
        <v>664.12500590085983</v>
      </c>
      <c r="Z75" s="9">
        <v>1.919999957084656</v>
      </c>
      <c r="AA75" s="5">
        <v>293.53499346971512</v>
      </c>
      <c r="AL75" s="5" t="str">
        <f t="shared" si="19"/>
        <v/>
      </c>
      <c r="AN75" s="5" t="str">
        <f t="shared" si="20"/>
        <v/>
      </c>
      <c r="AP75" s="5" t="str">
        <f t="shared" si="21"/>
        <v/>
      </c>
      <c r="AR75" s="2">
        <v>0.63999998569488525</v>
      </c>
      <c r="AS75" s="5">
        <f t="shared" si="23"/>
        <v>15879.299527645115</v>
      </c>
      <c r="AT75" s="11">
        <f t="shared" si="24"/>
        <v>0.29657486845437364</v>
      </c>
      <c r="AU75" s="5">
        <f t="shared" si="25"/>
        <v>296.57486845437364</v>
      </c>
    </row>
    <row r="76" spans="1:47" x14ac:dyDescent="0.25">
      <c r="A76" s="1" t="s">
        <v>164</v>
      </c>
      <c r="B76" s="1" t="s">
        <v>165</v>
      </c>
      <c r="C76" s="1" t="s">
        <v>166</v>
      </c>
      <c r="D76" s="1" t="s">
        <v>69</v>
      </c>
      <c r="E76" s="1" t="s">
        <v>91</v>
      </c>
      <c r="F76" s="1" t="s">
        <v>163</v>
      </c>
      <c r="G76" s="1" t="s">
        <v>93</v>
      </c>
      <c r="H76" s="1" t="s">
        <v>65</v>
      </c>
      <c r="I76" s="2">
        <v>116.77</v>
      </c>
      <c r="J76" s="2">
        <f t="shared" si="22"/>
        <v>11.419999748468399</v>
      </c>
      <c r="K76" s="2">
        <f t="shared" si="17"/>
        <v>11.419999748468399</v>
      </c>
      <c r="L76" s="2">
        <f t="shared" si="18"/>
        <v>0</v>
      </c>
      <c r="R76" s="7">
        <v>9.2399997711181641</v>
      </c>
      <c r="S76" s="5">
        <v>12695.759685516359</v>
      </c>
      <c r="T76" s="8">
        <v>1.779999971389771</v>
      </c>
      <c r="U76" s="5">
        <v>734.24998819828033</v>
      </c>
      <c r="Z76" s="9">
        <v>0.40000000596046448</v>
      </c>
      <c r="AA76" s="5">
        <v>59.400000885128968</v>
      </c>
      <c r="AL76" s="5" t="str">
        <f t="shared" si="19"/>
        <v/>
      </c>
      <c r="AN76" s="5" t="str">
        <f t="shared" si="20"/>
        <v/>
      </c>
      <c r="AP76" s="5" t="str">
        <f t="shared" si="21"/>
        <v/>
      </c>
      <c r="AS76" s="5">
        <f t="shared" si="23"/>
        <v>13489.409674599769</v>
      </c>
      <c r="AT76" s="11">
        <f t="shared" si="24"/>
        <v>0.25193931840675282</v>
      </c>
      <c r="AU76" s="5">
        <f t="shared" si="25"/>
        <v>251.93931840675282</v>
      </c>
    </row>
    <row r="77" spans="1:47" x14ac:dyDescent="0.25">
      <c r="A77" s="1" t="s">
        <v>167</v>
      </c>
      <c r="B77" s="1" t="s">
        <v>165</v>
      </c>
      <c r="C77" s="1" t="s">
        <v>166</v>
      </c>
      <c r="D77" s="1" t="s">
        <v>69</v>
      </c>
      <c r="E77" s="1" t="s">
        <v>104</v>
      </c>
      <c r="F77" s="1" t="s">
        <v>163</v>
      </c>
      <c r="G77" s="1" t="s">
        <v>93</v>
      </c>
      <c r="H77" s="1" t="s">
        <v>65</v>
      </c>
      <c r="I77" s="2">
        <v>40</v>
      </c>
      <c r="J77" s="2">
        <f t="shared" si="22"/>
        <v>3.9999999105930328E-2</v>
      </c>
      <c r="K77" s="2">
        <f t="shared" si="17"/>
        <v>3.9999999105930328E-2</v>
      </c>
      <c r="L77" s="2">
        <f t="shared" si="18"/>
        <v>0</v>
      </c>
      <c r="R77" s="7">
        <v>2.999999932944775E-2</v>
      </c>
      <c r="S77" s="5">
        <v>41.219999078661203</v>
      </c>
      <c r="T77" s="8">
        <v>9.9999997764825821E-3</v>
      </c>
      <c r="U77" s="5">
        <v>4.1249999077990651</v>
      </c>
      <c r="AL77" s="5" t="str">
        <f t="shared" si="19"/>
        <v/>
      </c>
      <c r="AN77" s="5" t="str">
        <f t="shared" si="20"/>
        <v/>
      </c>
      <c r="AP77" s="5" t="str">
        <f t="shared" si="21"/>
        <v/>
      </c>
      <c r="AS77" s="5">
        <f t="shared" si="23"/>
        <v>45.344998986460268</v>
      </c>
      <c r="AT77" s="11">
        <f t="shared" si="24"/>
        <v>8.4690052518125866E-4</v>
      </c>
      <c r="AU77" s="5">
        <f t="shared" si="25"/>
        <v>0.84690052518125869</v>
      </c>
    </row>
    <row r="78" spans="1:47" x14ac:dyDescent="0.25">
      <c r="A78" s="1" t="s">
        <v>167</v>
      </c>
      <c r="B78" s="1" t="s">
        <v>165</v>
      </c>
      <c r="C78" s="1" t="s">
        <v>166</v>
      </c>
      <c r="D78" s="1" t="s">
        <v>69</v>
      </c>
      <c r="E78" s="1" t="s">
        <v>109</v>
      </c>
      <c r="F78" s="1" t="s">
        <v>163</v>
      </c>
      <c r="G78" s="1" t="s">
        <v>93</v>
      </c>
      <c r="H78" s="1" t="s">
        <v>65</v>
      </c>
      <c r="I78" s="2">
        <v>40</v>
      </c>
      <c r="J78" s="2">
        <f t="shared" si="22"/>
        <v>12.909999618306752</v>
      </c>
      <c r="K78" s="2">
        <f t="shared" si="17"/>
        <v>12.909999618306752</v>
      </c>
      <c r="L78" s="2">
        <f t="shared" si="18"/>
        <v>0</v>
      </c>
      <c r="P78" s="6">
        <v>1.7100000381469731</v>
      </c>
      <c r="Q78" s="5">
        <v>4558.0051016807556</v>
      </c>
      <c r="R78" s="7">
        <v>11.19999958015978</v>
      </c>
      <c r="S78" s="5">
        <v>15388.799423139541</v>
      </c>
      <c r="AL78" s="5" t="str">
        <f t="shared" si="19"/>
        <v/>
      </c>
      <c r="AN78" s="5" t="str">
        <f t="shared" si="20"/>
        <v/>
      </c>
      <c r="AP78" s="5" t="str">
        <f t="shared" si="21"/>
        <v/>
      </c>
      <c r="AS78" s="5">
        <f t="shared" si="23"/>
        <v>19946.804524820298</v>
      </c>
      <c r="AT78" s="11">
        <f t="shared" si="24"/>
        <v>0.37254293980252046</v>
      </c>
      <c r="AU78" s="5">
        <f t="shared" si="25"/>
        <v>372.54293980252044</v>
      </c>
    </row>
    <row r="79" spans="1:47" x14ac:dyDescent="0.25">
      <c r="A79" s="1" t="s">
        <v>168</v>
      </c>
      <c r="B79" s="1" t="s">
        <v>169</v>
      </c>
      <c r="C79" s="1" t="s">
        <v>170</v>
      </c>
      <c r="D79" s="1" t="s">
        <v>69</v>
      </c>
      <c r="E79" s="1" t="s">
        <v>91</v>
      </c>
      <c r="F79" s="1" t="s">
        <v>163</v>
      </c>
      <c r="G79" s="1" t="s">
        <v>93</v>
      </c>
      <c r="H79" s="1" t="s">
        <v>65</v>
      </c>
      <c r="I79" s="2">
        <v>3.23</v>
      </c>
      <c r="J79" s="2">
        <f t="shared" si="22"/>
        <v>1.2699999995529652</v>
      </c>
      <c r="K79" s="2">
        <f t="shared" si="17"/>
        <v>1.2699999995529652</v>
      </c>
      <c r="L79" s="2">
        <f t="shared" si="18"/>
        <v>0</v>
      </c>
      <c r="R79" s="7">
        <v>1.9999999552965161E-2</v>
      </c>
      <c r="S79" s="5">
        <v>27.479999385774139</v>
      </c>
      <c r="Z79" s="9">
        <v>1.25</v>
      </c>
      <c r="AA79" s="5">
        <v>206.25</v>
      </c>
      <c r="AL79" s="5" t="str">
        <f t="shared" si="19"/>
        <v/>
      </c>
      <c r="AN79" s="5" t="str">
        <f t="shared" si="20"/>
        <v/>
      </c>
      <c r="AP79" s="5" t="str">
        <f t="shared" si="21"/>
        <v/>
      </c>
      <c r="AS79" s="5">
        <f t="shared" si="23"/>
        <v>233.72999938577414</v>
      </c>
      <c r="AT79" s="11">
        <f t="shared" si="24"/>
        <v>4.3653338549976117E-3</v>
      </c>
      <c r="AU79" s="5">
        <f t="shared" si="25"/>
        <v>4.365333854997612</v>
      </c>
    </row>
    <row r="80" spans="1:47" x14ac:dyDescent="0.25">
      <c r="A80" s="1" t="s">
        <v>171</v>
      </c>
      <c r="B80" s="1" t="s">
        <v>172</v>
      </c>
      <c r="C80" s="1" t="s">
        <v>173</v>
      </c>
      <c r="D80" s="1" t="s">
        <v>174</v>
      </c>
      <c r="E80" s="1" t="s">
        <v>106</v>
      </c>
      <c r="F80" s="1" t="s">
        <v>175</v>
      </c>
      <c r="G80" s="1" t="s">
        <v>93</v>
      </c>
      <c r="H80" s="1" t="s">
        <v>65</v>
      </c>
      <c r="I80" s="2">
        <v>160</v>
      </c>
      <c r="J80" s="2">
        <f t="shared" si="22"/>
        <v>6.9999998435378075E-2</v>
      </c>
      <c r="K80" s="2">
        <f t="shared" si="17"/>
        <v>6.9999998435378075E-2</v>
      </c>
      <c r="L80" s="2">
        <f t="shared" si="18"/>
        <v>0</v>
      </c>
      <c r="N80" s="4">
        <v>3.9999999105930328E-2</v>
      </c>
      <c r="O80" s="5">
        <v>164.88499631453311</v>
      </c>
      <c r="P80" s="6">
        <v>2.999999932944775E-2</v>
      </c>
      <c r="Q80" s="5">
        <v>93.292497914750129</v>
      </c>
      <c r="AL80" s="5" t="str">
        <f t="shared" si="19"/>
        <v/>
      </c>
      <c r="AN80" s="5" t="str">
        <f t="shared" si="20"/>
        <v/>
      </c>
      <c r="AP80" s="5" t="str">
        <f t="shared" si="21"/>
        <v/>
      </c>
      <c r="AS80" s="5">
        <f t="shared" si="23"/>
        <v>258.17749422928324</v>
      </c>
      <c r="AT80" s="11">
        <f t="shared" si="24"/>
        <v>4.8219353917738341E-3</v>
      </c>
      <c r="AU80" s="5">
        <f t="shared" si="25"/>
        <v>4.8219353917738346</v>
      </c>
    </row>
    <row r="81" spans="1:47" x14ac:dyDescent="0.25">
      <c r="A81" s="1" t="s">
        <v>171</v>
      </c>
      <c r="B81" s="1" t="s">
        <v>172</v>
      </c>
      <c r="C81" s="1" t="s">
        <v>173</v>
      </c>
      <c r="D81" s="1" t="s">
        <v>174</v>
      </c>
      <c r="E81" s="1" t="s">
        <v>107</v>
      </c>
      <c r="F81" s="1" t="s">
        <v>175</v>
      </c>
      <c r="G81" s="1" t="s">
        <v>93</v>
      </c>
      <c r="H81" s="1" t="s">
        <v>65</v>
      </c>
      <c r="I81" s="2">
        <v>160</v>
      </c>
      <c r="J81" s="2">
        <f t="shared" si="22"/>
        <v>5.9999998658895493E-2</v>
      </c>
      <c r="K81" s="2">
        <f t="shared" si="17"/>
        <v>5.9999998658895493E-2</v>
      </c>
      <c r="L81" s="2">
        <f t="shared" si="18"/>
        <v>0</v>
      </c>
      <c r="P81" s="6">
        <v>4.999999888241291E-2</v>
      </c>
      <c r="Q81" s="5">
        <v>128.8324971203692</v>
      </c>
      <c r="R81" s="7">
        <v>9.9999997764825821E-3</v>
      </c>
      <c r="S81" s="5">
        <v>9.1599997952580452</v>
      </c>
      <c r="AL81" s="5" t="str">
        <f t="shared" si="19"/>
        <v/>
      </c>
      <c r="AN81" s="5" t="str">
        <f t="shared" si="20"/>
        <v/>
      </c>
      <c r="AP81" s="5" t="str">
        <f t="shared" si="21"/>
        <v/>
      </c>
      <c r="AS81" s="5">
        <f t="shared" si="23"/>
        <v>137.99249691562724</v>
      </c>
      <c r="AT81" s="11">
        <f t="shared" si="24"/>
        <v>2.5772614559725401E-3</v>
      </c>
      <c r="AU81" s="5">
        <f t="shared" si="25"/>
        <v>2.5772614559725402</v>
      </c>
    </row>
    <row r="82" spans="1:47" x14ac:dyDescent="0.25">
      <c r="A82" s="1" t="s">
        <v>171</v>
      </c>
      <c r="B82" s="1" t="s">
        <v>172</v>
      </c>
      <c r="C82" s="1" t="s">
        <v>173</v>
      </c>
      <c r="D82" s="1" t="s">
        <v>174</v>
      </c>
      <c r="E82" s="1" t="s">
        <v>97</v>
      </c>
      <c r="F82" s="1" t="s">
        <v>175</v>
      </c>
      <c r="G82" s="1" t="s">
        <v>93</v>
      </c>
      <c r="H82" s="1" t="s">
        <v>65</v>
      </c>
      <c r="I82" s="2">
        <v>160</v>
      </c>
      <c r="J82" s="2">
        <f t="shared" si="22"/>
        <v>39.339999914169304</v>
      </c>
      <c r="K82" s="2">
        <f t="shared" si="17"/>
        <v>39.339999914169304</v>
      </c>
      <c r="L82" s="2">
        <f t="shared" si="18"/>
        <v>0</v>
      </c>
      <c r="P82" s="6">
        <v>35.739999890327447</v>
      </c>
      <c r="Q82" s="5">
        <v>90720.291987359524</v>
      </c>
      <c r="R82" s="7">
        <v>3.6000000238418579</v>
      </c>
      <c r="S82" s="5">
        <v>4376.1900578737259</v>
      </c>
      <c r="AL82" s="5" t="str">
        <f t="shared" si="19"/>
        <v/>
      </c>
      <c r="AN82" s="5" t="str">
        <f t="shared" si="20"/>
        <v/>
      </c>
      <c r="AP82" s="5" t="str">
        <f t="shared" si="21"/>
        <v/>
      </c>
      <c r="AS82" s="5">
        <f t="shared" si="23"/>
        <v>95096.48204523325</v>
      </c>
      <c r="AT82" s="11">
        <f t="shared" si="24"/>
        <v>1.7761001739364048</v>
      </c>
      <c r="AU82" s="5">
        <f t="shared" si="25"/>
        <v>1776.1001739364049</v>
      </c>
    </row>
    <row r="83" spans="1:47" x14ac:dyDescent="0.25">
      <c r="A83" s="1" t="s">
        <v>171</v>
      </c>
      <c r="B83" s="1" t="s">
        <v>172</v>
      </c>
      <c r="C83" s="1" t="s">
        <v>173</v>
      </c>
      <c r="D83" s="1" t="s">
        <v>174</v>
      </c>
      <c r="E83" s="1" t="s">
        <v>108</v>
      </c>
      <c r="F83" s="1" t="s">
        <v>175</v>
      </c>
      <c r="G83" s="1" t="s">
        <v>93</v>
      </c>
      <c r="H83" s="1" t="s">
        <v>65</v>
      </c>
      <c r="I83" s="2">
        <v>160</v>
      </c>
      <c r="J83" s="2">
        <f t="shared" si="22"/>
        <v>39.990000605583191</v>
      </c>
      <c r="K83" s="2">
        <f t="shared" si="17"/>
        <v>39.990000605583191</v>
      </c>
      <c r="L83" s="2">
        <f t="shared" si="18"/>
        <v>0</v>
      </c>
      <c r="N83" s="4">
        <v>16.300000309944149</v>
      </c>
      <c r="O83" s="5">
        <v>60630.57</v>
      </c>
      <c r="P83" s="6">
        <v>23.690000295639042</v>
      </c>
      <c r="Q83" s="5">
        <v>65922.257500000007</v>
      </c>
      <c r="AL83" s="5" t="str">
        <f t="shared" si="19"/>
        <v/>
      </c>
      <c r="AN83" s="5" t="str">
        <f t="shared" si="20"/>
        <v/>
      </c>
      <c r="AP83" s="5" t="str">
        <f t="shared" si="21"/>
        <v/>
      </c>
      <c r="AS83" s="5">
        <f t="shared" si="23"/>
        <v>126552.82750000001</v>
      </c>
      <c r="AT83" s="11">
        <f t="shared" si="24"/>
        <v>2.3636047738125616</v>
      </c>
      <c r="AU83" s="5">
        <f t="shared" si="25"/>
        <v>2363.6047738125617</v>
      </c>
    </row>
    <row r="84" spans="1:47" x14ac:dyDescent="0.25">
      <c r="A84" s="1" t="s">
        <v>171</v>
      </c>
      <c r="B84" s="1" t="s">
        <v>172</v>
      </c>
      <c r="C84" s="1" t="s">
        <v>173</v>
      </c>
      <c r="D84" s="1" t="s">
        <v>174</v>
      </c>
      <c r="E84" s="1" t="s">
        <v>102</v>
      </c>
      <c r="F84" s="1" t="s">
        <v>175</v>
      </c>
      <c r="G84" s="1" t="s">
        <v>93</v>
      </c>
      <c r="H84" s="1" t="s">
        <v>65</v>
      </c>
      <c r="I84" s="2">
        <v>160</v>
      </c>
      <c r="J84" s="2">
        <f t="shared" si="22"/>
        <v>7.9999998211860657E-2</v>
      </c>
      <c r="K84" s="2">
        <f t="shared" si="17"/>
        <v>7.9999998211860657E-2</v>
      </c>
      <c r="L84" s="2">
        <f t="shared" si="18"/>
        <v>0</v>
      </c>
      <c r="P84" s="6">
        <v>7.9999998211860657E-2</v>
      </c>
      <c r="Q84" s="5">
        <v>222.12499503511941</v>
      </c>
      <c r="AL84" s="5" t="str">
        <f t="shared" si="19"/>
        <v/>
      </c>
      <c r="AN84" s="5" t="str">
        <f t="shared" si="20"/>
        <v/>
      </c>
      <c r="AP84" s="5" t="str">
        <f t="shared" si="21"/>
        <v/>
      </c>
      <c r="AS84" s="5">
        <f t="shared" si="23"/>
        <v>222.12499503511941</v>
      </c>
      <c r="AT84" s="11">
        <f t="shared" si="24"/>
        <v>4.1485892415015361E-3</v>
      </c>
      <c r="AU84" s="5">
        <f t="shared" si="25"/>
        <v>4.1485892415015364</v>
      </c>
    </row>
    <row r="85" spans="1:47" x14ac:dyDescent="0.25">
      <c r="A85" s="1" t="s">
        <v>171</v>
      </c>
      <c r="B85" s="1" t="s">
        <v>172</v>
      </c>
      <c r="C85" s="1" t="s">
        <v>173</v>
      </c>
      <c r="D85" s="1" t="s">
        <v>174</v>
      </c>
      <c r="E85" s="1" t="s">
        <v>104</v>
      </c>
      <c r="F85" s="1" t="s">
        <v>175</v>
      </c>
      <c r="G85" s="1" t="s">
        <v>93</v>
      </c>
      <c r="H85" s="1" t="s">
        <v>65</v>
      </c>
      <c r="I85" s="2">
        <v>160</v>
      </c>
      <c r="J85" s="2">
        <f t="shared" si="22"/>
        <v>7.9999998211860657E-2</v>
      </c>
      <c r="K85" s="2">
        <f t="shared" si="17"/>
        <v>7.9999998211860657E-2</v>
      </c>
      <c r="L85" s="2">
        <f t="shared" si="18"/>
        <v>0</v>
      </c>
      <c r="P85" s="6">
        <v>7.9999998211860657E-2</v>
      </c>
      <c r="Q85" s="5">
        <v>213.23999523371461</v>
      </c>
      <c r="AL85" s="5" t="str">
        <f t="shared" si="19"/>
        <v/>
      </c>
      <c r="AN85" s="5" t="str">
        <f t="shared" si="20"/>
        <v/>
      </c>
      <c r="AP85" s="5" t="str">
        <f t="shared" si="21"/>
        <v/>
      </c>
      <c r="AS85" s="5">
        <f t="shared" si="23"/>
        <v>213.23999523371461</v>
      </c>
      <c r="AT85" s="11">
        <f t="shared" si="24"/>
        <v>3.9826456718414747E-3</v>
      </c>
      <c r="AU85" s="5">
        <f t="shared" si="25"/>
        <v>3.9826456718414751</v>
      </c>
    </row>
    <row r="86" spans="1:47" x14ac:dyDescent="0.25">
      <c r="A86" s="1" t="s">
        <v>171</v>
      </c>
      <c r="B86" s="1" t="s">
        <v>172</v>
      </c>
      <c r="C86" s="1" t="s">
        <v>173</v>
      </c>
      <c r="D86" s="1" t="s">
        <v>174</v>
      </c>
      <c r="E86" s="1" t="s">
        <v>109</v>
      </c>
      <c r="F86" s="1" t="s">
        <v>175</v>
      </c>
      <c r="G86" s="1" t="s">
        <v>93</v>
      </c>
      <c r="H86" s="1" t="s">
        <v>65</v>
      </c>
      <c r="I86" s="2">
        <v>160</v>
      </c>
      <c r="J86" s="2">
        <f t="shared" si="22"/>
        <v>38.350000390782952</v>
      </c>
      <c r="K86" s="2">
        <f t="shared" si="17"/>
        <v>38.350000390782952</v>
      </c>
      <c r="L86" s="2">
        <f t="shared" si="18"/>
        <v>0</v>
      </c>
      <c r="N86" s="4">
        <v>9.9999997764825821E-3</v>
      </c>
      <c r="O86" s="5">
        <v>35.332499210257083</v>
      </c>
      <c r="P86" s="6">
        <v>25.07000029087067</v>
      </c>
      <c r="Q86" s="5">
        <v>67108.405768960714</v>
      </c>
      <c r="R86" s="7">
        <v>13.2700001001358</v>
      </c>
      <c r="S86" s="5">
        <v>18674.950125575069</v>
      </c>
      <c r="AL86" s="5" t="str">
        <f t="shared" si="19"/>
        <v/>
      </c>
      <c r="AN86" s="5" t="str">
        <f t="shared" si="20"/>
        <v/>
      </c>
      <c r="AP86" s="5" t="str">
        <f t="shared" si="21"/>
        <v/>
      </c>
      <c r="AS86" s="5">
        <f t="shared" si="23"/>
        <v>85818.688393746037</v>
      </c>
      <c r="AT86" s="11">
        <f t="shared" si="24"/>
        <v>1.6028204630180292</v>
      </c>
      <c r="AU86" s="5">
        <f t="shared" si="25"/>
        <v>1602.8204630180292</v>
      </c>
    </row>
    <row r="87" spans="1:47" x14ac:dyDescent="0.25">
      <c r="A87" s="1" t="s">
        <v>171</v>
      </c>
      <c r="B87" s="1" t="s">
        <v>172</v>
      </c>
      <c r="C87" s="1" t="s">
        <v>173</v>
      </c>
      <c r="D87" s="1" t="s">
        <v>174</v>
      </c>
      <c r="E87" s="1" t="s">
        <v>91</v>
      </c>
      <c r="F87" s="1" t="s">
        <v>175</v>
      </c>
      <c r="G87" s="1" t="s">
        <v>93</v>
      </c>
      <c r="H87" s="1" t="s">
        <v>65</v>
      </c>
      <c r="I87" s="2">
        <v>160</v>
      </c>
      <c r="J87" s="2">
        <f t="shared" si="22"/>
        <v>38.200000464916229</v>
      </c>
      <c r="K87" s="2">
        <f t="shared" si="17"/>
        <v>38.200000464916229</v>
      </c>
      <c r="L87" s="2">
        <f t="shared" si="18"/>
        <v>0</v>
      </c>
      <c r="P87" s="6">
        <v>24.11000007390976</v>
      </c>
      <c r="Q87" s="5">
        <v>74780.602730900049</v>
      </c>
      <c r="R87" s="7">
        <v>14.09000039100647</v>
      </c>
      <c r="S87" s="5">
        <v>22235.90063333511</v>
      </c>
      <c r="AL87" s="5" t="str">
        <f t="shared" si="19"/>
        <v/>
      </c>
      <c r="AN87" s="5" t="str">
        <f t="shared" si="20"/>
        <v/>
      </c>
      <c r="AP87" s="5" t="str">
        <f t="shared" si="21"/>
        <v/>
      </c>
      <c r="AS87" s="5">
        <f t="shared" si="23"/>
        <v>97016.503364235163</v>
      </c>
      <c r="AT87" s="11">
        <f t="shared" si="24"/>
        <v>1.8119600724867932</v>
      </c>
      <c r="AU87" s="5">
        <f t="shared" si="25"/>
        <v>1811.9600724867933</v>
      </c>
    </row>
    <row r="88" spans="1:47" x14ac:dyDescent="0.25">
      <c r="A88" s="1" t="s">
        <v>176</v>
      </c>
      <c r="B88" s="1" t="s">
        <v>177</v>
      </c>
      <c r="C88" s="1" t="s">
        <v>178</v>
      </c>
      <c r="D88" s="1" t="s">
        <v>69</v>
      </c>
      <c r="E88" s="1" t="s">
        <v>97</v>
      </c>
      <c r="F88" s="1" t="s">
        <v>125</v>
      </c>
      <c r="G88" s="1" t="s">
        <v>93</v>
      </c>
      <c r="H88" s="1" t="s">
        <v>65</v>
      </c>
      <c r="I88" s="2">
        <v>160</v>
      </c>
      <c r="J88" s="2">
        <f t="shared" si="22"/>
        <v>8.9999999850988388E-2</v>
      </c>
      <c r="K88" s="2">
        <f t="shared" si="17"/>
        <v>8.9999999850988388E-2</v>
      </c>
      <c r="L88" s="2">
        <f t="shared" si="18"/>
        <v>0</v>
      </c>
      <c r="R88" s="7">
        <v>8.9999999850988388E-2</v>
      </c>
      <c r="S88" s="5">
        <v>123.659999795258</v>
      </c>
      <c r="AL88" s="5" t="str">
        <f t="shared" si="19"/>
        <v/>
      </c>
      <c r="AN88" s="5" t="str">
        <f t="shared" si="20"/>
        <v/>
      </c>
      <c r="AP88" s="5" t="str">
        <f t="shared" si="21"/>
        <v/>
      </c>
      <c r="AS88" s="5">
        <f t="shared" si="23"/>
        <v>123.659999795258</v>
      </c>
      <c r="AT88" s="11">
        <f t="shared" si="24"/>
        <v>2.3095759424713934E-3</v>
      </c>
      <c r="AU88" s="5">
        <f t="shared" si="25"/>
        <v>2.3095759424713931</v>
      </c>
    </row>
    <row r="89" spans="1:47" x14ac:dyDescent="0.25">
      <c r="A89" s="1" t="s">
        <v>176</v>
      </c>
      <c r="B89" s="1" t="s">
        <v>177</v>
      </c>
      <c r="C89" s="1" t="s">
        <v>178</v>
      </c>
      <c r="D89" s="1" t="s">
        <v>69</v>
      </c>
      <c r="E89" s="1" t="s">
        <v>91</v>
      </c>
      <c r="F89" s="1" t="s">
        <v>125</v>
      </c>
      <c r="G89" s="1" t="s">
        <v>93</v>
      </c>
      <c r="H89" s="1" t="s">
        <v>65</v>
      </c>
      <c r="I89" s="2">
        <v>160</v>
      </c>
      <c r="J89" s="2">
        <f t="shared" si="22"/>
        <v>8.0000000074505806E-2</v>
      </c>
      <c r="K89" s="2">
        <f t="shared" si="17"/>
        <v>8.0000000074505806E-2</v>
      </c>
      <c r="L89" s="2">
        <f t="shared" si="18"/>
        <v>0</v>
      </c>
      <c r="P89" s="6">
        <v>7.0000000298023224E-2</v>
      </c>
      <c r="Q89" s="5">
        <v>177.7000009929761</v>
      </c>
      <c r="R89" s="7">
        <v>9.9999997764825821E-3</v>
      </c>
      <c r="S89" s="5">
        <v>13.73999969288707</v>
      </c>
      <c r="AL89" s="5" t="str">
        <f t="shared" si="19"/>
        <v/>
      </c>
      <c r="AN89" s="5" t="str">
        <f t="shared" si="20"/>
        <v/>
      </c>
      <c r="AP89" s="5" t="str">
        <f t="shared" si="21"/>
        <v/>
      </c>
      <c r="AS89" s="5">
        <f t="shared" si="23"/>
        <v>191.44000068586317</v>
      </c>
      <c r="AT89" s="11">
        <f t="shared" si="24"/>
        <v>3.5754910297819006E-3</v>
      </c>
      <c r="AU89" s="5">
        <f t="shared" si="25"/>
        <v>3.5754910297819005</v>
      </c>
    </row>
    <row r="90" spans="1:47" x14ac:dyDescent="0.25">
      <c r="A90" s="1" t="s">
        <v>176</v>
      </c>
      <c r="B90" s="1" t="s">
        <v>177</v>
      </c>
      <c r="C90" s="1" t="s">
        <v>178</v>
      </c>
      <c r="D90" s="1" t="s">
        <v>69</v>
      </c>
      <c r="E90" s="1" t="s">
        <v>73</v>
      </c>
      <c r="F90" s="1" t="s">
        <v>175</v>
      </c>
      <c r="G90" s="1" t="s">
        <v>93</v>
      </c>
      <c r="H90" s="1" t="s">
        <v>65</v>
      </c>
      <c r="I90" s="2">
        <v>160</v>
      </c>
      <c r="J90" s="2">
        <f t="shared" si="22"/>
        <v>6.9999998435378075E-2</v>
      </c>
      <c r="K90" s="2">
        <f t="shared" si="17"/>
        <v>6.9999998435378075E-2</v>
      </c>
      <c r="L90" s="2">
        <f t="shared" si="18"/>
        <v>0</v>
      </c>
      <c r="R90" s="7">
        <v>5.9999998658895493E-2</v>
      </c>
      <c r="S90" s="5">
        <v>82.439998157322407</v>
      </c>
      <c r="T90" s="8">
        <v>9.9999997764825821E-3</v>
      </c>
      <c r="U90" s="5">
        <v>4.1249999077990651</v>
      </c>
      <c r="AL90" s="5" t="str">
        <f t="shared" si="19"/>
        <v/>
      </c>
      <c r="AN90" s="5" t="str">
        <f t="shared" si="20"/>
        <v/>
      </c>
      <c r="AP90" s="5" t="str">
        <f t="shared" si="21"/>
        <v/>
      </c>
      <c r="AS90" s="5">
        <f t="shared" si="23"/>
        <v>86.564998065121472</v>
      </c>
      <c r="AT90" s="11">
        <f t="shared" si="24"/>
        <v>1.6167591567386849E-3</v>
      </c>
      <c r="AU90" s="5">
        <f t="shared" si="25"/>
        <v>1.616759156738685</v>
      </c>
    </row>
    <row r="91" spans="1:47" x14ac:dyDescent="0.25">
      <c r="A91" s="1" t="s">
        <v>176</v>
      </c>
      <c r="B91" s="1" t="s">
        <v>177</v>
      </c>
      <c r="C91" s="1" t="s">
        <v>178</v>
      </c>
      <c r="D91" s="1" t="s">
        <v>69</v>
      </c>
      <c r="E91" s="1" t="s">
        <v>117</v>
      </c>
      <c r="F91" s="1" t="s">
        <v>175</v>
      </c>
      <c r="G91" s="1" t="s">
        <v>93</v>
      </c>
      <c r="H91" s="1" t="s">
        <v>65</v>
      </c>
      <c r="I91" s="2">
        <v>160</v>
      </c>
      <c r="J91" s="2">
        <f t="shared" si="22"/>
        <v>5.9999998658895493E-2</v>
      </c>
      <c r="K91" s="2">
        <f t="shared" si="17"/>
        <v>5.9999998658895493E-2</v>
      </c>
      <c r="L91" s="2">
        <f t="shared" si="18"/>
        <v>0</v>
      </c>
      <c r="P91" s="6">
        <v>1.9999999552965161E-2</v>
      </c>
      <c r="Q91" s="5">
        <v>62.194998609833419</v>
      </c>
      <c r="R91" s="7">
        <v>3.9999999105930328E-2</v>
      </c>
      <c r="S91" s="5">
        <v>54.959998771548271</v>
      </c>
      <c r="AL91" s="5" t="str">
        <f t="shared" si="19"/>
        <v/>
      </c>
      <c r="AN91" s="5" t="str">
        <f t="shared" si="20"/>
        <v/>
      </c>
      <c r="AP91" s="5" t="str">
        <f t="shared" si="21"/>
        <v/>
      </c>
      <c r="AS91" s="5">
        <f t="shared" si="23"/>
        <v>117.15499738138169</v>
      </c>
      <c r="AT91" s="11">
        <f t="shared" si="24"/>
        <v>2.1880831630303314E-3</v>
      </c>
      <c r="AU91" s="5">
        <f t="shared" si="25"/>
        <v>2.1880831630303317</v>
      </c>
    </row>
    <row r="92" spans="1:47" x14ac:dyDescent="0.25">
      <c r="A92" s="1" t="s">
        <v>176</v>
      </c>
      <c r="B92" s="1" t="s">
        <v>177</v>
      </c>
      <c r="C92" s="1" t="s">
        <v>178</v>
      </c>
      <c r="D92" s="1" t="s">
        <v>69</v>
      </c>
      <c r="E92" s="1" t="s">
        <v>102</v>
      </c>
      <c r="F92" s="1" t="s">
        <v>175</v>
      </c>
      <c r="G92" s="1" t="s">
        <v>93</v>
      </c>
      <c r="H92" s="1" t="s">
        <v>65</v>
      </c>
      <c r="I92" s="2">
        <v>160</v>
      </c>
      <c r="J92" s="2">
        <f t="shared" si="22"/>
        <v>40.00000086799264</v>
      </c>
      <c r="K92" s="2">
        <f t="shared" si="17"/>
        <v>40.00000086799264</v>
      </c>
      <c r="L92" s="2">
        <f t="shared" si="18"/>
        <v>0</v>
      </c>
      <c r="P92" s="6">
        <v>9.3799999039620161</v>
      </c>
      <c r="Q92" s="5">
        <v>26077.474999999999</v>
      </c>
      <c r="R92" s="7">
        <v>25.280000746250149</v>
      </c>
      <c r="S92" s="5">
        <v>34961.43</v>
      </c>
      <c r="T92" s="8">
        <v>5.3400002177804708</v>
      </c>
      <c r="U92" s="5">
        <v>2204.8125</v>
      </c>
      <c r="AL92" s="5" t="str">
        <f t="shared" si="19"/>
        <v/>
      </c>
      <c r="AN92" s="5" t="str">
        <f t="shared" si="20"/>
        <v/>
      </c>
      <c r="AP92" s="5" t="str">
        <f t="shared" si="21"/>
        <v/>
      </c>
      <c r="AS92" s="5">
        <f t="shared" si="23"/>
        <v>63243.717499999999</v>
      </c>
      <c r="AT92" s="11">
        <f t="shared" si="24"/>
        <v>1.1811917248285346</v>
      </c>
      <c r="AU92" s="5">
        <f t="shared" si="25"/>
        <v>1181.1917248285347</v>
      </c>
    </row>
    <row r="93" spans="1:47" x14ac:dyDescent="0.25">
      <c r="A93" s="1" t="s">
        <v>176</v>
      </c>
      <c r="B93" s="1" t="s">
        <v>177</v>
      </c>
      <c r="C93" s="1" t="s">
        <v>178</v>
      </c>
      <c r="D93" s="1" t="s">
        <v>69</v>
      </c>
      <c r="E93" s="1" t="s">
        <v>81</v>
      </c>
      <c r="F93" s="1" t="s">
        <v>175</v>
      </c>
      <c r="G93" s="1" t="s">
        <v>93</v>
      </c>
      <c r="H93" s="1" t="s">
        <v>65</v>
      </c>
      <c r="I93" s="2">
        <v>160</v>
      </c>
      <c r="J93" s="2">
        <f t="shared" si="22"/>
        <v>39.999999541789293</v>
      </c>
      <c r="K93" s="2">
        <f t="shared" si="17"/>
        <v>39.999999541789293</v>
      </c>
      <c r="L93" s="2">
        <f t="shared" si="18"/>
        <v>0</v>
      </c>
      <c r="R93" s="7">
        <v>39.989999542012811</v>
      </c>
      <c r="S93" s="5">
        <v>54946.259999999987</v>
      </c>
      <c r="T93" s="8">
        <v>9.9999997764825821E-3</v>
      </c>
      <c r="U93" s="5">
        <v>4.125</v>
      </c>
      <c r="AL93" s="5" t="str">
        <f t="shared" si="19"/>
        <v/>
      </c>
      <c r="AN93" s="5" t="str">
        <f t="shared" si="20"/>
        <v/>
      </c>
      <c r="AP93" s="5" t="str">
        <f t="shared" si="21"/>
        <v/>
      </c>
      <c r="AS93" s="5">
        <f t="shared" si="23"/>
        <v>54950.384999999987</v>
      </c>
      <c r="AT93" s="11">
        <f t="shared" si="24"/>
        <v>1.0262986206992344</v>
      </c>
      <c r="AU93" s="5">
        <f t="shared" si="25"/>
        <v>1026.2986206992343</v>
      </c>
    </row>
    <row r="94" spans="1:47" x14ac:dyDescent="0.25">
      <c r="A94" s="1" t="s">
        <v>176</v>
      </c>
      <c r="B94" s="1" t="s">
        <v>177</v>
      </c>
      <c r="C94" s="1" t="s">
        <v>178</v>
      </c>
      <c r="D94" s="1" t="s">
        <v>69</v>
      </c>
      <c r="E94" s="1" t="s">
        <v>62</v>
      </c>
      <c r="F94" s="1" t="s">
        <v>175</v>
      </c>
      <c r="G94" s="1" t="s">
        <v>93</v>
      </c>
      <c r="H94" s="1" t="s">
        <v>65</v>
      </c>
      <c r="I94" s="2">
        <v>160</v>
      </c>
      <c r="J94" s="2">
        <f t="shared" si="22"/>
        <v>37.720000684261322</v>
      </c>
      <c r="K94" s="2">
        <f t="shared" si="17"/>
        <v>37.720000684261322</v>
      </c>
      <c r="L94" s="2">
        <f t="shared" si="18"/>
        <v>0</v>
      </c>
      <c r="P94" s="6">
        <v>6.050000011920929</v>
      </c>
      <c r="Q94" s="5">
        <v>16126.27503177524</v>
      </c>
      <c r="R94" s="7">
        <v>30.620000720024109</v>
      </c>
      <c r="S94" s="5">
        <v>42071.880989313133</v>
      </c>
      <c r="T94" s="8">
        <v>1.049999952316284</v>
      </c>
      <c r="U94" s="5">
        <v>433.12498033046722</v>
      </c>
      <c r="AL94" s="5" t="str">
        <f t="shared" si="19"/>
        <v/>
      </c>
      <c r="AN94" s="5" t="str">
        <f t="shared" si="20"/>
        <v/>
      </c>
      <c r="AP94" s="5" t="str">
        <f t="shared" si="21"/>
        <v/>
      </c>
      <c r="AS94" s="5">
        <f t="shared" si="23"/>
        <v>58631.281001418844</v>
      </c>
      <c r="AT94" s="11">
        <f t="shared" si="24"/>
        <v>1.0950460642193025</v>
      </c>
      <c r="AU94" s="5">
        <f t="shared" si="25"/>
        <v>1095.0460642193025</v>
      </c>
    </row>
    <row r="95" spans="1:47" x14ac:dyDescent="0.25">
      <c r="A95" s="1" t="s">
        <v>176</v>
      </c>
      <c r="B95" s="1" t="s">
        <v>177</v>
      </c>
      <c r="C95" s="1" t="s">
        <v>178</v>
      </c>
      <c r="D95" s="1" t="s">
        <v>69</v>
      </c>
      <c r="E95" s="1" t="s">
        <v>104</v>
      </c>
      <c r="F95" s="1" t="s">
        <v>175</v>
      </c>
      <c r="G95" s="1" t="s">
        <v>93</v>
      </c>
      <c r="H95" s="1" t="s">
        <v>65</v>
      </c>
      <c r="I95" s="2">
        <v>160</v>
      </c>
      <c r="J95" s="2">
        <f t="shared" si="22"/>
        <v>38.429999947547913</v>
      </c>
      <c r="K95" s="2">
        <f t="shared" si="17"/>
        <v>38.429999947547913</v>
      </c>
      <c r="L95" s="2">
        <f t="shared" si="18"/>
        <v>0</v>
      </c>
      <c r="P95" s="6">
        <v>4.2100000381469727</v>
      </c>
      <c r="Q95" s="5">
        <v>11221.755101680759</v>
      </c>
      <c r="R95" s="7">
        <v>22</v>
      </c>
      <c r="S95" s="5">
        <v>30228</v>
      </c>
      <c r="T95" s="8">
        <v>12.21999990940094</v>
      </c>
      <c r="U95" s="5">
        <v>5040.7499626278877</v>
      </c>
      <c r="AL95" s="5" t="str">
        <f t="shared" si="19"/>
        <v/>
      </c>
      <c r="AN95" s="5" t="str">
        <f t="shared" si="20"/>
        <v/>
      </c>
      <c r="AP95" s="5" t="str">
        <f t="shared" si="21"/>
        <v/>
      </c>
      <c r="AS95" s="5">
        <f t="shared" si="23"/>
        <v>46490.505064308643</v>
      </c>
      <c r="AT95" s="11">
        <f t="shared" si="24"/>
        <v>0.86829493957341231</v>
      </c>
      <c r="AU95" s="5">
        <f t="shared" si="25"/>
        <v>868.29493957341231</v>
      </c>
    </row>
    <row r="96" spans="1:47" x14ac:dyDescent="0.25">
      <c r="A96" s="1" t="s">
        <v>179</v>
      </c>
      <c r="B96" s="1" t="s">
        <v>180</v>
      </c>
      <c r="C96" s="1" t="s">
        <v>181</v>
      </c>
      <c r="D96" s="1" t="s">
        <v>69</v>
      </c>
      <c r="E96" s="1" t="s">
        <v>116</v>
      </c>
      <c r="F96" s="1" t="s">
        <v>175</v>
      </c>
      <c r="G96" s="1" t="s">
        <v>93</v>
      </c>
      <c r="H96" s="1" t="s">
        <v>65</v>
      </c>
      <c r="I96" s="2">
        <v>158.81</v>
      </c>
      <c r="J96" s="2">
        <f t="shared" si="22"/>
        <v>36.569999951869256</v>
      </c>
      <c r="K96" s="2">
        <f t="shared" si="17"/>
        <v>36.549999952316291</v>
      </c>
      <c r="L96" s="2">
        <f t="shared" si="18"/>
        <v>1.9999999552965161E-2</v>
      </c>
      <c r="P96" s="6">
        <v>13.19000029563904</v>
      </c>
      <c r="Q96" s="5">
        <v>35157.945788025863</v>
      </c>
      <c r="R96" s="7">
        <v>23.35999965667725</v>
      </c>
      <c r="S96" s="5">
        <v>32096.63952827454</v>
      </c>
      <c r="AL96" s="5" t="str">
        <f t="shared" si="19"/>
        <v/>
      </c>
      <c r="AN96" s="5" t="str">
        <f t="shared" si="20"/>
        <v/>
      </c>
      <c r="AP96" s="5" t="str">
        <f t="shared" si="21"/>
        <v/>
      </c>
      <c r="AR96" s="2">
        <v>1.9999999552965161E-2</v>
      </c>
      <c r="AS96" s="5">
        <f t="shared" si="23"/>
        <v>67254.585316300407</v>
      </c>
      <c r="AT96" s="11">
        <f t="shared" si="24"/>
        <v>1.2561019935677995</v>
      </c>
      <c r="AU96" s="5">
        <f t="shared" si="25"/>
        <v>1256.1019935677996</v>
      </c>
    </row>
    <row r="97" spans="1:47" x14ac:dyDescent="0.25">
      <c r="A97" s="1" t="s">
        <v>179</v>
      </c>
      <c r="B97" s="1" t="s">
        <v>180</v>
      </c>
      <c r="C97" s="1" t="s">
        <v>181</v>
      </c>
      <c r="D97" s="1" t="s">
        <v>69</v>
      </c>
      <c r="E97" s="1" t="s">
        <v>114</v>
      </c>
      <c r="F97" s="1" t="s">
        <v>175</v>
      </c>
      <c r="G97" s="1" t="s">
        <v>93</v>
      </c>
      <c r="H97" s="1" t="s">
        <v>65</v>
      </c>
      <c r="I97" s="2">
        <v>158.81</v>
      </c>
      <c r="J97" s="2">
        <f t="shared" si="22"/>
        <v>38.250001396983862</v>
      </c>
      <c r="K97" s="2">
        <f t="shared" si="17"/>
        <v>38.250001396983862</v>
      </c>
      <c r="L97" s="2">
        <f t="shared" si="18"/>
        <v>0</v>
      </c>
      <c r="N97" s="4">
        <v>2.0199999995529652</v>
      </c>
      <c r="O97" s="5">
        <v>7137.1649984205142</v>
      </c>
      <c r="P97" s="6">
        <v>34.220001379027963</v>
      </c>
      <c r="Q97" s="5">
        <v>91213.413675799035</v>
      </c>
      <c r="R97" s="7">
        <v>2.0100000184029341</v>
      </c>
      <c r="S97" s="5">
        <v>2761.740025285631</v>
      </c>
      <c r="AL97" s="5" t="str">
        <f t="shared" si="19"/>
        <v/>
      </c>
      <c r="AN97" s="5" t="str">
        <f t="shared" si="20"/>
        <v/>
      </c>
      <c r="AP97" s="5" t="str">
        <f t="shared" si="21"/>
        <v/>
      </c>
      <c r="AS97" s="5">
        <f t="shared" si="23"/>
        <v>101112.31869950518</v>
      </c>
      <c r="AT97" s="11">
        <f t="shared" si="24"/>
        <v>1.8884568910118391</v>
      </c>
      <c r="AU97" s="5">
        <f t="shared" si="25"/>
        <v>1888.4568910118392</v>
      </c>
    </row>
    <row r="98" spans="1:47" x14ac:dyDescent="0.25">
      <c r="A98" s="1" t="s">
        <v>179</v>
      </c>
      <c r="B98" s="1" t="s">
        <v>180</v>
      </c>
      <c r="C98" s="1" t="s">
        <v>181</v>
      </c>
      <c r="D98" s="1" t="s">
        <v>69</v>
      </c>
      <c r="E98" s="1" t="s">
        <v>132</v>
      </c>
      <c r="F98" s="1" t="s">
        <v>175</v>
      </c>
      <c r="G98" s="1" t="s">
        <v>93</v>
      </c>
      <c r="H98" s="1" t="s">
        <v>65</v>
      </c>
      <c r="I98" s="2">
        <v>158.81</v>
      </c>
      <c r="J98" s="2">
        <f t="shared" si="22"/>
        <v>8.0000000074505806E-2</v>
      </c>
      <c r="K98" s="2">
        <f t="shared" si="17"/>
        <v>8.0000000074505806E-2</v>
      </c>
      <c r="L98" s="2">
        <f t="shared" si="18"/>
        <v>0</v>
      </c>
      <c r="N98" s="4">
        <v>1.9999999552965161E-2</v>
      </c>
      <c r="O98" s="5">
        <v>70.664998420514166</v>
      </c>
      <c r="P98" s="6">
        <v>5.000000074505806E-2</v>
      </c>
      <c r="Q98" s="5">
        <v>133.27500198595229</v>
      </c>
      <c r="R98" s="7">
        <v>9.9999997764825821E-3</v>
      </c>
      <c r="S98" s="5">
        <v>13.73999969288707</v>
      </c>
      <c r="AL98" s="5" t="str">
        <f t="shared" si="19"/>
        <v/>
      </c>
      <c r="AN98" s="5" t="str">
        <f t="shared" si="20"/>
        <v/>
      </c>
      <c r="AP98" s="5" t="str">
        <f t="shared" si="21"/>
        <v/>
      </c>
      <c r="AS98" s="5">
        <f t="shared" si="23"/>
        <v>217.68000009935352</v>
      </c>
      <c r="AT98" s="11">
        <f t="shared" si="24"/>
        <v>4.0655708573429606E-3</v>
      </c>
      <c r="AU98" s="5">
        <f t="shared" si="25"/>
        <v>4.0655708573429612</v>
      </c>
    </row>
    <row r="99" spans="1:47" x14ac:dyDescent="0.25">
      <c r="A99" s="1" t="s">
        <v>179</v>
      </c>
      <c r="B99" s="1" t="s">
        <v>180</v>
      </c>
      <c r="C99" s="1" t="s">
        <v>181</v>
      </c>
      <c r="D99" s="1" t="s">
        <v>69</v>
      </c>
      <c r="E99" s="1" t="s">
        <v>117</v>
      </c>
      <c r="F99" s="1" t="s">
        <v>175</v>
      </c>
      <c r="G99" s="1" t="s">
        <v>93</v>
      </c>
      <c r="H99" s="1" t="s">
        <v>65</v>
      </c>
      <c r="I99" s="2">
        <v>158.81</v>
      </c>
      <c r="J99" s="2">
        <f t="shared" si="22"/>
        <v>8.9999999850988388E-2</v>
      </c>
      <c r="K99" s="2">
        <f t="shared" ref="K99:K130" si="26">SUM(N99,P99,R99,T99,V99,X99,Z99,AB99,AE99,AG99,AI99,AV99,AX99,AZ99,BB99,BD99)</f>
        <v>8.9999999850988388E-2</v>
      </c>
      <c r="L99" s="2">
        <f t="shared" ref="L99:L130" si="27">SUM(M99,AD99,AK99,AM99,AO99,AQ99,AR99)</f>
        <v>0</v>
      </c>
      <c r="N99" s="4">
        <v>5.000000074505806E-2</v>
      </c>
      <c r="O99" s="5">
        <v>176.66250263247639</v>
      </c>
      <c r="P99" s="6">
        <v>3.9999999105930328E-2</v>
      </c>
      <c r="Q99" s="5">
        <v>115.50499741826211</v>
      </c>
      <c r="AL99" s="5" t="str">
        <f t="shared" ref="AL99:AL130" si="28">IF(AK99&gt;0,AK99*$AL$1,"")</f>
        <v/>
      </c>
      <c r="AN99" s="5" t="str">
        <f t="shared" ref="AN99:AN130" si="29">IF(AM99&gt;0,AM99*$AN$1,"")</f>
        <v/>
      </c>
      <c r="AP99" s="5" t="str">
        <f t="shared" ref="AP99:AP130" si="30">IF(AO99&gt;0,AO99*$AP$1,"")</f>
        <v/>
      </c>
      <c r="AS99" s="5">
        <f t="shared" si="23"/>
        <v>292.16750005073851</v>
      </c>
      <c r="AT99" s="11">
        <f t="shared" si="24"/>
        <v>5.4567607181499542E-3</v>
      </c>
      <c r="AU99" s="5">
        <f t="shared" si="25"/>
        <v>5.4567607181499547</v>
      </c>
    </row>
    <row r="100" spans="1:47" x14ac:dyDescent="0.25">
      <c r="A100" s="1" t="s">
        <v>179</v>
      </c>
      <c r="B100" s="1" t="s">
        <v>180</v>
      </c>
      <c r="C100" s="1" t="s">
        <v>181</v>
      </c>
      <c r="D100" s="1" t="s">
        <v>69</v>
      </c>
      <c r="E100" s="1" t="s">
        <v>106</v>
      </c>
      <c r="F100" s="1" t="s">
        <v>175</v>
      </c>
      <c r="G100" s="1" t="s">
        <v>93</v>
      </c>
      <c r="H100" s="1" t="s">
        <v>65</v>
      </c>
      <c r="I100" s="2">
        <v>158.81</v>
      </c>
      <c r="J100" s="2">
        <f t="shared" si="22"/>
        <v>40.00000011920929</v>
      </c>
      <c r="K100" s="2">
        <f t="shared" si="26"/>
        <v>40.00000011920929</v>
      </c>
      <c r="L100" s="2">
        <f t="shared" si="27"/>
        <v>0</v>
      </c>
      <c r="N100" s="4">
        <v>27.380000114440922</v>
      </c>
      <c r="O100" s="5">
        <v>106309.60374999999</v>
      </c>
      <c r="P100" s="6">
        <v>12.62000000476837</v>
      </c>
      <c r="Q100" s="5">
        <v>35522.230000000003</v>
      </c>
      <c r="AL100" s="5" t="str">
        <f t="shared" si="28"/>
        <v/>
      </c>
      <c r="AN100" s="5" t="str">
        <f t="shared" si="29"/>
        <v/>
      </c>
      <c r="AP100" s="5" t="str">
        <f t="shared" si="30"/>
        <v/>
      </c>
      <c r="AS100" s="5">
        <f t="shared" si="23"/>
        <v>141831.83374999999</v>
      </c>
      <c r="AT100" s="11">
        <f t="shared" si="24"/>
        <v>2.648968070903746</v>
      </c>
      <c r="AU100" s="5">
        <f t="shared" si="25"/>
        <v>2648.9680709037457</v>
      </c>
    </row>
    <row r="101" spans="1:47" x14ac:dyDescent="0.25">
      <c r="A101" s="1" t="s">
        <v>179</v>
      </c>
      <c r="B101" s="1" t="s">
        <v>180</v>
      </c>
      <c r="C101" s="1" t="s">
        <v>181</v>
      </c>
      <c r="D101" s="1" t="s">
        <v>69</v>
      </c>
      <c r="E101" s="1" t="s">
        <v>107</v>
      </c>
      <c r="F101" s="1" t="s">
        <v>175</v>
      </c>
      <c r="G101" s="1" t="s">
        <v>93</v>
      </c>
      <c r="H101" s="1" t="s">
        <v>65</v>
      </c>
      <c r="I101" s="2">
        <v>158.81</v>
      </c>
      <c r="J101" s="2">
        <f t="shared" si="22"/>
        <v>39.959999963641174</v>
      </c>
      <c r="K101" s="2">
        <f t="shared" si="26"/>
        <v>39.959999963641174</v>
      </c>
      <c r="L101" s="2">
        <f t="shared" si="27"/>
        <v>0</v>
      </c>
      <c r="N101" s="4">
        <v>5.000000074505806E-2</v>
      </c>
      <c r="O101" s="5">
        <v>206.10625307122251</v>
      </c>
      <c r="P101" s="6">
        <v>36.290000058710582</v>
      </c>
      <c r="Q101" s="5">
        <v>109338.8101212755</v>
      </c>
      <c r="R101" s="7">
        <v>3.619999904185534</v>
      </c>
      <c r="S101" s="5">
        <v>5789.1198467165232</v>
      </c>
      <c r="AL101" s="5" t="str">
        <f t="shared" si="28"/>
        <v/>
      </c>
      <c r="AN101" s="5" t="str">
        <f t="shared" si="29"/>
        <v/>
      </c>
      <c r="AP101" s="5" t="str">
        <f t="shared" si="30"/>
        <v/>
      </c>
      <c r="AS101" s="5">
        <f t="shared" si="23"/>
        <v>115334.03622106324</v>
      </c>
      <c r="AT101" s="11">
        <f t="shared" si="24"/>
        <v>2.1540733935413328</v>
      </c>
      <c r="AU101" s="5">
        <f t="shared" si="25"/>
        <v>2154.0733935413327</v>
      </c>
    </row>
    <row r="102" spans="1:47" x14ac:dyDescent="0.25">
      <c r="A102" s="1" t="s">
        <v>182</v>
      </c>
      <c r="B102" s="1" t="s">
        <v>183</v>
      </c>
      <c r="C102" s="1" t="s">
        <v>251</v>
      </c>
      <c r="D102" s="1" t="s">
        <v>252</v>
      </c>
      <c r="E102" s="1" t="s">
        <v>116</v>
      </c>
      <c r="F102" s="1" t="s">
        <v>175</v>
      </c>
      <c r="G102" s="1" t="s">
        <v>93</v>
      </c>
      <c r="H102" s="1" t="s">
        <v>65</v>
      </c>
      <c r="I102" s="2">
        <v>1.19</v>
      </c>
      <c r="J102" s="2">
        <f t="shared" si="22"/>
        <v>1.1899999473243956</v>
      </c>
      <c r="K102" s="2">
        <f t="shared" si="26"/>
        <v>9.9999997764825821E-3</v>
      </c>
      <c r="L102" s="2">
        <f t="shared" si="27"/>
        <v>1.179999947547913</v>
      </c>
      <c r="R102" s="7">
        <v>9.9999997764825821E-3</v>
      </c>
      <c r="S102" s="5">
        <v>13.74</v>
      </c>
      <c r="AL102" s="5" t="str">
        <f t="shared" si="28"/>
        <v/>
      </c>
      <c r="AN102" s="5" t="str">
        <f t="shared" si="29"/>
        <v/>
      </c>
      <c r="AP102" s="5" t="str">
        <f t="shared" si="30"/>
        <v/>
      </c>
      <c r="AR102" s="2">
        <v>1.179999947547913</v>
      </c>
      <c r="AS102" s="5">
        <f t="shared" si="23"/>
        <v>13.74</v>
      </c>
      <c r="AT102" s="11">
        <f t="shared" si="24"/>
        <v>2.5661954958836931E-4</v>
      </c>
      <c r="AU102" s="5">
        <f t="shared" si="25"/>
        <v>0.2566195495883693</v>
      </c>
    </row>
    <row r="103" spans="1:47" x14ac:dyDescent="0.25">
      <c r="A103" s="1" t="s">
        <v>184</v>
      </c>
      <c r="B103" s="1" t="s">
        <v>185</v>
      </c>
      <c r="C103" s="1" t="s">
        <v>186</v>
      </c>
      <c r="D103" s="1" t="s">
        <v>187</v>
      </c>
      <c r="E103" s="1" t="s">
        <v>132</v>
      </c>
      <c r="F103" s="1" t="s">
        <v>175</v>
      </c>
      <c r="G103" s="1" t="s">
        <v>93</v>
      </c>
      <c r="H103" s="1" t="s">
        <v>65</v>
      </c>
      <c r="I103" s="2">
        <v>80</v>
      </c>
      <c r="J103" s="2">
        <f t="shared" si="22"/>
        <v>38.230000650510192</v>
      </c>
      <c r="K103" s="2">
        <f t="shared" si="26"/>
        <v>38.230000650510192</v>
      </c>
      <c r="L103" s="2">
        <f t="shared" si="27"/>
        <v>0</v>
      </c>
      <c r="N103" s="4">
        <v>0.12999999895691869</v>
      </c>
      <c r="O103" s="5">
        <v>459.32249631453311</v>
      </c>
      <c r="P103" s="6">
        <v>12.75000000372529</v>
      </c>
      <c r="Q103" s="5">
        <v>33985.125009929761</v>
      </c>
      <c r="R103" s="7">
        <v>21.720000533387061</v>
      </c>
      <c r="S103" s="5">
        <v>29843.280732873831</v>
      </c>
      <c r="T103" s="8">
        <v>3.630000114440918</v>
      </c>
      <c r="U103" s="5">
        <v>1497.3750472068789</v>
      </c>
      <c r="AL103" s="5" t="str">
        <f t="shared" si="28"/>
        <v/>
      </c>
      <c r="AN103" s="5" t="str">
        <f t="shared" si="29"/>
        <v/>
      </c>
      <c r="AP103" s="5" t="str">
        <f t="shared" si="30"/>
        <v/>
      </c>
      <c r="AS103" s="5">
        <f t="shared" si="23"/>
        <v>65785.103286325</v>
      </c>
      <c r="AT103" s="11">
        <f t="shared" si="24"/>
        <v>1.2286567376245323</v>
      </c>
      <c r="AU103" s="5">
        <f t="shared" si="25"/>
        <v>1228.6567376245323</v>
      </c>
    </row>
    <row r="104" spans="1:47" x14ac:dyDescent="0.25">
      <c r="A104" s="1" t="s">
        <v>184</v>
      </c>
      <c r="B104" s="1" t="s">
        <v>185</v>
      </c>
      <c r="C104" s="1" t="s">
        <v>186</v>
      </c>
      <c r="D104" s="1" t="s">
        <v>187</v>
      </c>
      <c r="E104" s="1" t="s">
        <v>70</v>
      </c>
      <c r="F104" s="1" t="s">
        <v>175</v>
      </c>
      <c r="G104" s="1" t="s">
        <v>93</v>
      </c>
      <c r="H104" s="1" t="s">
        <v>65</v>
      </c>
      <c r="I104" s="2">
        <v>80</v>
      </c>
      <c r="J104" s="2">
        <f t="shared" si="22"/>
        <v>7.9999998211860657E-2</v>
      </c>
      <c r="K104" s="2">
        <f t="shared" si="26"/>
        <v>7.9999998211860657E-2</v>
      </c>
      <c r="L104" s="2">
        <f t="shared" si="27"/>
        <v>0</v>
      </c>
      <c r="R104" s="7">
        <v>3.9999999105930328E-2</v>
      </c>
      <c r="S104" s="5">
        <v>54.959998771548271</v>
      </c>
      <c r="T104" s="8">
        <v>3.9999999105930328E-2</v>
      </c>
      <c r="U104" s="5">
        <v>16.49999963119626</v>
      </c>
      <c r="AL104" s="5" t="str">
        <f t="shared" si="28"/>
        <v/>
      </c>
      <c r="AN104" s="5" t="str">
        <f t="shared" si="29"/>
        <v/>
      </c>
      <c r="AP104" s="5" t="str">
        <f t="shared" si="30"/>
        <v/>
      </c>
      <c r="AS104" s="5">
        <f t="shared" si="23"/>
        <v>71.459998402744532</v>
      </c>
      <c r="AT104" s="11">
        <f t="shared" si="24"/>
        <v>1.3346457499052321E-3</v>
      </c>
      <c r="AU104" s="5">
        <f t="shared" si="25"/>
        <v>1.3346457499052322</v>
      </c>
    </row>
    <row r="105" spans="1:47" x14ac:dyDescent="0.25">
      <c r="A105" s="1" t="s">
        <v>184</v>
      </c>
      <c r="B105" s="1" t="s">
        <v>185</v>
      </c>
      <c r="C105" s="1" t="s">
        <v>186</v>
      </c>
      <c r="D105" s="1" t="s">
        <v>187</v>
      </c>
      <c r="E105" s="1" t="s">
        <v>73</v>
      </c>
      <c r="F105" s="1" t="s">
        <v>175</v>
      </c>
      <c r="G105" s="1" t="s">
        <v>93</v>
      </c>
      <c r="H105" s="1" t="s">
        <v>65</v>
      </c>
      <c r="I105" s="2">
        <v>80</v>
      </c>
      <c r="J105" s="2">
        <f t="shared" si="22"/>
        <v>8.9999997988343239E-2</v>
      </c>
      <c r="K105" s="2">
        <f t="shared" si="26"/>
        <v>8.9999997988343239E-2</v>
      </c>
      <c r="L105" s="2">
        <f t="shared" si="27"/>
        <v>0</v>
      </c>
      <c r="R105" s="7">
        <v>3.9999999105930328E-2</v>
      </c>
      <c r="S105" s="5">
        <v>54.959998771548271</v>
      </c>
      <c r="T105" s="8">
        <v>4.999999888241291E-2</v>
      </c>
      <c r="U105" s="5">
        <v>20.624999538995329</v>
      </c>
      <c r="AL105" s="5" t="str">
        <f t="shared" si="28"/>
        <v/>
      </c>
      <c r="AN105" s="5" t="str">
        <f t="shared" si="29"/>
        <v/>
      </c>
      <c r="AP105" s="5" t="str">
        <f t="shared" si="30"/>
        <v/>
      </c>
      <c r="AS105" s="5">
        <f t="shared" si="23"/>
        <v>75.584998310543597</v>
      </c>
      <c r="AT105" s="11">
        <f t="shared" si="24"/>
        <v>1.4116876435290649E-3</v>
      </c>
      <c r="AU105" s="5">
        <f t="shared" si="25"/>
        <v>1.4116876435290651</v>
      </c>
    </row>
    <row r="106" spans="1:47" x14ac:dyDescent="0.25">
      <c r="A106" s="1" t="s">
        <v>184</v>
      </c>
      <c r="B106" s="1" t="s">
        <v>185</v>
      </c>
      <c r="C106" s="1" t="s">
        <v>186</v>
      </c>
      <c r="D106" s="1" t="s">
        <v>187</v>
      </c>
      <c r="E106" s="1" t="s">
        <v>117</v>
      </c>
      <c r="F106" s="1" t="s">
        <v>175</v>
      </c>
      <c r="G106" s="1" t="s">
        <v>93</v>
      </c>
      <c r="H106" s="1" t="s">
        <v>65</v>
      </c>
      <c r="I106" s="2">
        <v>80</v>
      </c>
      <c r="J106" s="2">
        <f t="shared" si="22"/>
        <v>39.999999929219484</v>
      </c>
      <c r="K106" s="2">
        <f t="shared" si="26"/>
        <v>39.999999929219484</v>
      </c>
      <c r="L106" s="2">
        <f t="shared" si="27"/>
        <v>0</v>
      </c>
      <c r="N106" s="4">
        <v>4.1999998092651367</v>
      </c>
      <c r="O106" s="5">
        <v>14839.65</v>
      </c>
      <c r="P106" s="6">
        <v>16.409999847412109</v>
      </c>
      <c r="Q106" s="5">
        <v>44087.37</v>
      </c>
      <c r="R106" s="7">
        <v>17.06000022962689</v>
      </c>
      <c r="S106" s="5">
        <v>23451.89</v>
      </c>
      <c r="T106" s="8">
        <v>2.3300000429153438</v>
      </c>
      <c r="U106" s="5">
        <v>961.125</v>
      </c>
      <c r="AL106" s="5" t="str">
        <f t="shared" si="28"/>
        <v/>
      </c>
      <c r="AN106" s="5" t="str">
        <f t="shared" si="29"/>
        <v/>
      </c>
      <c r="AP106" s="5" t="str">
        <f t="shared" si="30"/>
        <v/>
      </c>
      <c r="AS106" s="5">
        <f t="shared" si="23"/>
        <v>83340.035000000003</v>
      </c>
      <c r="AT106" s="11">
        <f t="shared" si="24"/>
        <v>1.5565270920217562</v>
      </c>
      <c r="AU106" s="5">
        <f t="shared" si="25"/>
        <v>1556.5270920217563</v>
      </c>
    </row>
    <row r="107" spans="1:47" x14ac:dyDescent="0.25">
      <c r="A107" s="1" t="s">
        <v>188</v>
      </c>
      <c r="B107" s="1" t="s">
        <v>189</v>
      </c>
      <c r="C107" s="1" t="s">
        <v>190</v>
      </c>
      <c r="D107" s="1" t="s">
        <v>69</v>
      </c>
      <c r="E107" s="1" t="s">
        <v>116</v>
      </c>
      <c r="F107" s="1" t="s">
        <v>125</v>
      </c>
      <c r="G107" s="1" t="s">
        <v>93</v>
      </c>
      <c r="H107" s="1" t="s">
        <v>65</v>
      </c>
      <c r="I107" s="2">
        <v>40</v>
      </c>
      <c r="J107" s="2">
        <f t="shared" si="22"/>
        <v>7.9999998211860657E-2</v>
      </c>
      <c r="K107" s="2">
        <f t="shared" si="26"/>
        <v>7.9999998211860657E-2</v>
      </c>
      <c r="L107" s="2">
        <f t="shared" si="27"/>
        <v>0</v>
      </c>
      <c r="P107" s="6">
        <v>3.9999999105930328E-2</v>
      </c>
      <c r="Q107" s="5">
        <v>106.6199976168573</v>
      </c>
      <c r="R107" s="7">
        <v>3.9999999105930328E-2</v>
      </c>
      <c r="S107" s="5">
        <v>54.959998771548271</v>
      </c>
      <c r="AL107" s="5" t="str">
        <f t="shared" si="28"/>
        <v/>
      </c>
      <c r="AN107" s="5" t="str">
        <f t="shared" si="29"/>
        <v/>
      </c>
      <c r="AP107" s="5" t="str">
        <f t="shared" si="30"/>
        <v/>
      </c>
      <c r="AS107" s="5">
        <f t="shared" si="23"/>
        <v>161.57999638840556</v>
      </c>
      <c r="AT107" s="11">
        <f t="shared" si="24"/>
        <v>3.0178010113306383E-3</v>
      </c>
      <c r="AU107" s="5">
        <f t="shared" si="25"/>
        <v>3.0178010113306382</v>
      </c>
    </row>
    <row r="108" spans="1:47" x14ac:dyDescent="0.25">
      <c r="A108" s="1" t="s">
        <v>188</v>
      </c>
      <c r="B108" s="1" t="s">
        <v>189</v>
      </c>
      <c r="C108" s="1" t="s">
        <v>190</v>
      </c>
      <c r="D108" s="1" t="s">
        <v>69</v>
      </c>
      <c r="E108" s="1" t="s">
        <v>70</v>
      </c>
      <c r="F108" s="1" t="s">
        <v>175</v>
      </c>
      <c r="G108" s="1" t="s">
        <v>93</v>
      </c>
      <c r="H108" s="1" t="s">
        <v>65</v>
      </c>
      <c r="I108" s="2">
        <v>40</v>
      </c>
      <c r="J108" s="2">
        <f t="shared" si="22"/>
        <v>37.960000157356262</v>
      </c>
      <c r="K108" s="2">
        <f t="shared" si="26"/>
        <v>36.610000133514404</v>
      </c>
      <c r="L108" s="2">
        <f t="shared" si="27"/>
        <v>1.3500000238418579</v>
      </c>
      <c r="P108" s="6">
        <v>6.4499998092651367</v>
      </c>
      <c r="Q108" s="5">
        <v>17192.474491596218</v>
      </c>
      <c r="R108" s="7">
        <v>23.770000457763668</v>
      </c>
      <c r="S108" s="5">
        <v>32659.980628967289</v>
      </c>
      <c r="T108" s="8">
        <v>6.3899998664855957</v>
      </c>
      <c r="U108" s="5">
        <v>2635.8749449253078</v>
      </c>
      <c r="AL108" s="5" t="str">
        <f t="shared" si="28"/>
        <v/>
      </c>
      <c r="AN108" s="5" t="str">
        <f t="shared" si="29"/>
        <v/>
      </c>
      <c r="AP108" s="5" t="str">
        <f t="shared" si="30"/>
        <v/>
      </c>
      <c r="AR108" s="2">
        <v>1.3500000238418579</v>
      </c>
      <c r="AS108" s="5">
        <f t="shared" si="23"/>
        <v>52488.330065488815</v>
      </c>
      <c r="AT108" s="11">
        <f t="shared" si="24"/>
        <v>0.98031525619005822</v>
      </c>
      <c r="AU108" s="5">
        <f t="shared" si="25"/>
        <v>980.31525619005822</v>
      </c>
    </row>
    <row r="109" spans="1:47" x14ac:dyDescent="0.25">
      <c r="A109" s="1" t="s">
        <v>191</v>
      </c>
      <c r="B109" s="1" t="s">
        <v>192</v>
      </c>
      <c r="C109" s="1" t="s">
        <v>190</v>
      </c>
      <c r="D109" s="1" t="s">
        <v>69</v>
      </c>
      <c r="E109" s="1" t="s">
        <v>107</v>
      </c>
      <c r="F109" s="1" t="s">
        <v>125</v>
      </c>
      <c r="G109" s="1" t="s">
        <v>93</v>
      </c>
      <c r="H109" s="1" t="s">
        <v>65</v>
      </c>
      <c r="I109" s="2">
        <v>40</v>
      </c>
      <c r="J109" s="2">
        <f t="shared" si="22"/>
        <v>8.9999999850988388E-2</v>
      </c>
      <c r="K109" s="2">
        <f t="shared" si="26"/>
        <v>8.9999999850988388E-2</v>
      </c>
      <c r="L109" s="2">
        <f t="shared" si="27"/>
        <v>0</v>
      </c>
      <c r="R109" s="7">
        <v>5.000000074505806E-2</v>
      </c>
      <c r="S109" s="5">
        <v>68.7</v>
      </c>
      <c r="T109" s="8">
        <v>3.9999999105930328E-2</v>
      </c>
      <c r="U109" s="5">
        <v>16.5</v>
      </c>
      <c r="AL109" s="5" t="str">
        <f t="shared" si="28"/>
        <v/>
      </c>
      <c r="AN109" s="5" t="str">
        <f t="shared" si="29"/>
        <v/>
      </c>
      <c r="AP109" s="5" t="str">
        <f t="shared" si="30"/>
        <v/>
      </c>
      <c r="AS109" s="5">
        <f t="shared" si="23"/>
        <v>85.2</v>
      </c>
      <c r="AT109" s="11">
        <f t="shared" si="24"/>
        <v>1.5912653293252595E-3</v>
      </c>
      <c r="AU109" s="5">
        <f t="shared" si="25"/>
        <v>1.5912653293252594</v>
      </c>
    </row>
    <row r="110" spans="1:47" x14ac:dyDescent="0.25">
      <c r="A110" s="1" t="s">
        <v>191</v>
      </c>
      <c r="B110" s="1" t="s">
        <v>192</v>
      </c>
      <c r="C110" s="1" t="s">
        <v>190</v>
      </c>
      <c r="D110" s="1" t="s">
        <v>69</v>
      </c>
      <c r="E110" s="1" t="s">
        <v>70</v>
      </c>
      <c r="F110" s="1" t="s">
        <v>175</v>
      </c>
      <c r="G110" s="1" t="s">
        <v>93</v>
      </c>
      <c r="H110" s="1" t="s">
        <v>65</v>
      </c>
      <c r="I110" s="2">
        <v>40</v>
      </c>
      <c r="J110" s="2">
        <f t="shared" si="22"/>
        <v>6.9999998435378075E-2</v>
      </c>
      <c r="K110" s="2">
        <f t="shared" si="26"/>
        <v>6.9999998435378075E-2</v>
      </c>
      <c r="L110" s="2">
        <f t="shared" si="27"/>
        <v>0</v>
      </c>
      <c r="R110" s="7">
        <v>5.9999998658895493E-2</v>
      </c>
      <c r="S110" s="5">
        <v>82.44</v>
      </c>
      <c r="T110" s="8">
        <v>9.9999997764825821E-3</v>
      </c>
      <c r="U110" s="5">
        <v>4.125</v>
      </c>
      <c r="AL110" s="5" t="str">
        <f t="shared" si="28"/>
        <v/>
      </c>
      <c r="AN110" s="5" t="str">
        <f t="shared" si="29"/>
        <v/>
      </c>
      <c r="AP110" s="5" t="str">
        <f t="shared" si="30"/>
        <v/>
      </c>
      <c r="AS110" s="5">
        <f t="shared" si="23"/>
        <v>86.564999999999998</v>
      </c>
      <c r="AT110" s="11">
        <f t="shared" si="24"/>
        <v>1.616759192876069E-3</v>
      </c>
      <c r="AU110" s="5">
        <f t="shared" si="25"/>
        <v>1.616759192876069</v>
      </c>
    </row>
    <row r="111" spans="1:47" x14ac:dyDescent="0.25">
      <c r="A111" s="1" t="s">
        <v>191</v>
      </c>
      <c r="B111" s="1" t="s">
        <v>192</v>
      </c>
      <c r="C111" s="1" t="s">
        <v>190</v>
      </c>
      <c r="D111" s="1" t="s">
        <v>69</v>
      </c>
      <c r="E111" s="1" t="s">
        <v>73</v>
      </c>
      <c r="F111" s="1" t="s">
        <v>175</v>
      </c>
      <c r="G111" s="1" t="s">
        <v>93</v>
      </c>
      <c r="H111" s="1" t="s">
        <v>65</v>
      </c>
      <c r="I111" s="2">
        <v>40</v>
      </c>
      <c r="J111" s="2">
        <f t="shared" si="22"/>
        <v>39.840000152587891</v>
      </c>
      <c r="K111" s="2">
        <f t="shared" si="26"/>
        <v>39.840000152587891</v>
      </c>
      <c r="L111" s="2">
        <f t="shared" si="27"/>
        <v>0</v>
      </c>
      <c r="R111" s="7">
        <v>15.820000171661381</v>
      </c>
      <c r="S111" s="5">
        <v>21736.68</v>
      </c>
      <c r="T111" s="8">
        <v>24.01999998092651</v>
      </c>
      <c r="U111" s="5">
        <v>9908.25</v>
      </c>
      <c r="AL111" s="5" t="str">
        <f t="shared" si="28"/>
        <v/>
      </c>
      <c r="AN111" s="5" t="str">
        <f t="shared" si="29"/>
        <v/>
      </c>
      <c r="AP111" s="5" t="str">
        <f t="shared" si="30"/>
        <v/>
      </c>
      <c r="AS111" s="5">
        <f t="shared" si="23"/>
        <v>31644.93</v>
      </c>
      <c r="AT111" s="11">
        <f t="shared" si="24"/>
        <v>0.59102676006953969</v>
      </c>
      <c r="AU111" s="5">
        <f t="shared" si="25"/>
        <v>591.02676006953971</v>
      </c>
    </row>
    <row r="112" spans="1:47" x14ac:dyDescent="0.25">
      <c r="A112" s="1" t="s">
        <v>193</v>
      </c>
      <c r="B112" s="1" t="s">
        <v>194</v>
      </c>
      <c r="C112" s="1" t="s">
        <v>195</v>
      </c>
      <c r="D112" s="1" t="s">
        <v>196</v>
      </c>
      <c r="E112" s="1" t="s">
        <v>114</v>
      </c>
      <c r="F112" s="1" t="s">
        <v>197</v>
      </c>
      <c r="G112" s="1" t="s">
        <v>93</v>
      </c>
      <c r="H112" s="1" t="s">
        <v>198</v>
      </c>
      <c r="I112" s="2">
        <v>164.04</v>
      </c>
      <c r="J112" s="2">
        <f t="shared" si="22"/>
        <v>5.5699998736381531</v>
      </c>
      <c r="K112" s="2">
        <f t="shared" si="26"/>
        <v>5.5699998736381531</v>
      </c>
      <c r="L112" s="2">
        <f t="shared" si="27"/>
        <v>0</v>
      </c>
      <c r="P112" s="6">
        <v>0.94999998807907104</v>
      </c>
      <c r="Q112" s="5">
        <v>2954.2624629288912</v>
      </c>
      <c r="R112" s="7">
        <v>4.619999885559082</v>
      </c>
      <c r="S112" s="5">
        <v>7405.8598165512076</v>
      </c>
      <c r="AL112" s="5" t="str">
        <f t="shared" si="28"/>
        <v/>
      </c>
      <c r="AN112" s="5" t="str">
        <f t="shared" si="29"/>
        <v/>
      </c>
      <c r="AP112" s="5" t="str">
        <f t="shared" si="30"/>
        <v/>
      </c>
      <c r="AS112" s="5">
        <f t="shared" si="23"/>
        <v>10360.1222794801</v>
      </c>
      <c r="AT112" s="11">
        <f t="shared" si="24"/>
        <v>0.1934941712547753</v>
      </c>
      <c r="AU112" s="5">
        <f t="shared" si="25"/>
        <v>193.49417125477532</v>
      </c>
    </row>
    <row r="113" spans="1:47" x14ac:dyDescent="0.25">
      <c r="A113" s="1" t="s">
        <v>199</v>
      </c>
      <c r="B113" s="1" t="s">
        <v>200</v>
      </c>
      <c r="C113" s="1" t="s">
        <v>201</v>
      </c>
      <c r="D113" s="1" t="s">
        <v>202</v>
      </c>
      <c r="E113" s="1" t="s">
        <v>132</v>
      </c>
      <c r="F113" s="1" t="s">
        <v>197</v>
      </c>
      <c r="G113" s="1" t="s">
        <v>93</v>
      </c>
      <c r="H113" s="1" t="s">
        <v>198</v>
      </c>
      <c r="I113" s="2">
        <v>156.41999999999999</v>
      </c>
      <c r="J113" s="2">
        <f t="shared" si="22"/>
        <v>4.6999999433755875</v>
      </c>
      <c r="K113" s="2">
        <f t="shared" si="26"/>
        <v>4.6999999433755875</v>
      </c>
      <c r="L113" s="2">
        <f t="shared" si="27"/>
        <v>0</v>
      </c>
      <c r="P113" s="6">
        <v>0.14000000059604639</v>
      </c>
      <c r="Q113" s="5">
        <v>435.36500185355538</v>
      </c>
      <c r="R113" s="7">
        <v>4.559999942779541</v>
      </c>
      <c r="S113" s="5">
        <v>7309.6799082756042</v>
      </c>
      <c r="AL113" s="5" t="str">
        <f t="shared" si="28"/>
        <v/>
      </c>
      <c r="AN113" s="5" t="str">
        <f t="shared" si="29"/>
        <v/>
      </c>
      <c r="AP113" s="5" t="str">
        <f t="shared" si="30"/>
        <v/>
      </c>
      <c r="AS113" s="5">
        <f t="shared" si="23"/>
        <v>7745.0449101291597</v>
      </c>
      <c r="AT113" s="11">
        <f t="shared" si="24"/>
        <v>0.14465283379760094</v>
      </c>
      <c r="AU113" s="5">
        <f t="shared" si="25"/>
        <v>144.65283379760095</v>
      </c>
    </row>
    <row r="114" spans="1:47" x14ac:dyDescent="0.25">
      <c r="A114" s="1" t="s">
        <v>203</v>
      </c>
      <c r="B114" s="1" t="s">
        <v>204</v>
      </c>
      <c r="C114" s="1" t="s">
        <v>205</v>
      </c>
      <c r="D114" s="1" t="s">
        <v>69</v>
      </c>
      <c r="E114" s="1" t="s">
        <v>116</v>
      </c>
      <c r="F114" s="1" t="s">
        <v>206</v>
      </c>
      <c r="G114" s="1" t="s">
        <v>93</v>
      </c>
      <c r="H114" s="1" t="s">
        <v>198</v>
      </c>
      <c r="I114" s="2">
        <v>100</v>
      </c>
      <c r="J114" s="2">
        <f t="shared" si="22"/>
        <v>2.630000114440918</v>
      </c>
      <c r="K114" s="2">
        <f t="shared" si="26"/>
        <v>2.630000114440918</v>
      </c>
      <c r="L114" s="2">
        <f t="shared" si="27"/>
        <v>0</v>
      </c>
      <c r="P114" s="6">
        <v>2.630000114440918</v>
      </c>
      <c r="Q114" s="5">
        <v>8178.6428558826447</v>
      </c>
      <c r="AL114" s="5" t="str">
        <f t="shared" si="28"/>
        <v/>
      </c>
      <c r="AN114" s="5" t="str">
        <f t="shared" si="29"/>
        <v/>
      </c>
      <c r="AP114" s="5" t="str">
        <f t="shared" si="30"/>
        <v/>
      </c>
      <c r="AS114" s="5">
        <f t="shared" si="23"/>
        <v>8178.6428558826447</v>
      </c>
      <c r="AT114" s="11">
        <f t="shared" si="24"/>
        <v>0.15275106593309595</v>
      </c>
      <c r="AU114" s="5">
        <f t="shared" si="25"/>
        <v>152.75106593309596</v>
      </c>
    </row>
    <row r="115" spans="1:47" x14ac:dyDescent="0.25">
      <c r="A115" s="1" t="s">
        <v>207</v>
      </c>
      <c r="B115" s="1" t="s">
        <v>208</v>
      </c>
      <c r="C115" s="1" t="s">
        <v>209</v>
      </c>
      <c r="D115" s="1" t="s">
        <v>69</v>
      </c>
      <c r="E115" s="1" t="s">
        <v>107</v>
      </c>
      <c r="F115" s="1" t="s">
        <v>210</v>
      </c>
      <c r="G115" s="1" t="s">
        <v>93</v>
      </c>
      <c r="H115" s="1" t="s">
        <v>198</v>
      </c>
      <c r="I115" s="2">
        <v>157.49</v>
      </c>
      <c r="J115" s="2">
        <f t="shared" si="22"/>
        <v>5.9999998658895493E-2</v>
      </c>
      <c r="K115" s="2">
        <f t="shared" si="26"/>
        <v>5.9999998658895493E-2</v>
      </c>
      <c r="L115" s="2">
        <f t="shared" si="27"/>
        <v>0</v>
      </c>
      <c r="P115" s="6">
        <v>5.9999998658895493E-2</v>
      </c>
      <c r="Q115" s="5">
        <v>186.58499582950029</v>
      </c>
      <c r="AL115" s="5" t="str">
        <f t="shared" si="28"/>
        <v/>
      </c>
      <c r="AN115" s="5" t="str">
        <f t="shared" si="29"/>
        <v/>
      </c>
      <c r="AP115" s="5" t="str">
        <f t="shared" si="30"/>
        <v/>
      </c>
      <c r="AS115" s="5">
        <f t="shared" si="23"/>
        <v>186.58499582950029</v>
      </c>
      <c r="AT115" s="11">
        <f t="shared" si="24"/>
        <v>3.48481496286129E-3</v>
      </c>
      <c r="AU115" s="5">
        <f t="shared" si="25"/>
        <v>3.4848149628612903</v>
      </c>
    </row>
    <row r="116" spans="1:47" x14ac:dyDescent="0.25">
      <c r="A116" s="1" t="s">
        <v>207</v>
      </c>
      <c r="B116" s="1" t="s">
        <v>208</v>
      </c>
      <c r="C116" s="1" t="s">
        <v>209</v>
      </c>
      <c r="D116" s="1" t="s">
        <v>69</v>
      </c>
      <c r="E116" s="1" t="s">
        <v>108</v>
      </c>
      <c r="F116" s="1" t="s">
        <v>210</v>
      </c>
      <c r="G116" s="1" t="s">
        <v>93</v>
      </c>
      <c r="H116" s="1" t="s">
        <v>198</v>
      </c>
      <c r="I116" s="2">
        <v>157.49</v>
      </c>
      <c r="J116" s="2">
        <f t="shared" si="22"/>
        <v>0.5899999737739563</v>
      </c>
      <c r="K116" s="2">
        <f t="shared" si="26"/>
        <v>0.5899999737739563</v>
      </c>
      <c r="L116" s="2">
        <f t="shared" si="27"/>
        <v>0</v>
      </c>
      <c r="R116" s="7">
        <v>0.5899999737739563</v>
      </c>
      <c r="S116" s="5">
        <v>945.76995795965195</v>
      </c>
      <c r="AL116" s="5" t="str">
        <f t="shared" si="28"/>
        <v/>
      </c>
      <c r="AN116" s="5" t="str">
        <f t="shared" si="29"/>
        <v/>
      </c>
      <c r="AP116" s="5" t="str">
        <f t="shared" si="30"/>
        <v/>
      </c>
      <c r="AS116" s="5">
        <f t="shared" si="23"/>
        <v>945.76995795965195</v>
      </c>
      <c r="AT116" s="11">
        <f t="shared" si="24"/>
        <v>1.766397821148594E-2</v>
      </c>
      <c r="AU116" s="5">
        <f t="shared" si="25"/>
        <v>17.66397821148594</v>
      </c>
    </row>
    <row r="117" spans="1:47" x14ac:dyDescent="0.25">
      <c r="A117" s="1" t="s">
        <v>207</v>
      </c>
      <c r="B117" s="1" t="s">
        <v>208</v>
      </c>
      <c r="C117" s="1" t="s">
        <v>209</v>
      </c>
      <c r="D117" s="1" t="s">
        <v>69</v>
      </c>
      <c r="E117" s="1" t="s">
        <v>97</v>
      </c>
      <c r="F117" s="1" t="s">
        <v>210</v>
      </c>
      <c r="G117" s="1" t="s">
        <v>93</v>
      </c>
      <c r="H117" s="1" t="s">
        <v>198</v>
      </c>
      <c r="I117" s="2">
        <v>157.49</v>
      </c>
      <c r="J117" s="2">
        <f t="shared" si="22"/>
        <v>18.470000267028809</v>
      </c>
      <c r="K117" s="2">
        <f t="shared" si="26"/>
        <v>18.470000267028809</v>
      </c>
      <c r="L117" s="2">
        <f t="shared" si="27"/>
        <v>0</v>
      </c>
      <c r="P117" s="6">
        <v>13.930000305175779</v>
      </c>
      <c r="Q117" s="5">
        <v>43318.818449020393</v>
      </c>
      <c r="R117" s="7">
        <v>4.5399999618530273</v>
      </c>
      <c r="S117" s="5">
        <v>7277.6199388504028</v>
      </c>
      <c r="AL117" s="5" t="str">
        <f t="shared" si="28"/>
        <v/>
      </c>
      <c r="AN117" s="5" t="str">
        <f t="shared" si="29"/>
        <v/>
      </c>
      <c r="AP117" s="5" t="str">
        <f t="shared" si="30"/>
        <v/>
      </c>
      <c r="AS117" s="5">
        <f t="shared" si="23"/>
        <v>50596.438387870796</v>
      </c>
      <c r="AT117" s="11">
        <f t="shared" si="24"/>
        <v>0.9449807299760612</v>
      </c>
      <c r="AU117" s="5">
        <f t="shared" si="25"/>
        <v>944.98072997606118</v>
      </c>
    </row>
    <row r="118" spans="1:47" x14ac:dyDescent="0.25">
      <c r="A118" s="1" t="s">
        <v>207</v>
      </c>
      <c r="B118" s="1" t="s">
        <v>208</v>
      </c>
      <c r="C118" s="1" t="s">
        <v>209</v>
      </c>
      <c r="D118" s="1" t="s">
        <v>69</v>
      </c>
      <c r="E118" s="1" t="s">
        <v>91</v>
      </c>
      <c r="F118" s="1" t="s">
        <v>210</v>
      </c>
      <c r="G118" s="1" t="s">
        <v>93</v>
      </c>
      <c r="H118" s="1" t="s">
        <v>198</v>
      </c>
      <c r="I118" s="2">
        <v>157.49</v>
      </c>
      <c r="J118" s="2">
        <f t="shared" si="22"/>
        <v>4.0899999737739563</v>
      </c>
      <c r="K118" s="2">
        <f t="shared" si="26"/>
        <v>4.0899999737739563</v>
      </c>
      <c r="L118" s="2">
        <f t="shared" si="27"/>
        <v>0</v>
      </c>
      <c r="P118" s="6">
        <v>0.57999998331069946</v>
      </c>
      <c r="Q118" s="5">
        <v>1803.6549481004481</v>
      </c>
      <c r="R118" s="7">
        <v>3.5099999904632568</v>
      </c>
      <c r="S118" s="5">
        <v>5626.5299847126007</v>
      </c>
      <c r="AL118" s="5" t="str">
        <f t="shared" si="28"/>
        <v/>
      </c>
      <c r="AN118" s="5" t="str">
        <f t="shared" si="29"/>
        <v/>
      </c>
      <c r="AP118" s="5" t="str">
        <f t="shared" si="30"/>
        <v/>
      </c>
      <c r="AS118" s="5">
        <f t="shared" si="23"/>
        <v>7430.1849328130484</v>
      </c>
      <c r="AT118" s="11">
        <f t="shared" si="24"/>
        <v>0.13877224969554383</v>
      </c>
      <c r="AU118" s="5">
        <f t="shared" si="25"/>
        <v>138.77224969554382</v>
      </c>
    </row>
    <row r="119" spans="1:47" x14ac:dyDescent="0.25">
      <c r="A119" s="1" t="s">
        <v>211</v>
      </c>
      <c r="B119" s="1" t="s">
        <v>212</v>
      </c>
      <c r="C119" s="1" t="s">
        <v>213</v>
      </c>
      <c r="D119" s="1" t="s">
        <v>69</v>
      </c>
      <c r="E119" s="1" t="s">
        <v>116</v>
      </c>
      <c r="F119" s="1" t="s">
        <v>210</v>
      </c>
      <c r="G119" s="1" t="s">
        <v>93</v>
      </c>
      <c r="H119" s="1" t="s">
        <v>198</v>
      </c>
      <c r="I119" s="2">
        <v>104.24</v>
      </c>
      <c r="J119" s="2">
        <f t="shared" si="22"/>
        <v>42.500000063329935</v>
      </c>
      <c r="K119" s="2">
        <f t="shared" si="26"/>
        <v>42.400000063702464</v>
      </c>
      <c r="L119" s="2">
        <f t="shared" si="27"/>
        <v>9.999999962747097E-2</v>
      </c>
      <c r="N119" s="4">
        <v>1.4100000262260439</v>
      </c>
      <c r="O119" s="5">
        <v>4122.1250701993704</v>
      </c>
      <c r="P119" s="6">
        <v>24.100000232458111</v>
      </c>
      <c r="Q119" s="5">
        <v>56424.192985631533</v>
      </c>
      <c r="R119" s="7">
        <v>16.859999805688862</v>
      </c>
      <c r="S119" s="5">
        <v>21274.09971472621</v>
      </c>
      <c r="T119" s="8">
        <v>2.999999932944775E-2</v>
      </c>
      <c r="U119" s="5">
        <v>8.2499998155981302</v>
      </c>
      <c r="AL119" s="5" t="str">
        <f t="shared" si="28"/>
        <v/>
      </c>
      <c r="AN119" s="5" t="str">
        <f t="shared" si="29"/>
        <v/>
      </c>
      <c r="AP119" s="5" t="str">
        <f t="shared" si="30"/>
        <v/>
      </c>
      <c r="AR119" s="2">
        <v>9.999999962747097E-2</v>
      </c>
      <c r="AS119" s="5">
        <f t="shared" si="23"/>
        <v>81828.667770372704</v>
      </c>
      <c r="AT119" s="11">
        <f t="shared" si="24"/>
        <v>1.52829955361349</v>
      </c>
      <c r="AU119" s="5">
        <f t="shared" si="25"/>
        <v>1528.2995536134902</v>
      </c>
    </row>
    <row r="120" spans="1:47" x14ac:dyDescent="0.25">
      <c r="A120" s="1" t="s">
        <v>211</v>
      </c>
      <c r="B120" s="1" t="s">
        <v>212</v>
      </c>
      <c r="C120" s="1" t="s">
        <v>213</v>
      </c>
      <c r="D120" s="1" t="s">
        <v>69</v>
      </c>
      <c r="E120" s="1" t="s">
        <v>114</v>
      </c>
      <c r="F120" s="1" t="s">
        <v>210</v>
      </c>
      <c r="G120" s="1" t="s">
        <v>93</v>
      </c>
      <c r="H120" s="1" t="s">
        <v>198</v>
      </c>
      <c r="I120" s="2">
        <v>104.24</v>
      </c>
      <c r="J120" s="2">
        <f t="shared" si="22"/>
        <v>35.980000354349613</v>
      </c>
      <c r="K120" s="2">
        <f t="shared" si="26"/>
        <v>35.640000350773335</v>
      </c>
      <c r="L120" s="2">
        <f t="shared" si="27"/>
        <v>0.34000000357627869</v>
      </c>
      <c r="N120" s="4">
        <v>1.75</v>
      </c>
      <c r="O120" s="5">
        <v>4122.125</v>
      </c>
      <c r="P120" s="6">
        <v>26.12000036239624</v>
      </c>
      <c r="Q120" s="5">
        <v>52430.385627031334</v>
      </c>
      <c r="R120" s="7">
        <v>5.8099999725818634</v>
      </c>
      <c r="S120" s="5">
        <v>6622.6799355745316</v>
      </c>
      <c r="Z120" s="9">
        <v>1.9600000157952311</v>
      </c>
      <c r="AA120" s="5">
        <v>221.10000181943181</v>
      </c>
      <c r="AL120" s="5" t="str">
        <f t="shared" si="28"/>
        <v/>
      </c>
      <c r="AN120" s="5" t="str">
        <f t="shared" si="29"/>
        <v/>
      </c>
      <c r="AP120" s="5" t="str">
        <f t="shared" si="30"/>
        <v/>
      </c>
      <c r="AR120" s="2">
        <v>0.34000000357627869</v>
      </c>
      <c r="AS120" s="5">
        <f t="shared" si="23"/>
        <v>63396.290564425297</v>
      </c>
      <c r="AT120" s="11">
        <f t="shared" si="24"/>
        <v>1.1840413049647893</v>
      </c>
      <c r="AU120" s="5">
        <f t="shared" si="25"/>
        <v>1184.0413049647893</v>
      </c>
    </row>
    <row r="121" spans="1:47" x14ac:dyDescent="0.25">
      <c r="A121" s="1" t="s">
        <v>211</v>
      </c>
      <c r="B121" s="1" t="s">
        <v>212</v>
      </c>
      <c r="C121" s="1" t="s">
        <v>213</v>
      </c>
      <c r="D121" s="1" t="s">
        <v>69</v>
      </c>
      <c r="E121" s="1" t="s">
        <v>132</v>
      </c>
      <c r="F121" s="1" t="s">
        <v>210</v>
      </c>
      <c r="G121" s="1" t="s">
        <v>93</v>
      </c>
      <c r="H121" s="1" t="s">
        <v>198</v>
      </c>
      <c r="I121" s="2">
        <v>104.24</v>
      </c>
      <c r="J121" s="2">
        <f t="shared" si="22"/>
        <v>15.320000529289244</v>
      </c>
      <c r="K121" s="2">
        <f t="shared" si="26"/>
        <v>12.860000491142271</v>
      </c>
      <c r="L121" s="2">
        <f t="shared" si="27"/>
        <v>2.4600000381469731</v>
      </c>
      <c r="P121" s="6">
        <v>11.27000045776367</v>
      </c>
      <c r="Q121" s="5">
        <v>20026.790813446041</v>
      </c>
      <c r="R121" s="7">
        <v>1.5900000333786011</v>
      </c>
      <c r="S121" s="5">
        <v>1456.440030574799</v>
      </c>
      <c r="AL121" s="5" t="str">
        <f t="shared" si="28"/>
        <v/>
      </c>
      <c r="AN121" s="5" t="str">
        <f t="shared" si="29"/>
        <v/>
      </c>
      <c r="AP121" s="5" t="str">
        <f t="shared" si="30"/>
        <v/>
      </c>
      <c r="AR121" s="2">
        <v>2.4600000381469731</v>
      </c>
      <c r="AS121" s="5">
        <f t="shared" si="23"/>
        <v>21483.23084402084</v>
      </c>
      <c r="AT121" s="11">
        <f t="shared" si="24"/>
        <v>0.40123850239414777</v>
      </c>
      <c r="AU121" s="5">
        <f t="shared" si="25"/>
        <v>401.23850239414776</v>
      </c>
    </row>
    <row r="122" spans="1:47" x14ac:dyDescent="0.25">
      <c r="A122" s="1" t="s">
        <v>214</v>
      </c>
      <c r="B122" s="1" t="s">
        <v>177</v>
      </c>
      <c r="C122" s="1" t="s">
        <v>178</v>
      </c>
      <c r="D122" s="1" t="s">
        <v>69</v>
      </c>
      <c r="E122" s="1" t="s">
        <v>132</v>
      </c>
      <c r="F122" s="1" t="s">
        <v>210</v>
      </c>
      <c r="G122" s="1" t="s">
        <v>93</v>
      </c>
      <c r="H122" s="1" t="s">
        <v>198</v>
      </c>
      <c r="I122" s="2">
        <v>142.74</v>
      </c>
      <c r="J122" s="2">
        <f t="shared" si="22"/>
        <v>2.1700000762939449</v>
      </c>
      <c r="K122" s="2">
        <f t="shared" si="26"/>
        <v>2.1700000762939449</v>
      </c>
      <c r="L122" s="2">
        <f t="shared" si="27"/>
        <v>0</v>
      </c>
      <c r="P122" s="6">
        <v>2.1700000762939449</v>
      </c>
      <c r="Q122" s="5">
        <v>3856.0901355743408</v>
      </c>
      <c r="AL122" s="5" t="str">
        <f t="shared" si="28"/>
        <v/>
      </c>
      <c r="AN122" s="5" t="str">
        <f t="shared" si="29"/>
        <v/>
      </c>
      <c r="AP122" s="5" t="str">
        <f t="shared" si="30"/>
        <v/>
      </c>
      <c r="AS122" s="5">
        <f t="shared" si="23"/>
        <v>3856.0901355743408</v>
      </c>
      <c r="AT122" s="11">
        <f t="shared" si="24"/>
        <v>7.2019513374326133E-2</v>
      </c>
      <c r="AU122" s="5">
        <f t="shared" si="25"/>
        <v>72.019513374326138</v>
      </c>
    </row>
    <row r="123" spans="1:47" x14ac:dyDescent="0.25">
      <c r="A123" s="1" t="s">
        <v>215</v>
      </c>
      <c r="B123" s="1" t="s">
        <v>216</v>
      </c>
      <c r="C123" s="1" t="s">
        <v>178</v>
      </c>
      <c r="D123" s="1" t="s">
        <v>69</v>
      </c>
      <c r="E123" s="1" t="s">
        <v>116</v>
      </c>
      <c r="F123" s="1" t="s">
        <v>210</v>
      </c>
      <c r="G123" s="1" t="s">
        <v>93</v>
      </c>
      <c r="H123" s="1" t="s">
        <v>198</v>
      </c>
      <c r="I123" s="2">
        <v>80</v>
      </c>
      <c r="J123" s="2">
        <f t="shared" si="22"/>
        <v>6.9999998435378075E-2</v>
      </c>
      <c r="K123" s="2">
        <f t="shared" si="26"/>
        <v>6.9999998435378075E-2</v>
      </c>
      <c r="L123" s="2">
        <f t="shared" si="27"/>
        <v>0</v>
      </c>
      <c r="N123" s="4">
        <v>9.9999997764825821E-3</v>
      </c>
      <c r="O123" s="5">
        <v>35.332499210257083</v>
      </c>
      <c r="P123" s="6">
        <v>4.999999888241291E-2</v>
      </c>
      <c r="Q123" s="5">
        <v>137.717496921774</v>
      </c>
      <c r="R123" s="7">
        <v>9.9999997764825821E-3</v>
      </c>
      <c r="S123" s="5">
        <v>16.029999641701579</v>
      </c>
      <c r="AL123" s="5" t="str">
        <f t="shared" si="28"/>
        <v/>
      </c>
      <c r="AN123" s="5" t="str">
        <f t="shared" si="29"/>
        <v/>
      </c>
      <c r="AP123" s="5" t="str">
        <f t="shared" si="30"/>
        <v/>
      </c>
      <c r="AS123" s="5">
        <f t="shared" si="23"/>
        <v>189.07999577373266</v>
      </c>
      <c r="AT123" s="11">
        <f t="shared" si="24"/>
        <v>3.5314136354895223E-3</v>
      </c>
      <c r="AU123" s="5">
        <f t="shared" si="25"/>
        <v>3.5314136354895225</v>
      </c>
    </row>
    <row r="124" spans="1:47" x14ac:dyDescent="0.25">
      <c r="A124" s="1" t="s">
        <v>215</v>
      </c>
      <c r="B124" s="1" t="s">
        <v>216</v>
      </c>
      <c r="C124" s="1" t="s">
        <v>178</v>
      </c>
      <c r="D124" s="1" t="s">
        <v>69</v>
      </c>
      <c r="E124" s="1" t="s">
        <v>114</v>
      </c>
      <c r="F124" s="1" t="s">
        <v>210</v>
      </c>
      <c r="G124" s="1" t="s">
        <v>93</v>
      </c>
      <c r="H124" s="1" t="s">
        <v>198</v>
      </c>
      <c r="I124" s="2">
        <v>80</v>
      </c>
      <c r="J124" s="2">
        <f t="shared" si="22"/>
        <v>4.999999888241291E-2</v>
      </c>
      <c r="K124" s="2">
        <f t="shared" si="26"/>
        <v>4.999999888241291E-2</v>
      </c>
      <c r="L124" s="2">
        <f t="shared" si="27"/>
        <v>0</v>
      </c>
      <c r="P124" s="6">
        <v>1.9999999552965161E-2</v>
      </c>
      <c r="Q124" s="5">
        <v>53.309998808428652</v>
      </c>
      <c r="R124" s="7">
        <v>2.999999932944775E-2</v>
      </c>
      <c r="S124" s="5">
        <v>41.219999078661203</v>
      </c>
      <c r="AL124" s="5" t="str">
        <f t="shared" si="28"/>
        <v/>
      </c>
      <c r="AN124" s="5" t="str">
        <f t="shared" si="29"/>
        <v/>
      </c>
      <c r="AP124" s="5" t="str">
        <f t="shared" si="30"/>
        <v/>
      </c>
      <c r="AS124" s="5">
        <f t="shared" si="23"/>
        <v>94.529997887089849</v>
      </c>
      <c r="AT124" s="11">
        <f t="shared" si="24"/>
        <v>1.7655200495177944E-3</v>
      </c>
      <c r="AU124" s="5">
        <f t="shared" si="25"/>
        <v>1.7655200495177945</v>
      </c>
    </row>
    <row r="125" spans="1:47" x14ac:dyDescent="0.25">
      <c r="A125" s="1" t="s">
        <v>215</v>
      </c>
      <c r="B125" s="1" t="s">
        <v>216</v>
      </c>
      <c r="C125" s="1" t="s">
        <v>178</v>
      </c>
      <c r="D125" s="1" t="s">
        <v>69</v>
      </c>
      <c r="E125" s="1" t="s">
        <v>106</v>
      </c>
      <c r="F125" s="1" t="s">
        <v>210</v>
      </c>
      <c r="G125" s="1" t="s">
        <v>93</v>
      </c>
      <c r="H125" s="1" t="s">
        <v>198</v>
      </c>
      <c r="I125" s="2">
        <v>80</v>
      </c>
      <c r="J125" s="2">
        <f t="shared" si="22"/>
        <v>20.209999889135361</v>
      </c>
      <c r="K125" s="2">
        <f t="shared" si="26"/>
        <v>20.209999889135361</v>
      </c>
      <c r="L125" s="2">
        <f t="shared" si="27"/>
        <v>0</v>
      </c>
      <c r="P125" s="6">
        <v>9.9600000381469727</v>
      </c>
      <c r="Q125" s="5">
        <v>26548.380101680759</v>
      </c>
      <c r="R125" s="7">
        <v>10.24999985098839</v>
      </c>
      <c r="S125" s="5">
        <v>14104.109796077009</v>
      </c>
      <c r="AL125" s="5" t="str">
        <f t="shared" si="28"/>
        <v/>
      </c>
      <c r="AN125" s="5" t="str">
        <f t="shared" si="29"/>
        <v/>
      </c>
      <c r="AP125" s="5" t="str">
        <f t="shared" si="30"/>
        <v/>
      </c>
      <c r="AS125" s="5">
        <f t="shared" si="23"/>
        <v>40652.489897757769</v>
      </c>
      <c r="AT125" s="11">
        <f t="shared" si="24"/>
        <v>0.7592593629700386</v>
      </c>
      <c r="AU125" s="5">
        <f t="shared" si="25"/>
        <v>759.25936297003864</v>
      </c>
    </row>
    <row r="126" spans="1:47" x14ac:dyDescent="0.25">
      <c r="A126" s="1" t="s">
        <v>215</v>
      </c>
      <c r="B126" s="1" t="s">
        <v>216</v>
      </c>
      <c r="C126" s="1" t="s">
        <v>178</v>
      </c>
      <c r="D126" s="1" t="s">
        <v>69</v>
      </c>
      <c r="E126" s="1" t="s">
        <v>107</v>
      </c>
      <c r="F126" s="1" t="s">
        <v>210</v>
      </c>
      <c r="G126" s="1" t="s">
        <v>93</v>
      </c>
      <c r="H126" s="1" t="s">
        <v>198</v>
      </c>
      <c r="I126" s="2">
        <v>80</v>
      </c>
      <c r="J126" s="2">
        <f t="shared" si="22"/>
        <v>43.109998941421509</v>
      </c>
      <c r="K126" s="2">
        <f t="shared" si="26"/>
        <v>43.109998941421509</v>
      </c>
      <c r="L126" s="2">
        <f t="shared" si="27"/>
        <v>0</v>
      </c>
      <c r="N126" s="4">
        <v>18.139999389648441</v>
      </c>
      <c r="O126" s="5">
        <v>68185.833981156349</v>
      </c>
      <c r="P126" s="6">
        <v>24.189999580383301</v>
      </c>
      <c r="Q126" s="5">
        <v>70453.606296777725</v>
      </c>
      <c r="R126" s="7">
        <v>0.77999997138977051</v>
      </c>
      <c r="S126" s="5">
        <v>1190.7999563217161</v>
      </c>
      <c r="AL126" s="5" t="str">
        <f t="shared" si="28"/>
        <v/>
      </c>
      <c r="AN126" s="5" t="str">
        <f t="shared" si="29"/>
        <v/>
      </c>
      <c r="AP126" s="5" t="str">
        <f t="shared" si="30"/>
        <v/>
      </c>
      <c r="AS126" s="5">
        <f t="shared" si="23"/>
        <v>139830.24023425579</v>
      </c>
      <c r="AT126" s="11">
        <f t="shared" si="24"/>
        <v>2.6115846628637698</v>
      </c>
      <c r="AU126" s="5">
        <f t="shared" si="25"/>
        <v>2611.5846628637701</v>
      </c>
    </row>
    <row r="127" spans="1:47" x14ac:dyDescent="0.25">
      <c r="A127" s="1" t="s">
        <v>217</v>
      </c>
      <c r="B127" s="1" t="s">
        <v>218</v>
      </c>
      <c r="C127" s="1" t="s">
        <v>219</v>
      </c>
      <c r="D127" s="1" t="s">
        <v>69</v>
      </c>
      <c r="E127" s="1" t="s">
        <v>91</v>
      </c>
      <c r="F127" s="1" t="s">
        <v>210</v>
      </c>
      <c r="G127" s="1" t="s">
        <v>93</v>
      </c>
      <c r="H127" s="1" t="s">
        <v>198</v>
      </c>
      <c r="I127" s="2">
        <v>80</v>
      </c>
      <c r="J127" s="2">
        <f t="shared" si="22"/>
        <v>4.999999888241291E-2</v>
      </c>
      <c r="K127" s="2">
        <f t="shared" si="26"/>
        <v>4.999999888241291E-2</v>
      </c>
      <c r="L127" s="2">
        <f t="shared" si="27"/>
        <v>0</v>
      </c>
      <c r="P127" s="6">
        <v>1.9999999552965161E-2</v>
      </c>
      <c r="Q127" s="5">
        <v>62.194998609833419</v>
      </c>
      <c r="R127" s="7">
        <v>2.999999932944775E-2</v>
      </c>
      <c r="S127" s="5">
        <v>48.089998925104737</v>
      </c>
      <c r="AL127" s="5" t="str">
        <f t="shared" si="28"/>
        <v/>
      </c>
      <c r="AN127" s="5" t="str">
        <f t="shared" si="29"/>
        <v/>
      </c>
      <c r="AP127" s="5" t="str">
        <f t="shared" si="30"/>
        <v/>
      </c>
      <c r="AS127" s="5">
        <f t="shared" si="23"/>
        <v>110.28499753493816</v>
      </c>
      <c r="AT127" s="11">
        <f t="shared" si="24"/>
        <v>2.0597733911040935E-3</v>
      </c>
      <c r="AU127" s="5">
        <f t="shared" si="25"/>
        <v>2.0597733911040934</v>
      </c>
    </row>
    <row r="128" spans="1:47" x14ac:dyDescent="0.25">
      <c r="A128" s="1" t="s">
        <v>217</v>
      </c>
      <c r="B128" s="1" t="s">
        <v>218</v>
      </c>
      <c r="C128" s="1" t="s">
        <v>219</v>
      </c>
      <c r="D128" s="1" t="s">
        <v>69</v>
      </c>
      <c r="E128" s="1" t="s">
        <v>81</v>
      </c>
      <c r="F128" s="1" t="s">
        <v>220</v>
      </c>
      <c r="G128" s="1" t="s">
        <v>93</v>
      </c>
      <c r="H128" s="1" t="s">
        <v>198</v>
      </c>
      <c r="I128" s="2">
        <v>80</v>
      </c>
      <c r="J128" s="2">
        <f t="shared" si="22"/>
        <v>5.9999998658895493E-2</v>
      </c>
      <c r="K128" s="2">
        <f t="shared" si="26"/>
        <v>5.9999998658895493E-2</v>
      </c>
      <c r="L128" s="2">
        <f t="shared" si="27"/>
        <v>0</v>
      </c>
      <c r="P128" s="6">
        <v>3.9999999105930328E-2</v>
      </c>
      <c r="Q128" s="5">
        <v>124.3899972196668</v>
      </c>
      <c r="R128" s="7">
        <v>1.9999999552965161E-2</v>
      </c>
      <c r="S128" s="5">
        <v>32.059999283403158</v>
      </c>
      <c r="AL128" s="5" t="str">
        <f t="shared" si="28"/>
        <v/>
      </c>
      <c r="AN128" s="5" t="str">
        <f t="shared" si="29"/>
        <v/>
      </c>
      <c r="AP128" s="5" t="str">
        <f t="shared" si="30"/>
        <v/>
      </c>
      <c r="AS128" s="5">
        <f t="shared" si="23"/>
        <v>156.44999650306994</v>
      </c>
      <c r="AT128" s="11">
        <f t="shared" si="24"/>
        <v>2.9219889108966345E-3</v>
      </c>
      <c r="AU128" s="5">
        <f t="shared" si="25"/>
        <v>2.9219889108966344</v>
      </c>
    </row>
    <row r="129" spans="1:47" x14ac:dyDescent="0.25">
      <c r="A129" s="1" t="s">
        <v>217</v>
      </c>
      <c r="B129" s="1" t="s">
        <v>218</v>
      </c>
      <c r="C129" s="1" t="s">
        <v>219</v>
      </c>
      <c r="D129" s="1" t="s">
        <v>69</v>
      </c>
      <c r="E129" s="1" t="s">
        <v>102</v>
      </c>
      <c r="F129" s="1" t="s">
        <v>220</v>
      </c>
      <c r="G129" s="1" t="s">
        <v>93</v>
      </c>
      <c r="H129" s="1" t="s">
        <v>198</v>
      </c>
      <c r="I129" s="2">
        <v>80</v>
      </c>
      <c r="J129" s="2">
        <f t="shared" si="22"/>
        <v>5.9999998658895493E-2</v>
      </c>
      <c r="K129" s="2">
        <f t="shared" si="26"/>
        <v>5.9999998658895493E-2</v>
      </c>
      <c r="L129" s="2">
        <f t="shared" si="27"/>
        <v>0</v>
      </c>
      <c r="P129" s="6">
        <v>1.9999999552965161E-2</v>
      </c>
      <c r="Q129" s="5">
        <v>62.194998609833419</v>
      </c>
      <c r="R129" s="7">
        <v>3.9999999105930328E-2</v>
      </c>
      <c r="S129" s="5">
        <v>64.119998566806316</v>
      </c>
      <c r="AL129" s="5" t="str">
        <f t="shared" si="28"/>
        <v/>
      </c>
      <c r="AN129" s="5" t="str">
        <f t="shared" si="29"/>
        <v/>
      </c>
      <c r="AP129" s="5" t="str">
        <f t="shared" si="30"/>
        <v/>
      </c>
      <c r="AS129" s="5">
        <f t="shared" si="23"/>
        <v>126.31499717663974</v>
      </c>
      <c r="AT129" s="11">
        <f t="shared" si="24"/>
        <v>2.3591628589319817E-3</v>
      </c>
      <c r="AU129" s="5">
        <f t="shared" si="25"/>
        <v>2.359162858931982</v>
      </c>
    </row>
    <row r="130" spans="1:47" x14ac:dyDescent="0.25">
      <c r="A130" s="1" t="s">
        <v>217</v>
      </c>
      <c r="B130" s="1" t="s">
        <v>218</v>
      </c>
      <c r="C130" s="1" t="s">
        <v>219</v>
      </c>
      <c r="D130" s="1" t="s">
        <v>69</v>
      </c>
      <c r="E130" s="1" t="s">
        <v>62</v>
      </c>
      <c r="F130" s="1" t="s">
        <v>220</v>
      </c>
      <c r="G130" s="1" t="s">
        <v>93</v>
      </c>
      <c r="H130" s="1" t="s">
        <v>198</v>
      </c>
      <c r="I130" s="2">
        <v>80</v>
      </c>
      <c r="J130" s="2">
        <f t="shared" si="22"/>
        <v>35.219999451190233</v>
      </c>
      <c r="K130" s="2">
        <f t="shared" si="26"/>
        <v>35.219999451190233</v>
      </c>
      <c r="L130" s="2">
        <f t="shared" si="27"/>
        <v>0</v>
      </c>
      <c r="N130" s="4">
        <v>0.75999999046325684</v>
      </c>
      <c r="O130" s="5">
        <v>3132.814960688353</v>
      </c>
      <c r="P130" s="6">
        <v>22.449999690055851</v>
      </c>
      <c r="Q130" s="5">
        <v>69813.886536151171</v>
      </c>
      <c r="R130" s="7">
        <v>12.009999770671129</v>
      </c>
      <c r="S130" s="5">
        <v>19252.02963238582</v>
      </c>
      <c r="AL130" s="5" t="str">
        <f t="shared" si="28"/>
        <v/>
      </c>
      <c r="AN130" s="5" t="str">
        <f t="shared" si="29"/>
        <v/>
      </c>
      <c r="AP130" s="5" t="str">
        <f t="shared" si="30"/>
        <v/>
      </c>
      <c r="AS130" s="5">
        <f t="shared" si="23"/>
        <v>92198.731129225343</v>
      </c>
      <c r="AT130" s="11">
        <f t="shared" si="24"/>
        <v>1.7219793926492699</v>
      </c>
      <c r="AU130" s="5">
        <f t="shared" si="25"/>
        <v>1721.9793926492698</v>
      </c>
    </row>
    <row r="131" spans="1:47" x14ac:dyDescent="0.25">
      <c r="A131" s="1" t="s">
        <v>217</v>
      </c>
      <c r="B131" s="1" t="s">
        <v>218</v>
      </c>
      <c r="C131" s="1" t="s">
        <v>219</v>
      </c>
      <c r="D131" s="1" t="s">
        <v>69</v>
      </c>
      <c r="E131" s="1" t="s">
        <v>104</v>
      </c>
      <c r="F131" s="1" t="s">
        <v>220</v>
      </c>
      <c r="G131" s="1" t="s">
        <v>93</v>
      </c>
      <c r="H131" s="1" t="s">
        <v>198</v>
      </c>
      <c r="I131" s="2">
        <v>80</v>
      </c>
      <c r="J131" s="2">
        <f t="shared" si="22"/>
        <v>38.59999942779541</v>
      </c>
      <c r="K131" s="2">
        <f t="shared" ref="K131:K162" si="31">SUM(N131,P131,R131,T131,V131,X131,Z131,AB131,AE131,AG131,AI131,AV131,AX131,AZ131,BB131,BD131)</f>
        <v>38.59999942779541</v>
      </c>
      <c r="L131" s="2">
        <f t="shared" ref="L131:L162" si="32">SUM(M131,AD131,AK131,AM131,AO131,AQ131,AR131)</f>
        <v>0</v>
      </c>
      <c r="P131" s="6">
        <v>12.870000123977659</v>
      </c>
      <c r="Q131" s="5">
        <v>39582.675381302834</v>
      </c>
      <c r="R131" s="7">
        <v>25.729999303817749</v>
      </c>
      <c r="S131" s="5">
        <v>40537.578903675079</v>
      </c>
      <c r="AL131" s="5" t="str">
        <f t="shared" ref="AL131:AL162" si="33">IF(AK131&gt;0,AK131*$AL$1,"")</f>
        <v/>
      </c>
      <c r="AN131" s="5" t="str">
        <f t="shared" ref="AN131:AN162" si="34">IF(AM131&gt;0,AM131*$AN$1,"")</f>
        <v/>
      </c>
      <c r="AP131" s="5" t="str">
        <f t="shared" ref="AP131:AP162" si="35">IF(AO131&gt;0,AO131*$AP$1,"")</f>
        <v/>
      </c>
      <c r="AS131" s="5">
        <f t="shared" si="23"/>
        <v>80120.254284977913</v>
      </c>
      <c r="AT131" s="11">
        <f t="shared" si="24"/>
        <v>1.4963918171409494</v>
      </c>
      <c r="AU131" s="5">
        <f t="shared" si="25"/>
        <v>1496.3918171409493</v>
      </c>
    </row>
    <row r="132" spans="1:47" x14ac:dyDescent="0.25">
      <c r="A132" s="1" t="s">
        <v>221</v>
      </c>
      <c r="B132" s="1" t="s">
        <v>216</v>
      </c>
      <c r="C132" s="1" t="s">
        <v>178</v>
      </c>
      <c r="D132" s="1" t="s">
        <v>69</v>
      </c>
      <c r="E132" s="1" t="s">
        <v>97</v>
      </c>
      <c r="F132" s="1" t="s">
        <v>210</v>
      </c>
      <c r="G132" s="1" t="s">
        <v>93</v>
      </c>
      <c r="H132" s="1" t="s">
        <v>198</v>
      </c>
      <c r="I132" s="2">
        <v>80</v>
      </c>
      <c r="J132" s="2">
        <f t="shared" ref="J132:J165" si="36">SUM(K132:L132)</f>
        <v>9.0000003576278687E-2</v>
      </c>
      <c r="K132" s="2">
        <f t="shared" si="31"/>
        <v>9.0000003576278687E-2</v>
      </c>
      <c r="L132" s="2">
        <f t="shared" si="32"/>
        <v>0</v>
      </c>
      <c r="P132" s="6">
        <v>9.0000003576278687E-2</v>
      </c>
      <c r="Q132" s="5">
        <v>279.8775</v>
      </c>
      <c r="AL132" s="5" t="str">
        <f t="shared" si="33"/>
        <v/>
      </c>
      <c r="AN132" s="5" t="str">
        <f t="shared" si="34"/>
        <v/>
      </c>
      <c r="AP132" s="5" t="str">
        <f t="shared" si="35"/>
        <v/>
      </c>
      <c r="AS132" s="5">
        <f t="shared" ref="AS132:AS178" si="37">SUM(O132,Q132,S132,U132,W132,Y132,AA132,AC132,AF132,AH132,AJ132,AW132,AY132,BA132,BC132,BE132)</f>
        <v>279.8775</v>
      </c>
      <c r="AT132" s="11">
        <f t="shared" ref="AT132:AT178" si="38">(AS132/$AS$179)*100</f>
        <v>5.2272225611294633E-3</v>
      </c>
      <c r="AU132" s="5">
        <f t="shared" ref="AU132:AU178" si="39">(AT132/100)*$AU$1</f>
        <v>5.2272225611294632</v>
      </c>
    </row>
    <row r="133" spans="1:47" x14ac:dyDescent="0.25">
      <c r="A133" s="1" t="s">
        <v>221</v>
      </c>
      <c r="B133" s="1" t="s">
        <v>216</v>
      </c>
      <c r="C133" s="1" t="s">
        <v>178</v>
      </c>
      <c r="D133" s="1" t="s">
        <v>69</v>
      </c>
      <c r="E133" s="1" t="s">
        <v>73</v>
      </c>
      <c r="F133" s="1" t="s">
        <v>220</v>
      </c>
      <c r="G133" s="1" t="s">
        <v>93</v>
      </c>
      <c r="H133" s="1" t="s">
        <v>198</v>
      </c>
      <c r="I133" s="2">
        <v>80</v>
      </c>
      <c r="J133" s="2">
        <f t="shared" si="36"/>
        <v>5.9999998658895499E-2</v>
      </c>
      <c r="K133" s="2">
        <f t="shared" si="31"/>
        <v>5.9999998658895499E-2</v>
      </c>
      <c r="L133" s="2">
        <f t="shared" si="32"/>
        <v>0</v>
      </c>
      <c r="N133" s="4">
        <v>2.999999932944775E-2</v>
      </c>
      <c r="O133" s="5">
        <v>123.66374999999999</v>
      </c>
      <c r="P133" s="6">
        <v>2.999999932944775E-2</v>
      </c>
      <c r="Q133" s="5">
        <v>93.29249999999999</v>
      </c>
      <c r="AL133" s="5" t="str">
        <f t="shared" si="33"/>
        <v/>
      </c>
      <c r="AN133" s="5" t="str">
        <f t="shared" si="34"/>
        <v/>
      </c>
      <c r="AP133" s="5" t="str">
        <f t="shared" si="35"/>
        <v/>
      </c>
      <c r="AS133" s="5">
        <f t="shared" si="37"/>
        <v>216.95624999999998</v>
      </c>
      <c r="AT133" s="11">
        <f t="shared" si="38"/>
        <v>4.0520535047584893E-3</v>
      </c>
      <c r="AU133" s="5">
        <f t="shared" si="39"/>
        <v>4.0520535047584891</v>
      </c>
    </row>
    <row r="134" spans="1:47" x14ac:dyDescent="0.25">
      <c r="A134" s="1" t="s">
        <v>221</v>
      </c>
      <c r="B134" s="1" t="s">
        <v>216</v>
      </c>
      <c r="C134" s="1" t="s">
        <v>178</v>
      </c>
      <c r="D134" s="1" t="s">
        <v>69</v>
      </c>
      <c r="E134" s="1" t="s">
        <v>117</v>
      </c>
      <c r="F134" s="1" t="s">
        <v>220</v>
      </c>
      <c r="G134" s="1" t="s">
        <v>93</v>
      </c>
      <c r="H134" s="1" t="s">
        <v>198</v>
      </c>
      <c r="I134" s="2">
        <v>80</v>
      </c>
      <c r="J134" s="2">
        <f t="shared" si="36"/>
        <v>6.9999998435378075E-2</v>
      </c>
      <c r="K134" s="2">
        <f t="shared" si="31"/>
        <v>6.9999998435378075E-2</v>
      </c>
      <c r="L134" s="2">
        <f t="shared" si="32"/>
        <v>0</v>
      </c>
      <c r="P134" s="6">
        <v>2.999999932944775E-2</v>
      </c>
      <c r="Q134" s="5">
        <v>66.637500000000003</v>
      </c>
      <c r="R134" s="7">
        <v>3.9999999105930328E-2</v>
      </c>
      <c r="S134" s="5">
        <v>57.25</v>
      </c>
      <c r="AL134" s="5" t="str">
        <f t="shared" si="33"/>
        <v/>
      </c>
      <c r="AN134" s="5" t="str">
        <f t="shared" si="34"/>
        <v/>
      </c>
      <c r="AP134" s="5" t="str">
        <f t="shared" si="35"/>
        <v/>
      </c>
      <c r="AS134" s="5">
        <f t="shared" si="37"/>
        <v>123.8875</v>
      </c>
      <c r="AT134" s="11">
        <f t="shared" si="38"/>
        <v>2.3138249235537915E-3</v>
      </c>
      <c r="AU134" s="5">
        <f t="shared" si="39"/>
        <v>2.3138249235537915</v>
      </c>
    </row>
    <row r="135" spans="1:47" x14ac:dyDescent="0.25">
      <c r="A135" s="1" t="s">
        <v>221</v>
      </c>
      <c r="B135" s="1" t="s">
        <v>216</v>
      </c>
      <c r="C135" s="1" t="s">
        <v>178</v>
      </c>
      <c r="D135" s="1" t="s">
        <v>69</v>
      </c>
      <c r="E135" s="1" t="s">
        <v>81</v>
      </c>
      <c r="F135" s="1" t="s">
        <v>220</v>
      </c>
      <c r="G135" s="1" t="s">
        <v>93</v>
      </c>
      <c r="H135" s="1" t="s">
        <v>198</v>
      </c>
      <c r="I135" s="2">
        <v>80</v>
      </c>
      <c r="J135" s="2">
        <f t="shared" si="36"/>
        <v>39.889999503269792</v>
      </c>
      <c r="K135" s="2">
        <f t="shared" si="31"/>
        <v>39.889999503269792</v>
      </c>
      <c r="L135" s="2">
        <f t="shared" si="32"/>
        <v>0</v>
      </c>
      <c r="N135" s="4">
        <v>5.6200001519173384</v>
      </c>
      <c r="O135" s="5">
        <v>23148.67625</v>
      </c>
      <c r="P135" s="6">
        <v>30.63999942690134</v>
      </c>
      <c r="Q135" s="5">
        <v>95229.43</v>
      </c>
      <c r="R135" s="7">
        <v>3.6299999244511132</v>
      </c>
      <c r="S135" s="5">
        <v>5818.8899999999994</v>
      </c>
      <c r="AL135" s="5" t="str">
        <f t="shared" si="33"/>
        <v/>
      </c>
      <c r="AN135" s="5" t="str">
        <f t="shared" si="34"/>
        <v/>
      </c>
      <c r="AP135" s="5" t="str">
        <f t="shared" si="35"/>
        <v/>
      </c>
      <c r="AS135" s="5">
        <f t="shared" si="37"/>
        <v>124196.99625</v>
      </c>
      <c r="AT135" s="11">
        <f t="shared" si="38"/>
        <v>2.3196053302695332</v>
      </c>
      <c r="AU135" s="5">
        <f t="shared" si="39"/>
        <v>2319.6053302695332</v>
      </c>
    </row>
    <row r="136" spans="1:47" x14ac:dyDescent="0.25">
      <c r="A136" s="1" t="s">
        <v>221</v>
      </c>
      <c r="B136" s="1" t="s">
        <v>216</v>
      </c>
      <c r="C136" s="1" t="s">
        <v>178</v>
      </c>
      <c r="D136" s="1" t="s">
        <v>69</v>
      </c>
      <c r="E136" s="1" t="s">
        <v>102</v>
      </c>
      <c r="F136" s="1" t="s">
        <v>220</v>
      </c>
      <c r="G136" s="1" t="s">
        <v>93</v>
      </c>
      <c r="H136" s="1" t="s">
        <v>198</v>
      </c>
      <c r="I136" s="2">
        <v>80</v>
      </c>
      <c r="J136" s="2">
        <f t="shared" si="36"/>
        <v>39.890000505447389</v>
      </c>
      <c r="K136" s="2">
        <f t="shared" si="31"/>
        <v>39.890000505447389</v>
      </c>
      <c r="L136" s="2">
        <f t="shared" si="32"/>
        <v>0</v>
      </c>
      <c r="N136" s="4">
        <v>0.42</v>
      </c>
      <c r="O136" s="5">
        <v>1696.78</v>
      </c>
      <c r="P136" s="6">
        <v>19.760000228881839</v>
      </c>
      <c r="Q136" s="5">
        <v>47214.89</v>
      </c>
      <c r="R136" s="7">
        <v>19.710000276565552</v>
      </c>
      <c r="S136" s="5">
        <v>27754.799999999999</v>
      </c>
      <c r="AL136" s="5" t="str">
        <f t="shared" si="33"/>
        <v/>
      </c>
      <c r="AN136" s="5" t="str">
        <f t="shared" si="34"/>
        <v/>
      </c>
      <c r="AP136" s="5" t="str">
        <f t="shared" si="35"/>
        <v/>
      </c>
      <c r="AS136" s="5">
        <f t="shared" si="37"/>
        <v>76666.47</v>
      </c>
      <c r="AT136" s="11">
        <f t="shared" si="38"/>
        <v>1.4318860989759989</v>
      </c>
      <c r="AU136" s="5">
        <f t="shared" si="39"/>
        <v>1431.8860989759989</v>
      </c>
    </row>
    <row r="137" spans="1:47" x14ac:dyDescent="0.25">
      <c r="A137" s="1" t="s">
        <v>222</v>
      </c>
      <c r="B137" s="1" t="s">
        <v>223</v>
      </c>
      <c r="C137" s="1" t="s">
        <v>224</v>
      </c>
      <c r="D137" s="1" t="s">
        <v>61</v>
      </c>
      <c r="E137" s="1" t="s">
        <v>116</v>
      </c>
      <c r="F137" s="1" t="s">
        <v>220</v>
      </c>
      <c r="G137" s="1" t="s">
        <v>93</v>
      </c>
      <c r="H137" s="1" t="s">
        <v>198</v>
      </c>
      <c r="I137" s="2">
        <v>321.2</v>
      </c>
      <c r="J137" s="2">
        <f t="shared" si="36"/>
        <v>3.4700000658631325</v>
      </c>
      <c r="K137" s="2">
        <f t="shared" si="31"/>
        <v>3.9999999105930328E-2</v>
      </c>
      <c r="L137" s="2">
        <f t="shared" si="32"/>
        <v>3.4300000667572021</v>
      </c>
      <c r="R137" s="7">
        <v>3.9999999105930328E-2</v>
      </c>
      <c r="S137" s="5">
        <v>64.119998566806316</v>
      </c>
      <c r="AL137" s="5" t="str">
        <f t="shared" si="33"/>
        <v/>
      </c>
      <c r="AN137" s="5" t="str">
        <f t="shared" si="34"/>
        <v/>
      </c>
      <c r="AP137" s="5" t="str">
        <f t="shared" si="35"/>
        <v/>
      </c>
      <c r="AR137" s="2">
        <v>3.4300000667572021</v>
      </c>
      <c r="AS137" s="5">
        <f t="shared" si="37"/>
        <v>64.119998566806316</v>
      </c>
      <c r="AT137" s="11">
        <f t="shared" si="38"/>
        <v>1.1975578713115517E-3</v>
      </c>
      <c r="AU137" s="5">
        <f t="shared" si="39"/>
        <v>1.1975578713115516</v>
      </c>
    </row>
    <row r="138" spans="1:47" x14ac:dyDescent="0.25">
      <c r="A138" s="1" t="s">
        <v>222</v>
      </c>
      <c r="B138" s="1" t="s">
        <v>223</v>
      </c>
      <c r="C138" s="1" t="s">
        <v>224</v>
      </c>
      <c r="D138" s="1" t="s">
        <v>61</v>
      </c>
      <c r="E138" s="1" t="s">
        <v>114</v>
      </c>
      <c r="F138" s="1" t="s">
        <v>220</v>
      </c>
      <c r="G138" s="1" t="s">
        <v>93</v>
      </c>
      <c r="H138" s="1" t="s">
        <v>198</v>
      </c>
      <c r="I138" s="2">
        <v>321.2</v>
      </c>
      <c r="J138" s="2">
        <f t="shared" si="36"/>
        <v>19.780000150203705</v>
      </c>
      <c r="K138" s="2">
        <f t="shared" si="31"/>
        <v>5.4800001382827759</v>
      </c>
      <c r="L138" s="2">
        <f t="shared" si="32"/>
        <v>14.300000011920931</v>
      </c>
      <c r="P138" s="6">
        <v>1.0900000333786011</v>
      </c>
      <c r="Q138" s="5">
        <v>1936.9300593137741</v>
      </c>
      <c r="R138" s="7">
        <v>1.9600000381469731</v>
      </c>
      <c r="S138" s="5">
        <v>1795.360034942627</v>
      </c>
      <c r="T138" s="8">
        <v>2.4300000667572021</v>
      </c>
      <c r="U138" s="5">
        <v>668.25001835823059</v>
      </c>
      <c r="AL138" s="5" t="str">
        <f t="shared" si="33"/>
        <v/>
      </c>
      <c r="AN138" s="5" t="str">
        <f t="shared" si="34"/>
        <v/>
      </c>
      <c r="AP138" s="5" t="str">
        <f t="shared" si="35"/>
        <v/>
      </c>
      <c r="AR138" s="2">
        <v>14.300000011920931</v>
      </c>
      <c r="AS138" s="5">
        <f t="shared" si="37"/>
        <v>4400.5401126146317</v>
      </c>
      <c r="AT138" s="11">
        <f t="shared" si="38"/>
        <v>8.2188109290008624E-2</v>
      </c>
      <c r="AU138" s="5">
        <f t="shared" si="39"/>
        <v>82.188109290008626</v>
      </c>
    </row>
    <row r="139" spans="1:47" x14ac:dyDescent="0.25">
      <c r="A139" s="1" t="s">
        <v>222</v>
      </c>
      <c r="B139" s="1" t="s">
        <v>223</v>
      </c>
      <c r="C139" s="1" t="s">
        <v>224</v>
      </c>
      <c r="D139" s="1" t="s">
        <v>61</v>
      </c>
      <c r="E139" s="1" t="s">
        <v>132</v>
      </c>
      <c r="F139" s="1" t="s">
        <v>220</v>
      </c>
      <c r="G139" s="1" t="s">
        <v>93</v>
      </c>
      <c r="H139" s="1" t="s">
        <v>198</v>
      </c>
      <c r="I139" s="2">
        <v>321.2</v>
      </c>
      <c r="J139" s="2">
        <f t="shared" si="36"/>
        <v>8.9999997988343239E-2</v>
      </c>
      <c r="K139" s="2">
        <f t="shared" si="31"/>
        <v>3.9999999105930328E-2</v>
      </c>
      <c r="L139" s="2">
        <f t="shared" si="32"/>
        <v>4.999999888241291E-2</v>
      </c>
      <c r="P139" s="6">
        <v>1.9999999552965161E-2</v>
      </c>
      <c r="Q139" s="5">
        <v>35.539999205619097</v>
      </c>
      <c r="R139" s="7">
        <v>9.9999997764825821E-3</v>
      </c>
      <c r="S139" s="5">
        <v>9.1599997952580452</v>
      </c>
      <c r="T139" s="8">
        <v>9.9999997764825821E-3</v>
      </c>
      <c r="U139" s="5">
        <v>2.7499999385327101</v>
      </c>
      <c r="AL139" s="5" t="str">
        <f t="shared" si="33"/>
        <v/>
      </c>
      <c r="AN139" s="5" t="str">
        <f t="shared" si="34"/>
        <v/>
      </c>
      <c r="AP139" s="5" t="str">
        <f t="shared" si="35"/>
        <v/>
      </c>
      <c r="AR139" s="2">
        <v>4.999999888241291E-2</v>
      </c>
      <c r="AS139" s="5">
        <f t="shared" si="37"/>
        <v>47.449998939409852</v>
      </c>
      <c r="AT139" s="11">
        <f t="shared" si="38"/>
        <v>8.8621523695778422E-4</v>
      </c>
      <c r="AU139" s="5">
        <f t="shared" si="39"/>
        <v>0.88621523695778426</v>
      </c>
    </row>
    <row r="140" spans="1:47" x14ac:dyDescent="0.25">
      <c r="A140" s="1" t="s">
        <v>222</v>
      </c>
      <c r="B140" s="1" t="s">
        <v>223</v>
      </c>
      <c r="C140" s="1" t="s">
        <v>224</v>
      </c>
      <c r="D140" s="1" t="s">
        <v>61</v>
      </c>
      <c r="E140" s="1" t="s">
        <v>117</v>
      </c>
      <c r="F140" s="1" t="s">
        <v>220</v>
      </c>
      <c r="G140" s="1" t="s">
        <v>93</v>
      </c>
      <c r="H140" s="1" t="s">
        <v>198</v>
      </c>
      <c r="I140" s="2">
        <v>321.2</v>
      </c>
      <c r="J140" s="2">
        <f t="shared" si="36"/>
        <v>9.0000003576278687E-2</v>
      </c>
      <c r="K140" s="2">
        <f t="shared" si="31"/>
        <v>9.0000003576278687E-2</v>
      </c>
      <c r="L140" s="2">
        <f t="shared" si="32"/>
        <v>0</v>
      </c>
      <c r="P140" s="6">
        <v>9.0000003576278687E-2</v>
      </c>
      <c r="Q140" s="5">
        <v>159.9300063550472</v>
      </c>
      <c r="AL140" s="5" t="str">
        <f t="shared" si="33"/>
        <v/>
      </c>
      <c r="AN140" s="5" t="str">
        <f t="shared" si="34"/>
        <v/>
      </c>
      <c r="AP140" s="5" t="str">
        <f t="shared" si="35"/>
        <v/>
      </c>
      <c r="AS140" s="5">
        <f t="shared" si="37"/>
        <v>159.9300063550472</v>
      </c>
      <c r="AT140" s="11">
        <f t="shared" si="38"/>
        <v>2.9869844393374998E-3</v>
      </c>
      <c r="AU140" s="5">
        <f t="shared" si="39"/>
        <v>2.9869844393374998</v>
      </c>
    </row>
    <row r="141" spans="1:47" x14ac:dyDescent="0.25">
      <c r="A141" s="1" t="s">
        <v>222</v>
      </c>
      <c r="B141" s="1" t="s">
        <v>223</v>
      </c>
      <c r="C141" s="1" t="s">
        <v>224</v>
      </c>
      <c r="D141" s="1" t="s">
        <v>61</v>
      </c>
      <c r="E141" s="1" t="s">
        <v>106</v>
      </c>
      <c r="F141" s="1" t="s">
        <v>220</v>
      </c>
      <c r="G141" s="1" t="s">
        <v>93</v>
      </c>
      <c r="H141" s="1" t="s">
        <v>198</v>
      </c>
      <c r="I141" s="2">
        <v>321.2</v>
      </c>
      <c r="J141" s="2">
        <f t="shared" si="36"/>
        <v>10.510000079870224</v>
      </c>
      <c r="K141" s="2">
        <f t="shared" si="31"/>
        <v>10.080000072717667</v>
      </c>
      <c r="L141" s="2">
        <f t="shared" si="32"/>
        <v>0.43000000715255737</v>
      </c>
      <c r="P141" s="6">
        <v>5.5900001525878906</v>
      </c>
      <c r="Q141" s="5">
        <v>9933.4302711486816</v>
      </c>
      <c r="R141" s="7">
        <v>4.0799999237060547</v>
      </c>
      <c r="S141" s="5">
        <v>3737.2799301147461</v>
      </c>
      <c r="T141" s="8">
        <v>0.40999999642372131</v>
      </c>
      <c r="U141" s="5">
        <v>112.7499990165234</v>
      </c>
      <c r="AL141" s="5" t="str">
        <f t="shared" si="33"/>
        <v/>
      </c>
      <c r="AN141" s="5" t="str">
        <f t="shared" si="34"/>
        <v/>
      </c>
      <c r="AP141" s="5" t="str">
        <f t="shared" si="35"/>
        <v/>
      </c>
      <c r="AR141" s="2">
        <v>0.43000000715255737</v>
      </c>
      <c r="AS141" s="5">
        <f t="shared" si="37"/>
        <v>13783.460200279951</v>
      </c>
      <c r="AT141" s="11">
        <f t="shared" si="38"/>
        <v>0.2574312480615033</v>
      </c>
      <c r="AU141" s="5">
        <f t="shared" si="39"/>
        <v>257.43124806150331</v>
      </c>
    </row>
    <row r="142" spans="1:47" x14ac:dyDescent="0.25">
      <c r="A142" s="1" t="s">
        <v>222</v>
      </c>
      <c r="B142" s="1" t="s">
        <v>223</v>
      </c>
      <c r="C142" s="1" t="s">
        <v>224</v>
      </c>
      <c r="D142" s="1" t="s">
        <v>61</v>
      </c>
      <c r="E142" s="1" t="s">
        <v>102</v>
      </c>
      <c r="F142" s="1" t="s">
        <v>220</v>
      </c>
      <c r="G142" s="1" t="s">
        <v>93</v>
      </c>
      <c r="H142" s="1" t="s">
        <v>198</v>
      </c>
      <c r="I142" s="2">
        <v>321.2</v>
      </c>
      <c r="J142" s="2">
        <f t="shared" si="36"/>
        <v>7.9999998211860657E-2</v>
      </c>
      <c r="K142" s="2">
        <f t="shared" si="31"/>
        <v>7.9999998211860657E-2</v>
      </c>
      <c r="L142" s="2">
        <f t="shared" si="32"/>
        <v>0</v>
      </c>
      <c r="R142" s="7">
        <v>7.9999998211860657E-2</v>
      </c>
      <c r="S142" s="5">
        <v>100.7599977478385</v>
      </c>
      <c r="AL142" s="5" t="str">
        <f t="shared" si="33"/>
        <v/>
      </c>
      <c r="AN142" s="5" t="str">
        <f t="shared" si="34"/>
        <v/>
      </c>
      <c r="AP142" s="5" t="str">
        <f t="shared" si="35"/>
        <v/>
      </c>
      <c r="AS142" s="5">
        <f t="shared" si="37"/>
        <v>100.7599977478385</v>
      </c>
      <c r="AT142" s="11">
        <f t="shared" si="38"/>
        <v>1.8818766549181527E-3</v>
      </c>
      <c r="AU142" s="5">
        <f t="shared" si="39"/>
        <v>1.8818766549181527</v>
      </c>
    </row>
    <row r="143" spans="1:47" x14ac:dyDescent="0.25">
      <c r="A143" s="1" t="s">
        <v>222</v>
      </c>
      <c r="B143" s="1" t="s">
        <v>223</v>
      </c>
      <c r="C143" s="1" t="s">
        <v>224</v>
      </c>
      <c r="D143" s="1" t="s">
        <v>61</v>
      </c>
      <c r="E143" s="1" t="s">
        <v>108</v>
      </c>
      <c r="F143" s="1" t="s">
        <v>220</v>
      </c>
      <c r="G143" s="1" t="s">
        <v>93</v>
      </c>
      <c r="H143" s="1" t="s">
        <v>198</v>
      </c>
      <c r="I143" s="2">
        <v>321.2</v>
      </c>
      <c r="J143" s="2">
        <f t="shared" si="36"/>
        <v>3.979999896138906</v>
      </c>
      <c r="K143" s="2">
        <f t="shared" si="31"/>
        <v>3.979999896138906</v>
      </c>
      <c r="L143" s="2">
        <f t="shared" si="32"/>
        <v>0</v>
      </c>
      <c r="R143" s="7">
        <v>3.7899998985230918</v>
      </c>
      <c r="S143" s="5">
        <v>4808.9998711831868</v>
      </c>
      <c r="T143" s="8">
        <v>0.18999999761581421</v>
      </c>
      <c r="U143" s="5">
        <v>52.249999344348907</v>
      </c>
      <c r="AL143" s="5" t="str">
        <f t="shared" si="33"/>
        <v/>
      </c>
      <c r="AN143" s="5" t="str">
        <f t="shared" si="34"/>
        <v/>
      </c>
      <c r="AP143" s="5" t="str">
        <f t="shared" si="35"/>
        <v/>
      </c>
      <c r="AS143" s="5">
        <f t="shared" si="37"/>
        <v>4861.2498705275357</v>
      </c>
      <c r="AT143" s="11">
        <f t="shared" si="38"/>
        <v>9.0792703945509062E-2</v>
      </c>
      <c r="AU143" s="5">
        <f t="shared" si="39"/>
        <v>90.792703945509061</v>
      </c>
    </row>
    <row r="144" spans="1:47" x14ac:dyDescent="0.25">
      <c r="A144" s="1" t="s">
        <v>222</v>
      </c>
      <c r="B144" s="1" t="s">
        <v>223</v>
      </c>
      <c r="C144" s="1" t="s">
        <v>224</v>
      </c>
      <c r="D144" s="1" t="s">
        <v>61</v>
      </c>
      <c r="E144" s="1" t="s">
        <v>104</v>
      </c>
      <c r="F144" s="1" t="s">
        <v>220</v>
      </c>
      <c r="G144" s="1" t="s">
        <v>93</v>
      </c>
      <c r="H144" s="1" t="s">
        <v>198</v>
      </c>
      <c r="I144" s="2">
        <v>321.2</v>
      </c>
      <c r="J144" s="2">
        <f t="shared" si="36"/>
        <v>8.9999999850988388E-2</v>
      </c>
      <c r="K144" s="2">
        <f t="shared" si="31"/>
        <v>8.9999999850988388E-2</v>
      </c>
      <c r="L144" s="2">
        <f t="shared" si="32"/>
        <v>0</v>
      </c>
      <c r="P144" s="6">
        <v>9.9999997764825821E-3</v>
      </c>
      <c r="Q144" s="5">
        <v>26.654999404214319</v>
      </c>
      <c r="R144" s="7">
        <v>8.0000000074505806E-2</v>
      </c>
      <c r="S144" s="5">
        <v>121.3700002729893</v>
      </c>
      <c r="AL144" s="5" t="str">
        <f t="shared" si="33"/>
        <v/>
      </c>
      <c r="AN144" s="5" t="str">
        <f t="shared" si="34"/>
        <v/>
      </c>
      <c r="AP144" s="5" t="str">
        <f t="shared" si="35"/>
        <v/>
      </c>
      <c r="AS144" s="5">
        <f t="shared" si="37"/>
        <v>148.02499967720362</v>
      </c>
      <c r="AT144" s="11">
        <f t="shared" si="38"/>
        <v>2.7646367354426855E-3</v>
      </c>
      <c r="AU144" s="5">
        <f t="shared" si="39"/>
        <v>2.7646367354426857</v>
      </c>
    </row>
    <row r="145" spans="1:47" x14ac:dyDescent="0.25">
      <c r="A145" s="1" t="s">
        <v>222</v>
      </c>
      <c r="B145" s="1" t="s">
        <v>223</v>
      </c>
      <c r="C145" s="1" t="s">
        <v>224</v>
      </c>
      <c r="D145" s="1" t="s">
        <v>61</v>
      </c>
      <c r="E145" s="1" t="s">
        <v>109</v>
      </c>
      <c r="F145" s="1" t="s">
        <v>220</v>
      </c>
      <c r="G145" s="1" t="s">
        <v>93</v>
      </c>
      <c r="H145" s="1" t="s">
        <v>198</v>
      </c>
      <c r="I145" s="2">
        <v>321.2</v>
      </c>
      <c r="J145" s="2">
        <f t="shared" si="36"/>
        <v>21.530000299215317</v>
      </c>
      <c r="K145" s="2">
        <f t="shared" si="31"/>
        <v>21.530000299215317</v>
      </c>
      <c r="L145" s="2">
        <f t="shared" si="32"/>
        <v>0</v>
      </c>
      <c r="P145" s="6">
        <v>0.25999999046325678</v>
      </c>
      <c r="Q145" s="5">
        <v>693.0299745798111</v>
      </c>
      <c r="R145" s="7">
        <v>21.27000030875206</v>
      </c>
      <c r="S145" s="5">
        <v>29245.590425044302</v>
      </c>
      <c r="AL145" s="5" t="str">
        <f t="shared" si="33"/>
        <v/>
      </c>
      <c r="AN145" s="5" t="str">
        <f t="shared" si="34"/>
        <v/>
      </c>
      <c r="AP145" s="5" t="str">
        <f t="shared" si="35"/>
        <v/>
      </c>
      <c r="AS145" s="5">
        <f t="shared" si="37"/>
        <v>29938.620399624113</v>
      </c>
      <c r="AT145" s="11">
        <f t="shared" si="38"/>
        <v>0.55915831748534961</v>
      </c>
      <c r="AU145" s="5">
        <f t="shared" si="39"/>
        <v>559.15831748534958</v>
      </c>
    </row>
    <row r="146" spans="1:47" x14ac:dyDescent="0.25">
      <c r="A146" s="1" t="s">
        <v>225</v>
      </c>
      <c r="B146" s="1" t="s">
        <v>216</v>
      </c>
      <c r="C146" s="1" t="s">
        <v>178</v>
      </c>
      <c r="D146" s="1" t="s">
        <v>69</v>
      </c>
      <c r="E146" s="1" t="s">
        <v>116</v>
      </c>
      <c r="F146" s="1" t="s">
        <v>210</v>
      </c>
      <c r="G146" s="1" t="s">
        <v>93</v>
      </c>
      <c r="H146" s="1" t="s">
        <v>198</v>
      </c>
      <c r="I146" s="2">
        <v>155.25</v>
      </c>
      <c r="J146" s="2">
        <f t="shared" si="36"/>
        <v>3.9999999105930328E-2</v>
      </c>
      <c r="K146" s="2">
        <f t="shared" si="31"/>
        <v>3.9999999105930328E-2</v>
      </c>
      <c r="L146" s="2">
        <f t="shared" si="32"/>
        <v>0</v>
      </c>
      <c r="R146" s="7">
        <v>3.9999999105930328E-2</v>
      </c>
      <c r="S146" s="5">
        <v>57.249998720362782</v>
      </c>
      <c r="AL146" s="5" t="str">
        <f t="shared" si="33"/>
        <v/>
      </c>
      <c r="AN146" s="5" t="str">
        <f t="shared" si="34"/>
        <v/>
      </c>
      <c r="AP146" s="5" t="str">
        <f t="shared" si="35"/>
        <v/>
      </c>
      <c r="AS146" s="5">
        <f t="shared" si="37"/>
        <v>57.249998720362782</v>
      </c>
      <c r="AT146" s="11">
        <f t="shared" si="38"/>
        <v>1.0692480993853141E-3</v>
      </c>
      <c r="AU146" s="5">
        <f t="shared" si="39"/>
        <v>1.069248099385314</v>
      </c>
    </row>
    <row r="147" spans="1:47" x14ac:dyDescent="0.25">
      <c r="A147" s="1" t="s">
        <v>225</v>
      </c>
      <c r="B147" s="1" t="s">
        <v>216</v>
      </c>
      <c r="C147" s="1" t="s">
        <v>178</v>
      </c>
      <c r="D147" s="1" t="s">
        <v>69</v>
      </c>
      <c r="E147" s="1" t="s">
        <v>107</v>
      </c>
      <c r="F147" s="1" t="s">
        <v>210</v>
      </c>
      <c r="G147" s="1" t="s">
        <v>93</v>
      </c>
      <c r="H147" s="1" t="s">
        <v>198</v>
      </c>
      <c r="I147" s="2">
        <v>155.25</v>
      </c>
      <c r="J147" s="2">
        <f t="shared" si="36"/>
        <v>8.9999999850988388E-2</v>
      </c>
      <c r="K147" s="2">
        <f t="shared" si="31"/>
        <v>8.9999999850988388E-2</v>
      </c>
      <c r="L147" s="2">
        <f t="shared" si="32"/>
        <v>0</v>
      </c>
      <c r="N147" s="4">
        <v>1.9999999552965161E-2</v>
      </c>
      <c r="O147" s="5">
        <v>82.442498157266527</v>
      </c>
      <c r="P147" s="6">
        <v>7.0000000298023224E-2</v>
      </c>
      <c r="Q147" s="5">
        <v>217.68250092677769</v>
      </c>
      <c r="AL147" s="5" t="str">
        <f t="shared" si="33"/>
        <v/>
      </c>
      <c r="AN147" s="5" t="str">
        <f t="shared" si="34"/>
        <v/>
      </c>
      <c r="AP147" s="5" t="str">
        <f t="shared" si="35"/>
        <v/>
      </c>
      <c r="AS147" s="5">
        <f t="shared" si="37"/>
        <v>300.12499908404425</v>
      </c>
      <c r="AT147" s="11">
        <f t="shared" si="38"/>
        <v>5.6053815200259949E-3</v>
      </c>
      <c r="AU147" s="5">
        <f t="shared" si="39"/>
        <v>5.6053815200259951</v>
      </c>
    </row>
    <row r="148" spans="1:47" x14ac:dyDescent="0.25">
      <c r="A148" s="1" t="s">
        <v>225</v>
      </c>
      <c r="B148" s="1" t="s">
        <v>216</v>
      </c>
      <c r="C148" s="1" t="s">
        <v>178</v>
      </c>
      <c r="D148" s="1" t="s">
        <v>69</v>
      </c>
      <c r="E148" s="1" t="s">
        <v>132</v>
      </c>
      <c r="F148" s="1" t="s">
        <v>220</v>
      </c>
      <c r="G148" s="1" t="s">
        <v>93</v>
      </c>
      <c r="H148" s="1" t="s">
        <v>198</v>
      </c>
      <c r="I148" s="2">
        <v>155.25</v>
      </c>
      <c r="J148" s="2">
        <f t="shared" si="36"/>
        <v>40.000000804662704</v>
      </c>
      <c r="K148" s="2">
        <f t="shared" si="31"/>
        <v>40.000000804662704</v>
      </c>
      <c r="L148" s="2">
        <f t="shared" si="32"/>
        <v>0</v>
      </c>
      <c r="P148" s="6">
        <v>1.2900000214576719</v>
      </c>
      <c r="Q148" s="5">
        <v>2727.6950000000002</v>
      </c>
      <c r="R148" s="7">
        <v>5.9900001287460327</v>
      </c>
      <c r="S148" s="5">
        <v>7456.24</v>
      </c>
      <c r="T148" s="8">
        <v>32.720000654459</v>
      </c>
      <c r="U148" s="5">
        <v>13972.0625</v>
      </c>
      <c r="AL148" s="5" t="str">
        <f t="shared" si="33"/>
        <v/>
      </c>
      <c r="AN148" s="5" t="str">
        <f t="shared" si="34"/>
        <v/>
      </c>
      <c r="AP148" s="5" t="str">
        <f t="shared" si="35"/>
        <v/>
      </c>
      <c r="AS148" s="5">
        <f t="shared" si="37"/>
        <v>24155.997499999998</v>
      </c>
      <c r="AT148" s="11">
        <f t="shared" si="38"/>
        <v>0.45115729245325858</v>
      </c>
      <c r="AU148" s="5">
        <f t="shared" si="39"/>
        <v>451.15729245325861</v>
      </c>
    </row>
    <row r="149" spans="1:47" x14ac:dyDescent="0.25">
      <c r="A149" s="1" t="s">
        <v>225</v>
      </c>
      <c r="B149" s="1" t="s">
        <v>216</v>
      </c>
      <c r="C149" s="1" t="s">
        <v>178</v>
      </c>
      <c r="D149" s="1" t="s">
        <v>69</v>
      </c>
      <c r="E149" s="1" t="s">
        <v>70</v>
      </c>
      <c r="F149" s="1" t="s">
        <v>220</v>
      </c>
      <c r="G149" s="1" t="s">
        <v>93</v>
      </c>
      <c r="H149" s="1" t="s">
        <v>198</v>
      </c>
      <c r="I149" s="2">
        <v>155.25</v>
      </c>
      <c r="J149" s="2">
        <f t="shared" si="36"/>
        <v>33.29999884404242</v>
      </c>
      <c r="K149" s="2">
        <f t="shared" si="31"/>
        <v>33.029998850077391</v>
      </c>
      <c r="L149" s="2">
        <f t="shared" si="32"/>
        <v>0.26999999396502972</v>
      </c>
      <c r="P149" s="6">
        <v>0.4400000125169754</v>
      </c>
      <c r="Q149" s="5">
        <v>1235.015033628792</v>
      </c>
      <c r="R149" s="7">
        <v>22.859999239444729</v>
      </c>
      <c r="S149" s="5">
        <v>36058.338780283928</v>
      </c>
      <c r="T149" s="8">
        <v>9.6699995994567871</v>
      </c>
      <c r="U149" s="5">
        <v>4327.812322974205</v>
      </c>
      <c r="Z149" s="9">
        <v>5.9999998658895493E-2</v>
      </c>
      <c r="AA149" s="5">
        <v>11.549999741837381</v>
      </c>
      <c r="AL149" s="5" t="str">
        <f t="shared" si="33"/>
        <v/>
      </c>
      <c r="AN149" s="5" t="str">
        <f t="shared" si="34"/>
        <v/>
      </c>
      <c r="AP149" s="5" t="str">
        <f t="shared" si="35"/>
        <v/>
      </c>
      <c r="AR149" s="2">
        <v>0.26999999396502972</v>
      </c>
      <c r="AS149" s="5">
        <f t="shared" si="37"/>
        <v>41632.716136628762</v>
      </c>
      <c r="AT149" s="11">
        <f t="shared" si="38"/>
        <v>0.777566875045277</v>
      </c>
      <c r="AU149" s="5">
        <f t="shared" si="39"/>
        <v>777.56687504527702</v>
      </c>
    </row>
    <row r="150" spans="1:47" x14ac:dyDescent="0.25">
      <c r="A150" s="1" t="s">
        <v>225</v>
      </c>
      <c r="B150" s="1" t="s">
        <v>216</v>
      </c>
      <c r="C150" s="1" t="s">
        <v>178</v>
      </c>
      <c r="D150" s="1" t="s">
        <v>69</v>
      </c>
      <c r="E150" s="1" t="s">
        <v>73</v>
      </c>
      <c r="F150" s="1" t="s">
        <v>220</v>
      </c>
      <c r="G150" s="1" t="s">
        <v>93</v>
      </c>
      <c r="H150" s="1" t="s">
        <v>198</v>
      </c>
      <c r="I150" s="2">
        <v>155.25</v>
      </c>
      <c r="J150" s="2">
        <f t="shared" si="36"/>
        <v>39.999999761581421</v>
      </c>
      <c r="K150" s="2">
        <f t="shared" si="31"/>
        <v>39.999999761581421</v>
      </c>
      <c r="L150" s="2">
        <f t="shared" si="32"/>
        <v>0</v>
      </c>
      <c r="N150" s="4">
        <v>3.4300000667572021</v>
      </c>
      <c r="O150" s="5">
        <v>14138.88875</v>
      </c>
      <c r="P150" s="6">
        <v>17.860000610351559</v>
      </c>
      <c r="Q150" s="5">
        <v>55540.134999999987</v>
      </c>
      <c r="R150" s="7">
        <v>18.70999908447266</v>
      </c>
      <c r="S150" s="5">
        <v>29992.13</v>
      </c>
      <c r="AL150" s="5" t="str">
        <f t="shared" si="33"/>
        <v/>
      </c>
      <c r="AN150" s="5" t="str">
        <f t="shared" si="34"/>
        <v/>
      </c>
      <c r="AP150" s="5" t="str">
        <f t="shared" si="35"/>
        <v/>
      </c>
      <c r="AS150" s="5">
        <f t="shared" si="37"/>
        <v>99671.153749999998</v>
      </c>
      <c r="AT150" s="11">
        <f t="shared" si="38"/>
        <v>1.8615405081716232</v>
      </c>
      <c r="AU150" s="5">
        <f t="shared" si="39"/>
        <v>1861.5405081716233</v>
      </c>
    </row>
    <row r="151" spans="1:47" x14ac:dyDescent="0.25">
      <c r="A151" s="1" t="s">
        <v>225</v>
      </c>
      <c r="B151" s="1" t="s">
        <v>216</v>
      </c>
      <c r="C151" s="1" t="s">
        <v>178</v>
      </c>
      <c r="D151" s="1" t="s">
        <v>69</v>
      </c>
      <c r="E151" s="1" t="s">
        <v>117</v>
      </c>
      <c r="F151" s="1" t="s">
        <v>220</v>
      </c>
      <c r="G151" s="1" t="s">
        <v>93</v>
      </c>
      <c r="H151" s="1" t="s">
        <v>198</v>
      </c>
      <c r="I151" s="2">
        <v>155.25</v>
      </c>
      <c r="J151" s="2">
        <f t="shared" si="36"/>
        <v>40.000000596046448</v>
      </c>
      <c r="K151" s="2">
        <f t="shared" si="31"/>
        <v>40.000000596046448</v>
      </c>
      <c r="L151" s="2">
        <f t="shared" si="32"/>
        <v>0</v>
      </c>
      <c r="P151" s="6">
        <v>5.660000205039978</v>
      </c>
      <c r="Q151" s="5">
        <v>10897.452499999999</v>
      </c>
      <c r="R151" s="7">
        <v>32.240000486373901</v>
      </c>
      <c r="S151" s="5">
        <v>49983.829999999987</v>
      </c>
      <c r="T151" s="8">
        <v>2.0999999046325679</v>
      </c>
      <c r="U151" s="5">
        <v>1010.625</v>
      </c>
      <c r="AL151" s="5" t="str">
        <f t="shared" si="33"/>
        <v/>
      </c>
      <c r="AN151" s="5" t="str">
        <f t="shared" si="34"/>
        <v/>
      </c>
      <c r="AP151" s="5" t="str">
        <f t="shared" si="35"/>
        <v/>
      </c>
      <c r="AS151" s="5">
        <f t="shared" si="37"/>
        <v>61891.907499999987</v>
      </c>
      <c r="AT151" s="11">
        <f t="shared" si="38"/>
        <v>1.1559442085746006</v>
      </c>
      <c r="AU151" s="5">
        <f t="shared" si="39"/>
        <v>1155.9442085746005</v>
      </c>
    </row>
    <row r="152" spans="1:47" x14ac:dyDescent="0.25">
      <c r="A152" s="1" t="s">
        <v>226</v>
      </c>
      <c r="B152" s="1" t="s">
        <v>227</v>
      </c>
      <c r="C152" s="1" t="s">
        <v>228</v>
      </c>
      <c r="D152" s="1" t="s">
        <v>229</v>
      </c>
      <c r="E152" s="1" t="s">
        <v>116</v>
      </c>
      <c r="F152" s="1" t="s">
        <v>210</v>
      </c>
      <c r="G152" s="1" t="s">
        <v>93</v>
      </c>
      <c r="H152" s="1" t="s">
        <v>198</v>
      </c>
      <c r="I152" s="2">
        <v>7.15</v>
      </c>
      <c r="J152" s="2">
        <f t="shared" si="36"/>
        <v>3.9999999105930328E-2</v>
      </c>
      <c r="K152" s="2">
        <f t="shared" si="31"/>
        <v>0</v>
      </c>
      <c r="L152" s="2">
        <f t="shared" si="32"/>
        <v>3.9999999105930328E-2</v>
      </c>
      <c r="AL152" s="5" t="str">
        <f t="shared" si="33"/>
        <v/>
      </c>
      <c r="AN152" s="5" t="str">
        <f t="shared" si="34"/>
        <v/>
      </c>
      <c r="AP152" s="5" t="str">
        <f t="shared" si="35"/>
        <v/>
      </c>
      <c r="AR152" s="2">
        <v>3.9999999105930328E-2</v>
      </c>
      <c r="AS152" s="5">
        <f t="shared" si="37"/>
        <v>0</v>
      </c>
      <c r="AT152" s="11">
        <f t="shared" si="38"/>
        <v>0</v>
      </c>
      <c r="AU152" s="5">
        <f t="shared" si="39"/>
        <v>0</v>
      </c>
    </row>
    <row r="153" spans="1:47" x14ac:dyDescent="0.25">
      <c r="A153" s="1" t="s">
        <v>226</v>
      </c>
      <c r="B153" s="1" t="s">
        <v>227</v>
      </c>
      <c r="C153" s="1" t="s">
        <v>228</v>
      </c>
      <c r="D153" s="1" t="s">
        <v>229</v>
      </c>
      <c r="E153" s="1" t="s">
        <v>70</v>
      </c>
      <c r="F153" s="1" t="s">
        <v>220</v>
      </c>
      <c r="G153" s="1" t="s">
        <v>93</v>
      </c>
      <c r="H153" s="1" t="s">
        <v>198</v>
      </c>
      <c r="I153" s="2">
        <v>7.15</v>
      </c>
      <c r="J153" s="2">
        <f t="shared" si="36"/>
        <v>6.9700000006705523</v>
      </c>
      <c r="K153" s="2">
        <f t="shared" si="31"/>
        <v>1.949999989941716</v>
      </c>
      <c r="L153" s="2">
        <f t="shared" si="32"/>
        <v>5.0200000107288361</v>
      </c>
      <c r="Z153" s="9">
        <v>1.949999989941716</v>
      </c>
      <c r="AA153" s="5">
        <v>343.41999826580292</v>
      </c>
      <c r="AL153" s="5" t="str">
        <f t="shared" si="33"/>
        <v/>
      </c>
      <c r="AN153" s="5" t="str">
        <f t="shared" si="34"/>
        <v/>
      </c>
      <c r="AP153" s="5" t="str">
        <f t="shared" si="35"/>
        <v/>
      </c>
      <c r="AR153" s="2">
        <v>5.0200000107288361</v>
      </c>
      <c r="AS153" s="5">
        <f t="shared" si="37"/>
        <v>343.41999826580292</v>
      </c>
      <c r="AT153" s="11">
        <f t="shared" si="38"/>
        <v>6.4139945614708083E-3</v>
      </c>
      <c r="AU153" s="5">
        <f t="shared" si="39"/>
        <v>6.4139945614708083</v>
      </c>
    </row>
    <row r="154" spans="1:47" x14ac:dyDescent="0.25">
      <c r="A154" s="1" t="s">
        <v>230</v>
      </c>
      <c r="B154" s="1" t="s">
        <v>231</v>
      </c>
      <c r="C154" s="1" t="s">
        <v>143</v>
      </c>
      <c r="D154" s="1" t="s">
        <v>61</v>
      </c>
      <c r="E154" s="1" t="s">
        <v>116</v>
      </c>
      <c r="F154" s="1" t="s">
        <v>232</v>
      </c>
      <c r="G154" s="1" t="s">
        <v>93</v>
      </c>
      <c r="H154" s="1" t="s">
        <v>198</v>
      </c>
      <c r="I154" s="2">
        <v>110.53</v>
      </c>
      <c r="J154" s="2">
        <f t="shared" si="36"/>
        <v>1.9999999552965161E-2</v>
      </c>
      <c r="K154" s="2">
        <f t="shared" si="31"/>
        <v>0</v>
      </c>
      <c r="L154" s="2">
        <f t="shared" si="32"/>
        <v>1.9999999552965161E-2</v>
      </c>
      <c r="AL154" s="5" t="str">
        <f t="shared" si="33"/>
        <v/>
      </c>
      <c r="AN154" s="5" t="str">
        <f t="shared" si="34"/>
        <v/>
      </c>
      <c r="AP154" s="5" t="str">
        <f t="shared" si="35"/>
        <v/>
      </c>
      <c r="AR154" s="2">
        <v>1.9999999552965161E-2</v>
      </c>
      <c r="AS154" s="5">
        <f t="shared" si="37"/>
        <v>0</v>
      </c>
      <c r="AT154" s="11">
        <f t="shared" si="38"/>
        <v>0</v>
      </c>
      <c r="AU154" s="5">
        <f t="shared" si="39"/>
        <v>0</v>
      </c>
    </row>
    <row r="155" spans="1:47" x14ac:dyDescent="0.25">
      <c r="A155" s="1" t="s">
        <v>230</v>
      </c>
      <c r="B155" s="1" t="s">
        <v>231</v>
      </c>
      <c r="C155" s="1" t="s">
        <v>143</v>
      </c>
      <c r="D155" s="1" t="s">
        <v>61</v>
      </c>
      <c r="E155" s="1" t="s">
        <v>114</v>
      </c>
      <c r="F155" s="1" t="s">
        <v>232</v>
      </c>
      <c r="G155" s="1" t="s">
        <v>93</v>
      </c>
      <c r="H155" s="1" t="s">
        <v>198</v>
      </c>
      <c r="I155" s="2">
        <v>110.53</v>
      </c>
      <c r="J155" s="2">
        <f t="shared" si="36"/>
        <v>30.639999389648441</v>
      </c>
      <c r="K155" s="2">
        <f t="shared" si="31"/>
        <v>25.619999408721927</v>
      </c>
      <c r="L155" s="2">
        <f t="shared" si="32"/>
        <v>5.0199999809265137</v>
      </c>
      <c r="P155" s="6">
        <v>20.389999389648441</v>
      </c>
      <c r="Q155" s="5">
        <v>63407.800601959229</v>
      </c>
      <c r="R155" s="7">
        <v>5.2300000190734863</v>
      </c>
      <c r="S155" s="5">
        <v>8383.6900305747986</v>
      </c>
      <c r="AL155" s="5" t="str">
        <f t="shared" si="33"/>
        <v/>
      </c>
      <c r="AN155" s="5" t="str">
        <f t="shared" si="34"/>
        <v/>
      </c>
      <c r="AP155" s="5" t="str">
        <f t="shared" si="35"/>
        <v/>
      </c>
      <c r="AR155" s="2">
        <v>5.0199999809265137</v>
      </c>
      <c r="AS155" s="5">
        <f t="shared" si="37"/>
        <v>71791.490632534027</v>
      </c>
      <c r="AT155" s="11">
        <f t="shared" si="38"/>
        <v>1.3408369716447246</v>
      </c>
      <c r="AU155" s="5">
        <f t="shared" si="39"/>
        <v>1340.8369716447246</v>
      </c>
    </row>
    <row r="156" spans="1:47" x14ac:dyDescent="0.25">
      <c r="A156" s="1" t="s">
        <v>230</v>
      </c>
      <c r="B156" s="1" t="s">
        <v>231</v>
      </c>
      <c r="C156" s="1" t="s">
        <v>143</v>
      </c>
      <c r="D156" s="1" t="s">
        <v>61</v>
      </c>
      <c r="E156" s="1" t="s">
        <v>132</v>
      </c>
      <c r="F156" s="1" t="s">
        <v>232</v>
      </c>
      <c r="G156" s="1" t="s">
        <v>93</v>
      </c>
      <c r="H156" s="1" t="s">
        <v>198</v>
      </c>
      <c r="I156" s="2">
        <v>110.53</v>
      </c>
      <c r="J156" s="2">
        <f t="shared" si="36"/>
        <v>7.9999998211860657E-2</v>
      </c>
      <c r="K156" s="2">
        <f t="shared" si="31"/>
        <v>7.9999998211860657E-2</v>
      </c>
      <c r="L156" s="2">
        <f t="shared" si="32"/>
        <v>0</v>
      </c>
      <c r="Z156" s="9">
        <v>7.9999998211860657E-2</v>
      </c>
      <c r="AA156" s="5">
        <v>16.939999621361501</v>
      </c>
      <c r="AL156" s="5" t="str">
        <f t="shared" si="33"/>
        <v/>
      </c>
      <c r="AN156" s="5" t="str">
        <f t="shared" si="34"/>
        <v/>
      </c>
      <c r="AP156" s="5" t="str">
        <f t="shared" si="35"/>
        <v/>
      </c>
      <c r="AS156" s="5">
        <f t="shared" si="37"/>
        <v>16.939999621361501</v>
      </c>
      <c r="AT156" s="11">
        <f t="shared" si="38"/>
        <v>3.1638537648187294E-4</v>
      </c>
      <c r="AU156" s="5">
        <f t="shared" si="39"/>
        <v>0.31638537648187293</v>
      </c>
    </row>
    <row r="157" spans="1:47" x14ac:dyDescent="0.25">
      <c r="A157" s="1" t="s">
        <v>230</v>
      </c>
      <c r="B157" s="1" t="s">
        <v>231</v>
      </c>
      <c r="C157" s="1" t="s">
        <v>143</v>
      </c>
      <c r="D157" s="1" t="s">
        <v>61</v>
      </c>
      <c r="E157" s="1" t="s">
        <v>117</v>
      </c>
      <c r="F157" s="1" t="s">
        <v>232</v>
      </c>
      <c r="G157" s="1" t="s">
        <v>93</v>
      </c>
      <c r="H157" s="1" t="s">
        <v>198</v>
      </c>
      <c r="I157" s="2">
        <v>110.53</v>
      </c>
      <c r="J157" s="2">
        <f t="shared" si="36"/>
        <v>5.000000074505806E-2</v>
      </c>
      <c r="K157" s="2">
        <f t="shared" si="31"/>
        <v>5.000000074505806E-2</v>
      </c>
      <c r="L157" s="2">
        <f t="shared" si="32"/>
        <v>0</v>
      </c>
      <c r="Z157" s="9">
        <v>5.000000074505806E-2</v>
      </c>
      <c r="AA157" s="5">
        <v>10.587500157766049</v>
      </c>
      <c r="AL157" s="5" t="str">
        <f t="shared" si="33"/>
        <v/>
      </c>
      <c r="AN157" s="5" t="str">
        <f t="shared" si="34"/>
        <v/>
      </c>
      <c r="AP157" s="5" t="str">
        <f t="shared" si="35"/>
        <v/>
      </c>
      <c r="AS157" s="5">
        <f t="shared" si="37"/>
        <v>10.587500157766049</v>
      </c>
      <c r="AT157" s="11">
        <f t="shared" si="38"/>
        <v>1.9774086766759187E-4</v>
      </c>
      <c r="AU157" s="5">
        <f t="shared" si="39"/>
        <v>0.19774086766759189</v>
      </c>
    </row>
    <row r="158" spans="1:47" x14ac:dyDescent="0.25">
      <c r="A158" s="1" t="s">
        <v>230</v>
      </c>
      <c r="B158" s="1" t="s">
        <v>231</v>
      </c>
      <c r="C158" s="1" t="s">
        <v>143</v>
      </c>
      <c r="D158" s="1" t="s">
        <v>61</v>
      </c>
      <c r="E158" s="1" t="s">
        <v>106</v>
      </c>
      <c r="F158" s="1" t="s">
        <v>232</v>
      </c>
      <c r="G158" s="1" t="s">
        <v>93</v>
      </c>
      <c r="H158" s="1" t="s">
        <v>198</v>
      </c>
      <c r="I158" s="2">
        <v>110.53</v>
      </c>
      <c r="J158" s="2">
        <f t="shared" si="36"/>
        <v>9.3300004564225674</v>
      </c>
      <c r="K158" s="2">
        <f t="shared" si="31"/>
        <v>9.3300004564225674</v>
      </c>
      <c r="L158" s="2">
        <f t="shared" si="32"/>
        <v>0</v>
      </c>
      <c r="P158" s="6">
        <v>9.2700004577636719</v>
      </c>
      <c r="Q158" s="5">
        <v>28827.383923530579</v>
      </c>
      <c r="Z158" s="9">
        <v>5.9999998658895493E-2</v>
      </c>
      <c r="AA158" s="5">
        <v>12.704999716021121</v>
      </c>
      <c r="AL158" s="5" t="str">
        <f t="shared" si="33"/>
        <v/>
      </c>
      <c r="AN158" s="5" t="str">
        <f t="shared" si="34"/>
        <v/>
      </c>
      <c r="AP158" s="5" t="str">
        <f t="shared" si="35"/>
        <v/>
      </c>
      <c r="AS158" s="5">
        <f t="shared" si="37"/>
        <v>28840.0889232466</v>
      </c>
      <c r="AT158" s="11">
        <f t="shared" si="38"/>
        <v>0.53864123941572484</v>
      </c>
      <c r="AU158" s="5">
        <f t="shared" si="39"/>
        <v>538.64123941572484</v>
      </c>
    </row>
    <row r="159" spans="1:47" x14ac:dyDescent="0.25">
      <c r="A159" s="1" t="s">
        <v>233</v>
      </c>
      <c r="B159" s="1" t="s">
        <v>234</v>
      </c>
      <c r="C159" s="1" t="s">
        <v>235</v>
      </c>
      <c r="D159" s="1" t="s">
        <v>69</v>
      </c>
      <c r="E159" s="1" t="s">
        <v>116</v>
      </c>
      <c r="F159" s="1" t="s">
        <v>232</v>
      </c>
      <c r="G159" s="1" t="s">
        <v>93</v>
      </c>
      <c r="H159" s="1" t="s">
        <v>198</v>
      </c>
      <c r="I159" s="2">
        <v>6.57</v>
      </c>
      <c r="J159" s="2">
        <f t="shared" si="36"/>
        <v>0.1800000071525574</v>
      </c>
      <c r="K159" s="2">
        <f t="shared" si="31"/>
        <v>0</v>
      </c>
      <c r="L159" s="2">
        <f t="shared" si="32"/>
        <v>0.1800000071525574</v>
      </c>
      <c r="AL159" s="5" t="str">
        <f t="shared" si="33"/>
        <v/>
      </c>
      <c r="AN159" s="5" t="str">
        <f t="shared" si="34"/>
        <v/>
      </c>
      <c r="AP159" s="5" t="str">
        <f t="shared" si="35"/>
        <v/>
      </c>
      <c r="AR159" s="2">
        <v>0.1800000071525574</v>
      </c>
      <c r="AS159" s="5">
        <f t="shared" si="37"/>
        <v>0</v>
      </c>
      <c r="AT159" s="11">
        <f t="shared" si="38"/>
        <v>0</v>
      </c>
      <c r="AU159" s="5">
        <f t="shared" si="39"/>
        <v>0</v>
      </c>
    </row>
    <row r="160" spans="1:47" x14ac:dyDescent="0.25">
      <c r="A160" s="1" t="s">
        <v>233</v>
      </c>
      <c r="B160" s="1" t="s">
        <v>234</v>
      </c>
      <c r="C160" s="1" t="s">
        <v>235</v>
      </c>
      <c r="D160" s="1" t="s">
        <v>69</v>
      </c>
      <c r="E160" s="1" t="s">
        <v>114</v>
      </c>
      <c r="F160" s="1" t="s">
        <v>232</v>
      </c>
      <c r="G160" s="1" t="s">
        <v>93</v>
      </c>
      <c r="H160" s="1" t="s">
        <v>198</v>
      </c>
      <c r="I160" s="2">
        <v>6.57</v>
      </c>
      <c r="J160" s="2">
        <f t="shared" si="36"/>
        <v>2.6599999666213985</v>
      </c>
      <c r="K160" s="2">
        <f t="shared" si="31"/>
        <v>0.37000000476837158</v>
      </c>
      <c r="L160" s="2">
        <f t="shared" si="32"/>
        <v>2.2899999618530269</v>
      </c>
      <c r="Z160" s="9">
        <v>0.37000000476837158</v>
      </c>
      <c r="AA160" s="5">
        <v>71.22500091791153</v>
      </c>
      <c r="AL160" s="5" t="str">
        <f t="shared" si="33"/>
        <v/>
      </c>
      <c r="AN160" s="5" t="str">
        <f t="shared" si="34"/>
        <v/>
      </c>
      <c r="AP160" s="5" t="str">
        <f t="shared" si="35"/>
        <v/>
      </c>
      <c r="AR160" s="2">
        <v>2.2899999618530269</v>
      </c>
      <c r="AS160" s="5">
        <f t="shared" si="37"/>
        <v>71.22500091791153</v>
      </c>
      <c r="AT160" s="11">
        <f t="shared" si="38"/>
        <v>1.3302567434487367E-3</v>
      </c>
      <c r="AU160" s="5">
        <f t="shared" si="39"/>
        <v>1.3302567434487369</v>
      </c>
    </row>
    <row r="161" spans="1:47" x14ac:dyDescent="0.25">
      <c r="A161" s="1" t="s">
        <v>236</v>
      </c>
      <c r="B161" s="1" t="s">
        <v>194</v>
      </c>
      <c r="C161" s="1" t="s">
        <v>195</v>
      </c>
      <c r="D161" s="1" t="s">
        <v>196</v>
      </c>
      <c r="E161" s="1" t="s">
        <v>116</v>
      </c>
      <c r="F161" s="1" t="s">
        <v>206</v>
      </c>
      <c r="G161" s="1" t="s">
        <v>93</v>
      </c>
      <c r="H161" s="1" t="s">
        <v>198</v>
      </c>
      <c r="I161" s="2">
        <v>184.9</v>
      </c>
      <c r="J161" s="2">
        <f t="shared" si="36"/>
        <v>2.999999932944775E-2</v>
      </c>
      <c r="K161" s="2">
        <f t="shared" si="31"/>
        <v>2.999999932944775E-2</v>
      </c>
      <c r="L161" s="2">
        <f t="shared" si="32"/>
        <v>0</v>
      </c>
      <c r="P161" s="6">
        <v>2.999999932944775E-2</v>
      </c>
      <c r="Q161" s="5">
        <v>93.292497914750129</v>
      </c>
      <c r="AL161" s="5" t="str">
        <f t="shared" si="33"/>
        <v/>
      </c>
      <c r="AN161" s="5" t="str">
        <f t="shared" si="34"/>
        <v/>
      </c>
      <c r="AP161" s="5" t="str">
        <f t="shared" si="35"/>
        <v/>
      </c>
      <c r="AS161" s="5">
        <f t="shared" si="37"/>
        <v>93.292497914750129</v>
      </c>
      <c r="AT161" s="11">
        <f t="shared" si="38"/>
        <v>1.7424074814306448E-3</v>
      </c>
      <c r="AU161" s="5">
        <f t="shared" si="39"/>
        <v>1.7424074814306447</v>
      </c>
    </row>
    <row r="162" spans="1:47" x14ac:dyDescent="0.25">
      <c r="A162" s="1" t="s">
        <v>236</v>
      </c>
      <c r="B162" s="1" t="s">
        <v>194</v>
      </c>
      <c r="C162" s="1" t="s">
        <v>195</v>
      </c>
      <c r="D162" s="1" t="s">
        <v>196</v>
      </c>
      <c r="E162" s="1" t="s">
        <v>132</v>
      </c>
      <c r="F162" s="1" t="s">
        <v>232</v>
      </c>
      <c r="G162" s="1" t="s">
        <v>93</v>
      </c>
      <c r="H162" s="1" t="s">
        <v>198</v>
      </c>
      <c r="I162" s="2">
        <v>184.9</v>
      </c>
      <c r="J162" s="2">
        <f t="shared" si="36"/>
        <v>38.270000457763672</v>
      </c>
      <c r="K162" s="2">
        <f t="shared" si="31"/>
        <v>38.270000457763672</v>
      </c>
      <c r="L162" s="2">
        <f t="shared" si="32"/>
        <v>0</v>
      </c>
      <c r="N162" s="4">
        <v>4.3400001525878906</v>
      </c>
      <c r="O162" s="5">
        <v>17890.023128986359</v>
      </c>
      <c r="P162" s="6">
        <v>28.37000036239624</v>
      </c>
      <c r="Q162" s="5">
        <v>85718.038686275482</v>
      </c>
      <c r="R162" s="7">
        <v>4.6199999451637268</v>
      </c>
      <c r="S162" s="5">
        <v>7064.6499099135399</v>
      </c>
      <c r="Z162" s="9">
        <v>0.93999999761581421</v>
      </c>
      <c r="AA162" s="5">
        <v>189.96999913454059</v>
      </c>
      <c r="AL162" s="5" t="str">
        <f t="shared" si="33"/>
        <v/>
      </c>
      <c r="AN162" s="5" t="str">
        <f t="shared" si="34"/>
        <v/>
      </c>
      <c r="AP162" s="5" t="str">
        <f t="shared" si="35"/>
        <v/>
      </c>
      <c r="AS162" s="5">
        <f t="shared" si="37"/>
        <v>110862.68172430992</v>
      </c>
      <c r="AT162" s="11">
        <f t="shared" si="38"/>
        <v>2.0705626965248287</v>
      </c>
      <c r="AU162" s="5">
        <f t="shared" si="39"/>
        <v>2070.5626965248289</v>
      </c>
    </row>
    <row r="163" spans="1:47" x14ac:dyDescent="0.25">
      <c r="A163" s="1" t="s">
        <v>236</v>
      </c>
      <c r="B163" s="1" t="s">
        <v>194</v>
      </c>
      <c r="C163" s="1" t="s">
        <v>195</v>
      </c>
      <c r="D163" s="1" t="s">
        <v>196</v>
      </c>
      <c r="E163" s="1" t="s">
        <v>70</v>
      </c>
      <c r="F163" s="1" t="s">
        <v>232</v>
      </c>
      <c r="G163" s="1" t="s">
        <v>93</v>
      </c>
      <c r="H163" s="1" t="s">
        <v>198</v>
      </c>
      <c r="I163" s="2">
        <v>184.9</v>
      </c>
      <c r="J163" s="2">
        <f t="shared" si="36"/>
        <v>21.730000495910641</v>
      </c>
      <c r="K163" s="2">
        <f t="shared" ref="K163:K178" si="40">SUM(N163,P163,R163,T163,V163,X163,Z163,AB163,AE163,AG163,AI163,AV163,AX163,AZ163,BB163,BD163)</f>
        <v>21.730000495910641</v>
      </c>
      <c r="L163" s="2">
        <f t="shared" ref="L163:L178" si="41">SUM(M163,AD163,AK163,AM163,AO163,AQ163,AR163)</f>
        <v>0</v>
      </c>
      <c r="N163" s="4">
        <v>2.619999885559082</v>
      </c>
      <c r="O163" s="5">
        <v>10799.967028260229</v>
      </c>
      <c r="P163" s="6">
        <v>19.110000610351559</v>
      </c>
      <c r="Q163" s="5">
        <v>59427.324398040771</v>
      </c>
      <c r="AL163" s="5" t="str">
        <f t="shared" ref="AL163:AL178" si="42">IF(AK163&gt;0,AK163*$AL$1,"")</f>
        <v/>
      </c>
      <c r="AN163" s="5" t="str">
        <f t="shared" ref="AN163:AN178" si="43">IF(AM163&gt;0,AM163*$AN$1,"")</f>
        <v/>
      </c>
      <c r="AP163" s="5" t="str">
        <f t="shared" ref="AP163:AP178" si="44">IF(AO163&gt;0,AO163*$AP$1,"")</f>
        <v/>
      </c>
      <c r="AS163" s="5">
        <f t="shared" si="37"/>
        <v>70227.291426301003</v>
      </c>
      <c r="AT163" s="11">
        <f t="shared" si="38"/>
        <v>1.3116226997546223</v>
      </c>
      <c r="AU163" s="5">
        <f t="shared" si="39"/>
        <v>1311.6226997546223</v>
      </c>
    </row>
    <row r="164" spans="1:47" x14ac:dyDescent="0.25">
      <c r="A164" s="1" t="s">
        <v>236</v>
      </c>
      <c r="B164" s="1" t="s">
        <v>194</v>
      </c>
      <c r="C164" s="1" t="s">
        <v>195</v>
      </c>
      <c r="D164" s="1" t="s">
        <v>196</v>
      </c>
      <c r="E164" s="1" t="s">
        <v>117</v>
      </c>
      <c r="F164" s="1" t="s">
        <v>232</v>
      </c>
      <c r="G164" s="1" t="s">
        <v>93</v>
      </c>
      <c r="H164" s="1" t="s">
        <v>198</v>
      </c>
      <c r="I164" s="2">
        <v>184.9</v>
      </c>
      <c r="J164" s="2">
        <f t="shared" si="36"/>
        <v>10.980000078678131</v>
      </c>
      <c r="K164" s="2">
        <f t="shared" si="40"/>
        <v>10.980000078678131</v>
      </c>
      <c r="L164" s="2">
        <f t="shared" si="41"/>
        <v>0</v>
      </c>
      <c r="P164" s="6">
        <v>9.1600000858306885</v>
      </c>
      <c r="Q164" s="5">
        <v>28485.31026691198</v>
      </c>
      <c r="R164" s="7">
        <v>1.2599999904632571</v>
      </c>
      <c r="S164" s="5">
        <v>2019.7799847126009</v>
      </c>
      <c r="Z164" s="9">
        <v>0.56000000238418579</v>
      </c>
      <c r="AA164" s="5">
        <v>118.5800005048514</v>
      </c>
      <c r="AL164" s="5" t="str">
        <f t="shared" si="42"/>
        <v/>
      </c>
      <c r="AN164" s="5" t="str">
        <f t="shared" si="43"/>
        <v/>
      </c>
      <c r="AP164" s="5" t="str">
        <f t="shared" si="44"/>
        <v/>
      </c>
      <c r="AS164" s="5">
        <f t="shared" si="37"/>
        <v>30623.670252129432</v>
      </c>
      <c r="AT164" s="11">
        <f t="shared" si="38"/>
        <v>0.5719528724049634</v>
      </c>
      <c r="AU164" s="5">
        <f t="shared" si="39"/>
        <v>571.95287240496339</v>
      </c>
    </row>
    <row r="165" spans="1:47" x14ac:dyDescent="0.25">
      <c r="A165" s="1" t="s">
        <v>236</v>
      </c>
      <c r="B165" s="1" t="s">
        <v>194</v>
      </c>
      <c r="C165" s="1" t="s">
        <v>195</v>
      </c>
      <c r="D165" s="1" t="s">
        <v>196</v>
      </c>
      <c r="E165" s="1" t="s">
        <v>106</v>
      </c>
      <c r="F165" s="1" t="s">
        <v>232</v>
      </c>
      <c r="G165" s="1" t="s">
        <v>93</v>
      </c>
      <c r="H165" s="1" t="s">
        <v>198</v>
      </c>
      <c r="I165" s="2">
        <v>184.9</v>
      </c>
      <c r="J165" s="2">
        <f t="shared" si="36"/>
        <v>7.0000000298023224E-2</v>
      </c>
      <c r="K165" s="2">
        <f t="shared" si="40"/>
        <v>7.0000000298023224E-2</v>
      </c>
      <c r="L165" s="2">
        <f t="shared" si="41"/>
        <v>0</v>
      </c>
      <c r="Z165" s="9">
        <v>7.0000000298023224E-2</v>
      </c>
      <c r="AA165" s="5">
        <v>14.822500063106419</v>
      </c>
      <c r="AL165" s="5" t="str">
        <f t="shared" si="42"/>
        <v/>
      </c>
      <c r="AN165" s="5" t="str">
        <f t="shared" si="43"/>
        <v/>
      </c>
      <c r="AP165" s="5" t="str">
        <f t="shared" si="44"/>
        <v/>
      </c>
      <c r="AS165" s="5">
        <f t="shared" si="37"/>
        <v>14.822500063106419</v>
      </c>
      <c r="AT165" s="11">
        <f t="shared" si="38"/>
        <v>2.7683721178806001E-4</v>
      </c>
      <c r="AU165" s="5">
        <f t="shared" si="39"/>
        <v>0.27683721178805998</v>
      </c>
    </row>
    <row r="166" spans="1:47" x14ac:dyDescent="0.25">
      <c r="A166" s="1" t="s">
        <v>257</v>
      </c>
      <c r="B166" s="41" t="s">
        <v>246</v>
      </c>
      <c r="AS166" s="5">
        <f t="shared" si="37"/>
        <v>0</v>
      </c>
      <c r="AT166" s="11">
        <f t="shared" si="38"/>
        <v>0</v>
      </c>
      <c r="AU166" s="5">
        <f t="shared" si="39"/>
        <v>0</v>
      </c>
    </row>
    <row r="167" spans="1:47" x14ac:dyDescent="0.25">
      <c r="B167" s="1" t="s">
        <v>237</v>
      </c>
      <c r="C167" s="1" t="s">
        <v>251</v>
      </c>
      <c r="D167" s="1" t="s">
        <v>252</v>
      </c>
      <c r="J167" s="2">
        <v>39.450000000000003</v>
      </c>
      <c r="K167" s="2">
        <f t="shared" si="40"/>
        <v>32.500000195577741</v>
      </c>
      <c r="L167" s="2">
        <f t="shared" si="41"/>
        <v>0</v>
      </c>
      <c r="AG167" s="9">
        <v>32.500000195577741</v>
      </c>
      <c r="AH167" s="5">
        <v>72230.715496967256</v>
      </c>
      <c r="AL167" s="5" t="str">
        <f t="shared" si="42"/>
        <v/>
      </c>
      <c r="AN167" s="5" t="str">
        <f t="shared" si="43"/>
        <v/>
      </c>
      <c r="AP167" s="5" t="str">
        <f t="shared" si="44"/>
        <v/>
      </c>
      <c r="AS167" s="5">
        <f t="shared" si="37"/>
        <v>72230.715496967256</v>
      </c>
      <c r="AT167" s="11">
        <f t="shared" si="38"/>
        <v>1.3490402967450787</v>
      </c>
      <c r="AU167" s="5">
        <f t="shared" si="39"/>
        <v>1349.0402967450789</v>
      </c>
    </row>
    <row r="168" spans="1:47" x14ac:dyDescent="0.25">
      <c r="A168" s="1" t="s">
        <v>258</v>
      </c>
      <c r="B168" s="41" t="s">
        <v>247</v>
      </c>
      <c r="AS168" s="5">
        <f t="shared" si="37"/>
        <v>0</v>
      </c>
      <c r="AT168" s="11">
        <f t="shared" si="38"/>
        <v>0</v>
      </c>
      <c r="AU168" s="5">
        <f t="shared" si="39"/>
        <v>0</v>
      </c>
    </row>
    <row r="169" spans="1:47" x14ac:dyDescent="0.25">
      <c r="B169" s="1" t="s">
        <v>240</v>
      </c>
      <c r="C169" s="1" t="s">
        <v>253</v>
      </c>
      <c r="D169" s="1" t="s">
        <v>69</v>
      </c>
      <c r="J169" s="2">
        <v>21.75</v>
      </c>
      <c r="K169" s="2">
        <f t="shared" si="40"/>
        <v>20.080000000074509</v>
      </c>
      <c r="L169" s="2">
        <f t="shared" si="41"/>
        <v>0</v>
      </c>
      <c r="AG169" s="9">
        <v>20.080000000074509</v>
      </c>
      <c r="AH169" s="5">
        <v>43123.121560066284</v>
      </c>
      <c r="AL169" s="5" t="str">
        <f t="shared" si="42"/>
        <v/>
      </c>
      <c r="AN169" s="5" t="str">
        <f t="shared" si="43"/>
        <v/>
      </c>
      <c r="AP169" s="5" t="str">
        <f t="shared" si="44"/>
        <v/>
      </c>
      <c r="AS169" s="5">
        <f t="shared" si="37"/>
        <v>43123.121560066284</v>
      </c>
      <c r="AT169" s="11">
        <f t="shared" si="38"/>
        <v>0.80540291350718385</v>
      </c>
      <c r="AU169" s="5">
        <f t="shared" si="39"/>
        <v>805.40291350718383</v>
      </c>
    </row>
    <row r="170" spans="1:47" x14ac:dyDescent="0.25">
      <c r="B170" s="1" t="s">
        <v>241</v>
      </c>
      <c r="C170" s="1" t="s">
        <v>253</v>
      </c>
      <c r="D170" s="1" t="s">
        <v>69</v>
      </c>
      <c r="J170" s="2">
        <v>16.190000000000001</v>
      </c>
      <c r="K170" s="2">
        <f t="shared" si="40"/>
        <v>10.270000074058769</v>
      </c>
      <c r="L170" s="2">
        <f t="shared" si="41"/>
        <v>0</v>
      </c>
      <c r="AG170" s="9">
        <v>10.270000074058769</v>
      </c>
      <c r="AH170" s="5">
        <v>25770.729061862319</v>
      </c>
      <c r="AL170" s="5" t="str">
        <f t="shared" si="42"/>
        <v/>
      </c>
      <c r="AN170" s="5" t="str">
        <f t="shared" si="43"/>
        <v/>
      </c>
      <c r="AP170" s="5" t="str">
        <f t="shared" si="44"/>
        <v/>
      </c>
      <c r="AS170" s="5">
        <f t="shared" si="37"/>
        <v>25770.729061862319</v>
      </c>
      <c r="AT170" s="11">
        <f t="shared" si="38"/>
        <v>0.48131534821099031</v>
      </c>
      <c r="AU170" s="5">
        <f t="shared" si="39"/>
        <v>481.31534821099029</v>
      </c>
    </row>
    <row r="171" spans="1:47" x14ac:dyDescent="0.25">
      <c r="B171" s="41" t="s">
        <v>248</v>
      </c>
      <c r="AS171" s="5">
        <f t="shared" si="37"/>
        <v>0</v>
      </c>
      <c r="AT171" s="11">
        <f t="shared" si="38"/>
        <v>0</v>
      </c>
      <c r="AU171" s="5">
        <f t="shared" si="39"/>
        <v>0</v>
      </c>
    </row>
    <row r="172" spans="1:47" x14ac:dyDescent="0.25">
      <c r="B172" s="1" t="s">
        <v>242</v>
      </c>
      <c r="C172" s="43" t="s">
        <v>238</v>
      </c>
      <c r="D172" s="43" t="s">
        <v>239</v>
      </c>
      <c r="J172" s="2">
        <v>5.4</v>
      </c>
      <c r="K172" s="2">
        <f t="shared" si="40"/>
        <v>0</v>
      </c>
      <c r="L172" s="2">
        <f t="shared" si="41"/>
        <v>4.32</v>
      </c>
      <c r="AL172" s="5" t="str">
        <f t="shared" si="42"/>
        <v/>
      </c>
      <c r="AN172" s="5" t="str">
        <f t="shared" si="43"/>
        <v/>
      </c>
      <c r="AP172" s="5" t="str">
        <f t="shared" si="44"/>
        <v/>
      </c>
      <c r="AR172" s="2">
        <v>4.32</v>
      </c>
      <c r="AS172" s="5">
        <f t="shared" si="37"/>
        <v>0</v>
      </c>
      <c r="AT172" s="11">
        <f t="shared" si="38"/>
        <v>0</v>
      </c>
      <c r="AU172" s="5">
        <f t="shared" si="39"/>
        <v>0</v>
      </c>
    </row>
    <row r="173" spans="1:47" x14ac:dyDescent="0.25">
      <c r="A173" s="1" t="s">
        <v>259</v>
      </c>
      <c r="B173" s="41" t="s">
        <v>249</v>
      </c>
      <c r="AS173" s="5">
        <f t="shared" si="37"/>
        <v>0</v>
      </c>
      <c r="AT173" s="11">
        <f t="shared" si="38"/>
        <v>0</v>
      </c>
      <c r="AU173" s="5">
        <f t="shared" si="39"/>
        <v>0</v>
      </c>
    </row>
    <row r="174" spans="1:47" x14ac:dyDescent="0.25">
      <c r="B174" s="1" t="s">
        <v>243</v>
      </c>
      <c r="C174" s="1" t="s">
        <v>254</v>
      </c>
      <c r="D174" s="1" t="s">
        <v>255</v>
      </c>
      <c r="J174" s="2">
        <v>1.04</v>
      </c>
      <c r="K174" s="2">
        <f t="shared" si="40"/>
        <v>0.95000000111758709</v>
      </c>
      <c r="L174" s="2">
        <f t="shared" si="41"/>
        <v>0</v>
      </c>
      <c r="AG174" s="9">
        <v>0.95000000111758709</v>
      </c>
      <c r="AH174" s="5">
        <v>2427.9220036512479</v>
      </c>
      <c r="AL174" s="5" t="str">
        <f t="shared" si="42"/>
        <v/>
      </c>
      <c r="AN174" s="5" t="str">
        <f t="shared" si="43"/>
        <v/>
      </c>
      <c r="AP174" s="5" t="str">
        <f t="shared" si="44"/>
        <v/>
      </c>
      <c r="AS174" s="5">
        <f t="shared" si="37"/>
        <v>2427.9220036512479</v>
      </c>
      <c r="AT174" s="11">
        <f t="shared" si="38"/>
        <v>4.5345869797137867E-2</v>
      </c>
      <c r="AU174" s="5">
        <f t="shared" si="39"/>
        <v>45.345869797137865</v>
      </c>
    </row>
    <row r="175" spans="1:47" x14ac:dyDescent="0.25">
      <c r="B175" s="1" t="s">
        <v>244</v>
      </c>
      <c r="C175" s="1" t="s">
        <v>254</v>
      </c>
      <c r="D175" s="1" t="s">
        <v>255</v>
      </c>
      <c r="J175" s="2">
        <v>5.94</v>
      </c>
      <c r="K175" s="2">
        <f t="shared" si="40"/>
        <v>4.7200000211596489</v>
      </c>
      <c r="L175" s="2">
        <f t="shared" si="41"/>
        <v>0</v>
      </c>
      <c r="AG175" s="9">
        <v>4.7200000211596489</v>
      </c>
      <c r="AH175" s="5">
        <v>10238.851308800649</v>
      </c>
      <c r="AL175" s="5" t="str">
        <f t="shared" si="42"/>
        <v/>
      </c>
      <c r="AN175" s="5" t="str">
        <f t="shared" si="43"/>
        <v/>
      </c>
      <c r="AP175" s="5" t="str">
        <f t="shared" si="44"/>
        <v/>
      </c>
      <c r="AS175" s="5">
        <f t="shared" si="37"/>
        <v>10238.851308800649</v>
      </c>
      <c r="AT175" s="11">
        <f t="shared" si="38"/>
        <v>0.19122921478651442</v>
      </c>
      <c r="AU175" s="5">
        <f t="shared" si="39"/>
        <v>191.2292147865144</v>
      </c>
    </row>
    <row r="176" spans="1:47" x14ac:dyDescent="0.25">
      <c r="A176" s="1" t="s">
        <v>260</v>
      </c>
      <c r="B176" s="41" t="s">
        <v>250</v>
      </c>
      <c r="AS176" s="5">
        <f t="shared" si="37"/>
        <v>0</v>
      </c>
      <c r="AT176" s="11">
        <f t="shared" si="38"/>
        <v>0</v>
      </c>
      <c r="AU176" s="5">
        <f t="shared" si="39"/>
        <v>0</v>
      </c>
    </row>
    <row r="177" spans="1:57" x14ac:dyDescent="0.25">
      <c r="B177" s="1" t="s">
        <v>244</v>
      </c>
      <c r="C177" s="1" t="s">
        <v>256</v>
      </c>
      <c r="D177" s="1" t="s">
        <v>69</v>
      </c>
      <c r="J177" s="2">
        <v>12.02</v>
      </c>
      <c r="K177" s="2">
        <f t="shared" si="40"/>
        <v>12.00999987870455</v>
      </c>
      <c r="L177" s="2">
        <f t="shared" si="41"/>
        <v>0</v>
      </c>
      <c r="AG177" s="9">
        <v>12.00999987870455</v>
      </c>
      <c r="AH177" s="5">
        <v>25925.743158682351</v>
      </c>
      <c r="AL177" s="5" t="str">
        <f t="shared" si="42"/>
        <v/>
      </c>
      <c r="AN177" s="5" t="str">
        <f t="shared" si="43"/>
        <v/>
      </c>
      <c r="AP177" s="5" t="str">
        <f t="shared" si="44"/>
        <v/>
      </c>
      <c r="AS177" s="5">
        <f t="shared" si="37"/>
        <v>25925.743158682351</v>
      </c>
      <c r="AT177" s="11">
        <f t="shared" si="38"/>
        <v>0.48421051907749713</v>
      </c>
      <c r="AU177" s="5">
        <f t="shared" si="39"/>
        <v>484.21051907749717</v>
      </c>
    </row>
    <row r="178" spans="1:57" ht="15.75" thickBot="1" x14ac:dyDescent="0.3">
      <c r="B178" s="1" t="s">
        <v>242</v>
      </c>
      <c r="C178" s="1" t="s">
        <v>256</v>
      </c>
      <c r="D178" s="1" t="s">
        <v>69</v>
      </c>
      <c r="J178" s="2">
        <v>5.13</v>
      </c>
      <c r="K178" s="2">
        <f t="shared" si="40"/>
        <v>5.4399999398738146</v>
      </c>
      <c r="L178" s="2">
        <f t="shared" si="41"/>
        <v>0</v>
      </c>
      <c r="AG178" s="9">
        <v>5.4399999398738146</v>
      </c>
      <c r="AH178" s="5">
        <v>12760.094616439539</v>
      </c>
      <c r="AL178" s="5" t="str">
        <f t="shared" si="42"/>
        <v/>
      </c>
      <c r="AN178" s="5" t="str">
        <f t="shared" si="43"/>
        <v/>
      </c>
      <c r="AP178" s="5" t="str">
        <f t="shared" si="44"/>
        <v/>
      </c>
      <c r="AS178" s="5">
        <f t="shared" si="37"/>
        <v>12760.094616439539</v>
      </c>
      <c r="AT178" s="11">
        <f t="shared" si="38"/>
        <v>0.23831803007101091</v>
      </c>
      <c r="AU178" s="5">
        <f t="shared" si="39"/>
        <v>238.3180300710109</v>
      </c>
    </row>
    <row r="179" spans="1:57" ht="15.75" thickTop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>
        <f t="shared" ref="K179:BE179" si="45">SUM(K3:K178)</f>
        <v>2411.3300057296456</v>
      </c>
      <c r="L179" s="28">
        <f t="shared" si="45"/>
        <v>162.32999827496707</v>
      </c>
      <c r="M179" s="29">
        <f t="shared" si="45"/>
        <v>0</v>
      </c>
      <c r="N179" s="30">
        <f t="shared" si="45"/>
        <v>199.16000038392841</v>
      </c>
      <c r="O179" s="31">
        <f t="shared" si="45"/>
        <v>759555.34699182538</v>
      </c>
      <c r="P179" s="32">
        <f t="shared" si="45"/>
        <v>1102.0600048787892</v>
      </c>
      <c r="Q179" s="31">
        <f t="shared" si="45"/>
        <v>3112566.5563508766</v>
      </c>
      <c r="R179" s="33">
        <f t="shared" si="45"/>
        <v>826.42999972589314</v>
      </c>
      <c r="S179" s="31">
        <f t="shared" si="45"/>
        <v>1212871.019378813</v>
      </c>
      <c r="T179" s="34">
        <f t="shared" si="45"/>
        <v>163.52000066451728</v>
      </c>
      <c r="U179" s="31">
        <f t="shared" si="45"/>
        <v>70850.312492885161</v>
      </c>
      <c r="V179" s="28">
        <f t="shared" si="45"/>
        <v>0</v>
      </c>
      <c r="W179" s="31">
        <f t="shared" si="45"/>
        <v>0</v>
      </c>
      <c r="X179" s="28">
        <f t="shared" si="45"/>
        <v>0</v>
      </c>
      <c r="Y179" s="31">
        <f t="shared" si="45"/>
        <v>0</v>
      </c>
      <c r="Z179" s="35">
        <f t="shared" si="45"/>
        <v>34.189999965950847</v>
      </c>
      <c r="AA179" s="31">
        <f t="shared" si="45"/>
        <v>5909.2329976731362</v>
      </c>
      <c r="AB179" s="36">
        <f t="shared" si="45"/>
        <v>0</v>
      </c>
      <c r="AC179" s="31">
        <f t="shared" si="45"/>
        <v>0</v>
      </c>
      <c r="AD179" s="28">
        <f t="shared" si="45"/>
        <v>0</v>
      </c>
      <c r="AE179" s="28">
        <f t="shared" si="45"/>
        <v>0</v>
      </c>
      <c r="AF179" s="31">
        <f t="shared" si="45"/>
        <v>0</v>
      </c>
      <c r="AG179" s="35">
        <f t="shared" si="45"/>
        <v>85.970000110566616</v>
      </c>
      <c r="AH179" s="31">
        <f t="shared" si="45"/>
        <v>192477.17720646964</v>
      </c>
      <c r="AI179" s="28">
        <f t="shared" si="45"/>
        <v>0</v>
      </c>
      <c r="AJ179" s="31">
        <f t="shared" si="45"/>
        <v>0</v>
      </c>
      <c r="AK179" s="29">
        <f t="shared" si="45"/>
        <v>0</v>
      </c>
      <c r="AL179" s="31">
        <f t="shared" si="45"/>
        <v>0</v>
      </c>
      <c r="AM179" s="29">
        <f t="shared" si="45"/>
        <v>0</v>
      </c>
      <c r="AN179" s="31">
        <f t="shared" si="45"/>
        <v>0</v>
      </c>
      <c r="AO179" s="28">
        <f t="shared" si="45"/>
        <v>0</v>
      </c>
      <c r="AP179" s="31">
        <f t="shared" si="45"/>
        <v>0</v>
      </c>
      <c r="AQ179" s="28">
        <f t="shared" si="45"/>
        <v>0</v>
      </c>
      <c r="AR179" s="28">
        <f>SUM(AR3:AR178)</f>
        <v>162.32999827496707</v>
      </c>
      <c r="AS179" s="31">
        <f>SUM(AS3:AS178)</f>
        <v>5354229.6454185406</v>
      </c>
      <c r="AT179" s="28">
        <f t="shared" si="45"/>
        <v>100.00000000000004</v>
      </c>
      <c r="AU179" s="31">
        <f t="shared" si="45"/>
        <v>99999.999999999971</v>
      </c>
      <c r="AV179" s="37">
        <f t="shared" si="45"/>
        <v>0</v>
      </c>
      <c r="AW179" s="31">
        <f t="shared" si="45"/>
        <v>0</v>
      </c>
      <c r="AX179" s="38">
        <f t="shared" si="45"/>
        <v>0</v>
      </c>
      <c r="AY179" s="31">
        <f t="shared" si="45"/>
        <v>0</v>
      </c>
      <c r="AZ179" s="39">
        <f t="shared" si="45"/>
        <v>0</v>
      </c>
      <c r="BA179" s="31">
        <f t="shared" si="45"/>
        <v>0</v>
      </c>
      <c r="BB179" s="40">
        <f t="shared" si="45"/>
        <v>0</v>
      </c>
      <c r="BC179" s="31">
        <f t="shared" si="45"/>
        <v>0</v>
      </c>
      <c r="BD179" s="28">
        <f t="shared" si="45"/>
        <v>0</v>
      </c>
      <c r="BE179" s="31">
        <f t="shared" si="45"/>
        <v>0</v>
      </c>
    </row>
    <row r="182" spans="1:57" x14ac:dyDescent="0.25">
      <c r="B182" s="41" t="s">
        <v>245</v>
      </c>
      <c r="C182" s="42">
        <f>SUM(K179,L179)</f>
        <v>2573.6600040046128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E8642C2B-BD9B-4037-BE4D-D54BB2AB44AC}"/>
</file>

<file path=customXml/itemProps2.xml><?xml version="1.0" encoding="utf-8"?>
<ds:datastoreItem xmlns:ds="http://schemas.openxmlformats.org/officeDocument/2006/customXml" ds:itemID="{60FFC868-651F-451A-B8B5-BFB01C327909}"/>
</file>

<file path=customXml/itemProps3.xml><?xml version="1.0" encoding="utf-8"?>
<ds:datastoreItem xmlns:ds="http://schemas.openxmlformats.org/officeDocument/2006/customXml" ds:itemID="{1FED40F7-1574-4572-ABEC-C1978B6CB6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2026-01-21T21:12:52Z</dcterms:created>
  <dcterms:modified xsi:type="dcterms:W3CDTF">2026-02-11T16:50:24Z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