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Le Sueur County/Group 6/CD 04/"/>
    </mc:Choice>
  </mc:AlternateContent>
  <xr:revisionPtr revIDLastSave="34" documentId="13_ncr:1_{E7A04037-3623-4565-9AF2-C34296B84EC9}" xr6:coauthVersionLast="47" xr6:coauthVersionMax="47" xr10:uidLastSave="{1CCBEECA-1C16-40A2-8FB9-C1A27D2DD2F1}"/>
  <bookViews>
    <workbookView xWindow="-48045" yWindow="0" windowWidth="18000" windowHeight="1536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6" i="1" l="1"/>
  <c r="AU146" i="1"/>
  <c r="AS149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5" i="1"/>
  <c r="AS136" i="1"/>
  <c r="AS137" i="1"/>
  <c r="AS139" i="1"/>
  <c r="AS140" i="1"/>
  <c r="AS142" i="1"/>
  <c r="AS143" i="1"/>
  <c r="AS144" i="1"/>
  <c r="AS145" i="1"/>
  <c r="AS146" i="1"/>
  <c r="AU3" i="1"/>
  <c r="AV3" i="1"/>
  <c r="AU4" i="1"/>
  <c r="AV4" i="1"/>
  <c r="AU5" i="1"/>
  <c r="AV5" i="1"/>
  <c r="AU6" i="1"/>
  <c r="AV6" i="1"/>
  <c r="AU7" i="1"/>
  <c r="AV7" i="1"/>
  <c r="AU8" i="1"/>
  <c r="AV8" i="1"/>
  <c r="AU9" i="1"/>
  <c r="AV9" i="1"/>
  <c r="AU10" i="1"/>
  <c r="AV10" i="1"/>
  <c r="AU11" i="1"/>
  <c r="AV11" i="1"/>
  <c r="AU12" i="1"/>
  <c r="AV12" i="1"/>
  <c r="AU13" i="1"/>
  <c r="AV13" i="1"/>
  <c r="AU14" i="1"/>
  <c r="AV14" i="1"/>
  <c r="AU15" i="1"/>
  <c r="AV15" i="1"/>
  <c r="AU16" i="1"/>
  <c r="AV16" i="1"/>
  <c r="AU17" i="1"/>
  <c r="AV17" i="1"/>
  <c r="AU18" i="1"/>
  <c r="AV18" i="1"/>
  <c r="AU19" i="1"/>
  <c r="AV19" i="1"/>
  <c r="AU20" i="1"/>
  <c r="AV20" i="1"/>
  <c r="AU21" i="1"/>
  <c r="AV21" i="1"/>
  <c r="AU22" i="1"/>
  <c r="AV22" i="1"/>
  <c r="AU23" i="1"/>
  <c r="AV23" i="1"/>
  <c r="AU24" i="1"/>
  <c r="AV24" i="1"/>
  <c r="AU25" i="1"/>
  <c r="AV25" i="1"/>
  <c r="AU26" i="1"/>
  <c r="AV26" i="1"/>
  <c r="AU27" i="1"/>
  <c r="AV27" i="1"/>
  <c r="AU28" i="1"/>
  <c r="AV28" i="1"/>
  <c r="AU29" i="1"/>
  <c r="AV29" i="1"/>
  <c r="AU30" i="1"/>
  <c r="AV30" i="1"/>
  <c r="AU31" i="1"/>
  <c r="AV31" i="1"/>
  <c r="AU32" i="1"/>
  <c r="AV32" i="1"/>
  <c r="AU33" i="1"/>
  <c r="AV33" i="1"/>
  <c r="AU34" i="1"/>
  <c r="AV34" i="1"/>
  <c r="AU35" i="1"/>
  <c r="AV35" i="1"/>
  <c r="AU36" i="1"/>
  <c r="AV36" i="1"/>
  <c r="AU37" i="1"/>
  <c r="AV37" i="1"/>
  <c r="AU38" i="1"/>
  <c r="AV38" i="1"/>
  <c r="AU39" i="1"/>
  <c r="AV39" i="1"/>
  <c r="AU40" i="1"/>
  <c r="AV40" i="1"/>
  <c r="AU41" i="1"/>
  <c r="AV41" i="1"/>
  <c r="AU42" i="1"/>
  <c r="AV42" i="1"/>
  <c r="AU43" i="1"/>
  <c r="AV43" i="1"/>
  <c r="AU44" i="1"/>
  <c r="AV44" i="1"/>
  <c r="AU45" i="1"/>
  <c r="AV45" i="1"/>
  <c r="AU46" i="1"/>
  <c r="AV46" i="1"/>
  <c r="AU47" i="1"/>
  <c r="AV47" i="1"/>
  <c r="AU48" i="1"/>
  <c r="AV48" i="1"/>
  <c r="AU49" i="1"/>
  <c r="AV49" i="1"/>
  <c r="AU50" i="1"/>
  <c r="AV50" i="1"/>
  <c r="AU51" i="1"/>
  <c r="AV51" i="1"/>
  <c r="AU52" i="1"/>
  <c r="AV52" i="1"/>
  <c r="AU53" i="1"/>
  <c r="AV53" i="1"/>
  <c r="AU54" i="1"/>
  <c r="AV54" i="1"/>
  <c r="AU55" i="1"/>
  <c r="AV55" i="1"/>
  <c r="AU56" i="1"/>
  <c r="AV56" i="1"/>
  <c r="AU57" i="1"/>
  <c r="AV57" i="1"/>
  <c r="AU58" i="1"/>
  <c r="AV58" i="1"/>
  <c r="AU59" i="1"/>
  <c r="AV59" i="1"/>
  <c r="AU60" i="1"/>
  <c r="AV60" i="1"/>
  <c r="AU61" i="1"/>
  <c r="AV61" i="1"/>
  <c r="AU62" i="1"/>
  <c r="AV62" i="1"/>
  <c r="AU63" i="1"/>
  <c r="AV63" i="1"/>
  <c r="AU64" i="1"/>
  <c r="AV64" i="1"/>
  <c r="AU65" i="1"/>
  <c r="AV65" i="1"/>
  <c r="AU66" i="1"/>
  <c r="AV66" i="1"/>
  <c r="AU67" i="1"/>
  <c r="AV67" i="1"/>
  <c r="AU68" i="1"/>
  <c r="AV68" i="1"/>
  <c r="AU69" i="1"/>
  <c r="AV69" i="1"/>
  <c r="AU70" i="1"/>
  <c r="AV70" i="1"/>
  <c r="AU71" i="1"/>
  <c r="AV71" i="1"/>
  <c r="AU72" i="1"/>
  <c r="AV72" i="1"/>
  <c r="AU73" i="1"/>
  <c r="AV73" i="1"/>
  <c r="AU74" i="1"/>
  <c r="AV74" i="1"/>
  <c r="AU75" i="1"/>
  <c r="AV75" i="1"/>
  <c r="AU76" i="1"/>
  <c r="AV76" i="1"/>
  <c r="AU77" i="1"/>
  <c r="AV77" i="1"/>
  <c r="AU78" i="1"/>
  <c r="AV78" i="1"/>
  <c r="AU79" i="1"/>
  <c r="AV79" i="1"/>
  <c r="AU80" i="1"/>
  <c r="AV80" i="1"/>
  <c r="AU81" i="1"/>
  <c r="AV81" i="1"/>
  <c r="AU82" i="1"/>
  <c r="AV82" i="1"/>
  <c r="AU83" i="1"/>
  <c r="AV83" i="1"/>
  <c r="AU84" i="1"/>
  <c r="AV84" i="1"/>
  <c r="AU85" i="1"/>
  <c r="AV85" i="1"/>
  <c r="AU86" i="1"/>
  <c r="AV86" i="1"/>
  <c r="AU87" i="1"/>
  <c r="AV87" i="1"/>
  <c r="AU88" i="1"/>
  <c r="AV88" i="1"/>
  <c r="AU89" i="1"/>
  <c r="AV89" i="1"/>
  <c r="AU90" i="1"/>
  <c r="AV90" i="1"/>
  <c r="AU91" i="1"/>
  <c r="AV91" i="1"/>
  <c r="AU92" i="1"/>
  <c r="AV92" i="1"/>
  <c r="AU93" i="1"/>
  <c r="AV93" i="1"/>
  <c r="AU94" i="1"/>
  <c r="AV94" i="1"/>
  <c r="AU95" i="1"/>
  <c r="AV95" i="1"/>
  <c r="AU96" i="1"/>
  <c r="AV96" i="1"/>
  <c r="AU97" i="1"/>
  <c r="AV97" i="1"/>
  <c r="AU98" i="1"/>
  <c r="AV98" i="1"/>
  <c r="AU99" i="1"/>
  <c r="AV99" i="1"/>
  <c r="AU100" i="1"/>
  <c r="AV100" i="1"/>
  <c r="AU101" i="1"/>
  <c r="AV101" i="1"/>
  <c r="AU102" i="1"/>
  <c r="AV102" i="1"/>
  <c r="AU103" i="1"/>
  <c r="AV103" i="1"/>
  <c r="AU104" i="1"/>
  <c r="AV104" i="1"/>
  <c r="AU105" i="1"/>
  <c r="AV105" i="1"/>
  <c r="AU106" i="1"/>
  <c r="AV106" i="1"/>
  <c r="AU107" i="1"/>
  <c r="AV107" i="1"/>
  <c r="AU108" i="1"/>
  <c r="AV108" i="1"/>
  <c r="AU109" i="1"/>
  <c r="AV109" i="1"/>
  <c r="AU110" i="1"/>
  <c r="AV110" i="1"/>
  <c r="AU111" i="1"/>
  <c r="AV111" i="1"/>
  <c r="AU112" i="1"/>
  <c r="AV112" i="1"/>
  <c r="AU113" i="1"/>
  <c r="AV113" i="1"/>
  <c r="AU114" i="1"/>
  <c r="AV114" i="1"/>
  <c r="AU115" i="1"/>
  <c r="AV115" i="1"/>
  <c r="AU116" i="1"/>
  <c r="AV116" i="1"/>
  <c r="AU117" i="1"/>
  <c r="AV117" i="1"/>
  <c r="AU118" i="1"/>
  <c r="AV118" i="1"/>
  <c r="AU119" i="1"/>
  <c r="AV119" i="1"/>
  <c r="AU120" i="1"/>
  <c r="AV120" i="1"/>
  <c r="AU121" i="1"/>
  <c r="AV121" i="1"/>
  <c r="AU122" i="1"/>
  <c r="AV122" i="1"/>
  <c r="AU123" i="1"/>
  <c r="AV123" i="1"/>
  <c r="AU124" i="1"/>
  <c r="AV124" i="1"/>
  <c r="AU125" i="1"/>
  <c r="AV125" i="1"/>
  <c r="AU126" i="1"/>
  <c r="AV126" i="1"/>
  <c r="AU127" i="1"/>
  <c r="AV127" i="1"/>
  <c r="AU128" i="1"/>
  <c r="AV128" i="1"/>
  <c r="AU129" i="1"/>
  <c r="AV129" i="1"/>
  <c r="AU130" i="1"/>
  <c r="AV130" i="1"/>
  <c r="AU131" i="1"/>
  <c r="AV131" i="1"/>
  <c r="AU132" i="1"/>
  <c r="AV132" i="1"/>
  <c r="AU133" i="1"/>
  <c r="AV133" i="1"/>
  <c r="AU135" i="1"/>
  <c r="AV135" i="1"/>
  <c r="AU136" i="1"/>
  <c r="AV136" i="1"/>
  <c r="AU137" i="1"/>
  <c r="AV137" i="1"/>
  <c r="AU139" i="1"/>
  <c r="AV139" i="1"/>
  <c r="AU140" i="1"/>
  <c r="AV140" i="1"/>
  <c r="AU142" i="1"/>
  <c r="AV142" i="1"/>
  <c r="AU143" i="1"/>
  <c r="AV143" i="1"/>
  <c r="AU144" i="1"/>
  <c r="AV144" i="1"/>
  <c r="AU145" i="1"/>
  <c r="AV145" i="1"/>
  <c r="AV146" i="1"/>
  <c r="AV148" i="1"/>
  <c r="AV149" i="1"/>
  <c r="AU149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5" i="1"/>
  <c r="AT136" i="1"/>
  <c r="AT137" i="1"/>
  <c r="AT139" i="1"/>
  <c r="AT140" i="1"/>
  <c r="AT142" i="1"/>
  <c r="AT143" i="1"/>
  <c r="AT144" i="1"/>
  <c r="AT145" i="1"/>
  <c r="AT148" i="1"/>
  <c r="AT149" i="1"/>
  <c r="J134" i="1"/>
  <c r="J138" i="1"/>
  <c r="J141" i="1"/>
  <c r="BF149" i="1"/>
  <c r="BE149" i="1"/>
  <c r="BD149" i="1"/>
  <c r="BC149" i="1"/>
  <c r="BB149" i="1"/>
  <c r="BA149" i="1"/>
  <c r="AZ149" i="1"/>
  <c r="AY149" i="1"/>
  <c r="AX149" i="1"/>
  <c r="AW149" i="1"/>
  <c r="AR149" i="1"/>
  <c r="AQ149" i="1"/>
  <c r="AO149" i="1"/>
  <c r="AM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AP146" i="1"/>
  <c r="AN146" i="1"/>
  <c r="AL146" i="1"/>
  <c r="L146" i="1"/>
  <c r="K146" i="1"/>
  <c r="J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0" i="1"/>
  <c r="AN140" i="1"/>
  <c r="AL140" i="1"/>
  <c r="L140" i="1"/>
  <c r="K140" i="1"/>
  <c r="AP139" i="1"/>
  <c r="AN139" i="1"/>
  <c r="AL139" i="1"/>
  <c r="L139" i="1"/>
  <c r="K139" i="1"/>
  <c r="AP142" i="1"/>
  <c r="AN142" i="1"/>
  <c r="AL142" i="1"/>
  <c r="L142" i="1"/>
  <c r="K142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J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J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J119" i="1"/>
  <c r="AP118" i="1"/>
  <c r="AN118" i="1"/>
  <c r="AL118" i="1"/>
  <c r="L118" i="1"/>
  <c r="K118" i="1"/>
  <c r="J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J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J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J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J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J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J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J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J71" i="1"/>
  <c r="AP70" i="1"/>
  <c r="AN70" i="1"/>
  <c r="AL70" i="1"/>
  <c r="L70" i="1"/>
  <c r="K70" i="1"/>
  <c r="AP69" i="1"/>
  <c r="AN69" i="1"/>
  <c r="AL69" i="1"/>
  <c r="L69" i="1"/>
  <c r="K69" i="1"/>
  <c r="J69" i="1"/>
  <c r="AP68" i="1"/>
  <c r="AN68" i="1"/>
  <c r="AL68" i="1"/>
  <c r="L68" i="1"/>
  <c r="K68" i="1"/>
  <c r="AP67" i="1"/>
  <c r="AN67" i="1"/>
  <c r="AL67" i="1"/>
  <c r="L67" i="1"/>
  <c r="K67" i="1"/>
  <c r="J67" i="1"/>
  <c r="AP66" i="1"/>
  <c r="AN66" i="1"/>
  <c r="AL66" i="1"/>
  <c r="L66" i="1"/>
  <c r="K66" i="1"/>
  <c r="AP65" i="1"/>
  <c r="AN65" i="1"/>
  <c r="AL65" i="1"/>
  <c r="L65" i="1"/>
  <c r="K65" i="1"/>
  <c r="J65" i="1"/>
  <c r="AP64" i="1"/>
  <c r="AN64" i="1"/>
  <c r="AL64" i="1"/>
  <c r="L64" i="1"/>
  <c r="K64" i="1"/>
  <c r="AP63" i="1"/>
  <c r="AN63" i="1"/>
  <c r="AL63" i="1"/>
  <c r="L63" i="1"/>
  <c r="K63" i="1"/>
  <c r="J63" i="1"/>
  <c r="AP62" i="1"/>
  <c r="AN62" i="1"/>
  <c r="AL62" i="1"/>
  <c r="L62" i="1"/>
  <c r="K62" i="1"/>
  <c r="AP61" i="1"/>
  <c r="AN61" i="1"/>
  <c r="AL61" i="1"/>
  <c r="L61" i="1"/>
  <c r="K61" i="1"/>
  <c r="J61" i="1"/>
  <c r="AP60" i="1"/>
  <c r="AN60" i="1"/>
  <c r="AL60" i="1"/>
  <c r="L60" i="1"/>
  <c r="K60" i="1"/>
  <c r="AP59" i="1"/>
  <c r="AN59" i="1"/>
  <c r="AL59" i="1"/>
  <c r="L59" i="1"/>
  <c r="K59" i="1"/>
  <c r="J59" i="1"/>
  <c r="AP58" i="1"/>
  <c r="AN58" i="1"/>
  <c r="AL58" i="1"/>
  <c r="L58" i="1"/>
  <c r="K58" i="1"/>
  <c r="AP57" i="1"/>
  <c r="AN57" i="1"/>
  <c r="AL57" i="1"/>
  <c r="L57" i="1"/>
  <c r="K57" i="1"/>
  <c r="J57" i="1"/>
  <c r="AP56" i="1"/>
  <c r="AN56" i="1"/>
  <c r="AL56" i="1"/>
  <c r="L56" i="1"/>
  <c r="K56" i="1"/>
  <c r="AP55" i="1"/>
  <c r="AN55" i="1"/>
  <c r="AL55" i="1"/>
  <c r="L55" i="1"/>
  <c r="K55" i="1"/>
  <c r="J55" i="1"/>
  <c r="AP54" i="1"/>
  <c r="AN54" i="1"/>
  <c r="AL54" i="1"/>
  <c r="L54" i="1"/>
  <c r="K54" i="1"/>
  <c r="AP53" i="1"/>
  <c r="AN53" i="1"/>
  <c r="AL53" i="1"/>
  <c r="L53" i="1"/>
  <c r="K53" i="1"/>
  <c r="J53" i="1"/>
  <c r="AP52" i="1"/>
  <c r="AN52" i="1"/>
  <c r="AL52" i="1"/>
  <c r="L52" i="1"/>
  <c r="K52" i="1"/>
  <c r="AP51" i="1"/>
  <c r="AN51" i="1"/>
  <c r="AL51" i="1"/>
  <c r="L51" i="1"/>
  <c r="K51" i="1"/>
  <c r="J51" i="1"/>
  <c r="AP50" i="1"/>
  <c r="AN50" i="1"/>
  <c r="AL50" i="1"/>
  <c r="L50" i="1"/>
  <c r="K50" i="1"/>
  <c r="AP49" i="1"/>
  <c r="AN49" i="1"/>
  <c r="AL49" i="1"/>
  <c r="L49" i="1"/>
  <c r="K49" i="1"/>
  <c r="J49" i="1"/>
  <c r="AP48" i="1"/>
  <c r="AN48" i="1"/>
  <c r="AL48" i="1"/>
  <c r="L48" i="1"/>
  <c r="K48" i="1"/>
  <c r="AP47" i="1"/>
  <c r="AN47" i="1"/>
  <c r="AL47" i="1"/>
  <c r="L47" i="1"/>
  <c r="K47" i="1"/>
  <c r="J47" i="1"/>
  <c r="AP46" i="1"/>
  <c r="AN46" i="1"/>
  <c r="AL46" i="1"/>
  <c r="L46" i="1"/>
  <c r="K46" i="1"/>
  <c r="AP45" i="1"/>
  <c r="AN45" i="1"/>
  <c r="AL45" i="1"/>
  <c r="L45" i="1"/>
  <c r="K45" i="1"/>
  <c r="J45" i="1"/>
  <c r="AP44" i="1"/>
  <c r="AN44" i="1"/>
  <c r="AL44" i="1"/>
  <c r="L44" i="1"/>
  <c r="K44" i="1"/>
  <c r="AP43" i="1"/>
  <c r="AN43" i="1"/>
  <c r="AL43" i="1"/>
  <c r="L43" i="1"/>
  <c r="K43" i="1"/>
  <c r="J43" i="1"/>
  <c r="AP42" i="1"/>
  <c r="AN42" i="1"/>
  <c r="AL42" i="1"/>
  <c r="L42" i="1"/>
  <c r="K42" i="1"/>
  <c r="AP41" i="1"/>
  <c r="AN41" i="1"/>
  <c r="AL41" i="1"/>
  <c r="L41" i="1"/>
  <c r="K41" i="1"/>
  <c r="J41" i="1"/>
  <c r="AP40" i="1"/>
  <c r="AN40" i="1"/>
  <c r="AL40" i="1"/>
  <c r="L40" i="1"/>
  <c r="K40" i="1"/>
  <c r="AP39" i="1"/>
  <c r="AN39" i="1"/>
  <c r="AL39" i="1"/>
  <c r="L39" i="1"/>
  <c r="K39" i="1"/>
  <c r="J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J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P3" i="1"/>
  <c r="AN3" i="1"/>
  <c r="AL3" i="1"/>
  <c r="L3" i="1"/>
  <c r="K3" i="1"/>
  <c r="J99" i="1"/>
  <c r="J103" i="1"/>
  <c r="J107" i="1"/>
  <c r="J111" i="1"/>
  <c r="J115" i="1"/>
  <c r="J131" i="1"/>
  <c r="J8" i="1"/>
  <c r="J12" i="1"/>
  <c r="J20" i="1"/>
  <c r="J24" i="1"/>
  <c r="J28" i="1"/>
  <c r="J108" i="1"/>
  <c r="J112" i="1"/>
  <c r="J116" i="1"/>
  <c r="J7" i="1"/>
  <c r="J11" i="1"/>
  <c r="J15" i="1"/>
  <c r="J19" i="1"/>
  <c r="J23" i="1"/>
  <c r="J27" i="1"/>
  <c r="J31" i="1"/>
  <c r="J10" i="1"/>
  <c r="J18" i="1"/>
  <c r="J22" i="1"/>
  <c r="J26" i="1"/>
  <c r="J30" i="1"/>
  <c r="J38" i="1"/>
  <c r="J42" i="1"/>
  <c r="J46" i="1"/>
  <c r="J50" i="1"/>
  <c r="J54" i="1"/>
  <c r="J58" i="1"/>
  <c r="J66" i="1"/>
  <c r="J97" i="1"/>
  <c r="J101" i="1"/>
  <c r="J105" i="1"/>
  <c r="J109" i="1"/>
  <c r="J113" i="1"/>
  <c r="J117" i="1"/>
  <c r="J121" i="1"/>
  <c r="J129" i="1"/>
  <c r="J133" i="1"/>
  <c r="J70" i="1"/>
  <c r="J62" i="1"/>
  <c r="J73" i="1"/>
  <c r="J77" i="1"/>
  <c r="J120" i="1"/>
  <c r="J4" i="1"/>
  <c r="J6" i="1"/>
  <c r="J14" i="1"/>
  <c r="J16" i="1"/>
  <c r="J32" i="1"/>
  <c r="J34" i="1"/>
  <c r="J36" i="1"/>
  <c r="J72" i="1"/>
  <c r="J74" i="1"/>
  <c r="J76" i="1"/>
  <c r="J78" i="1"/>
  <c r="J79" i="1"/>
  <c r="J80" i="1"/>
  <c r="J122" i="1"/>
  <c r="J124" i="1"/>
  <c r="J126" i="1"/>
  <c r="J82" i="1"/>
  <c r="J84" i="1"/>
  <c r="J86" i="1"/>
  <c r="J88" i="1"/>
  <c r="J90" i="1"/>
  <c r="J92" i="1"/>
  <c r="J94" i="1"/>
  <c r="J96" i="1"/>
  <c r="J98" i="1"/>
  <c r="J100" i="1"/>
  <c r="J102" i="1"/>
  <c r="J104" i="1"/>
  <c r="J128" i="1"/>
  <c r="J130" i="1"/>
  <c r="J132" i="1"/>
  <c r="J135" i="1"/>
  <c r="J139" i="1"/>
  <c r="J143" i="1"/>
  <c r="J137" i="1"/>
  <c r="J145" i="1"/>
  <c r="J3" i="1"/>
  <c r="J5" i="1"/>
  <c r="J9" i="1"/>
  <c r="J13" i="1"/>
  <c r="J17" i="1"/>
  <c r="J21" i="1"/>
  <c r="J25" i="1"/>
  <c r="J29" i="1"/>
  <c r="J33" i="1"/>
  <c r="J37" i="1"/>
  <c r="J40" i="1"/>
  <c r="J44" i="1"/>
  <c r="J48" i="1"/>
  <c r="J52" i="1"/>
  <c r="J56" i="1"/>
  <c r="J60" i="1"/>
  <c r="J64" i="1"/>
  <c r="J68" i="1"/>
  <c r="J75" i="1"/>
  <c r="J81" i="1"/>
  <c r="J85" i="1"/>
  <c r="J89" i="1"/>
  <c r="J93" i="1"/>
  <c r="J125" i="1"/>
  <c r="J136" i="1"/>
  <c r="J142" i="1"/>
  <c r="J140" i="1"/>
  <c r="J144" i="1"/>
  <c r="AN149" i="1"/>
  <c r="K149" i="1"/>
  <c r="L149" i="1"/>
  <c r="AP149" i="1"/>
  <c r="AL149" i="1"/>
  <c r="C152" i="1"/>
</calcChain>
</file>

<file path=xl/sharedStrings.xml><?xml version="1.0" encoding="utf-8"?>
<sst xmlns="http://schemas.openxmlformats.org/spreadsheetml/2006/main" count="1143" uniqueCount="234">
  <si>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</si>
  <si>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</si>
  <si>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</si>
  <si>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</si>
  <si>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</si>
  <si>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</si>
  <si>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</si>
  <si>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</si>
  <si>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</si>
  <si>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</si>
  <si>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</si>
  <si>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</si>
  <si>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</si>
  <si>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</si>
  <si>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</si>
  <si>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</si>
  <si>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</si>
  <si>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</si>
  <si>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</si>
  <si>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</si>
  <si>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</si>
  <si>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</si>
  <si>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</si>
  <si>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</si>
  <si>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</si>
  <si>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</si>
  <si>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</si>
  <si>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</si>
  <si>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</si>
  <si>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</si>
  <si>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</si>
  <si>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</si>
  <si>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</si>
  <si>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</si>
  <si>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</si>
  <si>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</si>
  <si>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</si>
  <si>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</si>
  <si>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</si>
  <si>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</si>
  <si>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</si>
  <si>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</si>
  <si>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</si>
  <si>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</si>
  <si>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</si>
  <si>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</si>
  <si>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</si>
  <si>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</si>
  <si>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</si>
  <si>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</si>
  <si>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</si>
  <si>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</si>
  <si>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</si>
  <si>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</si>
  <si>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</si>
  <si>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</si>
  <si>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</si>
  <si>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</si>
  <si>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01.012.5100</t>
  </si>
  <si>
    <t>BRADLEY J &amp; CECILIA A BALLMAN</t>
  </si>
  <si>
    <t>25588 DODD RD</t>
  </si>
  <si>
    <t>LE CENTER MN 56057</t>
  </si>
  <si>
    <t>SWSE</t>
  </si>
  <si>
    <t>12</t>
  </si>
  <si>
    <t>110</t>
  </si>
  <si>
    <t>025</t>
  </si>
  <si>
    <t>01.012.5110</t>
  </si>
  <si>
    <t>RICHARD &amp; KELLY MITTMAN</t>
  </si>
  <si>
    <t>246 SHARON ST W</t>
  </si>
  <si>
    <t>01.013.0200</t>
  </si>
  <si>
    <t>HELEN M MCCABE TRUST</t>
  </si>
  <si>
    <t>44208 BLUE GRASS RD</t>
  </si>
  <si>
    <t>SWNW</t>
  </si>
  <si>
    <t>13</t>
  </si>
  <si>
    <t>01.013.2600</t>
  </si>
  <si>
    <t>JOHN R ZELENKA</t>
  </si>
  <si>
    <t>25278 DODD RD</t>
  </si>
  <si>
    <t>NENE</t>
  </si>
  <si>
    <t>01.013.2700</t>
  </si>
  <si>
    <t>LLOYD G &amp; DIANE M TIEDE TRUST</t>
  </si>
  <si>
    <t>22682 428TH LN</t>
  </si>
  <si>
    <t>NWNE</t>
  </si>
  <si>
    <t>SWNE</t>
  </si>
  <si>
    <t>SENE</t>
  </si>
  <si>
    <t>01.013.2800</t>
  </si>
  <si>
    <t>01.013.2900</t>
  </si>
  <si>
    <t>ANDREW J BALLMAN</t>
  </si>
  <si>
    <t>25526 DODD RD</t>
  </si>
  <si>
    <t>01.013.3000</t>
  </si>
  <si>
    <t>IRENE C HANKINS TRUST</t>
  </si>
  <si>
    <t>25823 DODD RD</t>
  </si>
  <si>
    <t>SENW</t>
  </si>
  <si>
    <t>01.013.3010</t>
  </si>
  <si>
    <t>JEROME F &amp; HELEN M MCCABE</t>
  </si>
  <si>
    <t>01.013.3020</t>
  </si>
  <si>
    <t>NENW</t>
  </si>
  <si>
    <t>01.013.3200</t>
  </si>
  <si>
    <t>MARK F HANKINS</t>
  </si>
  <si>
    <t>25765 DODD RD</t>
  </si>
  <si>
    <t>01.013.3300</t>
  </si>
  <si>
    <t>NESW</t>
  </si>
  <si>
    <t>NWSW</t>
  </si>
  <si>
    <t>01.013.5000</t>
  </si>
  <si>
    <t>MILAN P &amp; VIRGINIA D WEBER</t>
  </si>
  <si>
    <t>43822 231ST LN</t>
  </si>
  <si>
    <t>SESW</t>
  </si>
  <si>
    <t>NWSE</t>
  </si>
  <si>
    <t>SESE</t>
  </si>
  <si>
    <t>NESE</t>
  </si>
  <si>
    <t>01.013.7500</t>
  </si>
  <si>
    <t>DOUGLAS MCCABE</t>
  </si>
  <si>
    <t>42997 261ST AVE</t>
  </si>
  <si>
    <t>CLEVELAND MN 56017</t>
  </si>
  <si>
    <t>SWSW</t>
  </si>
  <si>
    <t>01.013.7600</t>
  </si>
  <si>
    <t>WILLIAM R HANKINS TRUST C/O ROBERT HANKINS</t>
  </si>
  <si>
    <t>812 PRAIRIE OAK DR</t>
  </si>
  <si>
    <t>BELLE PLAINE MN 56011</t>
  </si>
  <si>
    <t>01.023.2500</t>
  </si>
  <si>
    <t>RYAN O CHADDERDON &amp; CAROLYN A MAGER</t>
  </si>
  <si>
    <t>43328 261ST AVE</t>
  </si>
  <si>
    <t>23</t>
  </si>
  <si>
    <t>01.024.0100</t>
  </si>
  <si>
    <t>LANE JONES TRUST</t>
  </si>
  <si>
    <t>9476 E 260TH ST</t>
  </si>
  <si>
    <t>ELKO MN 55020</t>
  </si>
  <si>
    <t>24</t>
  </si>
  <si>
    <t>NWNW</t>
  </si>
  <si>
    <t>01.024.0200</t>
  </si>
  <si>
    <t>DAVID A &amp; SHARON L SEXE</t>
  </si>
  <si>
    <t>906 KATELYN CIR NE</t>
  </si>
  <si>
    <t>MONTGOMERY MN 56069</t>
  </si>
  <si>
    <t>01.024.0210</t>
  </si>
  <si>
    <t>PATRICK J MCCABE</t>
  </si>
  <si>
    <t>42998 261ST AVE</t>
  </si>
  <si>
    <t>01.024.0220</t>
  </si>
  <si>
    <t>PETER &amp; MICHELLE SEXE</t>
  </si>
  <si>
    <t>42260 TIMBER LN</t>
  </si>
  <si>
    <t>01.024.2500</t>
  </si>
  <si>
    <t>BRIAN C ZIMMERMAN</t>
  </si>
  <si>
    <t>44283 255TH AVE</t>
  </si>
  <si>
    <t>01.024.7500</t>
  </si>
  <si>
    <t>ALAN &amp; JULIE ZIMMERMAN TRUST</t>
  </si>
  <si>
    <t>43779 255TH AVE</t>
  </si>
  <si>
    <t>01.024.7600</t>
  </si>
  <si>
    <t>ROSS &amp; RUTH HEILMAN</t>
  </si>
  <si>
    <t>01.024.7700</t>
  </si>
  <si>
    <t>SHAWN A &amp; RANDEE K ONKEN</t>
  </si>
  <si>
    <t>20352 STATE HWY 99</t>
  </si>
  <si>
    <t>01.024.7800</t>
  </si>
  <si>
    <t>NANCY M BENOLKEN</t>
  </si>
  <si>
    <t>43495 261ST AVE</t>
  </si>
  <si>
    <t>01.980.0020</t>
  </si>
  <si>
    <t>DNR REAL ESTATE MGT C/O TAX SPECIALIST</t>
  </si>
  <si>
    <t>500 LAFAYETTE RD PO BOX 30</t>
  </si>
  <si>
    <t>ST PAUL MN 55155</t>
  </si>
  <si>
    <t>01.999.0050</t>
  </si>
  <si>
    <t>MEEKER CEMETERY SCOTCH LAKE</t>
  </si>
  <si>
    <t>88 SOUTH PARK AVE</t>
  </si>
  <si>
    <t>02.018.0200</t>
  </si>
  <si>
    <t>ALAN F ZIMMERMAN TRUST &amp; BRIAN C ZIMMERMAN TRUSTS</t>
  </si>
  <si>
    <t>18</t>
  </si>
  <si>
    <t>024</t>
  </si>
  <si>
    <t>ANDREW N &amp; JENNIFER SCHMIDT</t>
  </si>
  <si>
    <t>43358 BLUE GRASS RD</t>
  </si>
  <si>
    <t>02.018.7500</t>
  </si>
  <si>
    <t>KEVIN D &amp; KAREN J GIBBS</t>
  </si>
  <si>
    <t>PO BOX 22</t>
  </si>
  <si>
    <t>02.018.7600</t>
  </si>
  <si>
    <t>THEODORE M ROSENBACK &amp; TAMARA ROSENBACK</t>
  </si>
  <si>
    <t>42514 BLUE GRASS RD</t>
  </si>
  <si>
    <t>02.018.7610</t>
  </si>
  <si>
    <t>DOUGLAS &amp; TAMZEN JOHNSON TRUST</t>
  </si>
  <si>
    <t>550 4TH ST SW</t>
  </si>
  <si>
    <t>BLOOMING PRAIRIE MN 55917</t>
  </si>
  <si>
    <t>02.018.7700</t>
  </si>
  <si>
    <t>02.018.7800</t>
  </si>
  <si>
    <t>02.019.1500</t>
  </si>
  <si>
    <t>19</t>
  </si>
  <si>
    <t>02.019.2500</t>
  </si>
  <si>
    <t>NORMAN C &amp; DEBORAH SCHMIDT</t>
  </si>
  <si>
    <t>42511 BLUE GRASS RD</t>
  </si>
  <si>
    <t>02.019.2610</t>
  </si>
  <si>
    <t>ANDREW N SCHMIDT</t>
  </si>
  <si>
    <t>02.019.2850</t>
  </si>
  <si>
    <t>02.019.5000</t>
  </si>
  <si>
    <t>KEVIN J MCCABE</t>
  </si>
  <si>
    <t>26358 DODD RD</t>
  </si>
  <si>
    <t>02.019.5200</t>
  </si>
  <si>
    <t>EUGENE M &amp; NINA MEYER</t>
  </si>
  <si>
    <t>43599 245TH AVE</t>
  </si>
  <si>
    <t>02.019.7500</t>
  </si>
  <si>
    <t>TIMOTHY MEYER ETAL</t>
  </si>
  <si>
    <t>24998 440TH ST</t>
  </si>
  <si>
    <t>02.019.7600</t>
  </si>
  <si>
    <t>DAVID C ZIMMERMAN</t>
  </si>
  <si>
    <t>44377 BLUE GRASS RD</t>
  </si>
  <si>
    <t>02.019.7700</t>
  </si>
  <si>
    <t>ETHAN M GIBSON</t>
  </si>
  <si>
    <t>24979 440TH ST</t>
  </si>
  <si>
    <t>02.019.7800</t>
  </si>
  <si>
    <t>DANIEL E &amp; CONSTANCE MEYER</t>
  </si>
  <si>
    <t>39813 251ST AVE</t>
  </si>
  <si>
    <t>30</t>
  </si>
  <si>
    <t>02.019.7810</t>
  </si>
  <si>
    <t>02.019.7900</t>
  </si>
  <si>
    <t>GARY PAUL MEYER</t>
  </si>
  <si>
    <t>43598 245TH AVE</t>
  </si>
  <si>
    <t>02.019.8000</t>
  </si>
  <si>
    <t>KATHLEEN BROWN TRUST</t>
  </si>
  <si>
    <t>801 CHURCHILL CT</t>
  </si>
  <si>
    <t>ST PETER MN 56082</t>
  </si>
  <si>
    <t>02.991.0108</t>
  </si>
  <si>
    <t>CORDOVA TOWNSHIP C/O PETER SEXE</t>
  </si>
  <si>
    <t>CSAH 2</t>
  </si>
  <si>
    <t>CSAH 9</t>
  </si>
  <si>
    <t>CR 114</t>
  </si>
  <si>
    <t>261ST AVE</t>
  </si>
  <si>
    <t>440TH ST</t>
  </si>
  <si>
    <t>245TH AVE</t>
  </si>
  <si>
    <t>MEEKER RD</t>
  </si>
  <si>
    <t>255TH AVE</t>
  </si>
  <si>
    <t>ROCKING CHAIR LN</t>
  </si>
  <si>
    <t>TOTAL WATERSHED ACRES:</t>
  </si>
  <si>
    <t>CLEVELAND TWP RDS</t>
  </si>
  <si>
    <t>CORDOVA TWP RDS</t>
  </si>
  <si>
    <t>LE SUEUR CTY RDS</t>
  </si>
  <si>
    <t>C/O SUSUN ELY 41862 271ST AVE</t>
  </si>
  <si>
    <t>C/O PETER SEXE 42260 TIMBER LN</t>
  </si>
  <si>
    <t>209 PINEHURST DR</t>
  </si>
  <si>
    <t>MANKATO MN 56001</t>
  </si>
  <si>
    <t>OUTLET BENEFITS</t>
  </si>
  <si>
    <t>CD 64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</si>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</sst>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2"/>
  <sheetViews>
    <sheetView tabSelected="1" workbookViewId="0">
      <pane xSplit="1" ySplit="2" topLeftCell="AO132" activePane="bottomRight" state="frozen"/>
      <selection pane="topRight" activeCell="B1" sqref="B1"/>
      <selection pane="bottomLeft" activeCell="A3" sqref="A3"/>
      <selection pane="bottomRight" activeCell="AT145" sqref="AT145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0" width="17.7109375" style="2" hidden="1" customWidth="1"/>
    <col min="31" max="31" width="17.7109375" style="2" customWidth="1"/>
    <col min="32" max="32" width="17.7109375" style="5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customWidth="1"/>
    <col min="40" max="40" width="17.7109375" style="5" customWidth="1"/>
    <col min="41" max="41" width="17.7109375" style="2" customWidth="1"/>
    <col min="42" max="42" width="17.7109375" style="5" customWidth="1"/>
    <col min="43" max="44" width="17.7109375" style="2" customWidth="1"/>
    <col min="45" max="46" width="17.7109375" style="5" customWidth="1"/>
    <col min="47" max="47" width="17.7109375" style="11" customWidth="1"/>
    <col min="48" max="48" width="17.7109375" style="5" customWidth="1"/>
    <col min="49" max="49" width="13.7109375" style="12" hidden="1" customWidth="1"/>
    <col min="50" max="50" width="13.7109375" style="5" hidden="1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L1" s="5">
        <v>0</v>
      </c>
      <c r="AN1" s="5">
        <v>8170</v>
      </c>
      <c r="AP1" s="5">
        <v>1</v>
      </c>
      <c r="AV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233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31.17</v>
      </c>
      <c r="J3" s="2">
        <f t="shared" ref="J3:J34" si="0">SUM(K3:L3)</f>
        <v>7.4200001955032349</v>
      </c>
      <c r="K3" s="2">
        <f t="shared" ref="K3:K34" si="1">SUM(N3,P3,R3,T3,V3,X3,Z3,AB3,AE3,AG3,AI3,AW3,AY3,BA3,BC3,BE3)</f>
        <v>7.4200001955032349</v>
      </c>
      <c r="L3" s="2">
        <f t="shared" ref="L3:L34" si="2">SUM(M3,AD3,AK3,AM3,AO3,AQ3,AR3)</f>
        <v>0</v>
      </c>
      <c r="R3" s="7">
        <v>0.63999998569488525</v>
      </c>
      <c r="S3" s="5">
        <v>1327.7599703222511</v>
      </c>
      <c r="T3" s="8">
        <v>6.7800002098083496</v>
      </c>
      <c r="U3" s="5">
        <v>4218.0076305270204</v>
      </c>
      <c r="AL3" s="5" t="str">
        <f t="shared" ref="AL3:AL34" si="3">IF(AK3&gt;0,AK3*$AL$1,"")</f>
        <v/>
      </c>
      <c r="AN3" s="5" t="str">
        <f t="shared" ref="AN3:AN34" si="4">IF(AM3&gt;0,AM3*$AN$1,"")</f>
        <v/>
      </c>
      <c r="AP3" s="5" t="str">
        <f t="shared" ref="AP3:AP34" si="5">IF(AO3&gt;0,AO3*$AP$1,"")</f>
        <v/>
      </c>
      <c r="AS3" s="5">
        <f t="shared" ref="AS3" si="6">SUM(O3,Q3,S3,U3,W3,Y3,AA3,AC3,AF3,AH3,AJ3,AX3,AZ3,BB3,BD3,BF3)</f>
        <v>5545.7676008492717</v>
      </c>
      <c r="AT3" s="5">
        <f>$AS$149*(AU3/100)</f>
        <v>1208.9773369851409</v>
      </c>
      <c r="AU3" s="11">
        <f>(AS3/$AS$149)*(100-78.2)</f>
        <v>6.8323654472883091E-2</v>
      </c>
      <c r="AV3" s="5">
        <f t="shared" ref="AV3" si="7">(AU3/100)*$AV$1</f>
        <v>68.323654472883092</v>
      </c>
    </row>
    <row r="4" spans="1:58" x14ac:dyDescent="0.25">
      <c r="A4" s="1" t="s">
        <v>66</v>
      </c>
      <c r="B4" s="1" t="s">
        <v>67</v>
      </c>
      <c r="C4" s="1" t="s">
        <v>68</v>
      </c>
      <c r="D4" s="1" t="s">
        <v>61</v>
      </c>
      <c r="E4" s="1" t="s">
        <v>62</v>
      </c>
      <c r="F4" s="1" t="s">
        <v>63</v>
      </c>
      <c r="G4" s="1" t="s">
        <v>64</v>
      </c>
      <c r="H4" s="1" t="s">
        <v>65</v>
      </c>
      <c r="I4" s="2">
        <v>10.050000000000001</v>
      </c>
      <c r="J4" s="2">
        <f t="shared" si="0"/>
        <v>0.63999998569488525</v>
      </c>
      <c r="K4" s="2">
        <f t="shared" si="1"/>
        <v>0.63999998569488525</v>
      </c>
      <c r="L4" s="2">
        <f t="shared" si="2"/>
        <v>0</v>
      </c>
      <c r="T4" s="8">
        <v>0.63999998569488525</v>
      </c>
      <c r="U4" s="5">
        <v>398.15999110043049</v>
      </c>
      <c r="AL4" s="5" t="str">
        <f t="shared" si="3"/>
        <v/>
      </c>
      <c r="AN4" s="5" t="str">
        <f t="shared" si="4"/>
        <v/>
      </c>
      <c r="AP4" s="5" t="str">
        <f t="shared" si="5"/>
        <v/>
      </c>
      <c r="AS4" s="5">
        <f t="shared" ref="AS4:AS67" si="8">SUM(O4,Q4,S4,U4,W4,Y4,AA4,AC4,AF4,AH4,AJ4,AX4,AZ4,BB4,BD4,BF4)</f>
        <v>398.15999110043049</v>
      </c>
      <c r="AT4" s="5">
        <f>$AS$149*(AU4/100)</f>
        <v>86.798878059893838</v>
      </c>
      <c r="AU4" s="11">
        <f>(AS4/$AS$149)*(100-78.2)</f>
        <v>4.9053165611747003E-3</v>
      </c>
      <c r="AV4" s="5">
        <f t="shared" ref="AV4:AV67" si="9">(AU4/100)*$AV$1</f>
        <v>4.9053165611747005</v>
      </c>
    </row>
    <row r="5" spans="1:58" x14ac:dyDescent="0.25">
      <c r="A5" s="1" t="s">
        <v>69</v>
      </c>
      <c r="B5" s="1" t="s">
        <v>70</v>
      </c>
      <c r="C5" s="1" t="s">
        <v>71</v>
      </c>
      <c r="D5" s="1" t="s">
        <v>61</v>
      </c>
      <c r="E5" s="1" t="s">
        <v>72</v>
      </c>
      <c r="F5" s="1" t="s">
        <v>73</v>
      </c>
      <c r="G5" s="1" t="s">
        <v>64</v>
      </c>
      <c r="H5" s="1" t="s">
        <v>65</v>
      </c>
      <c r="I5" s="2">
        <v>73.28</v>
      </c>
      <c r="J5" s="2">
        <f t="shared" si="0"/>
        <v>2.3699999749660492</v>
      </c>
      <c r="K5" s="2">
        <f t="shared" si="1"/>
        <v>2.3699999749660492</v>
      </c>
      <c r="L5" s="2">
        <f t="shared" si="2"/>
        <v>0</v>
      </c>
      <c r="R5" s="7">
        <v>0.4699999988079071</v>
      </c>
      <c r="S5" s="5">
        <v>975.07374752685428</v>
      </c>
      <c r="T5" s="8">
        <v>1.8999999761581421</v>
      </c>
      <c r="U5" s="5">
        <v>1182.0374851673839</v>
      </c>
      <c r="AL5" s="5" t="str">
        <f t="shared" si="3"/>
        <v/>
      </c>
      <c r="AN5" s="5" t="str">
        <f t="shared" si="4"/>
        <v/>
      </c>
      <c r="AP5" s="5" t="str">
        <f t="shared" si="5"/>
        <v/>
      </c>
      <c r="AS5" s="5">
        <f t="shared" si="8"/>
        <v>2157.1112326942384</v>
      </c>
      <c r="AT5" s="5">
        <f>$AS$149*(AU5/100)</f>
        <v>470.25024872734383</v>
      </c>
      <c r="AU5" s="11">
        <f>(AS5/$AS$149)*(100-78.2)</f>
        <v>2.6575531672045939E-2</v>
      </c>
      <c r="AV5" s="5">
        <f t="shared" si="9"/>
        <v>26.575531672045937</v>
      </c>
    </row>
    <row r="6" spans="1:58" x14ac:dyDescent="0.25">
      <c r="A6" s="1" t="s">
        <v>74</v>
      </c>
      <c r="B6" s="1" t="s">
        <v>75</v>
      </c>
      <c r="C6" s="1" t="s">
        <v>76</v>
      </c>
      <c r="D6" s="1" t="s">
        <v>61</v>
      </c>
      <c r="E6" s="1" t="s">
        <v>77</v>
      </c>
      <c r="F6" s="1" t="s">
        <v>73</v>
      </c>
      <c r="G6" s="1" t="s">
        <v>64</v>
      </c>
      <c r="H6" s="1" t="s">
        <v>65</v>
      </c>
      <c r="I6" s="2">
        <v>4.9400000000000004</v>
      </c>
      <c r="J6" s="2">
        <f t="shared" si="0"/>
        <v>1.130000014305115</v>
      </c>
      <c r="K6" s="2">
        <f t="shared" si="1"/>
        <v>0.02</v>
      </c>
      <c r="L6" s="2">
        <f t="shared" si="2"/>
        <v>1.110000014305115</v>
      </c>
      <c r="Z6" s="9">
        <v>0.02</v>
      </c>
      <c r="AA6" s="5">
        <v>4.9875999999999996</v>
      </c>
      <c r="AL6" s="5" t="str">
        <f t="shared" si="3"/>
        <v/>
      </c>
      <c r="AN6" s="5" t="str">
        <f t="shared" si="4"/>
        <v/>
      </c>
      <c r="AP6" s="5" t="str">
        <f t="shared" si="5"/>
        <v/>
      </c>
      <c r="AR6" s="2">
        <v>1.110000014305115</v>
      </c>
      <c r="AS6" s="5">
        <f t="shared" si="8"/>
        <v>4.9875999999999996</v>
      </c>
      <c r="AT6" s="5">
        <f>$AS$149*(AU6/100)</f>
        <v>1.0872967999999998</v>
      </c>
      <c r="AU6" s="11">
        <f>(AS6/$AS$149)*(100-78.2)</f>
        <v>6.1447049998410763E-5</v>
      </c>
      <c r="AV6" s="5">
        <f t="shared" si="9"/>
        <v>6.144704999841076E-2</v>
      </c>
    </row>
    <row r="7" spans="1:58" x14ac:dyDescent="0.25">
      <c r="A7" s="1" t="s">
        <v>78</v>
      </c>
      <c r="B7" s="1" t="s">
        <v>79</v>
      </c>
      <c r="C7" s="1" t="s">
        <v>80</v>
      </c>
      <c r="D7" s="1" t="s">
        <v>61</v>
      </c>
      <c r="E7" s="1" t="s">
        <v>81</v>
      </c>
      <c r="F7" s="1" t="s">
        <v>73</v>
      </c>
      <c r="G7" s="1" t="s">
        <v>64</v>
      </c>
      <c r="H7" s="1" t="s">
        <v>65</v>
      </c>
      <c r="I7" s="2">
        <v>60.04</v>
      </c>
      <c r="J7" s="2">
        <f t="shared" si="0"/>
        <v>3.9999999105930328E-2</v>
      </c>
      <c r="K7" s="2">
        <f t="shared" si="1"/>
        <v>3.9999999105930328E-2</v>
      </c>
      <c r="L7" s="2">
        <f t="shared" si="2"/>
        <v>0</v>
      </c>
      <c r="R7" s="7">
        <v>9.9999997764825821E-3</v>
      </c>
      <c r="S7" s="5">
        <v>20.74624953628518</v>
      </c>
      <c r="T7" s="8">
        <v>2.999999932944775E-2</v>
      </c>
      <c r="U7" s="5">
        <v>18.663749582832679</v>
      </c>
      <c r="AL7" s="5" t="str">
        <f t="shared" si="3"/>
        <v/>
      </c>
      <c r="AN7" s="5" t="str">
        <f t="shared" si="4"/>
        <v/>
      </c>
      <c r="AP7" s="5" t="str">
        <f t="shared" si="5"/>
        <v/>
      </c>
      <c r="AS7" s="5">
        <f t="shared" si="8"/>
        <v>39.409999119117856</v>
      </c>
      <c r="AT7" s="5">
        <f>$AS$149*(AU7/100)</f>
        <v>8.5913798079676926</v>
      </c>
      <c r="AU7" s="11">
        <f>(AS7/$AS$149)*(100-78.2)</f>
        <v>4.8552975104454226E-4</v>
      </c>
      <c r="AV7" s="5">
        <f t="shared" si="9"/>
        <v>0.48552975104454227</v>
      </c>
    </row>
    <row r="8" spans="1:58" x14ac:dyDescent="0.25">
      <c r="A8" s="1" t="s">
        <v>78</v>
      </c>
      <c r="B8" s="1" t="s">
        <v>79</v>
      </c>
      <c r="C8" s="1" t="s">
        <v>80</v>
      </c>
      <c r="D8" s="1" t="s">
        <v>61</v>
      </c>
      <c r="E8" s="1" t="s">
        <v>82</v>
      </c>
      <c r="F8" s="1" t="s">
        <v>73</v>
      </c>
      <c r="G8" s="1" t="s">
        <v>64</v>
      </c>
      <c r="H8" s="1" t="s">
        <v>65</v>
      </c>
      <c r="I8" s="2">
        <v>60.04</v>
      </c>
      <c r="J8" s="2">
        <f t="shared" si="0"/>
        <v>5.9999998658895493E-2</v>
      </c>
      <c r="K8" s="2">
        <f t="shared" si="1"/>
        <v>5.9999998658895493E-2</v>
      </c>
      <c r="L8" s="2">
        <f t="shared" si="2"/>
        <v>0</v>
      </c>
      <c r="R8" s="7">
        <v>5.9999998658895493E-2</v>
      </c>
      <c r="S8" s="5">
        <v>124.4774972177111</v>
      </c>
      <c r="AL8" s="5" t="str">
        <f t="shared" si="3"/>
        <v/>
      </c>
      <c r="AN8" s="5" t="str">
        <f t="shared" si="4"/>
        <v/>
      </c>
      <c r="AP8" s="5" t="str">
        <f t="shared" si="5"/>
        <v/>
      </c>
      <c r="AS8" s="5">
        <f t="shared" si="8"/>
        <v>124.4774972177111</v>
      </c>
      <c r="AT8" s="5">
        <f>$AS$149*(AU8/100)</f>
        <v>27.136094393461018</v>
      </c>
      <c r="AU8" s="11">
        <f>(AS8/$AS$149)*(100-78.2)</f>
        <v>1.5335582234368697E-3</v>
      </c>
      <c r="AV8" s="5">
        <f t="shared" si="9"/>
        <v>1.5335582234368696</v>
      </c>
    </row>
    <row r="9" spans="1:58" x14ac:dyDescent="0.25">
      <c r="A9" s="1" t="s">
        <v>78</v>
      </c>
      <c r="B9" s="1" t="s">
        <v>79</v>
      </c>
      <c r="C9" s="1" t="s">
        <v>80</v>
      </c>
      <c r="D9" s="1" t="s">
        <v>61</v>
      </c>
      <c r="E9" s="1" t="s">
        <v>83</v>
      </c>
      <c r="F9" s="1" t="s">
        <v>73</v>
      </c>
      <c r="G9" s="1" t="s">
        <v>64</v>
      </c>
      <c r="H9" s="1" t="s">
        <v>65</v>
      </c>
      <c r="I9" s="2">
        <v>60.04</v>
      </c>
      <c r="J9" s="2">
        <f t="shared" si="0"/>
        <v>21.689999938011166</v>
      </c>
      <c r="K9" s="2">
        <f t="shared" si="1"/>
        <v>21.689999938011166</v>
      </c>
      <c r="L9" s="2">
        <f t="shared" si="2"/>
        <v>0</v>
      </c>
      <c r="R9" s="7">
        <v>21.329999923706051</v>
      </c>
      <c r="S9" s="5">
        <v>44251.751091718666</v>
      </c>
      <c r="T9" s="8">
        <v>0.36000001430511469</v>
      </c>
      <c r="U9" s="5">
        <v>223.96500889956951</v>
      </c>
      <c r="AL9" s="5" t="str">
        <f t="shared" si="3"/>
        <v/>
      </c>
      <c r="AN9" s="5" t="str">
        <f t="shared" si="4"/>
        <v/>
      </c>
      <c r="AP9" s="5" t="str">
        <f t="shared" si="5"/>
        <v/>
      </c>
      <c r="AS9" s="5">
        <f t="shared" si="8"/>
        <v>44475.716100618236</v>
      </c>
      <c r="AT9" s="5">
        <f>$AS$149*(AU9/100)</f>
        <v>9695.7061099347738</v>
      </c>
      <c r="AU9" s="11">
        <f>(AS9/$AS$149)*(100-78.2)</f>
        <v>0.54793919940448532</v>
      </c>
      <c r="AV9" s="5">
        <f t="shared" si="9"/>
        <v>547.93919940448529</v>
      </c>
    </row>
    <row r="10" spans="1:58" x14ac:dyDescent="0.25">
      <c r="A10" s="1" t="s">
        <v>78</v>
      </c>
      <c r="B10" s="1" t="s">
        <v>79</v>
      </c>
      <c r="C10" s="1" t="s">
        <v>80</v>
      </c>
      <c r="D10" s="1" t="s">
        <v>61</v>
      </c>
      <c r="E10" s="1" t="s">
        <v>77</v>
      </c>
      <c r="F10" s="1" t="s">
        <v>73</v>
      </c>
      <c r="G10" s="1" t="s">
        <v>64</v>
      </c>
      <c r="H10" s="1" t="s">
        <v>65</v>
      </c>
      <c r="I10" s="2">
        <v>60.04</v>
      </c>
      <c r="J10" s="2">
        <f t="shared" si="0"/>
        <v>11.309999600052834</v>
      </c>
      <c r="K10" s="2">
        <f t="shared" si="1"/>
        <v>11.169999599456787</v>
      </c>
      <c r="L10" s="2">
        <f t="shared" si="2"/>
        <v>0.14000000059604639</v>
      </c>
      <c r="R10" s="7">
        <v>8.8999996185302734</v>
      </c>
      <c r="S10" s="5">
        <v>18464.161708593369</v>
      </c>
      <c r="T10" s="8">
        <v>2.2699999809265141</v>
      </c>
      <c r="U10" s="5">
        <v>1412.2237381339071</v>
      </c>
      <c r="AL10" s="5" t="str">
        <f t="shared" si="3"/>
        <v/>
      </c>
      <c r="AN10" s="5" t="str">
        <f t="shared" si="4"/>
        <v/>
      </c>
      <c r="AP10" s="5" t="str">
        <f t="shared" si="5"/>
        <v/>
      </c>
      <c r="AR10" s="2">
        <v>0.14000000059604639</v>
      </c>
      <c r="AS10" s="5">
        <f t="shared" si="8"/>
        <v>19876.385446727276</v>
      </c>
      <c r="AT10" s="5">
        <f>$AS$149*(AU10/100)</f>
        <v>4333.0520273865459</v>
      </c>
      <c r="AU10" s="11">
        <f>(AS10/$AS$149)*(100-78.2)</f>
        <v>0.24487634339817446</v>
      </c>
      <c r="AV10" s="5">
        <f t="shared" si="9"/>
        <v>244.87634339817447</v>
      </c>
    </row>
    <row r="11" spans="1:58" x14ac:dyDescent="0.25">
      <c r="A11" s="1" t="s">
        <v>84</v>
      </c>
      <c r="B11" s="1" t="s">
        <v>59</v>
      </c>
      <c r="C11" s="1" t="s">
        <v>60</v>
      </c>
      <c r="D11" s="1" t="s">
        <v>61</v>
      </c>
      <c r="E11" s="1" t="s">
        <v>62</v>
      </c>
      <c r="F11" s="1" t="s">
        <v>63</v>
      </c>
      <c r="G11" s="1" t="s">
        <v>64</v>
      </c>
      <c r="H11" s="1" t="s">
        <v>65</v>
      </c>
      <c r="I11" s="2">
        <v>33.15</v>
      </c>
      <c r="J11" s="2">
        <f t="shared" si="0"/>
        <v>5.000000074505806E-2</v>
      </c>
      <c r="K11" s="2">
        <f t="shared" si="1"/>
        <v>5.000000074505806E-2</v>
      </c>
      <c r="L11" s="2">
        <f t="shared" si="2"/>
        <v>0</v>
      </c>
      <c r="T11" s="8">
        <v>5.000000074505806E-2</v>
      </c>
      <c r="U11" s="5">
        <v>31.106250463519249</v>
      </c>
      <c r="AL11" s="5" t="str">
        <f t="shared" si="3"/>
        <v/>
      </c>
      <c r="AN11" s="5" t="str">
        <f t="shared" si="4"/>
        <v/>
      </c>
      <c r="AP11" s="5" t="str">
        <f t="shared" si="5"/>
        <v/>
      </c>
      <c r="AS11" s="5">
        <f t="shared" si="8"/>
        <v>31.106250463519249</v>
      </c>
      <c r="AT11" s="5">
        <f>$AS$149*(AU11/100)</f>
        <v>6.7811626010471953</v>
      </c>
      <c r="AU11" s="11">
        <f>(AS11/$AS$149)*(100-78.2)</f>
        <v>3.8322787061812402E-4</v>
      </c>
      <c r="AV11" s="5">
        <f t="shared" si="9"/>
        <v>0.38322787061812397</v>
      </c>
    </row>
    <row r="12" spans="1:58" x14ac:dyDescent="0.25">
      <c r="A12" s="1" t="s">
        <v>84</v>
      </c>
      <c r="B12" s="1" t="s">
        <v>59</v>
      </c>
      <c r="C12" s="1" t="s">
        <v>60</v>
      </c>
      <c r="D12" s="1" t="s">
        <v>61</v>
      </c>
      <c r="E12" s="1" t="s">
        <v>81</v>
      </c>
      <c r="F12" s="1" t="s">
        <v>73</v>
      </c>
      <c r="G12" s="1" t="s">
        <v>64</v>
      </c>
      <c r="H12" s="1" t="s">
        <v>65</v>
      </c>
      <c r="I12" s="2">
        <v>33.15</v>
      </c>
      <c r="J12" s="2">
        <f t="shared" si="0"/>
        <v>25.219999680295587</v>
      </c>
      <c r="K12" s="2">
        <f t="shared" si="1"/>
        <v>25.219999680295587</v>
      </c>
      <c r="L12" s="2">
        <f t="shared" si="2"/>
        <v>0</v>
      </c>
      <c r="R12" s="7">
        <v>0.88999998569488525</v>
      </c>
      <c r="S12" s="5">
        <v>1846.4162203222511</v>
      </c>
      <c r="T12" s="8">
        <v>24.319999694824219</v>
      </c>
      <c r="U12" s="5">
        <v>15130.079810142521</v>
      </c>
      <c r="Z12" s="9">
        <v>9.9999997764825821E-3</v>
      </c>
      <c r="AA12" s="5">
        <v>2.24437494983431</v>
      </c>
      <c r="AL12" s="5" t="str">
        <f t="shared" si="3"/>
        <v/>
      </c>
      <c r="AN12" s="5" t="str">
        <f t="shared" si="4"/>
        <v/>
      </c>
      <c r="AP12" s="5" t="str">
        <f t="shared" si="5"/>
        <v/>
      </c>
      <c r="AS12" s="5">
        <f t="shared" si="8"/>
        <v>16978.740405414606</v>
      </c>
      <c r="AT12" s="5">
        <f>$AS$149*(AU12/100)</f>
        <v>3701.365408380384</v>
      </c>
      <c r="AU12" s="11">
        <f>(AS12/$AS$149)*(100-78.2)</f>
        <v>0.20917746222663172</v>
      </c>
      <c r="AV12" s="5">
        <f t="shared" si="9"/>
        <v>209.17746222663172</v>
      </c>
    </row>
    <row r="13" spans="1:58" x14ac:dyDescent="0.25">
      <c r="A13" s="1" t="s">
        <v>85</v>
      </c>
      <c r="B13" s="1" t="s">
        <v>86</v>
      </c>
      <c r="C13" s="1" t="s">
        <v>87</v>
      </c>
      <c r="D13" s="1" t="s">
        <v>61</v>
      </c>
      <c r="E13" s="1" t="s">
        <v>81</v>
      </c>
      <c r="F13" s="1" t="s">
        <v>73</v>
      </c>
      <c r="G13" s="1" t="s">
        <v>64</v>
      </c>
      <c r="H13" s="1" t="s">
        <v>65</v>
      </c>
      <c r="I13" s="2">
        <v>6.85</v>
      </c>
      <c r="J13" s="2">
        <f t="shared" si="0"/>
        <v>1.8899999950081106</v>
      </c>
      <c r="K13" s="2">
        <f t="shared" si="1"/>
        <v>1.8899999950081106</v>
      </c>
      <c r="L13" s="2">
        <f t="shared" si="2"/>
        <v>0</v>
      </c>
      <c r="T13" s="8">
        <v>9.9999997764825821E-3</v>
      </c>
      <c r="U13" s="5">
        <v>6.2212498609442264</v>
      </c>
      <c r="Z13" s="9">
        <v>1.879999995231628</v>
      </c>
      <c r="AA13" s="5">
        <v>421.9424989297986</v>
      </c>
      <c r="AL13" s="5" t="str">
        <f t="shared" si="3"/>
        <v/>
      </c>
      <c r="AN13" s="5" t="str">
        <f t="shared" si="4"/>
        <v/>
      </c>
      <c r="AP13" s="5" t="str">
        <f t="shared" si="5"/>
        <v/>
      </c>
      <c r="AS13" s="5">
        <f t="shared" si="8"/>
        <v>428.16374879074283</v>
      </c>
      <c r="AT13" s="5">
        <f>$AS$149*(AU13/100)</f>
        <v>93.339697236381923</v>
      </c>
      <c r="AU13" s="11">
        <f>(AS13/$AS$149)*(100-78.2)</f>
        <v>5.2749617610577748E-3</v>
      </c>
      <c r="AV13" s="5">
        <f t="shared" si="9"/>
        <v>5.2749617610577753</v>
      </c>
    </row>
    <row r="14" spans="1:58" x14ac:dyDescent="0.25">
      <c r="A14" s="1" t="s">
        <v>88</v>
      </c>
      <c r="B14" s="1" t="s">
        <v>89</v>
      </c>
      <c r="C14" s="1" t="s">
        <v>90</v>
      </c>
      <c r="D14" s="1" t="s">
        <v>61</v>
      </c>
      <c r="E14" s="1" t="s">
        <v>91</v>
      </c>
      <c r="F14" s="1" t="s">
        <v>73</v>
      </c>
      <c r="G14" s="1" t="s">
        <v>64</v>
      </c>
      <c r="H14" s="1" t="s">
        <v>65</v>
      </c>
      <c r="I14" s="2">
        <v>4</v>
      </c>
      <c r="J14" s="2">
        <f t="shared" si="0"/>
        <v>1.8599999509751795</v>
      </c>
      <c r="K14" s="2">
        <f t="shared" si="1"/>
        <v>1.8199999518692491</v>
      </c>
      <c r="L14" s="2">
        <f t="shared" si="2"/>
        <v>3.9999999105930328E-2</v>
      </c>
      <c r="R14" s="7">
        <v>1.9999999552965161E-2</v>
      </c>
      <c r="S14" s="5">
        <v>41.492499072570347</v>
      </c>
      <c r="Z14" s="9">
        <v>1.799999952316284</v>
      </c>
      <c r="AA14" s="5">
        <v>448.87498810887342</v>
      </c>
      <c r="AL14" s="5" t="str">
        <f t="shared" si="3"/>
        <v/>
      </c>
      <c r="AN14" s="5" t="str">
        <f t="shared" si="4"/>
        <v/>
      </c>
      <c r="AP14" s="5" t="str">
        <f t="shared" si="5"/>
        <v/>
      </c>
      <c r="AR14" s="2">
        <v>3.9999999105930328E-2</v>
      </c>
      <c r="AS14" s="5">
        <f t="shared" si="8"/>
        <v>490.36748718144378</v>
      </c>
      <c r="AT14" s="5">
        <f>$AS$149*(AU14/100)</f>
        <v>106.90011220555473</v>
      </c>
      <c r="AU14" s="11">
        <f>(AS14/$AS$149)*(100-78.2)</f>
        <v>6.0413095481660975E-3</v>
      </c>
      <c r="AV14" s="5">
        <f t="shared" si="9"/>
        <v>6.0413095481660974</v>
      </c>
    </row>
    <row r="15" spans="1:58" x14ac:dyDescent="0.25">
      <c r="A15" s="1" t="s">
        <v>92</v>
      </c>
      <c r="B15" s="1" t="s">
        <v>93</v>
      </c>
      <c r="C15" s="1" t="s">
        <v>71</v>
      </c>
      <c r="D15" s="1" t="s">
        <v>61</v>
      </c>
      <c r="E15" s="1" t="s">
        <v>91</v>
      </c>
      <c r="F15" s="1" t="s">
        <v>73</v>
      </c>
      <c r="G15" s="1" t="s">
        <v>64</v>
      </c>
      <c r="H15" s="1" t="s">
        <v>65</v>
      </c>
      <c r="I15" s="2">
        <v>6</v>
      </c>
      <c r="J15" s="2">
        <f t="shared" si="0"/>
        <v>5.2700000386685133</v>
      </c>
      <c r="K15" s="2">
        <f t="shared" si="1"/>
        <v>4.9900000374764204</v>
      </c>
      <c r="L15" s="2">
        <f t="shared" si="2"/>
        <v>0.2800000011920929</v>
      </c>
      <c r="R15" s="7">
        <v>4.9600000381469727</v>
      </c>
      <c r="S15" s="5">
        <v>10290.14007914066</v>
      </c>
      <c r="Z15" s="9">
        <v>2.999999932944775E-2</v>
      </c>
      <c r="AA15" s="5">
        <v>7.4812498327810317</v>
      </c>
      <c r="AL15" s="5" t="str">
        <f t="shared" si="3"/>
        <v/>
      </c>
      <c r="AN15" s="5" t="str">
        <f t="shared" si="4"/>
        <v/>
      </c>
      <c r="AP15" s="5" t="str">
        <f t="shared" si="5"/>
        <v/>
      </c>
      <c r="AR15" s="2">
        <v>0.2800000011920929</v>
      </c>
      <c r="AS15" s="5">
        <f t="shared" si="8"/>
        <v>10297.621328973441</v>
      </c>
      <c r="AT15" s="5">
        <f>$AS$149*(AU15/100)</f>
        <v>2244.8814497162102</v>
      </c>
      <c r="AU15" s="11">
        <f>(AS15/$AS$149)*(100-78.2)</f>
        <v>0.12686631900435724</v>
      </c>
      <c r="AV15" s="5">
        <f t="shared" si="9"/>
        <v>126.86631900435724</v>
      </c>
    </row>
    <row r="16" spans="1:58" x14ac:dyDescent="0.25">
      <c r="A16" s="1" t="s">
        <v>94</v>
      </c>
      <c r="B16" s="1" t="s">
        <v>89</v>
      </c>
      <c r="C16" s="1" t="s">
        <v>90</v>
      </c>
      <c r="D16" s="1" t="s">
        <v>61</v>
      </c>
      <c r="E16" s="1" t="s">
        <v>91</v>
      </c>
      <c r="F16" s="1" t="s">
        <v>73</v>
      </c>
      <c r="G16" s="1" t="s">
        <v>64</v>
      </c>
      <c r="H16" s="1" t="s">
        <v>65</v>
      </c>
      <c r="I16" s="2">
        <v>97.3</v>
      </c>
      <c r="J16" s="2">
        <f t="shared" si="0"/>
        <v>19.71999979019165</v>
      </c>
      <c r="K16" s="2">
        <f t="shared" si="1"/>
        <v>13.049999713897705</v>
      </c>
      <c r="L16" s="2">
        <f t="shared" si="2"/>
        <v>6.6700000762939453</v>
      </c>
      <c r="R16" s="7">
        <v>6.309999942779541</v>
      </c>
      <c r="S16" s="5">
        <v>13090.883631289011</v>
      </c>
      <c r="T16" s="8">
        <v>6.7399997711181641</v>
      </c>
      <c r="U16" s="5">
        <v>4193.1223576068878</v>
      </c>
      <c r="AL16" s="5" t="str">
        <f t="shared" si="3"/>
        <v/>
      </c>
      <c r="AN16" s="5" t="str">
        <f t="shared" si="4"/>
        <v/>
      </c>
      <c r="AP16" s="5" t="str">
        <f t="shared" si="5"/>
        <v/>
      </c>
      <c r="AR16" s="2">
        <v>6.6700000762939453</v>
      </c>
      <c r="AS16" s="5">
        <f t="shared" si="8"/>
        <v>17284.0059888959</v>
      </c>
      <c r="AT16" s="5">
        <f>$AS$149*(AU16/100)</f>
        <v>3767.9133055793063</v>
      </c>
      <c r="AU16" s="11">
        <f>(AS16/$AS$149)*(100-78.2)</f>
        <v>0.21293832307573132</v>
      </c>
      <c r="AV16" s="5">
        <f t="shared" si="9"/>
        <v>212.93832307573132</v>
      </c>
    </row>
    <row r="17" spans="1:48" x14ac:dyDescent="0.25">
      <c r="A17" s="1" t="s">
        <v>94</v>
      </c>
      <c r="B17" s="1" t="s">
        <v>89</v>
      </c>
      <c r="C17" s="1" t="s">
        <v>90</v>
      </c>
      <c r="D17" s="1" t="s">
        <v>61</v>
      </c>
      <c r="E17" s="1" t="s">
        <v>95</v>
      </c>
      <c r="F17" s="1" t="s">
        <v>73</v>
      </c>
      <c r="G17" s="1" t="s">
        <v>64</v>
      </c>
      <c r="H17" s="1" t="s">
        <v>65</v>
      </c>
      <c r="I17" s="2">
        <v>97.3</v>
      </c>
      <c r="J17" s="2">
        <f t="shared" si="0"/>
        <v>0.11000000312924385</v>
      </c>
      <c r="K17" s="2">
        <f t="shared" si="1"/>
        <v>0.11000000312924385</v>
      </c>
      <c r="L17" s="2">
        <f t="shared" si="2"/>
        <v>0</v>
      </c>
      <c r="R17" s="7">
        <v>9.0000003576278687E-2</v>
      </c>
      <c r="S17" s="5">
        <v>186.7162574194372</v>
      </c>
      <c r="T17" s="8">
        <v>1.9999999552965161E-2</v>
      </c>
      <c r="U17" s="5">
        <v>12.442499721888449</v>
      </c>
      <c r="AL17" s="5" t="str">
        <f t="shared" si="3"/>
        <v/>
      </c>
      <c r="AN17" s="5" t="str">
        <f t="shared" si="4"/>
        <v/>
      </c>
      <c r="AP17" s="5" t="str">
        <f t="shared" si="5"/>
        <v/>
      </c>
      <c r="AS17" s="5">
        <f t="shared" si="8"/>
        <v>199.15875714132565</v>
      </c>
      <c r="AT17" s="5">
        <f>$AS$149*(AU17/100)</f>
        <v>43.416609056808987</v>
      </c>
      <c r="AU17" s="11">
        <f>(AS17/$AS$149)*(100-78.2)</f>
        <v>2.4536286205157558E-3</v>
      </c>
      <c r="AV17" s="5">
        <f t="shared" si="9"/>
        <v>2.4536286205157558</v>
      </c>
    </row>
    <row r="18" spans="1:48" x14ac:dyDescent="0.25">
      <c r="A18" s="1" t="s">
        <v>94</v>
      </c>
      <c r="B18" s="1" t="s">
        <v>89</v>
      </c>
      <c r="C18" s="1" t="s">
        <v>90</v>
      </c>
      <c r="D18" s="1" t="s">
        <v>61</v>
      </c>
      <c r="E18" s="1" t="s">
        <v>81</v>
      </c>
      <c r="F18" s="1" t="s">
        <v>73</v>
      </c>
      <c r="G18" s="1" t="s">
        <v>64</v>
      </c>
      <c r="H18" s="1" t="s">
        <v>65</v>
      </c>
      <c r="I18" s="2">
        <v>97.3</v>
      </c>
      <c r="J18" s="2">
        <f t="shared" si="0"/>
        <v>8.9999999850988388E-2</v>
      </c>
      <c r="K18" s="2">
        <f t="shared" si="1"/>
        <v>8.9999999850988388E-2</v>
      </c>
      <c r="L18" s="2">
        <f t="shared" si="2"/>
        <v>0</v>
      </c>
      <c r="R18" s="7">
        <v>7.0000000298023224E-2</v>
      </c>
      <c r="S18" s="5">
        <v>145.2237506182864</v>
      </c>
      <c r="T18" s="8">
        <v>1.9999999552965161E-2</v>
      </c>
      <c r="U18" s="5">
        <v>12.442499721888449</v>
      </c>
      <c r="AL18" s="5" t="str">
        <f t="shared" si="3"/>
        <v/>
      </c>
      <c r="AN18" s="5" t="str">
        <f t="shared" si="4"/>
        <v/>
      </c>
      <c r="AP18" s="5" t="str">
        <f t="shared" si="5"/>
        <v/>
      </c>
      <c r="AS18" s="5">
        <f t="shared" si="8"/>
        <v>157.66625034017486</v>
      </c>
      <c r="AT18" s="5">
        <f>$AS$149*(AU18/100)</f>
        <v>34.371242574158117</v>
      </c>
      <c r="AU18" s="11">
        <f>(AS18/$AS$149)*(100-78.2)</f>
        <v>1.9424424508209704E-3</v>
      </c>
      <c r="AV18" s="5">
        <f t="shared" si="9"/>
        <v>1.9424424508209706</v>
      </c>
    </row>
    <row r="19" spans="1:48" x14ac:dyDescent="0.25">
      <c r="A19" s="1" t="s">
        <v>94</v>
      </c>
      <c r="B19" s="1" t="s">
        <v>89</v>
      </c>
      <c r="C19" s="1" t="s">
        <v>90</v>
      </c>
      <c r="D19" s="1" t="s">
        <v>61</v>
      </c>
      <c r="E19" s="1" t="s">
        <v>82</v>
      </c>
      <c r="F19" s="1" t="s">
        <v>73</v>
      </c>
      <c r="G19" s="1" t="s">
        <v>64</v>
      </c>
      <c r="H19" s="1" t="s">
        <v>65</v>
      </c>
      <c r="I19" s="2">
        <v>97.3</v>
      </c>
      <c r="J19" s="2">
        <f t="shared" si="0"/>
        <v>39.409998968243606</v>
      </c>
      <c r="K19" s="2">
        <f t="shared" si="1"/>
        <v>39.209998965263374</v>
      </c>
      <c r="L19" s="2">
        <f t="shared" si="2"/>
        <v>0.20000000298023221</v>
      </c>
      <c r="R19" s="7">
        <v>38.119998931884773</v>
      </c>
      <c r="S19" s="5">
        <v>79084.702784061432</v>
      </c>
      <c r="T19" s="8">
        <v>1.0900000333786011</v>
      </c>
      <c r="U19" s="5">
        <v>678.11627076566219</v>
      </c>
      <c r="AL19" s="5" t="str">
        <f t="shared" si="3"/>
        <v/>
      </c>
      <c r="AN19" s="5" t="str">
        <f t="shared" si="4"/>
        <v/>
      </c>
      <c r="AP19" s="5" t="str">
        <f t="shared" si="5"/>
        <v/>
      </c>
      <c r="AR19" s="2">
        <v>0.20000000298023221</v>
      </c>
      <c r="AS19" s="5">
        <f t="shared" si="8"/>
        <v>79762.819054827094</v>
      </c>
      <c r="AT19" s="5">
        <f>$AS$149*(AU19/100)</f>
        <v>17388.294553952303</v>
      </c>
      <c r="AU19" s="11">
        <f>(AS19/$AS$149)*(100-78.2)</f>
        <v>0.98267502014519026</v>
      </c>
      <c r="AV19" s="5">
        <f t="shared" si="9"/>
        <v>982.67502014519027</v>
      </c>
    </row>
    <row r="20" spans="1:48" x14ac:dyDescent="0.25">
      <c r="A20" s="1" t="s">
        <v>96</v>
      </c>
      <c r="B20" s="1" t="s">
        <v>97</v>
      </c>
      <c r="C20" s="1" t="s">
        <v>98</v>
      </c>
      <c r="D20" s="1" t="s">
        <v>61</v>
      </c>
      <c r="E20" s="1" t="s">
        <v>91</v>
      </c>
      <c r="F20" s="1" t="s">
        <v>73</v>
      </c>
      <c r="G20" s="1" t="s">
        <v>64</v>
      </c>
      <c r="H20" s="1" t="s">
        <v>65</v>
      </c>
      <c r="I20" s="2">
        <v>5.44</v>
      </c>
      <c r="J20" s="2">
        <f t="shared" si="0"/>
        <v>3.7399999983608718</v>
      </c>
      <c r="K20" s="2">
        <f t="shared" si="1"/>
        <v>2.6100000031292439</v>
      </c>
      <c r="L20" s="2">
        <f t="shared" si="2"/>
        <v>1.129999995231628</v>
      </c>
      <c r="R20" s="7">
        <v>1.0900000333786011</v>
      </c>
      <c r="S20" s="5">
        <v>2261.3413192480798</v>
      </c>
      <c r="T20" s="8">
        <v>0.68999999761581421</v>
      </c>
      <c r="U20" s="5">
        <v>429.26624851673841</v>
      </c>
      <c r="Z20" s="9">
        <v>0.82999997213482857</v>
      </c>
      <c r="AA20" s="5">
        <v>205.73436803254299</v>
      </c>
      <c r="AL20" s="5" t="str">
        <f t="shared" si="3"/>
        <v/>
      </c>
      <c r="AN20" s="5" t="str">
        <f t="shared" si="4"/>
        <v/>
      </c>
      <c r="AP20" s="5" t="str">
        <f t="shared" si="5"/>
        <v/>
      </c>
      <c r="AR20" s="2">
        <v>1.129999995231628</v>
      </c>
      <c r="AS20" s="5">
        <f t="shared" si="8"/>
        <v>2896.3419357973612</v>
      </c>
      <c r="AT20" s="5">
        <f>$AS$149*(AU20/100)</f>
        <v>631.40254200382469</v>
      </c>
      <c r="AU20" s="11">
        <f>(AS20/$AS$149)*(100-78.2)</f>
        <v>3.5682826959145535E-2</v>
      </c>
      <c r="AV20" s="5">
        <f t="shared" si="9"/>
        <v>35.682826959145537</v>
      </c>
    </row>
    <row r="21" spans="1:48" x14ac:dyDescent="0.25">
      <c r="A21" s="1" t="s">
        <v>99</v>
      </c>
      <c r="B21" s="1" t="s">
        <v>70</v>
      </c>
      <c r="C21" s="1" t="s">
        <v>71</v>
      </c>
      <c r="D21" s="1" t="s">
        <v>61</v>
      </c>
      <c r="E21" s="1" t="s">
        <v>100</v>
      </c>
      <c r="F21" s="1" t="s">
        <v>73</v>
      </c>
      <c r="G21" s="1" t="s">
        <v>64</v>
      </c>
      <c r="H21" s="1" t="s">
        <v>65</v>
      </c>
      <c r="I21" s="2">
        <v>39.89</v>
      </c>
      <c r="J21" s="2">
        <f t="shared" si="0"/>
        <v>19.859999656677246</v>
      </c>
      <c r="K21" s="2">
        <f t="shared" si="1"/>
        <v>11.380000114440918</v>
      </c>
      <c r="L21" s="2">
        <f t="shared" si="2"/>
        <v>8.4799995422363281</v>
      </c>
      <c r="R21" s="7">
        <v>7.6700000762939453</v>
      </c>
      <c r="S21" s="5">
        <v>15912.37390828133</v>
      </c>
      <c r="T21" s="8">
        <v>3.7100000381469731</v>
      </c>
      <c r="U21" s="5">
        <v>2308.0837737321849</v>
      </c>
      <c r="AL21" s="5" t="str">
        <f t="shared" si="3"/>
        <v/>
      </c>
      <c r="AN21" s="5" t="str">
        <f t="shared" si="4"/>
        <v/>
      </c>
      <c r="AP21" s="5" t="str">
        <f t="shared" si="5"/>
        <v/>
      </c>
      <c r="AR21" s="2">
        <v>8.4799995422363281</v>
      </c>
      <c r="AS21" s="5">
        <f t="shared" si="8"/>
        <v>18220.457682013515</v>
      </c>
      <c r="AT21" s="5">
        <f>$AS$149*(AU21/100)</f>
        <v>3972.0597746789458</v>
      </c>
      <c r="AU21" s="11">
        <f>(AS21/$AS$149)*(100-78.2)</f>
        <v>0.22447537376305476</v>
      </c>
      <c r="AV21" s="5">
        <f t="shared" si="9"/>
        <v>224.47537376305476</v>
      </c>
    </row>
    <row r="22" spans="1:48" x14ac:dyDescent="0.25">
      <c r="A22" s="1" t="s">
        <v>99</v>
      </c>
      <c r="B22" s="1" t="s">
        <v>70</v>
      </c>
      <c r="C22" s="1" t="s">
        <v>71</v>
      </c>
      <c r="D22" s="1" t="s">
        <v>61</v>
      </c>
      <c r="E22" s="1" t="s">
        <v>91</v>
      </c>
      <c r="F22" s="1" t="s">
        <v>73</v>
      </c>
      <c r="G22" s="1" t="s">
        <v>64</v>
      </c>
      <c r="H22" s="1" t="s">
        <v>65</v>
      </c>
      <c r="I22" s="2">
        <v>39.89</v>
      </c>
      <c r="J22" s="2">
        <f t="shared" si="0"/>
        <v>8.9999999850988388E-2</v>
      </c>
      <c r="K22" s="2">
        <f t="shared" si="1"/>
        <v>3.9999999105930328E-2</v>
      </c>
      <c r="L22" s="2">
        <f t="shared" si="2"/>
        <v>5.000000074505806E-2</v>
      </c>
      <c r="R22" s="7">
        <v>3.9999999105930328E-2</v>
      </c>
      <c r="S22" s="5">
        <v>82.984998145140707</v>
      </c>
      <c r="AL22" s="5" t="str">
        <f t="shared" si="3"/>
        <v/>
      </c>
      <c r="AN22" s="5" t="str">
        <f t="shared" si="4"/>
        <v/>
      </c>
      <c r="AP22" s="5" t="str">
        <f t="shared" si="5"/>
        <v/>
      </c>
      <c r="AR22" s="2">
        <v>5.000000074505806E-2</v>
      </c>
      <c r="AS22" s="5">
        <f t="shared" si="8"/>
        <v>82.984998145140707</v>
      </c>
      <c r="AT22" s="5">
        <f>$AS$149*(AU22/100)</f>
        <v>18.090729595640671</v>
      </c>
      <c r="AU22" s="11">
        <f>(AS22/$AS$149)*(100-78.2)</f>
        <v>1.0223721489579128E-3</v>
      </c>
      <c r="AV22" s="5">
        <f t="shared" si="9"/>
        <v>1.0223721489579127</v>
      </c>
    </row>
    <row r="23" spans="1:48" x14ac:dyDescent="0.25">
      <c r="A23" s="1" t="s">
        <v>99</v>
      </c>
      <c r="B23" s="1" t="s">
        <v>70</v>
      </c>
      <c r="C23" s="1" t="s">
        <v>71</v>
      </c>
      <c r="D23" s="1" t="s">
        <v>61</v>
      </c>
      <c r="E23" s="1" t="s">
        <v>101</v>
      </c>
      <c r="F23" s="1" t="s">
        <v>73</v>
      </c>
      <c r="G23" s="1" t="s">
        <v>64</v>
      </c>
      <c r="H23" s="1" t="s">
        <v>65</v>
      </c>
      <c r="I23" s="2">
        <v>39.89</v>
      </c>
      <c r="J23" s="2">
        <f t="shared" si="0"/>
        <v>3.2999999076128002</v>
      </c>
      <c r="K23" s="2">
        <f t="shared" si="1"/>
        <v>3.2999999076128002</v>
      </c>
      <c r="L23" s="2">
        <f t="shared" si="2"/>
        <v>0</v>
      </c>
      <c r="R23" s="7">
        <v>0.20000000298023221</v>
      </c>
      <c r="S23" s="5">
        <v>414.92500618286431</v>
      </c>
      <c r="T23" s="8">
        <v>3.0999999046325679</v>
      </c>
      <c r="U23" s="5">
        <v>1928.587440669537</v>
      </c>
      <c r="AL23" s="5" t="str">
        <f t="shared" si="3"/>
        <v/>
      </c>
      <c r="AN23" s="5" t="str">
        <f t="shared" si="4"/>
        <v/>
      </c>
      <c r="AP23" s="5" t="str">
        <f t="shared" si="5"/>
        <v/>
      </c>
      <c r="AS23" s="5">
        <f t="shared" si="8"/>
        <v>2343.5124468524014</v>
      </c>
      <c r="AT23" s="5">
        <f>$AS$149*(AU23/100)</f>
        <v>510.8857134138234</v>
      </c>
      <c r="AU23" s="11">
        <f>(AS23/$AS$149)*(100-78.2)</f>
        <v>2.8871987828542275E-2</v>
      </c>
      <c r="AV23" s="5">
        <f t="shared" si="9"/>
        <v>28.871987828542274</v>
      </c>
    </row>
    <row r="24" spans="1:48" x14ac:dyDescent="0.25">
      <c r="A24" s="1" t="s">
        <v>102</v>
      </c>
      <c r="B24" s="1" t="s">
        <v>103</v>
      </c>
      <c r="C24" s="1" t="s">
        <v>104</v>
      </c>
      <c r="D24" s="1" t="s">
        <v>61</v>
      </c>
      <c r="E24" s="1" t="s">
        <v>105</v>
      </c>
      <c r="F24" s="1" t="s">
        <v>73</v>
      </c>
      <c r="G24" s="1" t="s">
        <v>64</v>
      </c>
      <c r="H24" s="1" t="s">
        <v>65</v>
      </c>
      <c r="I24" s="2">
        <v>160</v>
      </c>
      <c r="J24" s="2">
        <f t="shared" si="0"/>
        <v>6.9999998435378075E-2</v>
      </c>
      <c r="K24" s="2">
        <f t="shared" si="1"/>
        <v>2.9999999329447743E-2</v>
      </c>
      <c r="L24" s="2">
        <f t="shared" si="2"/>
        <v>3.9999999105930328E-2</v>
      </c>
      <c r="R24" s="7">
        <v>9.9999997764825821E-3</v>
      </c>
      <c r="S24" s="5">
        <v>20.74624953628518</v>
      </c>
      <c r="T24" s="8">
        <v>1.9999999552965161E-2</v>
      </c>
      <c r="U24" s="5">
        <v>12.442499721888449</v>
      </c>
      <c r="AL24" s="5" t="str">
        <f t="shared" si="3"/>
        <v/>
      </c>
      <c r="AN24" s="5" t="str">
        <f t="shared" si="4"/>
        <v/>
      </c>
      <c r="AP24" s="5" t="str">
        <f t="shared" si="5"/>
        <v/>
      </c>
      <c r="AR24" s="2">
        <v>3.9999999105930328E-2</v>
      </c>
      <c r="AS24" s="5">
        <f t="shared" si="8"/>
        <v>33.18874925817363</v>
      </c>
      <c r="AT24" s="5">
        <f>$AS$149*(AU24/100)</f>
        <v>7.235147338281851</v>
      </c>
      <c r="AU24" s="11">
        <f>(AS24/$AS$149)*(100-78.2)</f>
        <v>4.0888417977618757E-4</v>
      </c>
      <c r="AV24" s="5">
        <f t="shared" si="9"/>
        <v>0.40888417977618763</v>
      </c>
    </row>
    <row r="25" spans="1:48" x14ac:dyDescent="0.25">
      <c r="A25" s="1" t="s">
        <v>102</v>
      </c>
      <c r="B25" s="1" t="s">
        <v>103</v>
      </c>
      <c r="C25" s="1" t="s">
        <v>104</v>
      </c>
      <c r="D25" s="1" t="s">
        <v>61</v>
      </c>
      <c r="E25" s="1" t="s">
        <v>100</v>
      </c>
      <c r="F25" s="1" t="s">
        <v>73</v>
      </c>
      <c r="G25" s="1" t="s">
        <v>64</v>
      </c>
      <c r="H25" s="1" t="s">
        <v>65</v>
      </c>
      <c r="I25" s="2">
        <v>160</v>
      </c>
      <c r="J25" s="2">
        <f t="shared" si="0"/>
        <v>5.9999998658895493E-2</v>
      </c>
      <c r="K25" s="2">
        <f t="shared" si="1"/>
        <v>0</v>
      </c>
      <c r="L25" s="2">
        <f t="shared" si="2"/>
        <v>5.9999998658895493E-2</v>
      </c>
      <c r="AL25" s="5" t="str">
        <f t="shared" si="3"/>
        <v/>
      </c>
      <c r="AN25" s="5" t="str">
        <f t="shared" si="4"/>
        <v/>
      </c>
      <c r="AP25" s="5" t="str">
        <f t="shared" si="5"/>
        <v/>
      </c>
      <c r="AR25" s="2">
        <v>5.9999998658895493E-2</v>
      </c>
      <c r="AS25" s="5">
        <f t="shared" si="8"/>
        <v>0</v>
      </c>
      <c r="AT25" s="5">
        <f>$AS$149*(AU25/100)</f>
        <v>0</v>
      </c>
      <c r="AU25" s="11">
        <f>(AS25/$AS$149)*(100-78.2)</f>
        <v>0</v>
      </c>
      <c r="AV25" s="5">
        <f t="shared" si="9"/>
        <v>0</v>
      </c>
    </row>
    <row r="26" spans="1:48" x14ac:dyDescent="0.25">
      <c r="A26" s="1" t="s">
        <v>102</v>
      </c>
      <c r="B26" s="1" t="s">
        <v>103</v>
      </c>
      <c r="C26" s="1" t="s">
        <v>104</v>
      </c>
      <c r="D26" s="1" t="s">
        <v>61</v>
      </c>
      <c r="E26" s="1" t="s">
        <v>82</v>
      </c>
      <c r="F26" s="1" t="s">
        <v>73</v>
      </c>
      <c r="G26" s="1" t="s">
        <v>64</v>
      </c>
      <c r="H26" s="1" t="s">
        <v>65</v>
      </c>
      <c r="I26" s="2">
        <v>160</v>
      </c>
      <c r="J26" s="2">
        <f t="shared" si="0"/>
        <v>8.9999997988343239E-2</v>
      </c>
      <c r="K26" s="2">
        <f t="shared" si="1"/>
        <v>7.9999998211860657E-2</v>
      </c>
      <c r="L26" s="2">
        <f t="shared" si="2"/>
        <v>9.9999997764825821E-3</v>
      </c>
      <c r="R26" s="7">
        <v>7.9999998211860657E-2</v>
      </c>
      <c r="S26" s="5">
        <v>165.96999629028139</v>
      </c>
      <c r="AL26" s="5" t="str">
        <f t="shared" si="3"/>
        <v/>
      </c>
      <c r="AN26" s="5" t="str">
        <f t="shared" si="4"/>
        <v/>
      </c>
      <c r="AP26" s="5" t="str">
        <f t="shared" si="5"/>
        <v/>
      </c>
      <c r="AR26" s="2">
        <v>9.9999997764825821E-3</v>
      </c>
      <c r="AS26" s="5">
        <f t="shared" si="8"/>
        <v>165.96999629028139</v>
      </c>
      <c r="AT26" s="5">
        <f>$AS$149*(AU26/100)</f>
        <v>36.181459191281334</v>
      </c>
      <c r="AU26" s="11">
        <f>(AS26/$AS$149)*(100-78.2)</f>
        <v>2.0447442979158251E-3</v>
      </c>
      <c r="AV26" s="5">
        <f t="shared" si="9"/>
        <v>2.044744297915825</v>
      </c>
    </row>
    <row r="27" spans="1:48" x14ac:dyDescent="0.25">
      <c r="A27" s="1" t="s">
        <v>102</v>
      </c>
      <c r="B27" s="1" t="s">
        <v>103</v>
      </c>
      <c r="C27" s="1" t="s">
        <v>104</v>
      </c>
      <c r="D27" s="1" t="s">
        <v>61</v>
      </c>
      <c r="E27" s="1" t="s">
        <v>106</v>
      </c>
      <c r="F27" s="1" t="s">
        <v>73</v>
      </c>
      <c r="G27" s="1" t="s">
        <v>64</v>
      </c>
      <c r="H27" s="1" t="s">
        <v>65</v>
      </c>
      <c r="I27" s="2">
        <v>160</v>
      </c>
      <c r="J27" s="2">
        <f t="shared" si="0"/>
        <v>39.199999451637268</v>
      </c>
      <c r="K27" s="2">
        <f t="shared" si="1"/>
        <v>25.919999718666077</v>
      </c>
      <c r="L27" s="2">
        <f t="shared" si="2"/>
        <v>13.27999973297119</v>
      </c>
      <c r="R27" s="7">
        <v>25.319999694824219</v>
      </c>
      <c r="S27" s="5">
        <v>52529.504366874688</v>
      </c>
      <c r="T27" s="8">
        <v>0.60000002384185791</v>
      </c>
      <c r="U27" s="5">
        <v>373.27501483261591</v>
      </c>
      <c r="AL27" s="5" t="str">
        <f t="shared" si="3"/>
        <v/>
      </c>
      <c r="AN27" s="5" t="str">
        <f t="shared" si="4"/>
        <v/>
      </c>
      <c r="AP27" s="5" t="str">
        <f t="shared" si="5"/>
        <v/>
      </c>
      <c r="AR27" s="2">
        <v>13.27999973297119</v>
      </c>
      <c r="AS27" s="5">
        <f t="shared" si="8"/>
        <v>52902.779381707303</v>
      </c>
      <c r="AT27" s="5">
        <f>$AS$149*(AU27/100)</f>
        <v>11532.805905212192</v>
      </c>
      <c r="AU27" s="11">
        <f>(AS27/$AS$149)*(100-78.2)</f>
        <v>0.6517603115170949</v>
      </c>
      <c r="AV27" s="5">
        <f t="shared" si="9"/>
        <v>651.76031151709492</v>
      </c>
    </row>
    <row r="28" spans="1:48" x14ac:dyDescent="0.25">
      <c r="A28" s="1" t="s">
        <v>102</v>
      </c>
      <c r="B28" s="1" t="s">
        <v>103</v>
      </c>
      <c r="C28" s="1" t="s">
        <v>104</v>
      </c>
      <c r="D28" s="1" t="s">
        <v>61</v>
      </c>
      <c r="E28" s="1" t="s">
        <v>62</v>
      </c>
      <c r="F28" s="1" t="s">
        <v>73</v>
      </c>
      <c r="G28" s="1" t="s">
        <v>64</v>
      </c>
      <c r="H28" s="1" t="s">
        <v>65</v>
      </c>
      <c r="I28" s="2">
        <v>160</v>
      </c>
      <c r="J28" s="2">
        <f t="shared" si="0"/>
        <v>39.990000605583191</v>
      </c>
      <c r="K28" s="2">
        <f t="shared" si="1"/>
        <v>27.110000491142269</v>
      </c>
      <c r="L28" s="2">
        <f t="shared" si="2"/>
        <v>12.88000011444092</v>
      </c>
      <c r="P28" s="6">
        <v>1.669999957084656</v>
      </c>
      <c r="Q28" s="5">
        <v>5346.7137499999999</v>
      </c>
      <c r="R28" s="7">
        <v>22.020000457763668</v>
      </c>
      <c r="S28" s="5">
        <v>45683.2425</v>
      </c>
      <c r="T28" s="8">
        <v>3.4200000762939449</v>
      </c>
      <c r="U28" s="5">
        <v>2127.6675</v>
      </c>
      <c r="AL28" s="5" t="str">
        <f t="shared" si="3"/>
        <v/>
      </c>
      <c r="AN28" s="5" t="str">
        <f t="shared" si="4"/>
        <v/>
      </c>
      <c r="AP28" s="5" t="str">
        <f t="shared" si="5"/>
        <v/>
      </c>
      <c r="AR28" s="2">
        <v>12.88000011444092</v>
      </c>
      <c r="AS28" s="5">
        <f t="shared" si="8"/>
        <v>53157.623750000006</v>
      </c>
      <c r="AT28" s="5">
        <f>$AS$149*(AU28/100)</f>
        <v>11588.361977500001</v>
      </c>
      <c r="AU28" s="11">
        <f>(AS28/$AS$149)*(100-78.2)</f>
        <v>0.65489998483498235</v>
      </c>
      <c r="AV28" s="5">
        <f t="shared" si="9"/>
        <v>654.89998483498232</v>
      </c>
    </row>
    <row r="29" spans="1:48" x14ac:dyDescent="0.25">
      <c r="A29" s="1" t="s">
        <v>102</v>
      </c>
      <c r="B29" s="1" t="s">
        <v>103</v>
      </c>
      <c r="C29" s="1" t="s">
        <v>104</v>
      </c>
      <c r="D29" s="1" t="s">
        <v>61</v>
      </c>
      <c r="E29" s="1" t="s">
        <v>107</v>
      </c>
      <c r="F29" s="1" t="s">
        <v>73</v>
      </c>
      <c r="G29" s="1" t="s">
        <v>64</v>
      </c>
      <c r="H29" s="1" t="s">
        <v>65</v>
      </c>
      <c r="I29" s="2">
        <v>160</v>
      </c>
      <c r="J29" s="2">
        <f t="shared" si="0"/>
        <v>40</v>
      </c>
      <c r="K29" s="2">
        <f t="shared" si="1"/>
        <v>15.510000228881839</v>
      </c>
      <c r="L29" s="2">
        <f t="shared" si="2"/>
        <v>24.489999771118161</v>
      </c>
      <c r="R29" s="7">
        <v>15.510000228881839</v>
      </c>
      <c r="S29" s="5">
        <v>32177.43375</v>
      </c>
      <c r="AL29" s="5" t="str">
        <f t="shared" si="3"/>
        <v/>
      </c>
      <c r="AN29" s="5" t="str">
        <f t="shared" si="4"/>
        <v/>
      </c>
      <c r="AP29" s="5" t="str">
        <f t="shared" si="5"/>
        <v/>
      </c>
      <c r="AR29" s="2">
        <v>24.489999771118161</v>
      </c>
      <c r="AS29" s="5">
        <f t="shared" si="8"/>
        <v>32177.43375</v>
      </c>
      <c r="AT29" s="5">
        <f>$AS$149*(AU29/100)</f>
        <v>7014.6805574999998</v>
      </c>
      <c r="AU29" s="11">
        <f>(AS29/$AS$149)*(100-78.2)</f>
        <v>0.39642480961921567</v>
      </c>
      <c r="AV29" s="5">
        <f t="shared" si="9"/>
        <v>396.42480961921569</v>
      </c>
    </row>
    <row r="30" spans="1:48" x14ac:dyDescent="0.25">
      <c r="A30" s="1" t="s">
        <v>102</v>
      </c>
      <c r="B30" s="1" t="s">
        <v>103</v>
      </c>
      <c r="C30" s="1" t="s">
        <v>104</v>
      </c>
      <c r="D30" s="1" t="s">
        <v>61</v>
      </c>
      <c r="E30" s="1" t="s">
        <v>108</v>
      </c>
      <c r="F30" s="1" t="s">
        <v>73</v>
      </c>
      <c r="G30" s="1" t="s">
        <v>64</v>
      </c>
      <c r="H30" s="1" t="s">
        <v>65</v>
      </c>
      <c r="I30" s="2">
        <v>160</v>
      </c>
      <c r="J30" s="2">
        <f t="shared" si="0"/>
        <v>38.709999233484268</v>
      </c>
      <c r="K30" s="2">
        <f t="shared" si="1"/>
        <v>37.939999252557755</v>
      </c>
      <c r="L30" s="2">
        <f t="shared" si="2"/>
        <v>0.76999998092651367</v>
      </c>
      <c r="R30" s="7">
        <v>37.049999237060547</v>
      </c>
      <c r="S30" s="5">
        <v>76864.854667186737</v>
      </c>
      <c r="T30" s="8">
        <v>0.73000001907348633</v>
      </c>
      <c r="U30" s="5">
        <v>454.15126186609268</v>
      </c>
      <c r="Z30" s="9">
        <v>0.15999999642372131</v>
      </c>
      <c r="AA30" s="5">
        <v>39.899999108165503</v>
      </c>
      <c r="AL30" s="5" t="str">
        <f t="shared" si="3"/>
        <v/>
      </c>
      <c r="AN30" s="5" t="str">
        <f t="shared" si="4"/>
        <v/>
      </c>
      <c r="AP30" s="5" t="str">
        <f t="shared" si="5"/>
        <v/>
      </c>
      <c r="AR30" s="2">
        <v>0.76999998092651367</v>
      </c>
      <c r="AS30" s="5">
        <f t="shared" si="8"/>
        <v>77358.905928160995</v>
      </c>
      <c r="AT30" s="5">
        <f>$AS$149*(AU30/100)</f>
        <v>16864.241492339093</v>
      </c>
      <c r="AU30" s="11">
        <f>(AS30/$AS$149)*(100-78.2)</f>
        <v>0.95305889814541334</v>
      </c>
      <c r="AV30" s="5">
        <f t="shared" si="9"/>
        <v>953.05889814541331</v>
      </c>
    </row>
    <row r="31" spans="1:48" x14ac:dyDescent="0.25">
      <c r="A31" s="1" t="s">
        <v>102</v>
      </c>
      <c r="B31" s="1" t="s">
        <v>103</v>
      </c>
      <c r="C31" s="1" t="s">
        <v>104</v>
      </c>
      <c r="D31" s="1" t="s">
        <v>61</v>
      </c>
      <c r="E31" s="1" t="s">
        <v>83</v>
      </c>
      <c r="F31" s="1" t="s">
        <v>73</v>
      </c>
      <c r="G31" s="1" t="s">
        <v>64</v>
      </c>
      <c r="H31" s="1" t="s">
        <v>65</v>
      </c>
      <c r="I31" s="2">
        <v>160</v>
      </c>
      <c r="J31" s="2">
        <f t="shared" si="0"/>
        <v>6.9999998435378075E-2</v>
      </c>
      <c r="K31" s="2">
        <f t="shared" si="1"/>
        <v>6.9999998435378075E-2</v>
      </c>
      <c r="L31" s="2">
        <f t="shared" si="2"/>
        <v>0</v>
      </c>
      <c r="R31" s="7">
        <v>5.9999998658895493E-2</v>
      </c>
      <c r="S31" s="5">
        <v>124.4774972177111</v>
      </c>
      <c r="T31" s="8">
        <v>9.9999997764825821E-3</v>
      </c>
      <c r="U31" s="5">
        <v>6.2212498609442264</v>
      </c>
      <c r="AL31" s="5" t="str">
        <f t="shared" si="3"/>
        <v/>
      </c>
      <c r="AN31" s="5" t="str">
        <f t="shared" si="4"/>
        <v/>
      </c>
      <c r="AP31" s="5" t="str">
        <f t="shared" si="5"/>
        <v/>
      </c>
      <c r="AS31" s="5">
        <f t="shared" si="8"/>
        <v>130.69874707865534</v>
      </c>
      <c r="AT31" s="5">
        <f>$AS$149*(AU31/100)</f>
        <v>28.492326863146861</v>
      </c>
      <c r="AU31" s="11">
        <f>(AS31/$AS$149)*(100-78.2)</f>
        <v>1.6102037947052245E-3</v>
      </c>
      <c r="AV31" s="5">
        <f t="shared" si="9"/>
        <v>1.6102037947052246</v>
      </c>
    </row>
    <row r="32" spans="1:48" x14ac:dyDescent="0.25">
      <c r="A32" s="1" t="s">
        <v>109</v>
      </c>
      <c r="B32" s="1" t="s">
        <v>110</v>
      </c>
      <c r="C32" s="1" t="s">
        <v>111</v>
      </c>
      <c r="D32" s="1" t="s">
        <v>112</v>
      </c>
      <c r="E32" s="1" t="s">
        <v>113</v>
      </c>
      <c r="F32" s="1" t="s">
        <v>73</v>
      </c>
      <c r="G32" s="1" t="s">
        <v>64</v>
      </c>
      <c r="H32" s="1" t="s">
        <v>65</v>
      </c>
      <c r="I32" s="2">
        <v>10</v>
      </c>
      <c r="J32" s="2">
        <f t="shared" si="0"/>
        <v>9.3199997711926699</v>
      </c>
      <c r="K32" s="2">
        <f t="shared" si="1"/>
        <v>0.58000000007450581</v>
      </c>
      <c r="L32" s="2">
        <f t="shared" si="2"/>
        <v>8.7399997711181641</v>
      </c>
      <c r="R32" s="7">
        <v>7.0000000298023224E-2</v>
      </c>
      <c r="S32" s="5">
        <v>145.2237506182864</v>
      </c>
      <c r="T32" s="8">
        <v>9.9999997764825821E-3</v>
      </c>
      <c r="U32" s="5">
        <v>6.2212498609442264</v>
      </c>
      <c r="Z32" s="9">
        <v>0.5</v>
      </c>
      <c r="AA32" s="5">
        <v>112.21875</v>
      </c>
      <c r="AL32" s="5" t="str">
        <f t="shared" si="3"/>
        <v/>
      </c>
      <c r="AN32" s="5" t="str">
        <f t="shared" si="4"/>
        <v/>
      </c>
      <c r="AP32" s="5" t="str">
        <f t="shared" si="5"/>
        <v/>
      </c>
      <c r="AR32" s="2">
        <v>8.7399997711181641</v>
      </c>
      <c r="AS32" s="5">
        <f t="shared" si="8"/>
        <v>263.66375047923066</v>
      </c>
      <c r="AT32" s="5">
        <f>$AS$149*(AU32/100)</f>
        <v>57.478697604472273</v>
      </c>
      <c r="AU32" s="11">
        <f>(AS32/$AS$149)*(100-78.2)</f>
        <v>3.2483277845989627E-3</v>
      </c>
      <c r="AV32" s="5">
        <f t="shared" si="9"/>
        <v>3.2483277845989624</v>
      </c>
    </row>
    <row r="33" spans="1:48" x14ac:dyDescent="0.25">
      <c r="A33" s="1" t="s">
        <v>114</v>
      </c>
      <c r="B33" s="1" t="s">
        <v>115</v>
      </c>
      <c r="C33" s="1" t="s">
        <v>116</v>
      </c>
      <c r="D33" s="1" t="s">
        <v>117</v>
      </c>
      <c r="E33" s="1" t="s">
        <v>105</v>
      </c>
      <c r="F33" s="1" t="s">
        <v>73</v>
      </c>
      <c r="G33" s="1" t="s">
        <v>64</v>
      </c>
      <c r="H33" s="1" t="s">
        <v>65</v>
      </c>
      <c r="I33" s="2">
        <v>110</v>
      </c>
      <c r="J33" s="2">
        <f t="shared" si="0"/>
        <v>39.989999771118164</v>
      </c>
      <c r="K33" s="2">
        <f t="shared" si="1"/>
        <v>32.559999942779541</v>
      </c>
      <c r="L33" s="2">
        <f t="shared" si="2"/>
        <v>7.429999828338623</v>
      </c>
      <c r="R33" s="7">
        <v>27.739999771118161</v>
      </c>
      <c r="S33" s="5">
        <v>57550.097500000003</v>
      </c>
      <c r="T33" s="8">
        <v>4.820000171661377</v>
      </c>
      <c r="U33" s="5">
        <v>2998.6424999999999</v>
      </c>
      <c r="AL33" s="5" t="str">
        <f t="shared" si="3"/>
        <v/>
      </c>
      <c r="AN33" s="5" t="str">
        <f t="shared" si="4"/>
        <v/>
      </c>
      <c r="AP33" s="5" t="str">
        <f t="shared" si="5"/>
        <v/>
      </c>
      <c r="AR33" s="2">
        <v>7.429999828338623</v>
      </c>
      <c r="AS33" s="5">
        <f t="shared" si="8"/>
        <v>60548.740000000005</v>
      </c>
      <c r="AT33" s="5">
        <f>$AS$149*(AU33/100)</f>
        <v>13199.625319999999</v>
      </c>
      <c r="AU33" s="11">
        <f>(AS33/$AS$149)*(100-78.2)</f>
        <v>0.745958267327126</v>
      </c>
      <c r="AV33" s="5">
        <f t="shared" si="9"/>
        <v>745.95826732712601</v>
      </c>
    </row>
    <row r="34" spans="1:48" x14ac:dyDescent="0.25">
      <c r="A34" s="1" t="s">
        <v>114</v>
      </c>
      <c r="B34" s="1" t="s">
        <v>115</v>
      </c>
      <c r="C34" s="1" t="s">
        <v>116</v>
      </c>
      <c r="D34" s="1" t="s">
        <v>117</v>
      </c>
      <c r="E34" s="1" t="s">
        <v>100</v>
      </c>
      <c r="F34" s="1" t="s">
        <v>73</v>
      </c>
      <c r="G34" s="1" t="s">
        <v>64</v>
      </c>
      <c r="H34" s="1" t="s">
        <v>65</v>
      </c>
      <c r="I34" s="2">
        <v>110</v>
      </c>
      <c r="J34" s="2">
        <f t="shared" si="0"/>
        <v>19.539999544620514</v>
      </c>
      <c r="K34" s="2">
        <f t="shared" si="1"/>
        <v>18.749999523162842</v>
      </c>
      <c r="L34" s="2">
        <f t="shared" si="2"/>
        <v>0.79000002145767212</v>
      </c>
      <c r="R34" s="7">
        <v>11.77999973297119</v>
      </c>
      <c r="S34" s="5">
        <v>24439.081946015362</v>
      </c>
      <c r="T34" s="8">
        <v>6.9699997901916504</v>
      </c>
      <c r="U34" s="5">
        <v>4336.2111194729796</v>
      </c>
      <c r="AL34" s="5" t="str">
        <f t="shared" si="3"/>
        <v/>
      </c>
      <c r="AN34" s="5" t="str">
        <f t="shared" si="4"/>
        <v/>
      </c>
      <c r="AP34" s="5" t="str">
        <f t="shared" si="5"/>
        <v/>
      </c>
      <c r="AR34" s="2">
        <v>0.79000002145767212</v>
      </c>
      <c r="AS34" s="5">
        <f t="shared" si="8"/>
        <v>28775.293065488342</v>
      </c>
      <c r="AT34" s="5">
        <f>$AS$149*(AU34/100)</f>
        <v>6273.0138882764577</v>
      </c>
      <c r="AU34" s="11">
        <f>(AS34/$AS$149)*(100-78.2)</f>
        <v>0.35451056053291857</v>
      </c>
      <c r="AV34" s="5">
        <f t="shared" si="9"/>
        <v>354.51056053291859</v>
      </c>
    </row>
    <row r="35" spans="1:48" x14ac:dyDescent="0.25">
      <c r="A35" s="1" t="s">
        <v>114</v>
      </c>
      <c r="B35" s="1" t="s">
        <v>115</v>
      </c>
      <c r="C35" s="1" t="s">
        <v>116</v>
      </c>
      <c r="D35" s="1" t="s">
        <v>117</v>
      </c>
      <c r="E35" s="1" t="s">
        <v>101</v>
      </c>
      <c r="F35" s="1" t="s">
        <v>73</v>
      </c>
      <c r="G35" s="1" t="s">
        <v>64</v>
      </c>
      <c r="H35" s="1" t="s">
        <v>65</v>
      </c>
      <c r="I35" s="2">
        <v>110</v>
      </c>
      <c r="J35" s="2">
        <f t="shared" ref="J35:J66" si="10">SUM(K35:L35)</f>
        <v>11.989999532699587</v>
      </c>
      <c r="K35" s="2">
        <f t="shared" ref="K35:K65" si="11">SUM(N35,P35,R35,T35,V35,X35,Z35,AB35,AE35,AG35,AI35,AW35,AY35,BA35,BC35,BE35)</f>
        <v>11.989999532699587</v>
      </c>
      <c r="L35" s="2">
        <f t="shared" ref="L35:L65" si="12">SUM(M35,AD35,AK35,AM35,AO35,AQ35,AR35)</f>
        <v>0</v>
      </c>
      <c r="R35" s="7">
        <v>0.50999999046325684</v>
      </c>
      <c r="S35" s="5">
        <v>1058.058730214834</v>
      </c>
      <c r="T35" s="8">
        <v>11.47999954223633</v>
      </c>
      <c r="U35" s="5">
        <v>7141.9947152137756</v>
      </c>
      <c r="AL35" s="5" t="str">
        <f t="shared" ref="AL35:AL66" si="13">IF(AK35&gt;0,AK35*$AL$1,"")</f>
        <v/>
      </c>
      <c r="AN35" s="5" t="str">
        <f t="shared" ref="AN35:AN66" si="14">IF(AM35&gt;0,AM35*$AN$1,"")</f>
        <v/>
      </c>
      <c r="AP35" s="5" t="str">
        <f t="shared" ref="AP35:AP66" si="15">IF(AO35&gt;0,AO35*$AP$1,"")</f>
        <v/>
      </c>
      <c r="AS35" s="5">
        <f t="shared" si="8"/>
        <v>8200.0534454286098</v>
      </c>
      <c r="AT35" s="5">
        <f>$AS$149*(AU35/100)</f>
        <v>1787.6116511034365</v>
      </c>
      <c r="AU35" s="11">
        <f>(AS35/$AS$149)*(100-78.2)</f>
        <v>0.10102435922104663</v>
      </c>
      <c r="AV35" s="5">
        <f t="shared" si="9"/>
        <v>101.02435922104662</v>
      </c>
    </row>
    <row r="36" spans="1:48" x14ac:dyDescent="0.25">
      <c r="A36" s="1" t="s">
        <v>114</v>
      </c>
      <c r="B36" s="1" t="s">
        <v>115</v>
      </c>
      <c r="C36" s="1" t="s">
        <v>116</v>
      </c>
      <c r="D36" s="1" t="s">
        <v>117</v>
      </c>
      <c r="E36" s="1" t="s">
        <v>113</v>
      </c>
      <c r="F36" s="1" t="s">
        <v>73</v>
      </c>
      <c r="G36" s="1" t="s">
        <v>64</v>
      </c>
      <c r="H36" s="1" t="s">
        <v>65</v>
      </c>
      <c r="I36" s="2">
        <v>110</v>
      </c>
      <c r="J36" s="2">
        <f t="shared" si="10"/>
        <v>29.620000619441267</v>
      </c>
      <c r="K36" s="2">
        <f t="shared" si="11"/>
        <v>29.600000619888302</v>
      </c>
      <c r="L36" s="2">
        <f t="shared" si="12"/>
        <v>1.9999999552965161E-2</v>
      </c>
      <c r="R36" s="7">
        <v>26.610000610351559</v>
      </c>
      <c r="S36" s="5">
        <v>55205.77251625061</v>
      </c>
      <c r="T36" s="8">
        <v>2.9900000095367432</v>
      </c>
      <c r="U36" s="5">
        <v>1860.1537559330461</v>
      </c>
      <c r="AL36" s="5" t="str">
        <f t="shared" si="13"/>
        <v/>
      </c>
      <c r="AN36" s="5" t="str">
        <f t="shared" si="14"/>
        <v/>
      </c>
      <c r="AP36" s="5" t="str">
        <f t="shared" si="15"/>
        <v/>
      </c>
      <c r="AR36" s="2">
        <v>1.9999999552965161E-2</v>
      </c>
      <c r="AS36" s="5">
        <f t="shared" si="8"/>
        <v>57065.926272183657</v>
      </c>
      <c r="AT36" s="5">
        <f>$AS$149*(AU36/100)</f>
        <v>12440.371927336035</v>
      </c>
      <c r="AU36" s="11">
        <f>(AS36/$AS$149)*(100-78.2)</f>
        <v>0.7030501292911403</v>
      </c>
      <c r="AV36" s="5">
        <f t="shared" si="9"/>
        <v>703.05012929114037</v>
      </c>
    </row>
    <row r="37" spans="1:48" x14ac:dyDescent="0.25">
      <c r="A37" s="1" t="s">
        <v>118</v>
      </c>
      <c r="B37" s="1" t="s">
        <v>119</v>
      </c>
      <c r="C37" s="1" t="s">
        <v>120</v>
      </c>
      <c r="D37" s="1" t="s">
        <v>112</v>
      </c>
      <c r="E37" s="1" t="s">
        <v>83</v>
      </c>
      <c r="F37" s="1" t="s">
        <v>121</v>
      </c>
      <c r="G37" s="1" t="s">
        <v>64</v>
      </c>
      <c r="H37" s="1" t="s">
        <v>65</v>
      </c>
      <c r="I37" s="2">
        <v>22.5</v>
      </c>
      <c r="J37" s="2">
        <f t="shared" si="10"/>
        <v>9.8999997228384018</v>
      </c>
      <c r="K37" s="2">
        <f t="shared" si="11"/>
        <v>8.5499997437000275</v>
      </c>
      <c r="L37" s="2">
        <f t="shared" si="12"/>
        <v>1.3499999791383743</v>
      </c>
      <c r="P37" s="6">
        <v>0.51999998092651367</v>
      </c>
      <c r="Q37" s="5">
        <v>1664.8449389338491</v>
      </c>
      <c r="R37" s="7">
        <v>7.2399997711181641</v>
      </c>
      <c r="S37" s="5">
        <v>15020.284525156019</v>
      </c>
      <c r="Z37" s="9">
        <v>0.78999999165534973</v>
      </c>
      <c r="AA37" s="5">
        <v>187.52999803796411</v>
      </c>
      <c r="AL37" s="5" t="str">
        <f t="shared" si="13"/>
        <v/>
      </c>
      <c r="AM37" s="3">
        <v>0.15000000596046451</v>
      </c>
      <c r="AN37" s="5">
        <f t="shared" si="14"/>
        <v>1225.500048696995</v>
      </c>
      <c r="AO37" s="2">
        <v>0.239999994635582</v>
      </c>
      <c r="AP37" s="5">
        <f t="shared" si="15"/>
        <v>0.239999994635582</v>
      </c>
      <c r="AQ37" s="2">
        <v>0.64999997615814209</v>
      </c>
      <c r="AR37" s="2">
        <v>0.31000000238418579</v>
      </c>
      <c r="AS37" s="5">
        <f t="shared" si="8"/>
        <v>16872.659462127831</v>
      </c>
      <c r="AT37" s="5">
        <f>$AS$149*(AU37/100)</f>
        <v>3678.2397627438663</v>
      </c>
      <c r="AU37" s="11">
        <f>(AS37/$AS$149)*(100-78.2)</f>
        <v>0.20787054887631873</v>
      </c>
      <c r="AV37" s="5">
        <f t="shared" si="9"/>
        <v>207.87054887631871</v>
      </c>
    </row>
    <row r="38" spans="1:48" x14ac:dyDescent="0.25">
      <c r="A38" s="1" t="s">
        <v>122</v>
      </c>
      <c r="B38" s="1" t="s">
        <v>123</v>
      </c>
      <c r="C38" s="1" t="s">
        <v>124</v>
      </c>
      <c r="D38" s="1" t="s">
        <v>125</v>
      </c>
      <c r="E38" s="1" t="s">
        <v>105</v>
      </c>
      <c r="F38" s="1" t="s">
        <v>73</v>
      </c>
      <c r="G38" s="1" t="s">
        <v>64</v>
      </c>
      <c r="H38" s="1" t="s">
        <v>65</v>
      </c>
      <c r="I38" s="2">
        <v>100</v>
      </c>
      <c r="J38" s="2">
        <f t="shared" si="10"/>
        <v>8.0000000074505806E-2</v>
      </c>
      <c r="K38" s="2">
        <f t="shared" si="11"/>
        <v>9.9999997764825821E-3</v>
      </c>
      <c r="L38" s="2">
        <f t="shared" si="12"/>
        <v>7.0000000298023224E-2</v>
      </c>
      <c r="R38" s="7">
        <v>9.9999997764825821E-3</v>
      </c>
      <c r="S38" s="5">
        <v>20.74624953628518</v>
      </c>
      <c r="AL38" s="5" t="str">
        <f t="shared" si="13"/>
        <v/>
      </c>
      <c r="AN38" s="5" t="str">
        <f t="shared" si="14"/>
        <v/>
      </c>
      <c r="AP38" s="5" t="str">
        <f t="shared" si="15"/>
        <v/>
      </c>
      <c r="AR38" s="2">
        <v>7.0000000298023224E-2</v>
      </c>
      <c r="AS38" s="5">
        <f t="shared" si="8"/>
        <v>20.74624953628518</v>
      </c>
      <c r="AT38" s="5">
        <f>$AS$149*(AU38/100)</f>
        <v>4.5226823989101694</v>
      </c>
      <c r="AU38" s="11">
        <f>(AS38/$AS$149)*(100-78.2)</f>
        <v>2.5559303723947824E-4</v>
      </c>
      <c r="AV38" s="5">
        <f t="shared" si="9"/>
        <v>0.25559303723947824</v>
      </c>
    </row>
    <row r="39" spans="1:48" x14ac:dyDescent="0.25">
      <c r="A39" s="1" t="s">
        <v>122</v>
      </c>
      <c r="B39" s="1" t="s">
        <v>123</v>
      </c>
      <c r="C39" s="1" t="s">
        <v>124</v>
      </c>
      <c r="D39" s="1" t="s">
        <v>125</v>
      </c>
      <c r="E39" s="1" t="s">
        <v>62</v>
      </c>
      <c r="F39" s="1" t="s">
        <v>73</v>
      </c>
      <c r="G39" s="1" t="s">
        <v>64</v>
      </c>
      <c r="H39" s="1" t="s">
        <v>65</v>
      </c>
      <c r="I39" s="2">
        <v>100</v>
      </c>
      <c r="J39" s="2">
        <f t="shared" si="10"/>
        <v>8.9999999850988388E-2</v>
      </c>
      <c r="K39" s="2">
        <f t="shared" si="11"/>
        <v>3.9999999105930328E-2</v>
      </c>
      <c r="L39" s="2">
        <f t="shared" si="12"/>
        <v>5.000000074505806E-2</v>
      </c>
      <c r="P39" s="6">
        <v>9.9999997764825821E-3</v>
      </c>
      <c r="Q39" s="5">
        <v>32.016249284381047</v>
      </c>
      <c r="R39" s="7">
        <v>2.999999932944775E-2</v>
      </c>
      <c r="S39" s="5">
        <v>62.238748608855531</v>
      </c>
      <c r="AL39" s="5" t="str">
        <f t="shared" si="13"/>
        <v/>
      </c>
      <c r="AN39" s="5" t="str">
        <f t="shared" si="14"/>
        <v/>
      </c>
      <c r="AP39" s="5" t="str">
        <f t="shared" si="15"/>
        <v/>
      </c>
      <c r="AR39" s="2">
        <v>5.000000074505806E-2</v>
      </c>
      <c r="AS39" s="5">
        <f t="shared" si="8"/>
        <v>94.254997893236578</v>
      </c>
      <c r="AT39" s="5">
        <f>$AS$149*(AU39/100)</f>
        <v>20.547589540725568</v>
      </c>
      <c r="AU39" s="11">
        <f>(AS39/$AS$149)*(100-78.2)</f>
        <v>1.1612181346029771E-3</v>
      </c>
      <c r="AV39" s="5">
        <f t="shared" si="9"/>
        <v>1.1612181346029771</v>
      </c>
    </row>
    <row r="40" spans="1:48" x14ac:dyDescent="0.25">
      <c r="A40" s="1" t="s">
        <v>122</v>
      </c>
      <c r="B40" s="1" t="s">
        <v>123</v>
      </c>
      <c r="C40" s="1" t="s">
        <v>124</v>
      </c>
      <c r="D40" s="1" t="s">
        <v>125</v>
      </c>
      <c r="E40" s="1" t="s">
        <v>91</v>
      </c>
      <c r="F40" s="1" t="s">
        <v>126</v>
      </c>
      <c r="G40" s="1" t="s">
        <v>64</v>
      </c>
      <c r="H40" s="1" t="s">
        <v>65</v>
      </c>
      <c r="I40" s="2">
        <v>100</v>
      </c>
      <c r="J40" s="2">
        <f t="shared" si="10"/>
        <v>5.9999998658895493E-2</v>
      </c>
      <c r="K40" s="2">
        <f t="shared" si="11"/>
        <v>0</v>
      </c>
      <c r="L40" s="2">
        <f t="shared" si="12"/>
        <v>5.9999998658895493E-2</v>
      </c>
      <c r="AL40" s="5" t="str">
        <f t="shared" si="13"/>
        <v/>
      </c>
      <c r="AN40" s="5" t="str">
        <f t="shared" si="14"/>
        <v/>
      </c>
      <c r="AP40" s="5" t="str">
        <f t="shared" si="15"/>
        <v/>
      </c>
      <c r="AR40" s="2">
        <v>5.9999998658895493E-2</v>
      </c>
      <c r="AS40" s="5">
        <f t="shared" si="8"/>
        <v>0</v>
      </c>
      <c r="AT40" s="5">
        <f>$AS$149*(AU40/100)</f>
        <v>0</v>
      </c>
      <c r="AU40" s="11">
        <f>(AS40/$AS$149)*(100-78.2)</f>
        <v>0</v>
      </c>
      <c r="AV40" s="5">
        <f t="shared" si="9"/>
        <v>0</v>
      </c>
    </row>
    <row r="41" spans="1:48" x14ac:dyDescent="0.25">
      <c r="A41" s="1" t="s">
        <v>122</v>
      </c>
      <c r="B41" s="1" t="s">
        <v>123</v>
      </c>
      <c r="C41" s="1" t="s">
        <v>124</v>
      </c>
      <c r="D41" s="1" t="s">
        <v>125</v>
      </c>
      <c r="E41" s="1" t="s">
        <v>95</v>
      </c>
      <c r="F41" s="1" t="s">
        <v>126</v>
      </c>
      <c r="G41" s="1" t="s">
        <v>64</v>
      </c>
      <c r="H41" s="1" t="s">
        <v>65</v>
      </c>
      <c r="I41" s="2">
        <v>100</v>
      </c>
      <c r="J41" s="2">
        <f t="shared" si="10"/>
        <v>39.820000290870667</v>
      </c>
      <c r="K41" s="2">
        <f t="shared" si="11"/>
        <v>32.570000290870667</v>
      </c>
      <c r="L41" s="2">
        <f t="shared" si="12"/>
        <v>7.25</v>
      </c>
      <c r="P41" s="6">
        <v>8.6000003814697266</v>
      </c>
      <c r="Q41" s="5">
        <v>27533.97622132301</v>
      </c>
      <c r="R41" s="7">
        <v>23.579999923706051</v>
      </c>
      <c r="S41" s="5">
        <v>48919.657341718666</v>
      </c>
      <c r="T41" s="8">
        <v>0.38999998569488531</v>
      </c>
      <c r="U41" s="5">
        <v>242.62874110043049</v>
      </c>
      <c r="AL41" s="5" t="str">
        <f t="shared" si="13"/>
        <v/>
      </c>
      <c r="AN41" s="5" t="str">
        <f t="shared" si="14"/>
        <v/>
      </c>
      <c r="AP41" s="5" t="str">
        <f t="shared" si="15"/>
        <v/>
      </c>
      <c r="AR41" s="2">
        <v>7.25</v>
      </c>
      <c r="AS41" s="5">
        <f t="shared" si="8"/>
        <v>76696.262304142103</v>
      </c>
      <c r="AT41" s="5">
        <f>$AS$149*(AU41/100)</f>
        <v>16719.785182302974</v>
      </c>
      <c r="AU41" s="11">
        <f>(AS41/$AS$149)*(100-78.2)</f>
        <v>0.94489515287790649</v>
      </c>
      <c r="AV41" s="5">
        <f t="shared" si="9"/>
        <v>944.89515287790641</v>
      </c>
    </row>
    <row r="42" spans="1:48" x14ac:dyDescent="0.25">
      <c r="A42" s="1" t="s">
        <v>122</v>
      </c>
      <c r="B42" s="1" t="s">
        <v>123</v>
      </c>
      <c r="C42" s="1" t="s">
        <v>124</v>
      </c>
      <c r="D42" s="1" t="s">
        <v>125</v>
      </c>
      <c r="E42" s="1" t="s">
        <v>81</v>
      </c>
      <c r="F42" s="1" t="s">
        <v>126</v>
      </c>
      <c r="G42" s="1" t="s">
        <v>64</v>
      </c>
      <c r="H42" s="1" t="s">
        <v>65</v>
      </c>
      <c r="I42" s="2">
        <v>100</v>
      </c>
      <c r="J42" s="2">
        <f t="shared" si="10"/>
        <v>39.720001459121704</v>
      </c>
      <c r="K42" s="2">
        <f t="shared" si="11"/>
        <v>20.680000543594364</v>
      </c>
      <c r="L42" s="2">
        <f t="shared" si="12"/>
        <v>19.04000091552734</v>
      </c>
      <c r="P42" s="6">
        <v>1.9900000095367429</v>
      </c>
      <c r="Q42" s="5">
        <v>6371.2337805330753</v>
      </c>
      <c r="R42" s="7">
        <v>18.690000534057621</v>
      </c>
      <c r="S42" s="5">
        <v>38774.742357969277</v>
      </c>
      <c r="AL42" s="5" t="str">
        <f t="shared" si="13"/>
        <v/>
      </c>
      <c r="AN42" s="5" t="str">
        <f t="shared" si="14"/>
        <v/>
      </c>
      <c r="AP42" s="5" t="str">
        <f t="shared" si="15"/>
        <v/>
      </c>
      <c r="AR42" s="2">
        <v>19.04000091552734</v>
      </c>
      <c r="AS42" s="5">
        <f t="shared" si="8"/>
        <v>45145.976138502352</v>
      </c>
      <c r="AT42" s="5">
        <f>$AS$149*(AU42/100)</f>
        <v>9841.8227981935124</v>
      </c>
      <c r="AU42" s="11">
        <f>(AS42/$AS$149)*(100-78.2)</f>
        <v>0.55619677861288264</v>
      </c>
      <c r="AV42" s="5">
        <f t="shared" si="9"/>
        <v>556.19677861288267</v>
      </c>
    </row>
    <row r="43" spans="1:48" x14ac:dyDescent="0.25">
      <c r="A43" s="1" t="s">
        <v>122</v>
      </c>
      <c r="B43" s="1" t="s">
        <v>123</v>
      </c>
      <c r="C43" s="1" t="s">
        <v>124</v>
      </c>
      <c r="D43" s="1" t="s">
        <v>125</v>
      </c>
      <c r="E43" s="1" t="s">
        <v>82</v>
      </c>
      <c r="F43" s="1" t="s">
        <v>126</v>
      </c>
      <c r="G43" s="1" t="s">
        <v>64</v>
      </c>
      <c r="H43" s="1" t="s">
        <v>65</v>
      </c>
      <c r="I43" s="2">
        <v>100</v>
      </c>
      <c r="J43" s="2">
        <f t="shared" si="10"/>
        <v>19.919999837875359</v>
      </c>
      <c r="K43" s="2">
        <f t="shared" si="11"/>
        <v>5.309999942779541</v>
      </c>
      <c r="L43" s="2">
        <f t="shared" si="12"/>
        <v>14.60999989509582</v>
      </c>
      <c r="P43" s="6">
        <v>2.5</v>
      </c>
      <c r="Q43" s="5">
        <v>8004.0625</v>
      </c>
      <c r="R43" s="7">
        <v>2.809999942779541</v>
      </c>
      <c r="S43" s="5">
        <v>5829.6961312890053</v>
      </c>
      <c r="AL43" s="5" t="str">
        <f t="shared" si="13"/>
        <v/>
      </c>
      <c r="AN43" s="5" t="str">
        <f t="shared" si="14"/>
        <v/>
      </c>
      <c r="AO43" s="2">
        <v>0.50999999046325684</v>
      </c>
      <c r="AP43" s="5">
        <f t="shared" si="15"/>
        <v>0.50999999046325684</v>
      </c>
      <c r="AQ43" s="2">
        <v>0.76999998092651367</v>
      </c>
      <c r="AR43" s="2">
        <v>13.329999923706049</v>
      </c>
      <c r="AS43" s="5">
        <f t="shared" si="8"/>
        <v>13833.758631289005</v>
      </c>
      <c r="AT43" s="5">
        <f>$AS$149*(AU43/100)</f>
        <v>3015.7593816210028</v>
      </c>
      <c r="AU43" s="11">
        <f>(AS43/$AS$149)*(100-78.2)</f>
        <v>0.17043140153235262</v>
      </c>
      <c r="AV43" s="5">
        <f t="shared" si="9"/>
        <v>170.43140153235262</v>
      </c>
    </row>
    <row r="44" spans="1:48" x14ac:dyDescent="0.25">
      <c r="A44" s="1" t="s">
        <v>122</v>
      </c>
      <c r="B44" s="1" t="s">
        <v>123</v>
      </c>
      <c r="C44" s="1" t="s">
        <v>124</v>
      </c>
      <c r="D44" s="1" t="s">
        <v>125</v>
      </c>
      <c r="E44" s="1" t="s">
        <v>127</v>
      </c>
      <c r="F44" s="1" t="s">
        <v>126</v>
      </c>
      <c r="G44" s="1" t="s">
        <v>64</v>
      </c>
      <c r="H44" s="1" t="s">
        <v>65</v>
      </c>
      <c r="I44" s="2">
        <v>100</v>
      </c>
      <c r="J44" s="2">
        <f t="shared" si="10"/>
        <v>5.9999998658895479E-2</v>
      </c>
      <c r="K44" s="2">
        <f t="shared" si="11"/>
        <v>3.9999999105930321E-2</v>
      </c>
      <c r="L44" s="2">
        <f t="shared" si="12"/>
        <v>1.9999999552965161E-2</v>
      </c>
      <c r="P44" s="6">
        <v>1.9999999552965161E-2</v>
      </c>
      <c r="Q44" s="5">
        <v>64.032498568762094</v>
      </c>
      <c r="R44" s="7">
        <v>1.9999999552965161E-2</v>
      </c>
      <c r="S44" s="5">
        <v>41.492499072570347</v>
      </c>
      <c r="AL44" s="5" t="str">
        <f t="shared" si="13"/>
        <v/>
      </c>
      <c r="AN44" s="5" t="str">
        <f t="shared" si="14"/>
        <v/>
      </c>
      <c r="AP44" s="5" t="str">
        <f t="shared" si="15"/>
        <v/>
      </c>
      <c r="AR44" s="2">
        <v>1.9999999552965161E-2</v>
      </c>
      <c r="AS44" s="5">
        <f t="shared" si="8"/>
        <v>105.52499764133245</v>
      </c>
      <c r="AT44" s="5">
        <f>$AS$149*(AU44/100)</f>
        <v>23.004449485810468</v>
      </c>
      <c r="AU44" s="11">
        <f>(AS44/$AS$149)*(100-78.2)</f>
        <v>1.3000641202480416E-3</v>
      </c>
      <c r="AV44" s="5">
        <f t="shared" si="9"/>
        <v>1.3000641202480416</v>
      </c>
    </row>
    <row r="45" spans="1:48" x14ac:dyDescent="0.25">
      <c r="A45" s="1" t="s">
        <v>128</v>
      </c>
      <c r="B45" s="1" t="s">
        <v>129</v>
      </c>
      <c r="C45" s="1" t="s">
        <v>130</v>
      </c>
      <c r="D45" s="1" t="s">
        <v>131</v>
      </c>
      <c r="E45" s="1" t="s">
        <v>91</v>
      </c>
      <c r="F45" s="1" t="s">
        <v>126</v>
      </c>
      <c r="G45" s="1" t="s">
        <v>64</v>
      </c>
      <c r="H45" s="1" t="s">
        <v>65</v>
      </c>
      <c r="I45" s="2">
        <v>40.17</v>
      </c>
      <c r="J45" s="2">
        <f t="shared" si="10"/>
        <v>39.630000710487366</v>
      </c>
      <c r="K45" s="2">
        <f t="shared" si="11"/>
        <v>36.450000762939453</v>
      </c>
      <c r="L45" s="2">
        <f t="shared" si="12"/>
        <v>3.1799999475479126</v>
      </c>
      <c r="P45" s="6">
        <v>1.7699999809265139</v>
      </c>
      <c r="Q45" s="5">
        <v>5666.8761889338493</v>
      </c>
      <c r="R45" s="7">
        <v>6.0999999046325684</v>
      </c>
      <c r="S45" s="5">
        <v>12655.21230214834</v>
      </c>
      <c r="AE45" s="2">
        <v>28.580000877380371</v>
      </c>
      <c r="AF45" s="5">
        <v>7048.0482153320327</v>
      </c>
      <c r="AL45" s="5" t="str">
        <f t="shared" si="13"/>
        <v/>
      </c>
      <c r="AN45" s="5" t="str">
        <f t="shared" si="14"/>
        <v/>
      </c>
      <c r="AO45" s="2">
        <v>1.029999971389771</v>
      </c>
      <c r="AP45" s="5">
        <f t="shared" si="15"/>
        <v>1.029999971389771</v>
      </c>
      <c r="AQ45" s="2">
        <v>1.549999952316284</v>
      </c>
      <c r="AR45" s="2">
        <v>0.60000002384185791</v>
      </c>
      <c r="AS45" s="5">
        <f t="shared" si="8"/>
        <v>25370.136706414225</v>
      </c>
      <c r="AT45" s="5">
        <f>$AS$149*(AU45/100)</f>
        <v>5530.6898019983</v>
      </c>
      <c r="AU45" s="11">
        <f>(AS45/$AS$149)*(100-78.2)</f>
        <v>0.31255915844605642</v>
      </c>
      <c r="AV45" s="5">
        <f t="shared" si="9"/>
        <v>312.55915844605641</v>
      </c>
    </row>
    <row r="46" spans="1:48" x14ac:dyDescent="0.25">
      <c r="A46" s="1" t="s">
        <v>128</v>
      </c>
      <c r="B46" s="1" t="s">
        <v>129</v>
      </c>
      <c r="C46" s="1" t="s">
        <v>130</v>
      </c>
      <c r="D46" s="1" t="s">
        <v>131</v>
      </c>
      <c r="E46" s="1" t="s">
        <v>95</v>
      </c>
      <c r="F46" s="1" t="s">
        <v>126</v>
      </c>
      <c r="G46" s="1" t="s">
        <v>64</v>
      </c>
      <c r="H46" s="1" t="s">
        <v>65</v>
      </c>
      <c r="I46" s="2">
        <v>40.17</v>
      </c>
      <c r="J46" s="2">
        <f t="shared" si="10"/>
        <v>9.0000003576278687E-2</v>
      </c>
      <c r="K46" s="2">
        <f t="shared" si="11"/>
        <v>0</v>
      </c>
      <c r="L46" s="2">
        <f t="shared" si="12"/>
        <v>9.0000003576278687E-2</v>
      </c>
      <c r="AL46" s="5" t="str">
        <f t="shared" si="13"/>
        <v/>
      </c>
      <c r="AN46" s="5" t="str">
        <f t="shared" si="14"/>
        <v/>
      </c>
      <c r="AP46" s="5" t="str">
        <f t="shared" si="15"/>
        <v/>
      </c>
      <c r="AR46" s="2">
        <v>9.0000003576278687E-2</v>
      </c>
      <c r="AS46" s="5">
        <f t="shared" si="8"/>
        <v>0</v>
      </c>
      <c r="AT46" s="5">
        <f>$AS$149*(AU46/100)</f>
        <v>0</v>
      </c>
      <c r="AU46" s="11">
        <f>(AS46/$AS$149)*(100-78.2)</f>
        <v>0</v>
      </c>
      <c r="AV46" s="5">
        <f t="shared" si="9"/>
        <v>0</v>
      </c>
    </row>
    <row r="47" spans="1:48" x14ac:dyDescent="0.25">
      <c r="A47" s="1" t="s">
        <v>128</v>
      </c>
      <c r="B47" s="1" t="s">
        <v>129</v>
      </c>
      <c r="C47" s="1" t="s">
        <v>130</v>
      </c>
      <c r="D47" s="1" t="s">
        <v>131</v>
      </c>
      <c r="E47" s="1" t="s">
        <v>72</v>
      </c>
      <c r="F47" s="1" t="s">
        <v>126</v>
      </c>
      <c r="G47" s="1" t="s">
        <v>64</v>
      </c>
      <c r="H47" s="1" t="s">
        <v>65</v>
      </c>
      <c r="I47" s="2">
        <v>40.17</v>
      </c>
      <c r="J47" s="2">
        <f t="shared" si="10"/>
        <v>5.9999998658895493E-2</v>
      </c>
      <c r="K47" s="2">
        <f t="shared" si="11"/>
        <v>5.9999998658895493E-2</v>
      </c>
      <c r="L47" s="2">
        <f t="shared" si="12"/>
        <v>0</v>
      </c>
      <c r="AE47" s="2">
        <v>5.9999998658895493E-2</v>
      </c>
      <c r="AF47" s="5">
        <v>15.52319965302944</v>
      </c>
      <c r="AL47" s="5" t="str">
        <f t="shared" si="13"/>
        <v/>
      </c>
      <c r="AN47" s="5" t="str">
        <f t="shared" si="14"/>
        <v/>
      </c>
      <c r="AP47" s="5" t="str">
        <f t="shared" si="15"/>
        <v/>
      </c>
      <c r="AS47" s="5">
        <f t="shared" si="8"/>
        <v>15.52319965302944</v>
      </c>
      <c r="AT47" s="5">
        <f>$AS$149*(AU47/100)</f>
        <v>3.3840575243604176</v>
      </c>
      <c r="AU47" s="11">
        <f>(AS47/$AS$149)*(100-78.2)</f>
        <v>1.912452532711149E-4</v>
      </c>
      <c r="AV47" s="5">
        <f t="shared" si="9"/>
        <v>0.19124525327111491</v>
      </c>
    </row>
    <row r="48" spans="1:48" x14ac:dyDescent="0.25">
      <c r="A48" s="1" t="s">
        <v>132</v>
      </c>
      <c r="B48" s="1" t="s">
        <v>133</v>
      </c>
      <c r="C48" s="1" t="s">
        <v>134</v>
      </c>
      <c r="D48" s="1" t="s">
        <v>112</v>
      </c>
      <c r="E48" s="1" t="s">
        <v>113</v>
      </c>
      <c r="F48" s="1" t="s">
        <v>73</v>
      </c>
      <c r="G48" s="1" t="s">
        <v>64</v>
      </c>
      <c r="H48" s="1" t="s">
        <v>65</v>
      </c>
      <c r="I48" s="2">
        <v>36.85</v>
      </c>
      <c r="J48" s="2">
        <f t="shared" si="10"/>
        <v>7.0000000298023224E-2</v>
      </c>
      <c r="K48" s="2">
        <f t="shared" si="11"/>
        <v>0</v>
      </c>
      <c r="L48" s="2">
        <f t="shared" si="12"/>
        <v>7.0000000298023224E-2</v>
      </c>
      <c r="AL48" s="5" t="str">
        <f t="shared" si="13"/>
        <v/>
      </c>
      <c r="AN48" s="5" t="str">
        <f t="shared" si="14"/>
        <v/>
      </c>
      <c r="AP48" s="5" t="str">
        <f t="shared" si="15"/>
        <v/>
      </c>
      <c r="AR48" s="2">
        <v>7.0000000298023224E-2</v>
      </c>
      <c r="AS48" s="5">
        <f t="shared" si="8"/>
        <v>0</v>
      </c>
      <c r="AT48" s="5">
        <f>$AS$149*(AU48/100)</f>
        <v>0</v>
      </c>
      <c r="AU48" s="11">
        <f>(AS48/$AS$149)*(100-78.2)</f>
        <v>0</v>
      </c>
      <c r="AV48" s="5">
        <f t="shared" si="9"/>
        <v>0</v>
      </c>
    </row>
    <row r="49" spans="1:48" x14ac:dyDescent="0.25">
      <c r="A49" s="1" t="s">
        <v>132</v>
      </c>
      <c r="B49" s="1" t="s">
        <v>133</v>
      </c>
      <c r="C49" s="1" t="s">
        <v>134</v>
      </c>
      <c r="D49" s="1" t="s">
        <v>112</v>
      </c>
      <c r="E49" s="1" t="s">
        <v>127</v>
      </c>
      <c r="F49" s="1" t="s">
        <v>126</v>
      </c>
      <c r="G49" s="1" t="s">
        <v>64</v>
      </c>
      <c r="H49" s="1" t="s">
        <v>65</v>
      </c>
      <c r="I49" s="2">
        <v>36.85</v>
      </c>
      <c r="J49" s="2">
        <f t="shared" si="10"/>
        <v>27.620000422000885</v>
      </c>
      <c r="K49" s="2">
        <f t="shared" si="11"/>
        <v>27.320000410079956</v>
      </c>
      <c r="L49" s="2">
        <f t="shared" si="12"/>
        <v>0.30000001192092901</v>
      </c>
      <c r="P49" s="6">
        <v>7.9600000381469727</v>
      </c>
      <c r="Q49" s="5">
        <v>25484.935122132301</v>
      </c>
      <c r="R49" s="7">
        <v>15.52000045776367</v>
      </c>
      <c r="S49" s="5">
        <v>32198.180949687961</v>
      </c>
      <c r="T49" s="8">
        <v>3.839999914169312</v>
      </c>
      <c r="U49" s="5">
        <v>2388.9599466025829</v>
      </c>
      <c r="AL49" s="5" t="str">
        <f t="shared" si="13"/>
        <v/>
      </c>
      <c r="AN49" s="5" t="str">
        <f t="shared" si="14"/>
        <v/>
      </c>
      <c r="AP49" s="5" t="str">
        <f t="shared" si="15"/>
        <v/>
      </c>
      <c r="AR49" s="2">
        <v>0.30000001192092901</v>
      </c>
      <c r="AS49" s="5">
        <f t="shared" si="8"/>
        <v>60072.076018422842</v>
      </c>
      <c r="AT49" s="5">
        <f>$AS$149*(AU49/100)</f>
        <v>13095.712572016178</v>
      </c>
      <c r="AU49" s="11">
        <f>(AS49/$AS$149)*(100-78.2)</f>
        <v>0.74008578446795259</v>
      </c>
      <c r="AV49" s="5">
        <f t="shared" si="9"/>
        <v>740.08578446795264</v>
      </c>
    </row>
    <row r="50" spans="1:48" x14ac:dyDescent="0.25">
      <c r="A50" s="1" t="s">
        <v>135</v>
      </c>
      <c r="B50" s="1" t="s">
        <v>136</v>
      </c>
      <c r="C50" s="1" t="s">
        <v>137</v>
      </c>
      <c r="D50" s="1" t="s">
        <v>61</v>
      </c>
      <c r="E50" s="1" t="s">
        <v>127</v>
      </c>
      <c r="F50" s="1" t="s">
        <v>126</v>
      </c>
      <c r="G50" s="1" t="s">
        <v>64</v>
      </c>
      <c r="H50" s="1" t="s">
        <v>65</v>
      </c>
      <c r="I50" s="2">
        <v>43.3</v>
      </c>
      <c r="J50" s="2">
        <f t="shared" si="10"/>
        <v>2.0700000077486038</v>
      </c>
      <c r="K50" s="2">
        <f t="shared" si="11"/>
        <v>0.45999999344348902</v>
      </c>
      <c r="L50" s="2">
        <f t="shared" si="12"/>
        <v>1.610000014305115</v>
      </c>
      <c r="P50" s="6">
        <v>0.31999999284744263</v>
      </c>
      <c r="Q50" s="5">
        <v>1024.519977100194</v>
      </c>
      <c r="R50" s="7">
        <v>0.14000000059604639</v>
      </c>
      <c r="S50" s="5">
        <v>290.44750123657292</v>
      </c>
      <c r="AL50" s="5" t="str">
        <f t="shared" si="13"/>
        <v/>
      </c>
      <c r="AN50" s="5" t="str">
        <f t="shared" si="14"/>
        <v/>
      </c>
      <c r="AP50" s="5" t="str">
        <f t="shared" si="15"/>
        <v/>
      </c>
      <c r="AR50" s="2">
        <v>1.610000014305115</v>
      </c>
      <c r="AS50" s="5">
        <f t="shared" si="8"/>
        <v>1314.9674783367668</v>
      </c>
      <c r="AT50" s="5">
        <f>$AS$149*(AU50/100)</f>
        <v>286.66291027741516</v>
      </c>
      <c r="AU50" s="11">
        <f>(AS50/$AS$149)*(100-78.2)</f>
        <v>1.6200351348873893E-2</v>
      </c>
      <c r="AV50" s="5">
        <f t="shared" si="9"/>
        <v>16.200351348873895</v>
      </c>
    </row>
    <row r="51" spans="1:48" x14ac:dyDescent="0.25">
      <c r="A51" s="1" t="s">
        <v>135</v>
      </c>
      <c r="B51" s="1" t="s">
        <v>136</v>
      </c>
      <c r="C51" s="1" t="s">
        <v>137</v>
      </c>
      <c r="D51" s="1" t="s">
        <v>61</v>
      </c>
      <c r="E51" s="1" t="s">
        <v>72</v>
      </c>
      <c r="F51" s="1" t="s">
        <v>126</v>
      </c>
      <c r="G51" s="1" t="s">
        <v>64</v>
      </c>
      <c r="H51" s="1" t="s">
        <v>65</v>
      </c>
      <c r="I51" s="2">
        <v>43.3</v>
      </c>
      <c r="J51" s="2">
        <f t="shared" si="10"/>
        <v>34.269999742507935</v>
      </c>
      <c r="K51" s="2">
        <f t="shared" si="11"/>
        <v>30.769999802112576</v>
      </c>
      <c r="L51" s="2">
        <f t="shared" si="12"/>
        <v>3.4999999403953561</v>
      </c>
      <c r="P51" s="6">
        <v>2.2200000286102299</v>
      </c>
      <c r="Q51" s="5">
        <v>7107.607591599226</v>
      </c>
      <c r="R51" s="7">
        <v>2.6099998950958252</v>
      </c>
      <c r="S51" s="5">
        <v>5414.7710323631763</v>
      </c>
      <c r="T51" s="8">
        <v>0.31999999284744263</v>
      </c>
      <c r="U51" s="5">
        <v>199.07999555021519</v>
      </c>
      <c r="AE51" s="2">
        <v>25.619999885559078</v>
      </c>
      <c r="AF51" s="5">
        <v>6401.1359671020518</v>
      </c>
      <c r="AL51" s="5" t="str">
        <f t="shared" si="13"/>
        <v/>
      </c>
      <c r="AN51" s="5" t="str">
        <f t="shared" si="14"/>
        <v/>
      </c>
      <c r="AO51" s="2">
        <v>1.0199999809265139</v>
      </c>
      <c r="AP51" s="5">
        <f t="shared" si="15"/>
        <v>1.0199999809265139</v>
      </c>
      <c r="AQ51" s="2">
        <v>1.529999971389771</v>
      </c>
      <c r="AR51" s="2">
        <v>0.94999998807907104</v>
      </c>
      <c r="AS51" s="5">
        <f t="shared" si="8"/>
        <v>19122.594586614669</v>
      </c>
      <c r="AT51" s="5">
        <f>$AS$149*(AU51/100)</f>
        <v>4168.7256198819969</v>
      </c>
      <c r="AU51" s="11">
        <f>(AS51/$AS$149)*(100-78.2)</f>
        <v>0.23558966750803001</v>
      </c>
      <c r="AV51" s="5">
        <f t="shared" si="9"/>
        <v>235.58966750803</v>
      </c>
    </row>
    <row r="52" spans="1:48" x14ac:dyDescent="0.25">
      <c r="A52" s="1" t="s">
        <v>138</v>
      </c>
      <c r="B52" s="1" t="s">
        <v>139</v>
      </c>
      <c r="C52" s="1" t="s">
        <v>140</v>
      </c>
      <c r="D52" s="1" t="s">
        <v>112</v>
      </c>
      <c r="E52" s="1" t="s">
        <v>81</v>
      </c>
      <c r="F52" s="1" t="s">
        <v>126</v>
      </c>
      <c r="G52" s="1" t="s">
        <v>64</v>
      </c>
      <c r="H52" s="1" t="s">
        <v>65</v>
      </c>
      <c r="I52" s="2">
        <v>140</v>
      </c>
      <c r="J52" s="2">
        <f t="shared" si="10"/>
        <v>3.9999999105930328E-2</v>
      </c>
      <c r="K52" s="2">
        <f t="shared" si="11"/>
        <v>0</v>
      </c>
      <c r="L52" s="2">
        <f t="shared" si="12"/>
        <v>3.9999999105930328E-2</v>
      </c>
      <c r="AL52" s="5" t="str">
        <f t="shared" si="13"/>
        <v/>
      </c>
      <c r="AN52" s="5" t="str">
        <f t="shared" si="14"/>
        <v/>
      </c>
      <c r="AP52" s="5" t="str">
        <f t="shared" si="15"/>
        <v/>
      </c>
      <c r="AR52" s="2">
        <v>3.9999999105930328E-2</v>
      </c>
      <c r="AS52" s="5">
        <f t="shared" si="8"/>
        <v>0</v>
      </c>
      <c r="AT52" s="5">
        <f>$AS$149*(AU52/100)</f>
        <v>0</v>
      </c>
      <c r="AU52" s="11">
        <f>(AS52/$AS$149)*(100-78.2)</f>
        <v>0</v>
      </c>
      <c r="AV52" s="5">
        <f t="shared" si="9"/>
        <v>0</v>
      </c>
    </row>
    <row r="53" spans="1:48" x14ac:dyDescent="0.25">
      <c r="A53" s="1" t="s">
        <v>138</v>
      </c>
      <c r="B53" s="1" t="s">
        <v>139</v>
      </c>
      <c r="C53" s="1" t="s">
        <v>140</v>
      </c>
      <c r="D53" s="1" t="s">
        <v>112</v>
      </c>
      <c r="E53" s="1" t="s">
        <v>82</v>
      </c>
      <c r="F53" s="1" t="s">
        <v>126</v>
      </c>
      <c r="G53" s="1" t="s">
        <v>64</v>
      </c>
      <c r="H53" s="1" t="s">
        <v>65</v>
      </c>
      <c r="I53" s="2">
        <v>140</v>
      </c>
      <c r="J53" s="2">
        <f t="shared" si="10"/>
        <v>19.569999217987064</v>
      </c>
      <c r="K53" s="2">
        <f t="shared" si="11"/>
        <v>0</v>
      </c>
      <c r="L53" s="2">
        <f t="shared" si="12"/>
        <v>19.569999217987064</v>
      </c>
      <c r="AL53" s="5" t="str">
        <f t="shared" si="13"/>
        <v/>
      </c>
      <c r="AN53" s="5" t="str">
        <f t="shared" si="14"/>
        <v/>
      </c>
      <c r="AO53" s="2">
        <v>0.50999999046325684</v>
      </c>
      <c r="AP53" s="5">
        <f t="shared" si="15"/>
        <v>0.50999999046325684</v>
      </c>
      <c r="AQ53" s="2">
        <v>0.75999999046325684</v>
      </c>
      <c r="AR53" s="2">
        <v>18.29999923706055</v>
      </c>
      <c r="AS53" s="5">
        <f t="shared" si="8"/>
        <v>0</v>
      </c>
      <c r="AT53" s="5">
        <f>$AS$149*(AU53/100)</f>
        <v>0</v>
      </c>
      <c r="AU53" s="11">
        <f>(AS53/$AS$149)*(100-78.2)</f>
        <v>0</v>
      </c>
      <c r="AV53" s="5">
        <f t="shared" si="9"/>
        <v>0</v>
      </c>
    </row>
    <row r="54" spans="1:48" x14ac:dyDescent="0.25">
      <c r="A54" s="1" t="s">
        <v>138</v>
      </c>
      <c r="B54" s="1" t="s">
        <v>139</v>
      </c>
      <c r="C54" s="1" t="s">
        <v>140</v>
      </c>
      <c r="D54" s="1" t="s">
        <v>112</v>
      </c>
      <c r="E54" s="1" t="s">
        <v>106</v>
      </c>
      <c r="F54" s="1" t="s">
        <v>126</v>
      </c>
      <c r="G54" s="1" t="s">
        <v>64</v>
      </c>
      <c r="H54" s="1" t="s">
        <v>65</v>
      </c>
      <c r="I54" s="2">
        <v>140</v>
      </c>
      <c r="J54" s="2">
        <f t="shared" si="10"/>
        <v>18.549999594688419</v>
      </c>
      <c r="K54" s="2">
        <f t="shared" si="11"/>
        <v>11.219999670982364</v>
      </c>
      <c r="L54" s="2">
        <f t="shared" si="12"/>
        <v>7.3299999237060547</v>
      </c>
      <c r="P54" s="6">
        <v>10.10999965667725</v>
      </c>
      <c r="Q54" s="5">
        <v>32368.427650809292</v>
      </c>
      <c r="R54" s="7">
        <v>1.110000014305115</v>
      </c>
      <c r="S54" s="5">
        <v>2302.8337796777491</v>
      </c>
      <c r="AL54" s="5" t="str">
        <f t="shared" si="13"/>
        <v/>
      </c>
      <c r="AN54" s="5" t="str">
        <f t="shared" si="14"/>
        <v/>
      </c>
      <c r="AP54" s="5" t="str">
        <f t="shared" si="15"/>
        <v/>
      </c>
      <c r="AR54" s="2">
        <v>7.3299999237060547</v>
      </c>
      <c r="AS54" s="5">
        <f t="shared" si="8"/>
        <v>34671.261430487044</v>
      </c>
      <c r="AT54" s="5">
        <f>$AS$149*(AU54/100)</f>
        <v>7558.3349918461745</v>
      </c>
      <c r="AU54" s="11">
        <f>(AS54/$AS$149)*(100-78.2)</f>
        <v>0.42714867564101133</v>
      </c>
      <c r="AV54" s="5">
        <f t="shared" si="9"/>
        <v>427.14867564101132</v>
      </c>
    </row>
    <row r="55" spans="1:48" x14ac:dyDescent="0.25">
      <c r="A55" s="1" t="s">
        <v>138</v>
      </c>
      <c r="B55" s="1" t="s">
        <v>139</v>
      </c>
      <c r="C55" s="1" t="s">
        <v>140</v>
      </c>
      <c r="D55" s="1" t="s">
        <v>112</v>
      </c>
      <c r="E55" s="1" t="s">
        <v>62</v>
      </c>
      <c r="F55" s="1" t="s">
        <v>126</v>
      </c>
      <c r="G55" s="1" t="s">
        <v>64</v>
      </c>
      <c r="H55" s="1" t="s">
        <v>65</v>
      </c>
      <c r="I55" s="2">
        <v>140</v>
      </c>
      <c r="J55" s="2">
        <f t="shared" si="10"/>
        <v>12.039999961853027</v>
      </c>
      <c r="K55" s="2">
        <f t="shared" si="11"/>
        <v>12.039999961853027</v>
      </c>
      <c r="L55" s="2">
        <f t="shared" si="12"/>
        <v>0</v>
      </c>
      <c r="R55" s="7">
        <v>6.7199997901916504</v>
      </c>
      <c r="S55" s="5">
        <v>13941.479564726351</v>
      </c>
      <c r="T55" s="8">
        <v>5.320000171661377</v>
      </c>
      <c r="U55" s="5">
        <v>3309.7051067948341</v>
      </c>
      <c r="AL55" s="5" t="str">
        <f t="shared" si="13"/>
        <v/>
      </c>
      <c r="AN55" s="5" t="str">
        <f t="shared" si="14"/>
        <v/>
      </c>
      <c r="AP55" s="5" t="str">
        <f t="shared" si="15"/>
        <v/>
      </c>
      <c r="AS55" s="5">
        <f t="shared" si="8"/>
        <v>17251.184671521187</v>
      </c>
      <c r="AT55" s="5">
        <f>$AS$149*(AU55/100)</f>
        <v>3760.7582583916178</v>
      </c>
      <c r="AU55" s="11">
        <f>(AS55/$AS$149)*(100-78.2)</f>
        <v>0.21253396564335145</v>
      </c>
      <c r="AV55" s="5">
        <f t="shared" si="9"/>
        <v>212.53396564335142</v>
      </c>
    </row>
    <row r="56" spans="1:48" x14ac:dyDescent="0.25">
      <c r="A56" s="1" t="s">
        <v>138</v>
      </c>
      <c r="B56" s="1" t="s">
        <v>139</v>
      </c>
      <c r="C56" s="1" t="s">
        <v>140</v>
      </c>
      <c r="D56" s="1" t="s">
        <v>112</v>
      </c>
      <c r="E56" s="1" t="s">
        <v>107</v>
      </c>
      <c r="F56" s="1" t="s">
        <v>126</v>
      </c>
      <c r="G56" s="1" t="s">
        <v>64</v>
      </c>
      <c r="H56" s="1" t="s">
        <v>65</v>
      </c>
      <c r="I56" s="2">
        <v>140</v>
      </c>
      <c r="J56" s="2">
        <f t="shared" si="10"/>
        <v>17.509999781847</v>
      </c>
      <c r="K56" s="2">
        <f t="shared" si="11"/>
        <v>17.239999771118164</v>
      </c>
      <c r="L56" s="2">
        <f t="shared" si="12"/>
        <v>0.27000001072883612</v>
      </c>
      <c r="R56" s="7">
        <v>7.4600000381469727</v>
      </c>
      <c r="S56" s="5">
        <v>15476.70257914066</v>
      </c>
      <c r="T56" s="8">
        <v>9.7799997329711914</v>
      </c>
      <c r="U56" s="5">
        <v>6084.3823338747025</v>
      </c>
      <c r="AL56" s="5" t="str">
        <f t="shared" si="13"/>
        <v/>
      </c>
      <c r="AN56" s="5" t="str">
        <f t="shared" si="14"/>
        <v/>
      </c>
      <c r="AP56" s="5" t="str">
        <f t="shared" si="15"/>
        <v/>
      </c>
      <c r="AR56" s="2">
        <v>0.27000001072883612</v>
      </c>
      <c r="AS56" s="5">
        <f t="shared" si="8"/>
        <v>21561.084913015362</v>
      </c>
      <c r="AT56" s="5">
        <f>$AS$149*(AU56/100)</f>
        <v>4700.3165110373484</v>
      </c>
      <c r="AU56" s="11">
        <f>(AS56/$AS$149)*(100-78.2)</f>
        <v>0.265631779346787</v>
      </c>
      <c r="AV56" s="5">
        <f t="shared" si="9"/>
        <v>265.63177934678703</v>
      </c>
    </row>
    <row r="57" spans="1:48" x14ac:dyDescent="0.25">
      <c r="A57" s="1" t="s">
        <v>138</v>
      </c>
      <c r="B57" s="1" t="s">
        <v>139</v>
      </c>
      <c r="C57" s="1" t="s">
        <v>140</v>
      </c>
      <c r="D57" s="1" t="s">
        <v>112</v>
      </c>
      <c r="E57" s="1" t="s">
        <v>108</v>
      </c>
      <c r="F57" s="1" t="s">
        <v>126</v>
      </c>
      <c r="G57" s="1" t="s">
        <v>64</v>
      </c>
      <c r="H57" s="1" t="s">
        <v>65</v>
      </c>
      <c r="I57" s="2">
        <v>140</v>
      </c>
      <c r="J57" s="2">
        <f t="shared" si="10"/>
        <v>37.72999906539917</v>
      </c>
      <c r="K57" s="2">
        <f t="shared" si="11"/>
        <v>16.159999370574951</v>
      </c>
      <c r="L57" s="2">
        <f t="shared" si="12"/>
        <v>21.569999694824219</v>
      </c>
      <c r="P57" s="6">
        <v>7.9699997901916504</v>
      </c>
      <c r="Q57" s="5">
        <v>25516.950578272339</v>
      </c>
      <c r="R57" s="7">
        <v>8.1899995803833008</v>
      </c>
      <c r="S57" s="5">
        <v>16991.177879452709</v>
      </c>
      <c r="AL57" s="5" t="str">
        <f t="shared" si="13"/>
        <v/>
      </c>
      <c r="AN57" s="5" t="str">
        <f t="shared" si="14"/>
        <v/>
      </c>
      <c r="AP57" s="5" t="str">
        <f t="shared" si="15"/>
        <v/>
      </c>
      <c r="AR57" s="2">
        <v>21.569999694824219</v>
      </c>
      <c r="AS57" s="5">
        <f t="shared" si="8"/>
        <v>42508.128457725048</v>
      </c>
      <c r="AT57" s="5">
        <f>$AS$149*(AU57/100)</f>
        <v>9266.7720037840609</v>
      </c>
      <c r="AU57" s="11">
        <f>(AS57/$AS$149)*(100-78.2)</f>
        <v>0.52369859144291819</v>
      </c>
      <c r="AV57" s="5">
        <f t="shared" si="9"/>
        <v>523.6985914429182</v>
      </c>
    </row>
    <row r="58" spans="1:48" x14ac:dyDescent="0.25">
      <c r="A58" s="1" t="s">
        <v>138</v>
      </c>
      <c r="B58" s="1" t="s">
        <v>139</v>
      </c>
      <c r="C58" s="1" t="s">
        <v>140</v>
      </c>
      <c r="D58" s="1" t="s">
        <v>112</v>
      </c>
      <c r="E58" s="1" t="s">
        <v>83</v>
      </c>
      <c r="F58" s="1" t="s">
        <v>126</v>
      </c>
      <c r="G58" s="1" t="s">
        <v>64</v>
      </c>
      <c r="H58" s="1" t="s">
        <v>65</v>
      </c>
      <c r="I58" s="2">
        <v>140</v>
      </c>
      <c r="J58" s="2">
        <f t="shared" si="10"/>
        <v>9.0000003576278687E-2</v>
      </c>
      <c r="K58" s="2">
        <f t="shared" si="11"/>
        <v>0</v>
      </c>
      <c r="L58" s="2">
        <f t="shared" si="12"/>
        <v>9.0000003576278687E-2</v>
      </c>
      <c r="AL58" s="5" t="str">
        <f t="shared" si="13"/>
        <v/>
      </c>
      <c r="AN58" s="5" t="str">
        <f t="shared" si="14"/>
        <v/>
      </c>
      <c r="AP58" s="5" t="str">
        <f t="shared" si="15"/>
        <v/>
      </c>
      <c r="AR58" s="2">
        <v>9.0000003576278687E-2</v>
      </c>
      <c r="AS58" s="5">
        <f t="shared" si="8"/>
        <v>0</v>
      </c>
      <c r="AT58" s="5">
        <f>$AS$149*(AU58/100)</f>
        <v>0</v>
      </c>
      <c r="AU58" s="11">
        <f>(AS58/$AS$149)*(100-78.2)</f>
        <v>0</v>
      </c>
      <c r="AV58" s="5">
        <f t="shared" si="9"/>
        <v>0</v>
      </c>
    </row>
    <row r="59" spans="1:48" x14ac:dyDescent="0.25">
      <c r="A59" s="1" t="s">
        <v>141</v>
      </c>
      <c r="B59" s="1" t="s">
        <v>142</v>
      </c>
      <c r="C59" s="1" t="s">
        <v>143</v>
      </c>
      <c r="D59" s="1" t="s">
        <v>112</v>
      </c>
      <c r="E59" s="1" t="s">
        <v>101</v>
      </c>
      <c r="F59" s="1" t="s">
        <v>126</v>
      </c>
      <c r="G59" s="1" t="s">
        <v>64</v>
      </c>
      <c r="H59" s="1" t="s">
        <v>65</v>
      </c>
      <c r="I59" s="2">
        <v>120</v>
      </c>
      <c r="J59" s="2">
        <f t="shared" si="10"/>
        <v>0.16000000014901167</v>
      </c>
      <c r="K59" s="2">
        <f t="shared" si="11"/>
        <v>0.10999999940395359</v>
      </c>
      <c r="L59" s="2">
        <f t="shared" si="12"/>
        <v>5.000000074505806E-2</v>
      </c>
      <c r="Z59" s="9">
        <v>0.10999999940395359</v>
      </c>
      <c r="AA59" s="5">
        <v>24.688124866224829</v>
      </c>
      <c r="AL59" s="5" t="str">
        <f t="shared" si="13"/>
        <v/>
      </c>
      <c r="AN59" s="5" t="str">
        <f t="shared" si="14"/>
        <v/>
      </c>
      <c r="AP59" s="5" t="str">
        <f t="shared" si="15"/>
        <v/>
      </c>
      <c r="AR59" s="2">
        <v>5.000000074505806E-2</v>
      </c>
      <c r="AS59" s="5">
        <f t="shared" si="8"/>
        <v>24.688124866224829</v>
      </c>
      <c r="AT59" s="5">
        <f>$AS$149*(AU59/100)</f>
        <v>5.3820112208370121</v>
      </c>
      <c r="AU59" s="11">
        <f>(AS59/$AS$149)*(100-78.2)</f>
        <v>3.0415679746209102E-4</v>
      </c>
      <c r="AV59" s="5">
        <f t="shared" si="9"/>
        <v>0.30415679746209101</v>
      </c>
    </row>
    <row r="60" spans="1:48" x14ac:dyDescent="0.25">
      <c r="A60" s="1" t="s">
        <v>141</v>
      </c>
      <c r="B60" s="1" t="s">
        <v>142</v>
      </c>
      <c r="C60" s="1" t="s">
        <v>143</v>
      </c>
      <c r="D60" s="1" t="s">
        <v>112</v>
      </c>
      <c r="E60" s="1" t="s">
        <v>113</v>
      </c>
      <c r="F60" s="1" t="s">
        <v>126</v>
      </c>
      <c r="G60" s="1" t="s">
        <v>64</v>
      </c>
      <c r="H60" s="1" t="s">
        <v>65</v>
      </c>
      <c r="I60" s="2">
        <v>120</v>
      </c>
      <c r="J60" s="2">
        <f t="shared" si="10"/>
        <v>5.000000074505806E-2</v>
      </c>
      <c r="K60" s="2">
        <f t="shared" si="11"/>
        <v>5.000000074505806E-2</v>
      </c>
      <c r="L60" s="2">
        <f t="shared" si="12"/>
        <v>0</v>
      </c>
      <c r="Z60" s="9">
        <v>5.000000074505806E-2</v>
      </c>
      <c r="AA60" s="5">
        <v>11.22187516721897</v>
      </c>
      <c r="AL60" s="5" t="str">
        <f t="shared" si="13"/>
        <v/>
      </c>
      <c r="AN60" s="5" t="str">
        <f t="shared" si="14"/>
        <v/>
      </c>
      <c r="AP60" s="5" t="str">
        <f t="shared" si="15"/>
        <v/>
      </c>
      <c r="AS60" s="5">
        <f t="shared" si="8"/>
        <v>11.22187516721897</v>
      </c>
      <c r="AT60" s="5">
        <f>$AS$149*(AU60/100)</f>
        <v>2.4463687864537351</v>
      </c>
      <c r="AU60" s="11">
        <f>(AS60/$AS$149)*(100-78.2)</f>
        <v>1.3825309256476626E-4</v>
      </c>
      <c r="AV60" s="5">
        <f t="shared" si="9"/>
        <v>0.13825309256476626</v>
      </c>
    </row>
    <row r="61" spans="1:48" x14ac:dyDescent="0.25">
      <c r="A61" s="1" t="s">
        <v>141</v>
      </c>
      <c r="B61" s="1" t="s">
        <v>142</v>
      </c>
      <c r="C61" s="1" t="s">
        <v>143</v>
      </c>
      <c r="D61" s="1" t="s">
        <v>112</v>
      </c>
      <c r="E61" s="1" t="s">
        <v>105</v>
      </c>
      <c r="F61" s="1" t="s">
        <v>126</v>
      </c>
      <c r="G61" s="1" t="s">
        <v>64</v>
      </c>
      <c r="H61" s="1" t="s">
        <v>65</v>
      </c>
      <c r="I61" s="2">
        <v>120</v>
      </c>
      <c r="J61" s="2">
        <f t="shared" si="10"/>
        <v>16.799999460577961</v>
      </c>
      <c r="K61" s="2">
        <f t="shared" si="11"/>
        <v>16.799999460577961</v>
      </c>
      <c r="L61" s="2">
        <f t="shared" si="12"/>
        <v>0</v>
      </c>
      <c r="R61" s="7">
        <v>16.309999465942379</v>
      </c>
      <c r="S61" s="5">
        <v>33837.132642030723</v>
      </c>
      <c r="T61" s="8">
        <v>7.9999998211860657E-2</v>
      </c>
      <c r="U61" s="5">
        <v>49.769998887553811</v>
      </c>
      <c r="Z61" s="9">
        <v>0.40999999642372131</v>
      </c>
      <c r="AA61" s="5">
        <v>92.019374197348952</v>
      </c>
      <c r="AL61" s="5" t="str">
        <f t="shared" si="13"/>
        <v/>
      </c>
      <c r="AN61" s="5" t="str">
        <f t="shared" si="14"/>
        <v/>
      </c>
      <c r="AP61" s="5" t="str">
        <f t="shared" si="15"/>
        <v/>
      </c>
      <c r="AS61" s="5">
        <f t="shared" si="8"/>
        <v>33978.922015115626</v>
      </c>
      <c r="AT61" s="5">
        <f>$AS$149*(AU61/100)</f>
        <v>7407.404999295205</v>
      </c>
      <c r="AU61" s="11">
        <f>(AS61/$AS$149)*(100-78.2)</f>
        <v>0.41861907930766501</v>
      </c>
      <c r="AV61" s="5">
        <f t="shared" si="9"/>
        <v>418.61907930766495</v>
      </c>
    </row>
    <row r="62" spans="1:48" x14ac:dyDescent="0.25">
      <c r="A62" s="1" t="s">
        <v>141</v>
      </c>
      <c r="B62" s="1" t="s">
        <v>142</v>
      </c>
      <c r="C62" s="1" t="s">
        <v>143</v>
      </c>
      <c r="D62" s="1" t="s">
        <v>112</v>
      </c>
      <c r="E62" s="1" t="s">
        <v>100</v>
      </c>
      <c r="F62" s="1" t="s">
        <v>126</v>
      </c>
      <c r="G62" s="1" t="s">
        <v>64</v>
      </c>
      <c r="H62" s="1" t="s">
        <v>65</v>
      </c>
      <c r="I62" s="2">
        <v>120</v>
      </c>
      <c r="J62" s="2">
        <f t="shared" si="10"/>
        <v>37.659999787807465</v>
      </c>
      <c r="K62" s="2">
        <f t="shared" si="11"/>
        <v>16.430000245571136</v>
      </c>
      <c r="L62" s="2">
        <f t="shared" si="12"/>
        <v>21.229999542236332</v>
      </c>
      <c r="R62" s="7">
        <v>8.3000001907348633</v>
      </c>
      <c r="S62" s="5">
        <v>17219.387895703319</v>
      </c>
      <c r="T62" s="8">
        <v>6.940000057220459</v>
      </c>
      <c r="U62" s="5">
        <v>4317.547535598278</v>
      </c>
      <c r="Z62" s="9">
        <v>0.69999998807907104</v>
      </c>
      <c r="AA62" s="5">
        <v>157.10624732449651</v>
      </c>
      <c r="AE62" s="2">
        <v>0.49000000953674322</v>
      </c>
      <c r="AF62" s="5">
        <v>120.73600234985351</v>
      </c>
      <c r="AL62" s="5" t="str">
        <f t="shared" si="13"/>
        <v/>
      </c>
      <c r="AN62" s="5" t="str">
        <f t="shared" si="14"/>
        <v/>
      </c>
      <c r="AP62" s="5" t="str">
        <f t="shared" si="15"/>
        <v/>
      </c>
      <c r="AR62" s="2">
        <v>21.229999542236332</v>
      </c>
      <c r="AS62" s="5">
        <f t="shared" si="8"/>
        <v>21814.777680975949</v>
      </c>
      <c r="AT62" s="5">
        <f>$AS$149*(AU62/100)</f>
        <v>4755.6215344527554</v>
      </c>
      <c r="AU62" s="11">
        <f>(AS62/$AS$149)*(100-78.2)</f>
        <v>0.26875726499060554</v>
      </c>
      <c r="AV62" s="5">
        <f t="shared" si="9"/>
        <v>268.75726499060551</v>
      </c>
    </row>
    <row r="63" spans="1:48" x14ac:dyDescent="0.25">
      <c r="A63" s="1" t="s">
        <v>141</v>
      </c>
      <c r="B63" s="1" t="s">
        <v>142</v>
      </c>
      <c r="C63" s="1" t="s">
        <v>143</v>
      </c>
      <c r="D63" s="1" t="s">
        <v>112</v>
      </c>
      <c r="E63" s="1" t="s">
        <v>91</v>
      </c>
      <c r="F63" s="1" t="s">
        <v>126</v>
      </c>
      <c r="G63" s="1" t="s">
        <v>64</v>
      </c>
      <c r="H63" s="1" t="s">
        <v>65</v>
      </c>
      <c r="I63" s="2">
        <v>120</v>
      </c>
      <c r="J63" s="2">
        <f t="shared" si="10"/>
        <v>9.0000003576278687E-2</v>
      </c>
      <c r="K63" s="2">
        <f t="shared" si="11"/>
        <v>9.0000003576278687E-2</v>
      </c>
      <c r="L63" s="2">
        <f t="shared" si="12"/>
        <v>0</v>
      </c>
      <c r="AE63" s="2">
        <v>9.0000003576278687E-2</v>
      </c>
      <c r="AF63" s="5">
        <v>22.176000881195069</v>
      </c>
      <c r="AL63" s="5" t="str">
        <f t="shared" si="13"/>
        <v/>
      </c>
      <c r="AN63" s="5" t="str">
        <f t="shared" si="14"/>
        <v/>
      </c>
      <c r="AP63" s="5" t="str">
        <f t="shared" si="15"/>
        <v/>
      </c>
      <c r="AS63" s="5">
        <f t="shared" si="8"/>
        <v>22.176000881195069</v>
      </c>
      <c r="AT63" s="5">
        <f>$AS$149*(AU63/100)</f>
        <v>4.8343681921005253</v>
      </c>
      <c r="AU63" s="11">
        <f>(AS63/$AS$149)*(100-78.2)</f>
        <v>2.7320752163597614E-4</v>
      </c>
      <c r="AV63" s="5">
        <f t="shared" si="9"/>
        <v>0.27320752163597617</v>
      </c>
    </row>
    <row r="64" spans="1:48" x14ac:dyDescent="0.25">
      <c r="A64" s="1" t="s">
        <v>141</v>
      </c>
      <c r="B64" s="1" t="s">
        <v>142</v>
      </c>
      <c r="C64" s="1" t="s">
        <v>143</v>
      </c>
      <c r="D64" s="1" t="s">
        <v>112</v>
      </c>
      <c r="E64" s="1" t="s">
        <v>82</v>
      </c>
      <c r="F64" s="1" t="s">
        <v>126</v>
      </c>
      <c r="G64" s="1" t="s">
        <v>64</v>
      </c>
      <c r="H64" s="1" t="s">
        <v>65</v>
      </c>
      <c r="I64" s="2">
        <v>120</v>
      </c>
      <c r="J64" s="2">
        <f t="shared" si="10"/>
        <v>3.9999999105930328E-2</v>
      </c>
      <c r="K64" s="2">
        <f t="shared" si="11"/>
        <v>0</v>
      </c>
      <c r="L64" s="2">
        <f t="shared" si="12"/>
        <v>3.9999999105930328E-2</v>
      </c>
      <c r="AL64" s="5" t="str">
        <f t="shared" si="13"/>
        <v/>
      </c>
      <c r="AN64" s="5" t="str">
        <f t="shared" si="14"/>
        <v/>
      </c>
      <c r="AP64" s="5" t="str">
        <f t="shared" si="15"/>
        <v/>
      </c>
      <c r="AR64" s="2">
        <v>3.9999999105930328E-2</v>
      </c>
      <c r="AS64" s="5">
        <f t="shared" si="8"/>
        <v>0</v>
      </c>
      <c r="AT64" s="5">
        <f>$AS$149*(AU64/100)</f>
        <v>0</v>
      </c>
      <c r="AU64" s="11">
        <f>(AS64/$AS$149)*(100-78.2)</f>
        <v>0</v>
      </c>
      <c r="AV64" s="5">
        <f t="shared" si="9"/>
        <v>0</v>
      </c>
    </row>
    <row r="65" spans="1:48" x14ac:dyDescent="0.25">
      <c r="A65" s="1" t="s">
        <v>141</v>
      </c>
      <c r="B65" s="1" t="s">
        <v>142</v>
      </c>
      <c r="C65" s="1" t="s">
        <v>143</v>
      </c>
      <c r="D65" s="1" t="s">
        <v>112</v>
      </c>
      <c r="E65" s="1" t="s">
        <v>106</v>
      </c>
      <c r="F65" s="1" t="s">
        <v>126</v>
      </c>
      <c r="G65" s="1" t="s">
        <v>64</v>
      </c>
      <c r="H65" s="1" t="s">
        <v>65</v>
      </c>
      <c r="I65" s="2">
        <v>120</v>
      </c>
      <c r="J65" s="2">
        <f t="shared" si="10"/>
        <v>19.03000020980835</v>
      </c>
      <c r="K65" s="2">
        <f t="shared" si="11"/>
        <v>12</v>
      </c>
      <c r="L65" s="2">
        <f t="shared" si="12"/>
        <v>7.0300002098083496</v>
      </c>
      <c r="P65" s="6">
        <v>3.0099999904632568</v>
      </c>
      <c r="Q65" s="5">
        <v>9636.8912194669247</v>
      </c>
      <c r="R65" s="7">
        <v>5.5399999618530273</v>
      </c>
      <c r="S65" s="5">
        <v>11493.42242085934</v>
      </c>
      <c r="T65" s="8">
        <v>3.4500000476837158</v>
      </c>
      <c r="U65" s="5">
        <v>2146.3312796652322</v>
      </c>
      <c r="AL65" s="5" t="str">
        <f t="shared" si="13"/>
        <v/>
      </c>
      <c r="AN65" s="5" t="str">
        <f t="shared" si="14"/>
        <v/>
      </c>
      <c r="AP65" s="5" t="str">
        <f t="shared" si="15"/>
        <v/>
      </c>
      <c r="AR65" s="2">
        <v>7.0300002098083496</v>
      </c>
      <c r="AS65" s="5">
        <f t="shared" si="8"/>
        <v>23276.644919991497</v>
      </c>
      <c r="AT65" s="5">
        <f>$AS$149*(AU65/100)</f>
        <v>5074.3085925581445</v>
      </c>
      <c r="AU65" s="11">
        <f>(AS65/$AS$149)*(100-78.2)</f>
        <v>0.28676741603055</v>
      </c>
      <c r="AV65" s="5">
        <f t="shared" si="9"/>
        <v>286.76741603055001</v>
      </c>
    </row>
    <row r="66" spans="1:48" x14ac:dyDescent="0.25">
      <c r="A66" s="1" t="s">
        <v>141</v>
      </c>
      <c r="B66" s="1" t="s">
        <v>142</v>
      </c>
      <c r="C66" s="1" t="s">
        <v>143</v>
      </c>
      <c r="D66" s="1" t="s">
        <v>112</v>
      </c>
      <c r="E66" s="1" t="s">
        <v>62</v>
      </c>
      <c r="F66" s="1" t="s">
        <v>126</v>
      </c>
      <c r="G66" s="1" t="s">
        <v>64</v>
      </c>
      <c r="H66" s="1" t="s">
        <v>65</v>
      </c>
      <c r="I66" s="2">
        <v>120</v>
      </c>
      <c r="J66" s="2">
        <f t="shared" si="10"/>
        <v>18.679999589920044</v>
      </c>
      <c r="K66" s="2">
        <f t="shared" ref="K66:K94" si="16">SUM(N66,P66,R66,T66,V66,X66,Z66,AB66,AE66,AG66,AI66,AW66,AY66,BA66,BC66,BE66)</f>
        <v>18.679999589920044</v>
      </c>
      <c r="L66" s="2">
        <f t="shared" ref="L66:L94" si="17">SUM(M66,AD66,AK66,AM66,AO66,AQ66,AR66)</f>
        <v>0</v>
      </c>
      <c r="R66" s="7">
        <v>16.569999694824219</v>
      </c>
      <c r="S66" s="5">
        <v>34376.535616874688</v>
      </c>
      <c r="T66" s="8">
        <v>2.1099998950958252</v>
      </c>
      <c r="U66" s="5">
        <v>1312.68368473649</v>
      </c>
      <c r="AL66" s="5" t="str">
        <f t="shared" si="13"/>
        <v/>
      </c>
      <c r="AN66" s="5" t="str">
        <f t="shared" si="14"/>
        <v/>
      </c>
      <c r="AP66" s="5" t="str">
        <f t="shared" si="15"/>
        <v/>
      </c>
      <c r="AS66" s="5">
        <f t="shared" si="8"/>
        <v>35689.219301611178</v>
      </c>
      <c r="AT66" s="5">
        <f>$AS$149*(AU66/100)</f>
        <v>7780.2498077512355</v>
      </c>
      <c r="AU66" s="11">
        <f>(AS66/$AS$149)*(100-78.2)</f>
        <v>0.43968987946714821</v>
      </c>
      <c r="AV66" s="5">
        <f t="shared" si="9"/>
        <v>439.68987946714822</v>
      </c>
    </row>
    <row r="67" spans="1:48" x14ac:dyDescent="0.25">
      <c r="A67" s="1" t="s">
        <v>144</v>
      </c>
      <c r="B67" s="1" t="s">
        <v>145</v>
      </c>
      <c r="C67" s="1" t="s">
        <v>229</v>
      </c>
      <c r="D67" s="1" t="s">
        <v>230</v>
      </c>
      <c r="E67" s="1" t="s">
        <v>101</v>
      </c>
      <c r="F67" s="1" t="s">
        <v>126</v>
      </c>
      <c r="G67" s="1" t="s">
        <v>64</v>
      </c>
      <c r="H67" s="1" t="s">
        <v>65</v>
      </c>
      <c r="I67" s="2">
        <v>7.6</v>
      </c>
      <c r="J67" s="2">
        <f t="shared" ref="J67:J97" si="18">SUM(K67:L67)</f>
        <v>1.559999942779541</v>
      </c>
      <c r="K67" s="2">
        <f t="shared" si="16"/>
        <v>0</v>
      </c>
      <c r="L67" s="2">
        <f t="shared" si="17"/>
        <v>1.559999942779541</v>
      </c>
      <c r="AL67" s="5" t="str">
        <f t="shared" ref="AL67:AL94" si="19">IF(AK67&gt;0,AK67*$AL$1,"")</f>
        <v/>
      </c>
      <c r="AN67" s="5" t="str">
        <f t="shared" ref="AN67:AN94" si="20">IF(AM67&gt;0,AM67*$AN$1,"")</f>
        <v/>
      </c>
      <c r="AP67" s="5" t="str">
        <f t="shared" ref="AP67:AP94" si="21">IF(AO67&gt;0,AO67*$AP$1,"")</f>
        <v/>
      </c>
      <c r="AR67" s="2">
        <v>1.559999942779541</v>
      </c>
      <c r="AS67" s="5">
        <f t="shared" si="8"/>
        <v>0</v>
      </c>
      <c r="AT67" s="5">
        <f>$AS$149*(AU67/100)</f>
        <v>0</v>
      </c>
      <c r="AU67" s="11">
        <f>(AS67/$AS$149)*(100-78.2)</f>
        <v>0</v>
      </c>
      <c r="AV67" s="5">
        <f t="shared" si="9"/>
        <v>0</v>
      </c>
    </row>
    <row r="68" spans="1:48" x14ac:dyDescent="0.25">
      <c r="A68" s="1" t="s">
        <v>146</v>
      </c>
      <c r="B68" s="1" t="s">
        <v>147</v>
      </c>
      <c r="C68" s="1" t="s">
        <v>148</v>
      </c>
      <c r="D68" s="1" t="s">
        <v>61</v>
      </c>
      <c r="E68" s="1" t="s">
        <v>101</v>
      </c>
      <c r="F68" s="1" t="s">
        <v>126</v>
      </c>
      <c r="G68" s="1" t="s">
        <v>64</v>
      </c>
      <c r="H68" s="1" t="s">
        <v>65</v>
      </c>
      <c r="I68" s="2">
        <v>40.4</v>
      </c>
      <c r="J68" s="2">
        <f t="shared" si="18"/>
        <v>2.0899999886751175</v>
      </c>
      <c r="K68" s="2">
        <f t="shared" si="16"/>
        <v>1.1399999707937241</v>
      </c>
      <c r="L68" s="2">
        <f t="shared" si="17"/>
        <v>0.95000001788139343</v>
      </c>
      <c r="R68" s="7">
        <v>0.239999994635582</v>
      </c>
      <c r="S68" s="5">
        <v>497.90998887084419</v>
      </c>
      <c r="T68" s="8">
        <v>0.89999997615814209</v>
      </c>
      <c r="U68" s="5">
        <v>559.91248516738415</v>
      </c>
      <c r="AL68" s="5" t="str">
        <f t="shared" si="19"/>
        <v/>
      </c>
      <c r="AN68" s="5" t="str">
        <f t="shared" si="20"/>
        <v/>
      </c>
      <c r="AP68" s="5" t="str">
        <f t="shared" si="21"/>
        <v/>
      </c>
      <c r="AR68" s="2">
        <v>0.95000001788139343</v>
      </c>
      <c r="AS68" s="5">
        <f t="shared" ref="AS68:AS130" si="22">SUM(O68,Q68,S68,U68,W68,Y68,AA68,AC68,AF68,AH68,AJ68,AX68,AZ68,BB68,BD68,BF68)</f>
        <v>1057.8224740382284</v>
      </c>
      <c r="AT68" s="5">
        <f>$AS$149*(AU68/100)</f>
        <v>230.60529934033377</v>
      </c>
      <c r="AU68" s="11">
        <f>(AS68/$AS$149)*(100-78.2)</f>
        <v>1.3032334279346698E-2</v>
      </c>
      <c r="AV68" s="5">
        <f t="shared" ref="AV68:AV130" si="23">(AU68/100)*$AV$1</f>
        <v>13.032334279346699</v>
      </c>
    </row>
    <row r="69" spans="1:48" x14ac:dyDescent="0.25">
      <c r="A69" s="1" t="s">
        <v>146</v>
      </c>
      <c r="B69" s="1" t="s">
        <v>147</v>
      </c>
      <c r="C69" s="1" t="s">
        <v>148</v>
      </c>
      <c r="D69" s="1" t="s">
        <v>61</v>
      </c>
      <c r="E69" s="1" t="s">
        <v>113</v>
      </c>
      <c r="F69" s="1" t="s">
        <v>126</v>
      </c>
      <c r="G69" s="1" t="s">
        <v>64</v>
      </c>
      <c r="H69" s="1" t="s">
        <v>65</v>
      </c>
      <c r="I69" s="2">
        <v>40.4</v>
      </c>
      <c r="J69" s="2">
        <f t="shared" si="18"/>
        <v>1.0100000184029341</v>
      </c>
      <c r="K69" s="2">
        <f t="shared" si="16"/>
        <v>0.99000001884996891</v>
      </c>
      <c r="L69" s="2">
        <f t="shared" si="17"/>
        <v>1.9999999552965161E-2</v>
      </c>
      <c r="R69" s="7">
        <v>9.9999997764825821E-3</v>
      </c>
      <c r="S69" s="5">
        <v>20.74624953628518</v>
      </c>
      <c r="T69" s="8">
        <v>0.98000001907348633</v>
      </c>
      <c r="U69" s="5">
        <v>609.68251186609268</v>
      </c>
      <c r="AL69" s="5" t="str">
        <f t="shared" si="19"/>
        <v/>
      </c>
      <c r="AN69" s="5" t="str">
        <f t="shared" si="20"/>
        <v/>
      </c>
      <c r="AP69" s="5" t="str">
        <f t="shared" si="21"/>
        <v/>
      </c>
      <c r="AR69" s="2">
        <v>1.9999999552965161E-2</v>
      </c>
      <c r="AS69" s="5">
        <f t="shared" si="22"/>
        <v>630.42876140237786</v>
      </c>
      <c r="AT69" s="5">
        <f>$AS$149*(AU69/100)</f>
        <v>137.43346998571835</v>
      </c>
      <c r="AU69" s="11">
        <f>(AS69/$AS$149)*(100-78.2)</f>
        <v>7.7668593356179485E-3</v>
      </c>
      <c r="AV69" s="5">
        <f t="shared" si="23"/>
        <v>7.7668593356179487</v>
      </c>
    </row>
    <row r="70" spans="1:48" x14ac:dyDescent="0.25">
      <c r="A70" s="1" t="s">
        <v>149</v>
      </c>
      <c r="B70" s="1" t="s">
        <v>150</v>
      </c>
      <c r="C70" s="1" t="s">
        <v>151</v>
      </c>
      <c r="D70" s="1" t="s">
        <v>112</v>
      </c>
      <c r="E70" s="1" t="s">
        <v>101</v>
      </c>
      <c r="F70" s="1" t="s">
        <v>126</v>
      </c>
      <c r="G70" s="1" t="s">
        <v>64</v>
      </c>
      <c r="H70" s="1" t="s">
        <v>65</v>
      </c>
      <c r="I70" s="2">
        <v>19</v>
      </c>
      <c r="J70" s="2">
        <f t="shared" si="18"/>
        <v>18.469999986439944</v>
      </c>
      <c r="K70" s="2">
        <f t="shared" si="16"/>
        <v>0.43999998643994337</v>
      </c>
      <c r="L70" s="2">
        <f t="shared" si="17"/>
        <v>18.03</v>
      </c>
      <c r="Z70" s="9">
        <v>0.38999998569488531</v>
      </c>
      <c r="AA70" s="5">
        <v>97.25624643266201</v>
      </c>
      <c r="AE70" s="2">
        <v>5.000000074505806E-2</v>
      </c>
      <c r="AF70" s="5">
        <v>12.320000183582311</v>
      </c>
      <c r="AL70" s="5" t="str">
        <f t="shared" si="19"/>
        <v/>
      </c>
      <c r="AN70" s="5" t="str">
        <f t="shared" si="20"/>
        <v/>
      </c>
      <c r="AP70" s="5" t="str">
        <f t="shared" si="21"/>
        <v/>
      </c>
      <c r="AR70" s="2">
        <v>18.03</v>
      </c>
      <c r="AS70" s="5">
        <f t="shared" si="22"/>
        <v>109.57624661624432</v>
      </c>
      <c r="AT70" s="5">
        <f>$AS$149*(AU70/100)</f>
        <v>23.887621762341258</v>
      </c>
      <c r="AU70" s="11">
        <f>(AS70/$AS$149)*(100-78.2)</f>
        <v>1.3499753597855787E-3</v>
      </c>
      <c r="AV70" s="5">
        <f t="shared" si="23"/>
        <v>1.3499753597855788</v>
      </c>
    </row>
    <row r="71" spans="1:48" x14ac:dyDescent="0.25">
      <c r="A71" s="1" t="s">
        <v>149</v>
      </c>
      <c r="B71" s="1" t="s">
        <v>150</v>
      </c>
      <c r="C71" s="1" t="s">
        <v>151</v>
      </c>
      <c r="D71" s="1" t="s">
        <v>112</v>
      </c>
      <c r="E71" s="1" t="s">
        <v>72</v>
      </c>
      <c r="F71" s="1" t="s">
        <v>126</v>
      </c>
      <c r="G71" s="1" t="s">
        <v>64</v>
      </c>
      <c r="H71" s="1" t="s">
        <v>65</v>
      </c>
      <c r="I71" s="2">
        <v>19</v>
      </c>
      <c r="J71" s="2">
        <f t="shared" si="18"/>
        <v>3.9999999105930328E-2</v>
      </c>
      <c r="K71" s="2">
        <f t="shared" si="16"/>
        <v>9.9999997764825821E-3</v>
      </c>
      <c r="L71" s="2">
        <f t="shared" si="17"/>
        <v>2.999999932944775E-2</v>
      </c>
      <c r="AE71" s="2">
        <v>9.9999997764825821E-3</v>
      </c>
      <c r="AF71" s="5">
        <v>2.463999944925308</v>
      </c>
      <c r="AL71" s="5" t="str">
        <f t="shared" si="19"/>
        <v/>
      </c>
      <c r="AN71" s="5" t="str">
        <f t="shared" si="20"/>
        <v/>
      </c>
      <c r="AP71" s="5" t="str">
        <f t="shared" si="21"/>
        <v/>
      </c>
      <c r="AR71" s="2">
        <v>2.999999932944775E-2</v>
      </c>
      <c r="AS71" s="5">
        <f t="shared" si="22"/>
        <v>2.463999944925308</v>
      </c>
      <c r="AT71" s="5">
        <f>$AS$149*(AU71/100)</f>
        <v>0.53715198799371711</v>
      </c>
      <c r="AU71" s="11">
        <f>(AS71/$AS$149)*(100-78.2)</f>
        <v>3.0356389408113474E-5</v>
      </c>
      <c r="AV71" s="5">
        <f t="shared" si="23"/>
        <v>3.0356389408113475E-2</v>
      </c>
    </row>
    <row r="72" spans="1:48" x14ac:dyDescent="0.25">
      <c r="A72" s="1" t="s">
        <v>152</v>
      </c>
      <c r="B72" s="1" t="s">
        <v>153</v>
      </c>
      <c r="C72" s="1" t="s">
        <v>154</v>
      </c>
      <c r="D72" s="1" t="s">
        <v>155</v>
      </c>
      <c r="E72" s="1" t="s">
        <v>107</v>
      </c>
      <c r="F72" s="1" t="s">
        <v>73</v>
      </c>
      <c r="G72" s="1" t="s">
        <v>64</v>
      </c>
      <c r="H72" s="1" t="s">
        <v>65</v>
      </c>
      <c r="I72" s="2">
        <v>80</v>
      </c>
      <c r="J72" s="2">
        <f t="shared" si="18"/>
        <v>9.0000003576278687E-2</v>
      </c>
      <c r="K72" s="2">
        <f t="shared" si="16"/>
        <v>0</v>
      </c>
      <c r="L72" s="2">
        <f t="shared" si="17"/>
        <v>9.0000003576278687E-2</v>
      </c>
      <c r="AL72" s="5" t="str">
        <f t="shared" si="19"/>
        <v/>
      </c>
      <c r="AN72" s="5" t="str">
        <f t="shared" si="20"/>
        <v/>
      </c>
      <c r="AP72" s="5" t="str">
        <f t="shared" si="21"/>
        <v/>
      </c>
      <c r="AR72" s="2">
        <v>9.0000003576278687E-2</v>
      </c>
      <c r="AS72" s="5">
        <f t="shared" si="22"/>
        <v>0</v>
      </c>
      <c r="AT72" s="5">
        <f>$AS$149*(AU72/100)</f>
        <v>0</v>
      </c>
      <c r="AU72" s="11">
        <f>(AS72/$AS$149)*(100-78.2)</f>
        <v>0</v>
      </c>
      <c r="AV72" s="5">
        <f t="shared" si="23"/>
        <v>0</v>
      </c>
    </row>
    <row r="73" spans="1:48" x14ac:dyDescent="0.25">
      <c r="A73" s="1" t="s">
        <v>152</v>
      </c>
      <c r="B73" s="1" t="s">
        <v>153</v>
      </c>
      <c r="C73" s="1" t="s">
        <v>154</v>
      </c>
      <c r="D73" s="1" t="s">
        <v>155</v>
      </c>
      <c r="E73" s="1" t="s">
        <v>81</v>
      </c>
      <c r="F73" s="1" t="s">
        <v>126</v>
      </c>
      <c r="G73" s="1" t="s">
        <v>64</v>
      </c>
      <c r="H73" s="1" t="s">
        <v>65</v>
      </c>
      <c r="I73" s="2">
        <v>80</v>
      </c>
      <c r="J73" s="2">
        <f t="shared" si="18"/>
        <v>5.9999998658895493E-2</v>
      </c>
      <c r="K73" s="2">
        <f t="shared" si="16"/>
        <v>0</v>
      </c>
      <c r="L73" s="2">
        <f t="shared" si="17"/>
        <v>5.9999998658895493E-2</v>
      </c>
      <c r="AL73" s="5" t="str">
        <f t="shared" si="19"/>
        <v/>
      </c>
      <c r="AN73" s="5" t="str">
        <f t="shared" si="20"/>
        <v/>
      </c>
      <c r="AP73" s="5" t="str">
        <f t="shared" si="21"/>
        <v/>
      </c>
      <c r="AR73" s="2">
        <v>5.9999998658895493E-2</v>
      </c>
      <c r="AS73" s="5">
        <f t="shared" si="22"/>
        <v>0</v>
      </c>
      <c r="AT73" s="5">
        <f>$AS$149*(AU73/100)</f>
        <v>0</v>
      </c>
      <c r="AU73" s="11">
        <f>(AS73/$AS$149)*(100-78.2)</f>
        <v>0</v>
      </c>
      <c r="AV73" s="5">
        <f t="shared" si="23"/>
        <v>0</v>
      </c>
    </row>
    <row r="74" spans="1:48" x14ac:dyDescent="0.25">
      <c r="A74" s="1" t="s">
        <v>152</v>
      </c>
      <c r="B74" s="1" t="s">
        <v>153</v>
      </c>
      <c r="C74" s="1" t="s">
        <v>154</v>
      </c>
      <c r="D74" s="1" t="s">
        <v>155</v>
      </c>
      <c r="E74" s="1" t="s">
        <v>82</v>
      </c>
      <c r="F74" s="1" t="s">
        <v>126</v>
      </c>
      <c r="G74" s="1" t="s">
        <v>64</v>
      </c>
      <c r="H74" s="1" t="s">
        <v>65</v>
      </c>
      <c r="I74" s="2">
        <v>80</v>
      </c>
      <c r="J74" s="2">
        <f t="shared" si="18"/>
        <v>5.9999998658895493E-2</v>
      </c>
      <c r="K74" s="2">
        <f t="shared" si="16"/>
        <v>0</v>
      </c>
      <c r="L74" s="2">
        <f t="shared" si="17"/>
        <v>5.9999998658895493E-2</v>
      </c>
      <c r="AL74" s="5" t="str">
        <f t="shared" si="19"/>
        <v/>
      </c>
      <c r="AN74" s="5" t="str">
        <f t="shared" si="20"/>
        <v/>
      </c>
      <c r="AP74" s="5" t="str">
        <f t="shared" si="21"/>
        <v/>
      </c>
      <c r="AR74" s="2">
        <v>5.9999998658895493E-2</v>
      </c>
      <c r="AS74" s="5">
        <f t="shared" si="22"/>
        <v>0</v>
      </c>
      <c r="AT74" s="5">
        <f>$AS$149*(AU74/100)</f>
        <v>0</v>
      </c>
      <c r="AU74" s="11">
        <f>(AS74/$AS$149)*(100-78.2)</f>
        <v>0</v>
      </c>
      <c r="AV74" s="5">
        <f t="shared" si="23"/>
        <v>0</v>
      </c>
    </row>
    <row r="75" spans="1:48" x14ac:dyDescent="0.25">
      <c r="A75" s="1" t="s">
        <v>152</v>
      </c>
      <c r="B75" s="1" t="s">
        <v>153</v>
      </c>
      <c r="C75" s="1" t="s">
        <v>154</v>
      </c>
      <c r="D75" s="1" t="s">
        <v>155</v>
      </c>
      <c r="E75" s="1" t="s">
        <v>83</v>
      </c>
      <c r="F75" s="1" t="s">
        <v>126</v>
      </c>
      <c r="G75" s="1" t="s">
        <v>64</v>
      </c>
      <c r="H75" s="1" t="s">
        <v>65</v>
      </c>
      <c r="I75" s="2">
        <v>80</v>
      </c>
      <c r="J75" s="2">
        <f t="shared" si="18"/>
        <v>39.690000534057617</v>
      </c>
      <c r="K75" s="2">
        <f t="shared" si="16"/>
        <v>0</v>
      </c>
      <c r="L75" s="2">
        <f t="shared" si="17"/>
        <v>39.690000534057617</v>
      </c>
      <c r="AL75" s="5" t="str">
        <f t="shared" si="19"/>
        <v/>
      </c>
      <c r="AN75" s="5" t="str">
        <f t="shared" si="20"/>
        <v/>
      </c>
      <c r="AO75" s="2">
        <v>1.029999971389771</v>
      </c>
      <c r="AP75" s="5">
        <f t="shared" si="21"/>
        <v>1.029999971389771</v>
      </c>
      <c r="AQ75" s="2">
        <v>1.549999952316284</v>
      </c>
      <c r="AR75" s="2">
        <v>37.110000610351563</v>
      </c>
      <c r="AS75" s="5">
        <f t="shared" si="22"/>
        <v>0</v>
      </c>
      <c r="AT75" s="5">
        <f>$AS$149*(AU75/100)</f>
        <v>0</v>
      </c>
      <c r="AU75" s="11">
        <f>(AS75/$AS$149)*(100-78.2)</f>
        <v>0</v>
      </c>
      <c r="AV75" s="5">
        <f t="shared" si="23"/>
        <v>0</v>
      </c>
    </row>
    <row r="76" spans="1:48" x14ac:dyDescent="0.25">
      <c r="A76" s="1" t="s">
        <v>152</v>
      </c>
      <c r="B76" s="1" t="s">
        <v>153</v>
      </c>
      <c r="C76" s="1" t="s">
        <v>154</v>
      </c>
      <c r="D76" s="1" t="s">
        <v>155</v>
      </c>
      <c r="E76" s="1" t="s">
        <v>77</v>
      </c>
      <c r="F76" s="1" t="s">
        <v>126</v>
      </c>
      <c r="G76" s="1" t="s">
        <v>64</v>
      </c>
      <c r="H76" s="1" t="s">
        <v>65</v>
      </c>
      <c r="I76" s="2">
        <v>80</v>
      </c>
      <c r="J76" s="2">
        <f t="shared" si="18"/>
        <v>40</v>
      </c>
      <c r="K76" s="2">
        <f t="shared" si="16"/>
        <v>0</v>
      </c>
      <c r="L76" s="2">
        <f t="shared" si="17"/>
        <v>40</v>
      </c>
      <c r="AL76" s="5" t="str">
        <f t="shared" si="19"/>
        <v/>
      </c>
      <c r="AN76" s="5" t="str">
        <f t="shared" si="20"/>
        <v/>
      </c>
      <c r="AP76" s="5" t="str">
        <f t="shared" si="21"/>
        <v/>
      </c>
      <c r="AR76" s="2">
        <v>40</v>
      </c>
      <c r="AS76" s="5">
        <f t="shared" si="22"/>
        <v>0</v>
      </c>
      <c r="AT76" s="5">
        <f>$AS$149*(AU76/100)</f>
        <v>0</v>
      </c>
      <c r="AU76" s="11">
        <f>(AS76/$AS$149)*(100-78.2)</f>
        <v>0</v>
      </c>
      <c r="AV76" s="5">
        <f t="shared" si="23"/>
        <v>0</v>
      </c>
    </row>
    <row r="77" spans="1:48" x14ac:dyDescent="0.25">
      <c r="A77" s="1" t="s">
        <v>156</v>
      </c>
      <c r="B77" s="1" t="s">
        <v>157</v>
      </c>
      <c r="C77" s="1" t="s">
        <v>158</v>
      </c>
      <c r="D77" s="1" t="s">
        <v>61</v>
      </c>
      <c r="E77" s="1" t="s">
        <v>101</v>
      </c>
      <c r="F77" s="1" t="s">
        <v>126</v>
      </c>
      <c r="G77" s="1" t="s">
        <v>64</v>
      </c>
      <c r="H77" s="1" t="s">
        <v>65</v>
      </c>
      <c r="I77" s="2">
        <v>1.1000000000000001</v>
      </c>
      <c r="J77" s="2">
        <f t="shared" si="18"/>
        <v>0.2800000011920929</v>
      </c>
      <c r="K77" s="2">
        <f t="shared" si="16"/>
        <v>0</v>
      </c>
      <c r="L77" s="2">
        <f t="shared" si="17"/>
        <v>0.2800000011920929</v>
      </c>
      <c r="AL77" s="5" t="str">
        <f t="shared" si="19"/>
        <v/>
      </c>
      <c r="AN77" s="5" t="str">
        <f t="shared" si="20"/>
        <v/>
      </c>
      <c r="AP77" s="5" t="str">
        <f t="shared" si="21"/>
        <v/>
      </c>
      <c r="AR77" s="2">
        <v>0.2800000011920929</v>
      </c>
      <c r="AS77" s="5">
        <f t="shared" si="22"/>
        <v>0</v>
      </c>
      <c r="AT77" s="5">
        <f>$AS$149*(AU77/100)</f>
        <v>0</v>
      </c>
      <c r="AU77" s="11">
        <f>(AS77/$AS$149)*(100-78.2)</f>
        <v>0</v>
      </c>
      <c r="AV77" s="5">
        <f t="shared" si="23"/>
        <v>0</v>
      </c>
    </row>
    <row r="78" spans="1:48" x14ac:dyDescent="0.25">
      <c r="A78" s="1" t="s">
        <v>156</v>
      </c>
      <c r="B78" s="1" t="s">
        <v>157</v>
      </c>
      <c r="C78" s="1" t="s">
        <v>158</v>
      </c>
      <c r="D78" s="1" t="s">
        <v>61</v>
      </c>
      <c r="E78" s="1" t="s">
        <v>113</v>
      </c>
      <c r="F78" s="1" t="s">
        <v>126</v>
      </c>
      <c r="G78" s="1" t="s">
        <v>64</v>
      </c>
      <c r="H78" s="1" t="s">
        <v>65</v>
      </c>
      <c r="I78" s="2">
        <v>1.1000000000000001</v>
      </c>
      <c r="J78" s="2">
        <f t="shared" si="18"/>
        <v>1.9999999552965161E-2</v>
      </c>
      <c r="K78" s="2">
        <f t="shared" si="16"/>
        <v>0</v>
      </c>
      <c r="L78" s="2">
        <f t="shared" si="17"/>
        <v>1.9999999552965161E-2</v>
      </c>
      <c r="AL78" s="5" t="str">
        <f t="shared" si="19"/>
        <v/>
      </c>
      <c r="AN78" s="5" t="str">
        <f t="shared" si="20"/>
        <v/>
      </c>
      <c r="AP78" s="5" t="str">
        <f t="shared" si="21"/>
        <v/>
      </c>
      <c r="AR78" s="2">
        <v>1.9999999552965161E-2</v>
      </c>
      <c r="AS78" s="5">
        <f t="shared" si="22"/>
        <v>0</v>
      </c>
      <c r="AT78" s="5">
        <f>$AS$149*(AU78/100)</f>
        <v>0</v>
      </c>
      <c r="AU78" s="11">
        <f>(AS78/$AS$149)*(100-78.2)</f>
        <v>0</v>
      </c>
      <c r="AV78" s="5">
        <f t="shared" si="23"/>
        <v>0</v>
      </c>
    </row>
    <row r="79" spans="1:48" x14ac:dyDescent="0.25">
      <c r="A79" s="1" t="s">
        <v>159</v>
      </c>
      <c r="B79" s="1" t="s">
        <v>160</v>
      </c>
      <c r="C79" s="1" t="s">
        <v>143</v>
      </c>
      <c r="D79" s="1" t="s">
        <v>112</v>
      </c>
      <c r="E79" s="1" t="s">
        <v>101</v>
      </c>
      <c r="F79" s="1" t="s">
        <v>161</v>
      </c>
      <c r="G79" s="1" t="s">
        <v>64</v>
      </c>
      <c r="H79" s="1" t="s">
        <v>162</v>
      </c>
      <c r="I79" s="2">
        <v>57.14</v>
      </c>
      <c r="J79" s="2">
        <f t="shared" si="18"/>
        <v>31.250000006258489</v>
      </c>
      <c r="K79" s="2">
        <f t="shared" si="16"/>
        <v>30.110000020563604</v>
      </c>
      <c r="L79" s="2">
        <f t="shared" si="17"/>
        <v>1.139999985694885</v>
      </c>
      <c r="R79" s="7">
        <v>23.78</v>
      </c>
      <c r="S79" s="5">
        <v>49334.586117646999</v>
      </c>
      <c r="T79" s="8">
        <v>6.2300000190734863</v>
      </c>
      <c r="U79" s="5">
        <v>3875.8387618660931</v>
      </c>
      <c r="Z79" s="9">
        <v>0.10000000149011611</v>
      </c>
      <c r="AA79" s="5">
        <v>24.937500371597711</v>
      </c>
      <c r="AL79" s="5" t="str">
        <f t="shared" si="19"/>
        <v/>
      </c>
      <c r="AN79" s="5" t="str">
        <f t="shared" si="20"/>
        <v/>
      </c>
      <c r="AP79" s="5" t="str">
        <f t="shared" si="21"/>
        <v/>
      </c>
      <c r="AR79" s="2">
        <v>1.139999985694885</v>
      </c>
      <c r="AS79" s="5">
        <f t="shared" si="22"/>
        <v>53235.362379884689</v>
      </c>
      <c r="AT79" s="5">
        <f>$AS$149*(AU79/100)</f>
        <v>11605.30899881486</v>
      </c>
      <c r="AU79" s="11">
        <f>(AS79/$AS$149)*(100-78.2)</f>
        <v>0.65585772191841563</v>
      </c>
      <c r="AV79" s="5">
        <f t="shared" si="23"/>
        <v>655.85772191841568</v>
      </c>
    </row>
    <row r="80" spans="1:48" x14ac:dyDescent="0.25">
      <c r="A80" s="1" t="s">
        <v>165</v>
      </c>
      <c r="B80" s="1" t="s">
        <v>166</v>
      </c>
      <c r="C80" s="1" t="s">
        <v>167</v>
      </c>
      <c r="D80" s="1" t="s">
        <v>61</v>
      </c>
      <c r="E80" s="1" t="s">
        <v>108</v>
      </c>
      <c r="F80" s="1" t="s">
        <v>73</v>
      </c>
      <c r="G80" s="1" t="s">
        <v>64</v>
      </c>
      <c r="H80" s="1" t="s">
        <v>65</v>
      </c>
      <c r="I80" s="2">
        <v>9.42</v>
      </c>
      <c r="J80" s="2">
        <f t="shared" si="18"/>
        <v>4.999999888241291E-2</v>
      </c>
      <c r="K80" s="2">
        <f t="shared" si="16"/>
        <v>9.9999997764825821E-3</v>
      </c>
      <c r="L80" s="2">
        <f t="shared" si="17"/>
        <v>3.9999999105930328E-2</v>
      </c>
      <c r="Z80" s="9">
        <v>9.9999997764825821E-3</v>
      </c>
      <c r="AA80" s="5">
        <v>2.4937499442603439</v>
      </c>
      <c r="AL80" s="5" t="str">
        <f t="shared" si="19"/>
        <v/>
      </c>
      <c r="AN80" s="5" t="str">
        <f t="shared" si="20"/>
        <v/>
      </c>
      <c r="AP80" s="5" t="str">
        <f t="shared" si="21"/>
        <v/>
      </c>
      <c r="AR80" s="2">
        <v>3.9999999105930328E-2</v>
      </c>
      <c r="AS80" s="5">
        <f t="shared" si="22"/>
        <v>2.4937499442603439</v>
      </c>
      <c r="AT80" s="5">
        <f>$AS$149*(AU80/100)</f>
        <v>0.54363748784875487</v>
      </c>
      <c r="AU80" s="11">
        <f>(AS80/$AS$149)*(100-78.2)</f>
        <v>3.072290831431939E-5</v>
      </c>
      <c r="AV80" s="5">
        <f t="shared" si="23"/>
        <v>3.0722908314319394E-2</v>
      </c>
    </row>
    <row r="81" spans="1:48" x14ac:dyDescent="0.25">
      <c r="A81" s="1" t="s">
        <v>165</v>
      </c>
      <c r="B81" s="1" t="s">
        <v>166</v>
      </c>
      <c r="C81" s="1" t="s">
        <v>167</v>
      </c>
      <c r="D81" s="1" t="s">
        <v>61</v>
      </c>
      <c r="E81" s="1" t="s">
        <v>101</v>
      </c>
      <c r="F81" s="1" t="s">
        <v>161</v>
      </c>
      <c r="G81" s="1" t="s">
        <v>64</v>
      </c>
      <c r="H81" s="1" t="s">
        <v>162</v>
      </c>
      <c r="I81" s="2">
        <v>9.42</v>
      </c>
      <c r="J81" s="2">
        <f t="shared" si="18"/>
        <v>9.3599999137222767</v>
      </c>
      <c r="K81" s="2">
        <f t="shared" si="16"/>
        <v>2.9500000663101673</v>
      </c>
      <c r="L81" s="2">
        <f t="shared" si="17"/>
        <v>6.4099998474121094</v>
      </c>
      <c r="R81" s="7">
        <v>1.9999999552965161E-2</v>
      </c>
      <c r="S81" s="5">
        <v>41.492499072570347</v>
      </c>
      <c r="Z81" s="9">
        <v>2.9300000667572021</v>
      </c>
      <c r="AA81" s="5">
        <v>730.66876664757729</v>
      </c>
      <c r="AL81" s="5" t="str">
        <f t="shared" si="19"/>
        <v/>
      </c>
      <c r="AN81" s="5" t="str">
        <f t="shared" si="20"/>
        <v/>
      </c>
      <c r="AP81" s="5" t="str">
        <f t="shared" si="21"/>
        <v/>
      </c>
      <c r="AR81" s="2">
        <v>6.4099998474121094</v>
      </c>
      <c r="AS81" s="5">
        <f t="shared" si="22"/>
        <v>772.16126572014764</v>
      </c>
      <c r="AT81" s="5">
        <f>$AS$149*(AU81/100)</f>
        <v>168.33115592699212</v>
      </c>
      <c r="AU81" s="11">
        <f>(AS81/$AS$149)*(100-78.2)</f>
        <v>9.5129986168782672E-3</v>
      </c>
      <c r="AV81" s="5">
        <f t="shared" si="23"/>
        <v>9.5129986168782672</v>
      </c>
    </row>
    <row r="82" spans="1:48" x14ac:dyDescent="0.25">
      <c r="A82" s="1" t="s">
        <v>168</v>
      </c>
      <c r="B82" s="1" t="s">
        <v>169</v>
      </c>
      <c r="C82" s="1" t="s">
        <v>170</v>
      </c>
      <c r="D82" s="1" t="s">
        <v>61</v>
      </c>
      <c r="E82" s="1" t="s">
        <v>100</v>
      </c>
      <c r="F82" s="1" t="s">
        <v>161</v>
      </c>
      <c r="G82" s="1" t="s">
        <v>64</v>
      </c>
      <c r="H82" s="1" t="s">
        <v>162</v>
      </c>
      <c r="I82" s="2">
        <v>8</v>
      </c>
      <c r="J82" s="2">
        <f t="shared" si="18"/>
        <v>0.46000000834465032</v>
      </c>
      <c r="K82" s="2">
        <f t="shared" si="16"/>
        <v>0</v>
      </c>
      <c r="L82" s="2">
        <f t="shared" si="17"/>
        <v>0.46000000834465032</v>
      </c>
      <c r="AL82" s="5" t="str">
        <f t="shared" si="19"/>
        <v/>
      </c>
      <c r="AN82" s="5" t="str">
        <f t="shared" si="20"/>
        <v/>
      </c>
      <c r="AP82" s="5" t="str">
        <f t="shared" si="21"/>
        <v/>
      </c>
      <c r="AR82" s="2">
        <v>0.46000000834465032</v>
      </c>
      <c r="AS82" s="5">
        <f t="shared" si="22"/>
        <v>0</v>
      </c>
      <c r="AT82" s="5">
        <f>$AS$149*(AU82/100)</f>
        <v>0</v>
      </c>
      <c r="AU82" s="11">
        <f>(AS82/$AS$149)*(100-78.2)</f>
        <v>0</v>
      </c>
      <c r="AV82" s="5">
        <f t="shared" si="23"/>
        <v>0</v>
      </c>
    </row>
    <row r="83" spans="1:48" x14ac:dyDescent="0.25">
      <c r="A83" s="1" t="s">
        <v>168</v>
      </c>
      <c r="B83" s="1" t="s">
        <v>169</v>
      </c>
      <c r="C83" s="1" t="s">
        <v>170</v>
      </c>
      <c r="D83" s="1" t="s">
        <v>61</v>
      </c>
      <c r="E83" s="1" t="s">
        <v>91</v>
      </c>
      <c r="F83" s="1" t="s">
        <v>161</v>
      </c>
      <c r="G83" s="1" t="s">
        <v>64</v>
      </c>
      <c r="H83" s="1" t="s">
        <v>162</v>
      </c>
      <c r="I83" s="2">
        <v>8</v>
      </c>
      <c r="J83" s="2">
        <f t="shared" si="18"/>
        <v>0.52999997138977051</v>
      </c>
      <c r="K83" s="2">
        <f t="shared" si="16"/>
        <v>0</v>
      </c>
      <c r="L83" s="2">
        <f t="shared" si="17"/>
        <v>0.52999997138977051</v>
      </c>
      <c r="AL83" s="5" t="str">
        <f t="shared" si="19"/>
        <v/>
      </c>
      <c r="AN83" s="5" t="str">
        <f t="shared" si="20"/>
        <v/>
      </c>
      <c r="AP83" s="5" t="str">
        <f t="shared" si="21"/>
        <v/>
      </c>
      <c r="AR83" s="2">
        <v>0.52999997138977051</v>
      </c>
      <c r="AS83" s="5">
        <f t="shared" si="22"/>
        <v>0</v>
      </c>
      <c r="AT83" s="5">
        <f>$AS$149*(AU83/100)</f>
        <v>0</v>
      </c>
      <c r="AU83" s="11">
        <f>(AS83/$AS$149)*(100-78.2)</f>
        <v>0</v>
      </c>
      <c r="AV83" s="5">
        <f t="shared" si="23"/>
        <v>0</v>
      </c>
    </row>
    <row r="84" spans="1:48" x14ac:dyDescent="0.25">
      <c r="A84" s="1" t="s">
        <v>171</v>
      </c>
      <c r="B84" s="1" t="s">
        <v>172</v>
      </c>
      <c r="C84" s="1" t="s">
        <v>173</v>
      </c>
      <c r="D84" s="1" t="s">
        <v>174</v>
      </c>
      <c r="E84" s="1" t="s">
        <v>100</v>
      </c>
      <c r="F84" s="1" t="s">
        <v>161</v>
      </c>
      <c r="G84" s="1" t="s">
        <v>64</v>
      </c>
      <c r="H84" s="1" t="s">
        <v>162</v>
      </c>
      <c r="I84" s="2">
        <v>9.89</v>
      </c>
      <c r="J84" s="2">
        <f t="shared" si="18"/>
        <v>2.2700000405311584</v>
      </c>
      <c r="K84" s="2">
        <f t="shared" si="16"/>
        <v>1.3400000333786011</v>
      </c>
      <c r="L84" s="2">
        <f t="shared" si="17"/>
        <v>0.93000000715255737</v>
      </c>
      <c r="T84" s="8">
        <v>1.3400000333786011</v>
      </c>
      <c r="U84" s="5">
        <v>833.64752076566219</v>
      </c>
      <c r="AL84" s="5" t="str">
        <f t="shared" si="19"/>
        <v/>
      </c>
      <c r="AN84" s="5" t="str">
        <f t="shared" si="20"/>
        <v/>
      </c>
      <c r="AP84" s="5" t="str">
        <f t="shared" si="21"/>
        <v/>
      </c>
      <c r="AR84" s="2">
        <v>0.93000000715255737</v>
      </c>
      <c r="AS84" s="5">
        <f t="shared" si="22"/>
        <v>833.64752076566219</v>
      </c>
      <c r="AT84" s="5">
        <f>$AS$149*(AU84/100)</f>
        <v>181.73515952691432</v>
      </c>
      <c r="AU84" s="11">
        <f>(AS84/$AS$149)*(100-78.2)</f>
        <v>1.0270507035355444E-2</v>
      </c>
      <c r="AV84" s="5">
        <f t="shared" si="23"/>
        <v>10.270507035355445</v>
      </c>
    </row>
    <row r="85" spans="1:48" x14ac:dyDescent="0.25">
      <c r="A85" s="1" t="s">
        <v>175</v>
      </c>
      <c r="B85" s="1" t="s">
        <v>172</v>
      </c>
      <c r="C85" s="1" t="s">
        <v>173</v>
      </c>
      <c r="D85" s="1" t="s">
        <v>174</v>
      </c>
      <c r="E85" s="1" t="s">
        <v>101</v>
      </c>
      <c r="F85" s="1" t="s">
        <v>161</v>
      </c>
      <c r="G85" s="1" t="s">
        <v>64</v>
      </c>
      <c r="H85" s="1" t="s">
        <v>162</v>
      </c>
      <c r="I85" s="2">
        <v>66.290000000000006</v>
      </c>
      <c r="J85" s="2">
        <f t="shared" si="18"/>
        <v>3.9999999105930328E-2</v>
      </c>
      <c r="K85" s="2">
        <f t="shared" si="16"/>
        <v>0</v>
      </c>
      <c r="L85" s="2">
        <f t="shared" si="17"/>
        <v>3.9999999105930328E-2</v>
      </c>
      <c r="AL85" s="5" t="str">
        <f t="shared" si="19"/>
        <v/>
      </c>
      <c r="AN85" s="5" t="str">
        <f t="shared" si="20"/>
        <v/>
      </c>
      <c r="AP85" s="5" t="str">
        <f t="shared" si="21"/>
        <v/>
      </c>
      <c r="AR85" s="2">
        <v>3.9999999105930328E-2</v>
      </c>
      <c r="AS85" s="5">
        <f t="shared" si="22"/>
        <v>0</v>
      </c>
      <c r="AT85" s="5">
        <f>$AS$149*(AU85/100)</f>
        <v>0</v>
      </c>
      <c r="AU85" s="11">
        <f>(AS85/$AS$149)*(100-78.2)</f>
        <v>0</v>
      </c>
      <c r="AV85" s="5">
        <f t="shared" si="23"/>
        <v>0</v>
      </c>
    </row>
    <row r="86" spans="1:48" x14ac:dyDescent="0.25">
      <c r="A86" s="1" t="s">
        <v>175</v>
      </c>
      <c r="B86" s="1" t="s">
        <v>172</v>
      </c>
      <c r="C86" s="1" t="s">
        <v>173</v>
      </c>
      <c r="D86" s="1" t="s">
        <v>174</v>
      </c>
      <c r="E86" s="1" t="s">
        <v>113</v>
      </c>
      <c r="F86" s="1" t="s">
        <v>161</v>
      </c>
      <c r="G86" s="1" t="s">
        <v>64</v>
      </c>
      <c r="H86" s="1" t="s">
        <v>162</v>
      </c>
      <c r="I86" s="2">
        <v>66.290000000000006</v>
      </c>
      <c r="J86" s="2">
        <f t="shared" si="18"/>
        <v>5.9999998658895499E-2</v>
      </c>
      <c r="K86" s="2">
        <f t="shared" si="16"/>
        <v>2.999999932944775E-2</v>
      </c>
      <c r="L86" s="2">
        <f t="shared" si="17"/>
        <v>2.999999932944775E-2</v>
      </c>
      <c r="R86" s="7">
        <v>2.999999932944775E-2</v>
      </c>
      <c r="S86" s="5">
        <v>62.238748608855531</v>
      </c>
      <c r="AL86" s="5" t="str">
        <f t="shared" si="19"/>
        <v/>
      </c>
      <c r="AN86" s="5" t="str">
        <f t="shared" si="20"/>
        <v/>
      </c>
      <c r="AP86" s="5" t="str">
        <f t="shared" si="21"/>
        <v/>
      </c>
      <c r="AR86" s="2">
        <v>2.999999932944775E-2</v>
      </c>
      <c r="AS86" s="5">
        <f t="shared" si="22"/>
        <v>62.238748608855531</v>
      </c>
      <c r="AT86" s="5">
        <f>$AS$149*(AU86/100)</f>
        <v>13.568047196730504</v>
      </c>
      <c r="AU86" s="11">
        <f>(AS86/$AS$149)*(100-78.2)</f>
        <v>7.6677911171843451E-4</v>
      </c>
      <c r="AV86" s="5">
        <f t="shared" si="23"/>
        <v>0.76677911171843449</v>
      </c>
    </row>
    <row r="87" spans="1:48" x14ac:dyDescent="0.25">
      <c r="A87" s="1" t="s">
        <v>175</v>
      </c>
      <c r="B87" s="1" t="s">
        <v>172</v>
      </c>
      <c r="C87" s="1" t="s">
        <v>173</v>
      </c>
      <c r="D87" s="1" t="s">
        <v>174</v>
      </c>
      <c r="E87" s="1" t="s">
        <v>105</v>
      </c>
      <c r="F87" s="1" t="s">
        <v>161</v>
      </c>
      <c r="G87" s="1" t="s">
        <v>64</v>
      </c>
      <c r="H87" s="1" t="s">
        <v>162</v>
      </c>
      <c r="I87" s="2">
        <v>66.290000000000006</v>
      </c>
      <c r="J87" s="2">
        <f t="shared" si="18"/>
        <v>33.039999932050705</v>
      </c>
      <c r="K87" s="2">
        <f t="shared" si="16"/>
        <v>25.469999760389324</v>
      </c>
      <c r="L87" s="2">
        <f t="shared" si="17"/>
        <v>7.570000171661377</v>
      </c>
      <c r="R87" s="7">
        <v>24.989999771118161</v>
      </c>
      <c r="S87" s="5">
        <v>51844.878275156021</v>
      </c>
      <c r="T87" s="8">
        <v>0.47999998927116388</v>
      </c>
      <c r="U87" s="5">
        <v>298.61999332532292</v>
      </c>
      <c r="AL87" s="5" t="str">
        <f t="shared" si="19"/>
        <v/>
      </c>
      <c r="AN87" s="5" t="str">
        <f t="shared" si="20"/>
        <v/>
      </c>
      <c r="AP87" s="5" t="str">
        <f t="shared" si="21"/>
        <v/>
      </c>
      <c r="AR87" s="2">
        <v>7.570000171661377</v>
      </c>
      <c r="AS87" s="5">
        <f t="shared" si="22"/>
        <v>52143.498268481344</v>
      </c>
      <c r="AT87" s="5">
        <f>$AS$149*(AU87/100)</f>
        <v>11367.28262252893</v>
      </c>
      <c r="AU87" s="11">
        <f>(AS87/$AS$149)*(100-78.2)</f>
        <v>0.64240599590893777</v>
      </c>
      <c r="AV87" s="5">
        <f t="shared" si="23"/>
        <v>642.40599590893771</v>
      </c>
    </row>
    <row r="88" spans="1:48" x14ac:dyDescent="0.25">
      <c r="A88" s="1" t="s">
        <v>175</v>
      </c>
      <c r="B88" s="1" t="s">
        <v>172</v>
      </c>
      <c r="C88" s="1" t="s">
        <v>173</v>
      </c>
      <c r="D88" s="1" t="s">
        <v>174</v>
      </c>
      <c r="E88" s="1" t="s">
        <v>100</v>
      </c>
      <c r="F88" s="1" t="s">
        <v>161</v>
      </c>
      <c r="G88" s="1" t="s">
        <v>64</v>
      </c>
      <c r="H88" s="1" t="s">
        <v>162</v>
      </c>
      <c r="I88" s="2">
        <v>66.290000000000006</v>
      </c>
      <c r="J88" s="2">
        <f t="shared" si="18"/>
        <v>13.570000112056734</v>
      </c>
      <c r="K88" s="2">
        <f t="shared" si="16"/>
        <v>12.990000128746034</v>
      </c>
      <c r="L88" s="2">
        <f t="shared" si="17"/>
        <v>0.57999998331069946</v>
      </c>
      <c r="R88" s="7">
        <v>1.610000014305115</v>
      </c>
      <c r="S88" s="5">
        <v>3340.1462796777491</v>
      </c>
      <c r="T88" s="8">
        <v>11.38000011444092</v>
      </c>
      <c r="U88" s="5">
        <v>7079.7825711965561</v>
      </c>
      <c r="AL88" s="5" t="str">
        <f t="shared" si="19"/>
        <v/>
      </c>
      <c r="AN88" s="5" t="str">
        <f t="shared" si="20"/>
        <v/>
      </c>
      <c r="AP88" s="5" t="str">
        <f t="shared" si="21"/>
        <v/>
      </c>
      <c r="AR88" s="2">
        <v>0.57999998331069946</v>
      </c>
      <c r="AS88" s="5">
        <f t="shared" si="22"/>
        <v>10419.928850874305</v>
      </c>
      <c r="AT88" s="5">
        <f>$AS$149*(AU88/100)</f>
        <v>2271.5444894905982</v>
      </c>
      <c r="AU88" s="11">
        <f>(AS88/$AS$149)*(100-78.2)</f>
        <v>0.12837314321107471</v>
      </c>
      <c r="AV88" s="5">
        <f t="shared" si="23"/>
        <v>128.37314321107471</v>
      </c>
    </row>
    <row r="89" spans="1:48" x14ac:dyDescent="0.25">
      <c r="A89" s="1" t="s">
        <v>176</v>
      </c>
      <c r="B89" s="1" t="s">
        <v>172</v>
      </c>
      <c r="C89" s="1" t="s">
        <v>173</v>
      </c>
      <c r="D89" s="1" t="s">
        <v>174</v>
      </c>
      <c r="E89" s="1" t="s">
        <v>107</v>
      </c>
      <c r="F89" s="1" t="s">
        <v>73</v>
      </c>
      <c r="G89" s="1" t="s">
        <v>64</v>
      </c>
      <c r="H89" s="1" t="s">
        <v>65</v>
      </c>
      <c r="I89" s="2">
        <v>44.4</v>
      </c>
      <c r="J89" s="2">
        <f t="shared" si="18"/>
        <v>5.9999998658895493E-2</v>
      </c>
      <c r="K89" s="2">
        <f t="shared" si="16"/>
        <v>0</v>
      </c>
      <c r="L89" s="2">
        <f t="shared" si="17"/>
        <v>5.9999998658895493E-2</v>
      </c>
      <c r="AL89" s="5" t="str">
        <f t="shared" si="19"/>
        <v/>
      </c>
      <c r="AN89" s="5" t="str">
        <f t="shared" si="20"/>
        <v/>
      </c>
      <c r="AP89" s="5" t="str">
        <f t="shared" si="21"/>
        <v/>
      </c>
      <c r="AR89" s="2">
        <v>5.9999998658895493E-2</v>
      </c>
      <c r="AS89" s="5">
        <f t="shared" si="22"/>
        <v>0</v>
      </c>
      <c r="AT89" s="5">
        <f>$AS$149*(AU89/100)</f>
        <v>0</v>
      </c>
      <c r="AU89" s="11">
        <f>(AS89/$AS$149)*(100-78.2)</f>
        <v>0</v>
      </c>
      <c r="AV89" s="5">
        <f t="shared" si="23"/>
        <v>0</v>
      </c>
    </row>
    <row r="90" spans="1:48" x14ac:dyDescent="0.25">
      <c r="A90" s="1" t="s">
        <v>176</v>
      </c>
      <c r="B90" s="1" t="s">
        <v>172</v>
      </c>
      <c r="C90" s="1" t="s">
        <v>173</v>
      </c>
      <c r="D90" s="1" t="s">
        <v>174</v>
      </c>
      <c r="E90" s="1" t="s">
        <v>101</v>
      </c>
      <c r="F90" s="1" t="s">
        <v>161</v>
      </c>
      <c r="G90" s="1" t="s">
        <v>64</v>
      </c>
      <c r="H90" s="1" t="s">
        <v>162</v>
      </c>
      <c r="I90" s="2">
        <v>44.4</v>
      </c>
      <c r="J90" s="2">
        <f t="shared" si="18"/>
        <v>8.9999999850988388E-2</v>
      </c>
      <c r="K90" s="2">
        <f t="shared" si="16"/>
        <v>3.9999999105930328E-2</v>
      </c>
      <c r="L90" s="2">
        <f t="shared" si="17"/>
        <v>5.000000074505806E-2</v>
      </c>
      <c r="R90" s="7">
        <v>3.9999999105930328E-2</v>
      </c>
      <c r="S90" s="5">
        <v>82.984999999999999</v>
      </c>
      <c r="AL90" s="5" t="str">
        <f t="shared" si="19"/>
        <v/>
      </c>
      <c r="AN90" s="5" t="str">
        <f t="shared" si="20"/>
        <v/>
      </c>
      <c r="AP90" s="5" t="str">
        <f t="shared" si="21"/>
        <v/>
      </c>
      <c r="AR90" s="2">
        <v>5.000000074505806E-2</v>
      </c>
      <c r="AS90" s="5">
        <f t="shared" si="22"/>
        <v>82.984999999999999</v>
      </c>
      <c r="AT90" s="5">
        <f>$AS$149*(AU90/100)</f>
        <v>18.090729999999997</v>
      </c>
      <c r="AU90" s="11">
        <f>(AS90/$AS$149)*(100-78.2)</f>
        <v>1.0223721718097115E-3</v>
      </c>
      <c r="AV90" s="5">
        <f t="shared" si="23"/>
        <v>1.0223721718097114</v>
      </c>
    </row>
    <row r="91" spans="1:48" x14ac:dyDescent="0.25">
      <c r="A91" s="1" t="s">
        <v>176</v>
      </c>
      <c r="B91" s="1" t="s">
        <v>172</v>
      </c>
      <c r="C91" s="1" t="s">
        <v>173</v>
      </c>
      <c r="D91" s="1" t="s">
        <v>174</v>
      </c>
      <c r="E91" s="1" t="s">
        <v>113</v>
      </c>
      <c r="F91" s="1" t="s">
        <v>161</v>
      </c>
      <c r="G91" s="1" t="s">
        <v>64</v>
      </c>
      <c r="H91" s="1" t="s">
        <v>162</v>
      </c>
      <c r="I91" s="2">
        <v>44.4</v>
      </c>
      <c r="J91" s="2">
        <f t="shared" si="18"/>
        <v>42.48999959230423</v>
      </c>
      <c r="K91" s="2">
        <f t="shared" si="16"/>
        <v>24.270000278949738</v>
      </c>
      <c r="L91" s="2">
        <f t="shared" si="17"/>
        <v>18.219999313354489</v>
      </c>
      <c r="R91" s="7">
        <v>23.430000305175781</v>
      </c>
      <c r="S91" s="5">
        <v>48608.463750000003</v>
      </c>
      <c r="T91" s="8">
        <v>0.8399999737739563</v>
      </c>
      <c r="U91" s="5">
        <v>522.58500000000004</v>
      </c>
      <c r="AL91" s="5" t="str">
        <f t="shared" si="19"/>
        <v/>
      </c>
      <c r="AN91" s="5" t="str">
        <f t="shared" si="20"/>
        <v/>
      </c>
      <c r="AP91" s="5" t="str">
        <f t="shared" si="21"/>
        <v/>
      </c>
      <c r="AR91" s="2">
        <v>18.219999313354489</v>
      </c>
      <c r="AS91" s="5">
        <f t="shared" si="22"/>
        <v>49131.048750000002</v>
      </c>
      <c r="AT91" s="5">
        <f>$AS$149*(AU91/100)</f>
        <v>10710.568627499999</v>
      </c>
      <c r="AU91" s="11">
        <f>(AS91/$AS$149)*(100-78.2)</f>
        <v>0.60529272776798593</v>
      </c>
      <c r="AV91" s="5">
        <f t="shared" si="23"/>
        <v>605.29272776798598</v>
      </c>
    </row>
    <row r="92" spans="1:48" x14ac:dyDescent="0.25">
      <c r="A92" s="1" t="s">
        <v>176</v>
      </c>
      <c r="B92" s="1" t="s">
        <v>172</v>
      </c>
      <c r="C92" s="1" t="s">
        <v>173</v>
      </c>
      <c r="D92" s="1" t="s">
        <v>174</v>
      </c>
      <c r="E92" s="1" t="s">
        <v>105</v>
      </c>
      <c r="F92" s="1" t="s">
        <v>161</v>
      </c>
      <c r="G92" s="1" t="s">
        <v>64</v>
      </c>
      <c r="H92" s="1" t="s">
        <v>162</v>
      </c>
      <c r="I92" s="2">
        <v>44.4</v>
      </c>
      <c r="J92" s="2">
        <f t="shared" si="18"/>
        <v>1.7600000090897083</v>
      </c>
      <c r="K92" s="2">
        <f t="shared" si="16"/>
        <v>0.51000000908970833</v>
      </c>
      <c r="L92" s="2">
        <f t="shared" si="17"/>
        <v>1.25</v>
      </c>
      <c r="R92" s="7">
        <v>0.49000000953674322</v>
      </c>
      <c r="S92" s="5">
        <v>1016.56625</v>
      </c>
      <c r="T92" s="8">
        <v>1.9999999552965161E-2</v>
      </c>
      <c r="U92" s="5">
        <v>12.442500000000001</v>
      </c>
      <c r="AL92" s="5" t="str">
        <f t="shared" si="19"/>
        <v/>
      </c>
      <c r="AN92" s="5" t="str">
        <f t="shared" si="20"/>
        <v/>
      </c>
      <c r="AP92" s="5" t="str">
        <f t="shared" si="21"/>
        <v/>
      </c>
      <c r="AR92" s="2">
        <v>1.25</v>
      </c>
      <c r="AS92" s="5">
        <f t="shared" si="22"/>
        <v>1029.00875</v>
      </c>
      <c r="AT92" s="5">
        <f>$AS$149*(AU92/100)</f>
        <v>224.32390749999999</v>
      </c>
      <c r="AU92" s="11">
        <f>(AS92/$AS$149)*(100-78.2)</f>
        <v>1.2677350250632E-2</v>
      </c>
      <c r="AV92" s="5">
        <f t="shared" si="23"/>
        <v>12.677350250632001</v>
      </c>
    </row>
    <row r="93" spans="1:48" x14ac:dyDescent="0.25">
      <c r="A93" s="1" t="s">
        <v>177</v>
      </c>
      <c r="B93" s="1" t="s">
        <v>163</v>
      </c>
      <c r="C93" s="1" t="s">
        <v>164</v>
      </c>
      <c r="D93" s="1" t="s">
        <v>61</v>
      </c>
      <c r="E93" s="1" t="s">
        <v>113</v>
      </c>
      <c r="F93" s="1" t="s">
        <v>161</v>
      </c>
      <c r="G93" s="1" t="s">
        <v>64</v>
      </c>
      <c r="H93" s="1" t="s">
        <v>162</v>
      </c>
      <c r="I93" s="2">
        <v>65.22</v>
      </c>
      <c r="J93" s="2">
        <f t="shared" si="18"/>
        <v>5.000000074505806E-2</v>
      </c>
      <c r="K93" s="2">
        <f t="shared" si="16"/>
        <v>0</v>
      </c>
      <c r="L93" s="2">
        <f t="shared" si="17"/>
        <v>5.000000074505806E-2</v>
      </c>
      <c r="AL93" s="5" t="str">
        <f t="shared" si="19"/>
        <v/>
      </c>
      <c r="AN93" s="5" t="str">
        <f t="shared" si="20"/>
        <v/>
      </c>
      <c r="AP93" s="5" t="str">
        <f t="shared" si="21"/>
        <v/>
      </c>
      <c r="AR93" s="2">
        <v>5.000000074505806E-2</v>
      </c>
      <c r="AS93" s="5">
        <f t="shared" si="22"/>
        <v>0</v>
      </c>
      <c r="AT93" s="5">
        <f>$AS$149*(AU93/100)</f>
        <v>0</v>
      </c>
      <c r="AU93" s="11">
        <f>(AS93/$AS$149)*(100-78.2)</f>
        <v>0</v>
      </c>
      <c r="AV93" s="5">
        <f t="shared" si="23"/>
        <v>0</v>
      </c>
    </row>
    <row r="94" spans="1:48" x14ac:dyDescent="0.25">
      <c r="A94" s="1" t="s">
        <v>177</v>
      </c>
      <c r="B94" s="1" t="s">
        <v>163</v>
      </c>
      <c r="C94" s="1" t="s">
        <v>164</v>
      </c>
      <c r="D94" s="1" t="s">
        <v>61</v>
      </c>
      <c r="E94" s="1" t="s">
        <v>127</v>
      </c>
      <c r="F94" s="1" t="s">
        <v>178</v>
      </c>
      <c r="G94" s="1" t="s">
        <v>64</v>
      </c>
      <c r="H94" s="1" t="s">
        <v>162</v>
      </c>
      <c r="I94" s="2">
        <v>65.22</v>
      </c>
      <c r="J94" s="2">
        <f t="shared" si="18"/>
        <v>24.809999465942379</v>
      </c>
      <c r="K94" s="2">
        <f t="shared" si="16"/>
        <v>0</v>
      </c>
      <c r="L94" s="2">
        <f t="shared" si="17"/>
        <v>24.809999465942379</v>
      </c>
      <c r="AL94" s="5" t="str">
        <f t="shared" si="19"/>
        <v/>
      </c>
      <c r="AN94" s="5" t="str">
        <f t="shared" si="20"/>
        <v/>
      </c>
      <c r="AP94" s="5" t="str">
        <f t="shared" si="21"/>
        <v/>
      </c>
      <c r="AR94" s="2">
        <v>24.809999465942379</v>
      </c>
      <c r="AS94" s="5">
        <f t="shared" si="22"/>
        <v>0</v>
      </c>
      <c r="AT94" s="5">
        <f>$AS$149*(AU94/100)</f>
        <v>0</v>
      </c>
      <c r="AU94" s="11">
        <f>(AS94/$AS$149)*(100-78.2)</f>
        <v>0</v>
      </c>
      <c r="AV94" s="5">
        <f t="shared" si="23"/>
        <v>0</v>
      </c>
    </row>
    <row r="95" spans="1:48" x14ac:dyDescent="0.25">
      <c r="A95" s="1" t="s">
        <v>177</v>
      </c>
      <c r="B95" s="1" t="s">
        <v>163</v>
      </c>
      <c r="C95" s="1" t="s">
        <v>164</v>
      </c>
      <c r="D95" s="1" t="s">
        <v>61</v>
      </c>
      <c r="E95" s="1" t="s">
        <v>72</v>
      </c>
      <c r="F95" s="1" t="s">
        <v>178</v>
      </c>
      <c r="G95" s="1" t="s">
        <v>64</v>
      </c>
      <c r="H95" s="1" t="s">
        <v>162</v>
      </c>
      <c r="I95" s="2">
        <v>65.22</v>
      </c>
      <c r="J95" s="2">
        <f t="shared" si="18"/>
        <v>29.470000013709068</v>
      </c>
      <c r="K95" s="2">
        <f t="shared" ref="K95:K126" si="24">SUM(N95,P95,R95,T95,V95,X95,Z95,AB95,AE95,AG95,AI95,AW95,AY95,BA95,BC95,BE95)</f>
        <v>0.23000000417232511</v>
      </c>
      <c r="L95" s="2">
        <f t="shared" ref="L95:L126" si="25">SUM(M95,AD95,AK95,AM95,AO95,AQ95,AR95)</f>
        <v>29.240000009536743</v>
      </c>
      <c r="P95" s="6">
        <v>0.23000000417232511</v>
      </c>
      <c r="Q95" s="5">
        <v>736.37375000000009</v>
      </c>
      <c r="AL95" s="5" t="str">
        <f t="shared" ref="AL95:AL126" si="26">IF(AK95&gt;0,AK95*$AL$1,"")</f>
        <v/>
      </c>
      <c r="AN95" s="5" t="str">
        <f t="shared" ref="AN95:AN126" si="27">IF(AM95&gt;0,AM95*$AN$1,"")</f>
        <v/>
      </c>
      <c r="AO95" s="2">
        <v>0.60000002384185791</v>
      </c>
      <c r="AP95" s="5">
        <f t="shared" ref="AP95:AP126" si="28">IF(AO95&gt;0,AO95*$AP$1,"")</f>
        <v>0.60000002384185791</v>
      </c>
      <c r="AQ95" s="2">
        <v>0.88999998569488525</v>
      </c>
      <c r="AR95" s="2">
        <v>27.75</v>
      </c>
      <c r="AS95" s="5">
        <f t="shared" si="22"/>
        <v>736.37375000000009</v>
      </c>
      <c r="AT95" s="5">
        <f>$AS$149*(AU95/100)</f>
        <v>160.52947749999998</v>
      </c>
      <c r="AU95" s="11">
        <f>(AS95/$AS$149)*(100-78.2)</f>
        <v>9.072097729121667E-3</v>
      </c>
      <c r="AV95" s="5">
        <f t="shared" si="23"/>
        <v>9.0720977291216673</v>
      </c>
    </row>
    <row r="96" spans="1:48" x14ac:dyDescent="0.25">
      <c r="A96" s="1" t="s">
        <v>177</v>
      </c>
      <c r="B96" s="1" t="s">
        <v>163</v>
      </c>
      <c r="C96" s="1" t="s">
        <v>164</v>
      </c>
      <c r="D96" s="1" t="s">
        <v>61</v>
      </c>
      <c r="E96" s="1" t="s">
        <v>91</v>
      </c>
      <c r="F96" s="1" t="s">
        <v>178</v>
      </c>
      <c r="G96" s="1" t="s">
        <v>64</v>
      </c>
      <c r="H96" s="1" t="s">
        <v>162</v>
      </c>
      <c r="I96" s="2">
        <v>65.22</v>
      </c>
      <c r="J96" s="2">
        <f t="shared" si="18"/>
        <v>10.770000100135803</v>
      </c>
      <c r="K96" s="2">
        <f t="shared" si="24"/>
        <v>3.6999999284744258</v>
      </c>
      <c r="L96" s="2">
        <f t="shared" si="25"/>
        <v>7.070000171661377</v>
      </c>
      <c r="P96" s="6">
        <v>2.8499999046325679</v>
      </c>
      <c r="Q96" s="5">
        <v>9124.6312500000004</v>
      </c>
      <c r="R96" s="7">
        <v>0.85000002384185791</v>
      </c>
      <c r="S96" s="5">
        <v>1763.4312500000001</v>
      </c>
      <c r="AL96" s="5" t="str">
        <f t="shared" si="26"/>
        <v/>
      </c>
      <c r="AN96" s="5" t="str">
        <f t="shared" si="27"/>
        <v/>
      </c>
      <c r="AP96" s="5" t="str">
        <f t="shared" si="28"/>
        <v/>
      </c>
      <c r="AR96" s="2">
        <v>7.070000171661377</v>
      </c>
      <c r="AS96" s="5">
        <f t="shared" si="22"/>
        <v>10888.0625</v>
      </c>
      <c r="AT96" s="5">
        <f>$AS$149*(AU96/100)</f>
        <v>2373.5976249999994</v>
      </c>
      <c r="AU96" s="11">
        <f>(AS96/$AS$149)*(100-78.2)</f>
        <v>0.13414053268572484</v>
      </c>
      <c r="AV96" s="5">
        <f t="shared" si="23"/>
        <v>134.14053268572485</v>
      </c>
    </row>
    <row r="97" spans="1:48" x14ac:dyDescent="0.25">
      <c r="A97" s="1" t="s">
        <v>177</v>
      </c>
      <c r="B97" s="1" t="s">
        <v>163</v>
      </c>
      <c r="C97" s="1" t="s">
        <v>164</v>
      </c>
      <c r="D97" s="1" t="s">
        <v>61</v>
      </c>
      <c r="E97" s="1" t="s">
        <v>83</v>
      </c>
      <c r="F97" s="1" t="s">
        <v>126</v>
      </c>
      <c r="G97" s="1" t="s">
        <v>64</v>
      </c>
      <c r="H97" s="1" t="s">
        <v>65</v>
      </c>
      <c r="I97" s="2">
        <v>65.22</v>
      </c>
      <c r="J97" s="2">
        <f t="shared" si="18"/>
        <v>5.9999998658895493E-2</v>
      </c>
      <c r="K97" s="2">
        <f t="shared" si="24"/>
        <v>0</v>
      </c>
      <c r="L97" s="2">
        <f t="shared" si="25"/>
        <v>5.9999998658895493E-2</v>
      </c>
      <c r="AL97" s="5" t="str">
        <f t="shared" si="26"/>
        <v/>
      </c>
      <c r="AN97" s="5" t="str">
        <f t="shared" si="27"/>
        <v/>
      </c>
      <c r="AP97" s="5" t="str">
        <f t="shared" si="28"/>
        <v/>
      </c>
      <c r="AR97" s="2">
        <v>5.9999998658895493E-2</v>
      </c>
      <c r="AS97" s="5">
        <f t="shared" si="22"/>
        <v>0</v>
      </c>
      <c r="AT97" s="5">
        <f>$AS$149*(AU97/100)</f>
        <v>0</v>
      </c>
      <c r="AU97" s="11">
        <f>(AS97/$AS$149)*(100-78.2)</f>
        <v>0</v>
      </c>
      <c r="AV97" s="5">
        <f t="shared" si="23"/>
        <v>0</v>
      </c>
    </row>
    <row r="98" spans="1:48" x14ac:dyDescent="0.25">
      <c r="A98" s="1" t="s">
        <v>177</v>
      </c>
      <c r="B98" s="1" t="s">
        <v>163</v>
      </c>
      <c r="C98" s="1" t="s">
        <v>164</v>
      </c>
      <c r="D98" s="1" t="s">
        <v>61</v>
      </c>
      <c r="E98" s="1" t="s">
        <v>77</v>
      </c>
      <c r="F98" s="1" t="s">
        <v>126</v>
      </c>
      <c r="G98" s="1" t="s">
        <v>64</v>
      </c>
      <c r="H98" s="1" t="s">
        <v>65</v>
      </c>
      <c r="I98" s="2">
        <v>65.22</v>
      </c>
      <c r="J98" s="2">
        <f t="shared" ref="J98:J127" si="29">SUM(K98:L98)</f>
        <v>5.9999998658895493E-2</v>
      </c>
      <c r="K98" s="2">
        <f t="shared" si="24"/>
        <v>0</v>
      </c>
      <c r="L98" s="2">
        <f t="shared" si="25"/>
        <v>5.9999998658895493E-2</v>
      </c>
      <c r="AL98" s="5" t="str">
        <f t="shared" si="26"/>
        <v/>
      </c>
      <c r="AN98" s="5" t="str">
        <f t="shared" si="27"/>
        <v/>
      </c>
      <c r="AP98" s="5" t="str">
        <f t="shared" si="28"/>
        <v/>
      </c>
      <c r="AR98" s="2">
        <v>5.9999998658895493E-2</v>
      </c>
      <c r="AS98" s="5">
        <f t="shared" si="22"/>
        <v>0</v>
      </c>
      <c r="AT98" s="5">
        <f>$AS$149*(AU98/100)</f>
        <v>0</v>
      </c>
      <c r="AU98" s="11">
        <f>(AS98/$AS$149)*(100-78.2)</f>
        <v>0</v>
      </c>
      <c r="AV98" s="5">
        <f t="shared" si="23"/>
        <v>0</v>
      </c>
    </row>
    <row r="99" spans="1:48" x14ac:dyDescent="0.25">
      <c r="A99" s="1" t="s">
        <v>179</v>
      </c>
      <c r="B99" s="1" t="s">
        <v>180</v>
      </c>
      <c r="C99" s="1" t="s">
        <v>181</v>
      </c>
      <c r="D99" s="1" t="s">
        <v>61</v>
      </c>
      <c r="E99" s="1" t="s">
        <v>62</v>
      </c>
      <c r="F99" s="1" t="s">
        <v>161</v>
      </c>
      <c r="G99" s="1" t="s">
        <v>64</v>
      </c>
      <c r="H99" s="1" t="s">
        <v>162</v>
      </c>
      <c r="I99" s="2">
        <v>79</v>
      </c>
      <c r="J99" s="2">
        <f t="shared" si="29"/>
        <v>1.9999999552965164E-2</v>
      </c>
      <c r="K99" s="2">
        <f t="shared" si="24"/>
        <v>1.9999999552965164E-2</v>
      </c>
      <c r="L99" s="2">
        <f t="shared" si="25"/>
        <v>0</v>
      </c>
      <c r="R99" s="7">
        <v>9.9999997764825821E-3</v>
      </c>
      <c r="S99" s="5">
        <v>20.74624953628518</v>
      </c>
      <c r="T99" s="8">
        <v>9.9999997764825821E-3</v>
      </c>
      <c r="U99" s="5">
        <v>6.2212498609442264</v>
      </c>
      <c r="AL99" s="5" t="str">
        <f t="shared" si="26"/>
        <v/>
      </c>
      <c r="AN99" s="5" t="str">
        <f t="shared" si="27"/>
        <v/>
      </c>
      <c r="AP99" s="5" t="str">
        <f t="shared" si="28"/>
        <v/>
      </c>
      <c r="AS99" s="5">
        <f t="shared" si="22"/>
        <v>26.967499397229407</v>
      </c>
      <c r="AT99" s="5">
        <f>$AS$149*(AU99/100)</f>
        <v>5.8789148685960093</v>
      </c>
      <c r="AU99" s="11">
        <f>(AS99/$AS$149)*(100-78.2)</f>
        <v>3.3223860850783288E-4</v>
      </c>
      <c r="AV99" s="5">
        <f t="shared" si="23"/>
        <v>0.33223860850783288</v>
      </c>
    </row>
    <row r="100" spans="1:48" x14ac:dyDescent="0.25">
      <c r="A100" s="1" t="s">
        <v>179</v>
      </c>
      <c r="B100" s="1" t="s">
        <v>180</v>
      </c>
      <c r="C100" s="1" t="s">
        <v>181</v>
      </c>
      <c r="D100" s="1" t="s">
        <v>61</v>
      </c>
      <c r="E100" s="1" t="s">
        <v>81</v>
      </c>
      <c r="F100" s="1" t="s">
        <v>178</v>
      </c>
      <c r="G100" s="1" t="s">
        <v>64</v>
      </c>
      <c r="H100" s="1" t="s">
        <v>162</v>
      </c>
      <c r="I100" s="2">
        <v>79</v>
      </c>
      <c r="J100" s="2">
        <f t="shared" si="29"/>
        <v>21.189999580383297</v>
      </c>
      <c r="K100" s="2">
        <f t="shared" si="24"/>
        <v>21.189999580383297</v>
      </c>
      <c r="L100" s="2">
        <f t="shared" si="25"/>
        <v>0</v>
      </c>
      <c r="R100" s="7">
        <v>19.64999961853027</v>
      </c>
      <c r="S100" s="5">
        <v>40766.380458593369</v>
      </c>
      <c r="T100" s="8">
        <v>1.5399999618530269</v>
      </c>
      <c r="U100" s="5">
        <v>958.07247626781464</v>
      </c>
      <c r="AL100" s="5" t="str">
        <f t="shared" si="26"/>
        <v/>
      </c>
      <c r="AN100" s="5" t="str">
        <f t="shared" si="27"/>
        <v/>
      </c>
      <c r="AP100" s="5" t="str">
        <f t="shared" si="28"/>
        <v/>
      </c>
      <c r="AS100" s="5">
        <f t="shared" si="22"/>
        <v>41724.452934861183</v>
      </c>
      <c r="AT100" s="5">
        <f>$AS$149*(AU100/100)</f>
        <v>9095.9307397997363</v>
      </c>
      <c r="AU100" s="11">
        <f>(AS100/$AS$149)*(100-78.2)</f>
        <v>0.51404373759819388</v>
      </c>
      <c r="AV100" s="5">
        <f t="shared" si="23"/>
        <v>514.04373759819384</v>
      </c>
    </row>
    <row r="101" spans="1:48" x14ac:dyDescent="0.25">
      <c r="A101" s="1" t="s">
        <v>179</v>
      </c>
      <c r="B101" s="1" t="s">
        <v>180</v>
      </c>
      <c r="C101" s="1" t="s">
        <v>181</v>
      </c>
      <c r="D101" s="1" t="s">
        <v>61</v>
      </c>
      <c r="E101" s="1" t="s">
        <v>82</v>
      </c>
      <c r="F101" s="1" t="s">
        <v>178</v>
      </c>
      <c r="G101" s="1" t="s">
        <v>64</v>
      </c>
      <c r="H101" s="1" t="s">
        <v>162</v>
      </c>
      <c r="I101" s="2">
        <v>79</v>
      </c>
      <c r="J101" s="2">
        <f t="shared" si="29"/>
        <v>34.449999451637275</v>
      </c>
      <c r="K101" s="2">
        <f t="shared" si="24"/>
        <v>32.899999499320991</v>
      </c>
      <c r="L101" s="2">
        <f t="shared" si="25"/>
        <v>1.549999952316284</v>
      </c>
      <c r="P101" s="6">
        <v>1.919999957084656</v>
      </c>
      <c r="Q101" s="5">
        <v>6147.119862601161</v>
      </c>
      <c r="R101" s="7">
        <v>30.979999542236332</v>
      </c>
      <c r="S101" s="5">
        <v>64271.881550312042</v>
      </c>
      <c r="AL101" s="5" t="str">
        <f t="shared" si="26"/>
        <v/>
      </c>
      <c r="AN101" s="5" t="str">
        <f t="shared" si="27"/>
        <v/>
      </c>
      <c r="AP101" s="5" t="str">
        <f t="shared" si="28"/>
        <v/>
      </c>
      <c r="AR101" s="2">
        <v>1.549999952316284</v>
      </c>
      <c r="AS101" s="5">
        <f t="shared" si="22"/>
        <v>70419.001412913203</v>
      </c>
      <c r="AT101" s="5">
        <f>$AS$149*(AU101/100)</f>
        <v>15351.342308015075</v>
      </c>
      <c r="AU101" s="11">
        <f>(AS101/$AS$149)*(100-78.2)</f>
        <v>0.86755952776033274</v>
      </c>
      <c r="AV101" s="5">
        <f t="shared" si="23"/>
        <v>867.55952776033268</v>
      </c>
    </row>
    <row r="102" spans="1:48" x14ac:dyDescent="0.25">
      <c r="A102" s="1" t="s">
        <v>182</v>
      </c>
      <c r="B102" s="1" t="s">
        <v>183</v>
      </c>
      <c r="C102" s="1" t="s">
        <v>164</v>
      </c>
      <c r="D102" s="1" t="s">
        <v>61</v>
      </c>
      <c r="E102" s="1" t="s">
        <v>83</v>
      </c>
      <c r="F102" s="1" t="s">
        <v>178</v>
      </c>
      <c r="G102" s="1" t="s">
        <v>64</v>
      </c>
      <c r="H102" s="1" t="s">
        <v>162</v>
      </c>
      <c r="I102" s="2">
        <v>20.28</v>
      </c>
      <c r="J102" s="2">
        <f t="shared" si="29"/>
        <v>1.5499999523162844</v>
      </c>
      <c r="K102" s="2">
        <f t="shared" si="24"/>
        <v>0.52999997138977051</v>
      </c>
      <c r="L102" s="2">
        <f t="shared" si="25"/>
        <v>1.0199999809265139</v>
      </c>
      <c r="R102" s="7">
        <v>0.52999997138977051</v>
      </c>
      <c r="S102" s="5">
        <v>1099.5511906445031</v>
      </c>
      <c r="AL102" s="5" t="str">
        <f t="shared" si="26"/>
        <v/>
      </c>
      <c r="AN102" s="5" t="str">
        <f t="shared" si="27"/>
        <v/>
      </c>
      <c r="AP102" s="5" t="str">
        <f t="shared" si="28"/>
        <v/>
      </c>
      <c r="AR102" s="2">
        <v>1.0199999809265139</v>
      </c>
      <c r="AS102" s="5">
        <f t="shared" si="22"/>
        <v>1099.5511906445031</v>
      </c>
      <c r="AT102" s="5">
        <f>$AS$149*(AU102/100)</f>
        <v>239.70215956050166</v>
      </c>
      <c r="AU102" s="11">
        <f>(AS102/$AS$149)*(100-78.2)</f>
        <v>1.3546430545221122E-2</v>
      </c>
      <c r="AV102" s="5">
        <f t="shared" si="23"/>
        <v>13.546430545221122</v>
      </c>
    </row>
    <row r="103" spans="1:48" x14ac:dyDescent="0.25">
      <c r="A103" s="1" t="s">
        <v>182</v>
      </c>
      <c r="B103" s="1" t="s">
        <v>183</v>
      </c>
      <c r="C103" s="1" t="s">
        <v>164</v>
      </c>
      <c r="D103" s="1" t="s">
        <v>61</v>
      </c>
      <c r="E103" s="1" t="s">
        <v>82</v>
      </c>
      <c r="F103" s="1" t="s">
        <v>178</v>
      </c>
      <c r="G103" s="1" t="s">
        <v>64</v>
      </c>
      <c r="H103" s="1" t="s">
        <v>162</v>
      </c>
      <c r="I103" s="2">
        <v>20.28</v>
      </c>
      <c r="J103" s="2">
        <f t="shared" si="29"/>
        <v>2.9999999329447743E-2</v>
      </c>
      <c r="K103" s="2">
        <f t="shared" si="24"/>
        <v>1.9999999552965161E-2</v>
      </c>
      <c r="L103" s="2">
        <f t="shared" si="25"/>
        <v>9.9999997764825821E-3</v>
      </c>
      <c r="R103" s="7">
        <v>1.9999999552965161E-2</v>
      </c>
      <c r="S103" s="5">
        <v>41.492499072570347</v>
      </c>
      <c r="AL103" s="5" t="str">
        <f t="shared" si="26"/>
        <v/>
      </c>
      <c r="AN103" s="5" t="str">
        <f t="shared" si="27"/>
        <v/>
      </c>
      <c r="AP103" s="5" t="str">
        <f t="shared" si="28"/>
        <v/>
      </c>
      <c r="AR103" s="2">
        <v>9.9999997764825821E-3</v>
      </c>
      <c r="AS103" s="5">
        <f t="shared" si="22"/>
        <v>41.492499072570347</v>
      </c>
      <c r="AT103" s="5">
        <f>$AS$149*(AU103/100)</f>
        <v>9.0453647978203335</v>
      </c>
      <c r="AU103" s="11">
        <f>(AS103/$AS$149)*(100-78.2)</f>
        <v>5.1118607447895627E-4</v>
      </c>
      <c r="AV103" s="5">
        <f t="shared" si="23"/>
        <v>0.51118607447895625</v>
      </c>
    </row>
    <row r="104" spans="1:48" x14ac:dyDescent="0.25">
      <c r="A104" s="1" t="s">
        <v>184</v>
      </c>
      <c r="B104" s="1" t="s">
        <v>180</v>
      </c>
      <c r="C104" s="1" t="s">
        <v>181</v>
      </c>
      <c r="D104" s="1" t="s">
        <v>61</v>
      </c>
      <c r="E104" s="1" t="s">
        <v>113</v>
      </c>
      <c r="F104" s="1" t="s">
        <v>161</v>
      </c>
      <c r="G104" s="1" t="s">
        <v>64</v>
      </c>
      <c r="H104" s="1" t="s">
        <v>162</v>
      </c>
      <c r="I104" s="2">
        <v>94.4</v>
      </c>
      <c r="J104" s="2">
        <f t="shared" si="29"/>
        <v>3.9999999105930328E-2</v>
      </c>
      <c r="K104" s="2">
        <f t="shared" si="24"/>
        <v>0</v>
      </c>
      <c r="L104" s="2">
        <f t="shared" si="25"/>
        <v>3.9999999105930328E-2</v>
      </c>
      <c r="AL104" s="5" t="str">
        <f t="shared" si="26"/>
        <v/>
      </c>
      <c r="AN104" s="5" t="str">
        <f t="shared" si="27"/>
        <v/>
      </c>
      <c r="AP104" s="5" t="str">
        <f t="shared" si="28"/>
        <v/>
      </c>
      <c r="AR104" s="2">
        <v>3.9999999105930328E-2</v>
      </c>
      <c r="AS104" s="5">
        <f t="shared" si="22"/>
        <v>0</v>
      </c>
      <c r="AT104" s="5">
        <f>$AS$149*(AU104/100)</f>
        <v>0</v>
      </c>
      <c r="AU104" s="11">
        <f>(AS104/$AS$149)*(100-78.2)</f>
        <v>0</v>
      </c>
      <c r="AV104" s="5">
        <f t="shared" si="23"/>
        <v>0</v>
      </c>
    </row>
    <row r="105" spans="1:48" x14ac:dyDescent="0.25">
      <c r="A105" s="1" t="s">
        <v>184</v>
      </c>
      <c r="B105" s="1" t="s">
        <v>180</v>
      </c>
      <c r="C105" s="1" t="s">
        <v>181</v>
      </c>
      <c r="D105" s="1" t="s">
        <v>61</v>
      </c>
      <c r="E105" s="1" t="s">
        <v>105</v>
      </c>
      <c r="F105" s="1" t="s">
        <v>161</v>
      </c>
      <c r="G105" s="1" t="s">
        <v>64</v>
      </c>
      <c r="H105" s="1" t="s">
        <v>162</v>
      </c>
      <c r="I105" s="2">
        <v>94.4</v>
      </c>
      <c r="J105" s="2">
        <f t="shared" si="29"/>
        <v>8.9999997988343239E-2</v>
      </c>
      <c r="K105" s="2">
        <f t="shared" si="24"/>
        <v>2.9999999329447743E-2</v>
      </c>
      <c r="L105" s="2">
        <f t="shared" si="25"/>
        <v>5.9999998658895493E-2</v>
      </c>
      <c r="R105" s="7">
        <v>1.9999999552965161E-2</v>
      </c>
      <c r="S105" s="5">
        <v>41.4925</v>
      </c>
      <c r="T105" s="8">
        <v>9.9999997764825821E-3</v>
      </c>
      <c r="U105" s="5">
        <v>6.2212500000000004</v>
      </c>
      <c r="AL105" s="5" t="str">
        <f t="shared" si="26"/>
        <v/>
      </c>
      <c r="AN105" s="5" t="str">
        <f t="shared" si="27"/>
        <v/>
      </c>
      <c r="AP105" s="5" t="str">
        <f t="shared" si="28"/>
        <v/>
      </c>
      <c r="AR105" s="2">
        <v>5.9999998658895493E-2</v>
      </c>
      <c r="AS105" s="5">
        <f t="shared" si="22"/>
        <v>47.713749999999997</v>
      </c>
      <c r="AT105" s="5">
        <f>$AS$149*(AU105/100)</f>
        <v>10.401597499999998</v>
      </c>
      <c r="AU105" s="11">
        <f>(AS105/$AS$149)*(100-78.2)</f>
        <v>5.8783165888637247E-4</v>
      </c>
      <c r="AV105" s="5">
        <f t="shared" si="23"/>
        <v>0.58783165888637245</v>
      </c>
    </row>
    <row r="106" spans="1:48" x14ac:dyDescent="0.25">
      <c r="A106" s="1" t="s">
        <v>184</v>
      </c>
      <c r="B106" s="1" t="s">
        <v>180</v>
      </c>
      <c r="C106" s="1" t="s">
        <v>181</v>
      </c>
      <c r="D106" s="1" t="s">
        <v>61</v>
      </c>
      <c r="E106" s="1" t="s">
        <v>127</v>
      </c>
      <c r="F106" s="1" t="s">
        <v>178</v>
      </c>
      <c r="G106" s="1" t="s">
        <v>64</v>
      </c>
      <c r="H106" s="1" t="s">
        <v>162</v>
      </c>
      <c r="I106" s="2">
        <v>94.4</v>
      </c>
      <c r="J106" s="2">
        <f t="shared" si="29"/>
        <v>17.420000210404396</v>
      </c>
      <c r="K106" s="2">
        <f t="shared" si="24"/>
        <v>12.850000038743017</v>
      </c>
      <c r="L106" s="2">
        <f t="shared" si="25"/>
        <v>4.570000171661377</v>
      </c>
      <c r="R106" s="7">
        <v>12.710000038146971</v>
      </c>
      <c r="S106" s="5">
        <v>26368.483749999999</v>
      </c>
      <c r="T106" s="8">
        <v>0.14000000059604639</v>
      </c>
      <c r="U106" s="5">
        <v>87.097500000000011</v>
      </c>
      <c r="AL106" s="5" t="str">
        <f t="shared" si="26"/>
        <v/>
      </c>
      <c r="AN106" s="5" t="str">
        <f t="shared" si="27"/>
        <v/>
      </c>
      <c r="AP106" s="5" t="str">
        <f t="shared" si="28"/>
        <v/>
      </c>
      <c r="AR106" s="2">
        <v>4.570000171661377</v>
      </c>
      <c r="AS106" s="5">
        <f t="shared" si="22"/>
        <v>26455.581249999999</v>
      </c>
      <c r="AT106" s="5">
        <f>$AS$149*(AU106/100)</f>
        <v>5767.3167125</v>
      </c>
      <c r="AU106" s="11">
        <f>(AS106/$AS$149)*(100-78.2)</f>
        <v>0.3259317956142771</v>
      </c>
      <c r="AV106" s="5">
        <f t="shared" si="23"/>
        <v>325.93179561427712</v>
      </c>
    </row>
    <row r="107" spans="1:48" x14ac:dyDescent="0.25">
      <c r="A107" s="1" t="s">
        <v>184</v>
      </c>
      <c r="B107" s="1" t="s">
        <v>180</v>
      </c>
      <c r="C107" s="1" t="s">
        <v>181</v>
      </c>
      <c r="D107" s="1" t="s">
        <v>61</v>
      </c>
      <c r="E107" s="1" t="s">
        <v>72</v>
      </c>
      <c r="F107" s="1" t="s">
        <v>178</v>
      </c>
      <c r="G107" s="1" t="s">
        <v>64</v>
      </c>
      <c r="H107" s="1" t="s">
        <v>162</v>
      </c>
      <c r="I107" s="2">
        <v>94.4</v>
      </c>
      <c r="J107" s="2">
        <f t="shared" si="29"/>
        <v>12.359999775886536</v>
      </c>
      <c r="K107" s="2">
        <f t="shared" si="24"/>
        <v>9.9799996614456177</v>
      </c>
      <c r="L107" s="2">
        <f t="shared" si="25"/>
        <v>2.380000114440918</v>
      </c>
      <c r="P107" s="6">
        <v>1.4099999666213989</v>
      </c>
      <c r="Q107" s="5">
        <v>4514.2912499999993</v>
      </c>
      <c r="R107" s="7">
        <v>8.5699996948242188</v>
      </c>
      <c r="S107" s="5">
        <v>17779.536250000001</v>
      </c>
      <c r="AL107" s="5" t="str">
        <f t="shared" si="26"/>
        <v/>
      </c>
      <c r="AN107" s="5" t="str">
        <f t="shared" si="27"/>
        <v/>
      </c>
      <c r="AP107" s="5" t="str">
        <f t="shared" si="28"/>
        <v/>
      </c>
      <c r="AR107" s="2">
        <v>2.380000114440918</v>
      </c>
      <c r="AS107" s="5">
        <f t="shared" si="22"/>
        <v>22293.827499999999</v>
      </c>
      <c r="AT107" s="5">
        <f>$AS$149*(AU107/100)</f>
        <v>4860.0543949999992</v>
      </c>
      <c r="AU107" s="11">
        <f>(AS107/$AS$149)*(100-78.2)</f>
        <v>0.27465914128006352</v>
      </c>
      <c r="AV107" s="5">
        <f t="shared" si="23"/>
        <v>274.65914128006352</v>
      </c>
    </row>
    <row r="108" spans="1:48" x14ac:dyDescent="0.25">
      <c r="A108" s="1" t="s">
        <v>184</v>
      </c>
      <c r="B108" s="1" t="s">
        <v>180</v>
      </c>
      <c r="C108" s="1" t="s">
        <v>181</v>
      </c>
      <c r="D108" s="1" t="s">
        <v>61</v>
      </c>
      <c r="E108" s="1" t="s">
        <v>91</v>
      </c>
      <c r="F108" s="1" t="s">
        <v>178</v>
      </c>
      <c r="G108" s="1" t="s">
        <v>64</v>
      </c>
      <c r="H108" s="1" t="s">
        <v>162</v>
      </c>
      <c r="I108" s="2">
        <v>94.4</v>
      </c>
      <c r="J108" s="2">
        <f t="shared" si="29"/>
        <v>27.279999822378159</v>
      </c>
      <c r="K108" s="2">
        <f t="shared" si="24"/>
        <v>27.279999822378159</v>
      </c>
      <c r="L108" s="2">
        <f t="shared" si="25"/>
        <v>0</v>
      </c>
      <c r="P108" s="6">
        <v>11.659999847412109</v>
      </c>
      <c r="Q108" s="5">
        <v>37330.947500000002</v>
      </c>
      <c r="R108" s="7">
        <v>15.289999961853029</v>
      </c>
      <c r="S108" s="5">
        <v>31721.016250000001</v>
      </c>
      <c r="T108" s="8">
        <v>0.33000001311302191</v>
      </c>
      <c r="U108" s="5">
        <v>205.30125000000001</v>
      </c>
      <c r="AL108" s="5" t="str">
        <f t="shared" si="26"/>
        <v/>
      </c>
      <c r="AN108" s="5" t="str">
        <f t="shared" si="27"/>
        <v/>
      </c>
      <c r="AP108" s="5" t="str">
        <f t="shared" si="28"/>
        <v/>
      </c>
      <c r="AS108" s="5">
        <f t="shared" si="22"/>
        <v>69257.264999999999</v>
      </c>
      <c r="AT108" s="5">
        <f>$AS$149*(AU108/100)</f>
        <v>15098.083769999997</v>
      </c>
      <c r="AU108" s="11">
        <f>(AS108/$AS$149)*(100-78.2)</f>
        <v>0.85324697754595069</v>
      </c>
      <c r="AV108" s="5">
        <f t="shared" si="23"/>
        <v>853.2469775459507</v>
      </c>
    </row>
    <row r="109" spans="1:48" x14ac:dyDescent="0.25">
      <c r="A109" s="1" t="s">
        <v>184</v>
      </c>
      <c r="B109" s="1" t="s">
        <v>180</v>
      </c>
      <c r="C109" s="1" t="s">
        <v>181</v>
      </c>
      <c r="D109" s="1" t="s">
        <v>61</v>
      </c>
      <c r="E109" s="1" t="s">
        <v>95</v>
      </c>
      <c r="F109" s="1" t="s">
        <v>178</v>
      </c>
      <c r="G109" s="1" t="s">
        <v>64</v>
      </c>
      <c r="H109" s="1" t="s">
        <v>162</v>
      </c>
      <c r="I109" s="2">
        <v>94.4</v>
      </c>
      <c r="J109" s="2">
        <f t="shared" si="29"/>
        <v>37.21000003993511</v>
      </c>
      <c r="K109" s="2">
        <f t="shared" si="24"/>
        <v>37.040000038146971</v>
      </c>
      <c r="L109" s="2">
        <f t="shared" si="25"/>
        <v>0.17000000178813929</v>
      </c>
      <c r="R109" s="7">
        <v>27.58</v>
      </c>
      <c r="S109" s="5">
        <v>57218.152999999998</v>
      </c>
      <c r="T109" s="8">
        <v>9.4600000381469727</v>
      </c>
      <c r="U109" s="5">
        <v>5885.3025000000007</v>
      </c>
      <c r="AL109" s="5" t="str">
        <f t="shared" si="26"/>
        <v/>
      </c>
      <c r="AN109" s="5" t="str">
        <f t="shared" si="27"/>
        <v/>
      </c>
      <c r="AP109" s="5" t="str">
        <f t="shared" si="28"/>
        <v/>
      </c>
      <c r="AR109" s="2">
        <v>0.17000000178813929</v>
      </c>
      <c r="AS109" s="5">
        <f t="shared" si="22"/>
        <v>63103.455499999996</v>
      </c>
      <c r="AT109" s="5">
        <f>$AS$149*(AU109/100)</f>
        <v>13756.553298999997</v>
      </c>
      <c r="AU109" s="11">
        <f>(AS109/$AS$149)*(100-78.2)</f>
        <v>0.77743226906347507</v>
      </c>
      <c r="AV109" s="5">
        <f t="shared" si="23"/>
        <v>777.43226906347513</v>
      </c>
    </row>
    <row r="110" spans="1:48" x14ac:dyDescent="0.25">
      <c r="A110" s="1" t="s">
        <v>185</v>
      </c>
      <c r="B110" s="1" t="s">
        <v>186</v>
      </c>
      <c r="C110" s="1" t="s">
        <v>187</v>
      </c>
      <c r="D110" s="1" t="s">
        <v>112</v>
      </c>
      <c r="E110" s="1" t="s">
        <v>82</v>
      </c>
      <c r="F110" s="1" t="s">
        <v>178</v>
      </c>
      <c r="G110" s="1" t="s">
        <v>64</v>
      </c>
      <c r="H110" s="1" t="s">
        <v>162</v>
      </c>
      <c r="I110" s="2">
        <v>73.31</v>
      </c>
      <c r="J110" s="2">
        <f t="shared" si="29"/>
        <v>3.9999999105930328E-2</v>
      </c>
      <c r="K110" s="2">
        <f t="shared" si="24"/>
        <v>0</v>
      </c>
      <c r="L110" s="2">
        <f t="shared" si="25"/>
        <v>3.9999999105930328E-2</v>
      </c>
      <c r="AL110" s="5" t="str">
        <f t="shared" si="26"/>
        <v/>
      </c>
      <c r="AN110" s="5" t="str">
        <f t="shared" si="27"/>
        <v/>
      </c>
      <c r="AP110" s="5" t="str">
        <f t="shared" si="28"/>
        <v/>
      </c>
      <c r="AR110" s="2">
        <v>3.9999999105930328E-2</v>
      </c>
      <c r="AS110" s="5">
        <f t="shared" si="22"/>
        <v>0</v>
      </c>
      <c r="AT110" s="5">
        <f>$AS$149*(AU110/100)</f>
        <v>0</v>
      </c>
      <c r="AU110" s="11">
        <f>(AS110/$AS$149)*(100-78.2)</f>
        <v>0</v>
      </c>
      <c r="AV110" s="5">
        <f t="shared" si="23"/>
        <v>0</v>
      </c>
    </row>
    <row r="111" spans="1:48" x14ac:dyDescent="0.25">
      <c r="A111" s="1" t="s">
        <v>185</v>
      </c>
      <c r="B111" s="1" t="s">
        <v>186</v>
      </c>
      <c r="C111" s="1" t="s">
        <v>187</v>
      </c>
      <c r="D111" s="1" t="s">
        <v>112</v>
      </c>
      <c r="E111" s="1" t="s">
        <v>106</v>
      </c>
      <c r="F111" s="1" t="s">
        <v>178</v>
      </c>
      <c r="G111" s="1" t="s">
        <v>64</v>
      </c>
      <c r="H111" s="1" t="s">
        <v>162</v>
      </c>
      <c r="I111" s="2">
        <v>73.31</v>
      </c>
      <c r="J111" s="2">
        <f t="shared" si="29"/>
        <v>2.6599999144673352</v>
      </c>
      <c r="K111" s="2">
        <f t="shared" si="24"/>
        <v>2.3699999228119855</v>
      </c>
      <c r="L111" s="2">
        <f t="shared" si="25"/>
        <v>0.28999999165534968</v>
      </c>
      <c r="P111" s="6">
        <v>2.3299999237060551</v>
      </c>
      <c r="Q111" s="5">
        <v>7459.7860057353973</v>
      </c>
      <c r="R111" s="7">
        <v>3.9999999105930328E-2</v>
      </c>
      <c r="S111" s="5">
        <v>82.984998145140707</v>
      </c>
      <c r="AL111" s="5" t="str">
        <f t="shared" si="26"/>
        <v/>
      </c>
      <c r="AN111" s="5" t="str">
        <f t="shared" si="27"/>
        <v/>
      </c>
      <c r="AP111" s="5" t="str">
        <f t="shared" si="28"/>
        <v/>
      </c>
      <c r="AR111" s="2">
        <v>0.28999999165534968</v>
      </c>
      <c r="AS111" s="5">
        <f t="shared" si="22"/>
        <v>7542.771003880538</v>
      </c>
      <c r="AT111" s="5">
        <f>$AS$149*(AU111/100)</f>
        <v>1644.324078845957</v>
      </c>
      <c r="AU111" s="11">
        <f>(AS111/$AS$149)*(100-78.2)</f>
        <v>9.2926663525946418E-2</v>
      </c>
      <c r="AV111" s="5">
        <f t="shared" si="23"/>
        <v>92.92666352594641</v>
      </c>
    </row>
    <row r="112" spans="1:48" x14ac:dyDescent="0.25">
      <c r="A112" s="1" t="s">
        <v>188</v>
      </c>
      <c r="B112" s="1" t="s">
        <v>189</v>
      </c>
      <c r="C112" s="1" t="s">
        <v>190</v>
      </c>
      <c r="D112" s="1" t="s">
        <v>61</v>
      </c>
      <c r="E112" s="1" t="s">
        <v>106</v>
      </c>
      <c r="F112" s="1" t="s">
        <v>178</v>
      </c>
      <c r="G112" s="1" t="s">
        <v>64</v>
      </c>
      <c r="H112" s="1" t="s">
        <v>162</v>
      </c>
      <c r="I112" s="2">
        <v>7.19</v>
      </c>
      <c r="J112" s="2">
        <f t="shared" si="29"/>
        <v>0.90999998524785042</v>
      </c>
      <c r="K112" s="2">
        <f t="shared" si="24"/>
        <v>0.90999998524785042</v>
      </c>
      <c r="L112" s="2">
        <f t="shared" si="25"/>
        <v>0</v>
      </c>
      <c r="P112" s="6">
        <v>1.9999999552965161E-2</v>
      </c>
      <c r="Q112" s="5">
        <v>64.032498568762094</v>
      </c>
      <c r="Z112" s="9">
        <v>0.88999998569488525</v>
      </c>
      <c r="AA112" s="5">
        <v>244.13812107592821</v>
      </c>
      <c r="AL112" s="5" t="str">
        <f t="shared" si="26"/>
        <v/>
      </c>
      <c r="AN112" s="5" t="str">
        <f t="shared" si="27"/>
        <v/>
      </c>
      <c r="AP112" s="5" t="str">
        <f t="shared" si="28"/>
        <v/>
      </c>
      <c r="AS112" s="5">
        <f t="shared" si="22"/>
        <v>308.1706196446903</v>
      </c>
      <c r="AT112" s="5">
        <f>$AS$149*(AU112/100)</f>
        <v>67.181195082542487</v>
      </c>
      <c r="AU112" s="11">
        <f>(AS112/$AS$149)*(100-78.2)</f>
        <v>3.7966507886254938E-3</v>
      </c>
      <c r="AV112" s="5">
        <f t="shared" si="23"/>
        <v>3.7966507886254939</v>
      </c>
    </row>
    <row r="113" spans="1:48" x14ac:dyDescent="0.25">
      <c r="A113" s="1" t="s">
        <v>191</v>
      </c>
      <c r="B113" s="1" t="s">
        <v>192</v>
      </c>
      <c r="C113" s="1" t="s">
        <v>193</v>
      </c>
      <c r="D113" s="1" t="s">
        <v>61</v>
      </c>
      <c r="E113" s="1" t="s">
        <v>72</v>
      </c>
      <c r="F113" s="1" t="s">
        <v>178</v>
      </c>
      <c r="G113" s="1" t="s">
        <v>64</v>
      </c>
      <c r="H113" s="1" t="s">
        <v>162</v>
      </c>
      <c r="I113" s="2">
        <v>51.7</v>
      </c>
      <c r="J113" s="2">
        <f t="shared" si="29"/>
        <v>9.9999997764825821E-2</v>
      </c>
      <c r="K113" s="2">
        <f t="shared" si="24"/>
        <v>0</v>
      </c>
      <c r="L113" s="2">
        <f t="shared" si="25"/>
        <v>9.9999997764825821E-2</v>
      </c>
      <c r="AL113" s="5" t="str">
        <f t="shared" si="26"/>
        <v/>
      </c>
      <c r="AN113" s="5" t="str">
        <f t="shared" si="27"/>
        <v/>
      </c>
      <c r="AO113" s="2">
        <v>9.9999997764825821E-3</v>
      </c>
      <c r="AP113" s="5">
        <f t="shared" si="28"/>
        <v>9.9999997764825821E-3</v>
      </c>
      <c r="AQ113" s="2">
        <v>9.9999997764825821E-3</v>
      </c>
      <c r="AR113" s="2">
        <v>7.9999998211860657E-2</v>
      </c>
      <c r="AS113" s="5">
        <f t="shared" si="22"/>
        <v>0</v>
      </c>
      <c r="AT113" s="5">
        <f>$AS$149*(AU113/100)</f>
        <v>0</v>
      </c>
      <c r="AU113" s="11">
        <f>(AS113/$AS$149)*(100-78.2)</f>
        <v>0</v>
      </c>
      <c r="AV113" s="5">
        <f t="shared" si="23"/>
        <v>0</v>
      </c>
    </row>
    <row r="114" spans="1:48" x14ac:dyDescent="0.25">
      <c r="A114" s="1" t="s">
        <v>191</v>
      </c>
      <c r="B114" s="1" t="s">
        <v>192</v>
      </c>
      <c r="C114" s="1" t="s">
        <v>193</v>
      </c>
      <c r="D114" s="1" t="s">
        <v>61</v>
      </c>
      <c r="E114" s="1" t="s">
        <v>101</v>
      </c>
      <c r="F114" s="1" t="s">
        <v>178</v>
      </c>
      <c r="G114" s="1" t="s">
        <v>64</v>
      </c>
      <c r="H114" s="1" t="s">
        <v>162</v>
      </c>
      <c r="I114" s="2">
        <v>51.7</v>
      </c>
      <c r="J114" s="2">
        <f t="shared" si="29"/>
        <v>42.829999804496765</v>
      </c>
      <c r="K114" s="2">
        <f t="shared" si="24"/>
        <v>1.309999942779541</v>
      </c>
      <c r="L114" s="2">
        <f t="shared" si="25"/>
        <v>41.519999861717224</v>
      </c>
      <c r="P114" s="6">
        <v>1.309999942779541</v>
      </c>
      <c r="Q114" s="5">
        <v>4194.128566801548</v>
      </c>
      <c r="AL114" s="5" t="str">
        <f t="shared" si="26"/>
        <v/>
      </c>
      <c r="AN114" s="5" t="str">
        <f t="shared" si="27"/>
        <v/>
      </c>
      <c r="AO114" s="2">
        <v>0.54000002145767212</v>
      </c>
      <c r="AP114" s="5">
        <f t="shared" si="28"/>
        <v>0.54000002145767212</v>
      </c>
      <c r="AQ114" s="2">
        <v>0.81999999284744263</v>
      </c>
      <c r="AR114" s="2">
        <v>40.159999847412109</v>
      </c>
      <c r="AS114" s="5">
        <f t="shared" si="22"/>
        <v>4194.128566801548</v>
      </c>
      <c r="AT114" s="5">
        <f>$AS$149*(AU114/100)</f>
        <v>914.32002756273732</v>
      </c>
      <c r="AU114" s="11">
        <f>(AS114/$AS$149)*(100-78.2)</f>
        <v>5.1671510895825161E-2</v>
      </c>
      <c r="AV114" s="5">
        <f t="shared" si="23"/>
        <v>51.671510895825165</v>
      </c>
    </row>
    <row r="115" spans="1:48" x14ac:dyDescent="0.25">
      <c r="A115" s="1" t="s">
        <v>191</v>
      </c>
      <c r="B115" s="1" t="s">
        <v>192</v>
      </c>
      <c r="C115" s="1" t="s">
        <v>193</v>
      </c>
      <c r="D115" s="1" t="s">
        <v>61</v>
      </c>
      <c r="E115" s="1" t="s">
        <v>113</v>
      </c>
      <c r="F115" s="1" t="s">
        <v>178</v>
      </c>
      <c r="G115" s="1" t="s">
        <v>64</v>
      </c>
      <c r="H115" s="1" t="s">
        <v>162</v>
      </c>
      <c r="I115" s="2">
        <v>51.7</v>
      </c>
      <c r="J115" s="2">
        <f t="shared" si="29"/>
        <v>7.6099998243153095</v>
      </c>
      <c r="K115" s="2">
        <f t="shared" si="24"/>
        <v>5.0599998719990253</v>
      </c>
      <c r="L115" s="2">
        <f t="shared" si="25"/>
        <v>2.5499999523162842</v>
      </c>
      <c r="P115" s="6">
        <v>1.3999999761581421</v>
      </c>
      <c r="Q115" s="5">
        <v>4482.2749236673117</v>
      </c>
      <c r="R115" s="7">
        <v>3.6099998950958252</v>
      </c>
      <c r="S115" s="5">
        <v>7489.3960323631763</v>
      </c>
      <c r="T115" s="8">
        <v>5.000000074505806E-2</v>
      </c>
      <c r="U115" s="5">
        <v>31.106250463519249</v>
      </c>
      <c r="AL115" s="5" t="str">
        <f t="shared" si="26"/>
        <v/>
      </c>
      <c r="AN115" s="5" t="str">
        <f t="shared" si="27"/>
        <v/>
      </c>
      <c r="AP115" s="5" t="str">
        <f t="shared" si="28"/>
        <v/>
      </c>
      <c r="AR115" s="2">
        <v>2.5499999523162842</v>
      </c>
      <c r="AS115" s="5">
        <f t="shared" si="22"/>
        <v>12002.777206494007</v>
      </c>
      <c r="AT115" s="5">
        <f>$AS$149*(AU115/100)</f>
        <v>2616.6054310156933</v>
      </c>
      <c r="AU115" s="11">
        <f>(AS115/$AS$149)*(100-78.2)</f>
        <v>0.14787377719288283</v>
      </c>
      <c r="AV115" s="5">
        <f t="shared" si="23"/>
        <v>147.87377719288284</v>
      </c>
    </row>
    <row r="116" spans="1:48" x14ac:dyDescent="0.25">
      <c r="A116" s="1" t="s">
        <v>191</v>
      </c>
      <c r="B116" s="1" t="s">
        <v>192</v>
      </c>
      <c r="C116" s="1" t="s">
        <v>193</v>
      </c>
      <c r="D116" s="1" t="s">
        <v>61</v>
      </c>
      <c r="E116" s="1" t="s">
        <v>108</v>
      </c>
      <c r="F116" s="1" t="s">
        <v>126</v>
      </c>
      <c r="G116" s="1" t="s">
        <v>64</v>
      </c>
      <c r="H116" s="1" t="s">
        <v>65</v>
      </c>
      <c r="I116" s="2">
        <v>51.7</v>
      </c>
      <c r="J116" s="2">
        <f t="shared" si="29"/>
        <v>5.000000074505806E-2</v>
      </c>
      <c r="K116" s="2">
        <f t="shared" si="24"/>
        <v>0</v>
      </c>
      <c r="L116" s="2">
        <f t="shared" si="25"/>
        <v>5.000000074505806E-2</v>
      </c>
      <c r="AL116" s="5" t="str">
        <f t="shared" si="26"/>
        <v/>
      </c>
      <c r="AN116" s="5" t="str">
        <f t="shared" si="27"/>
        <v/>
      </c>
      <c r="AP116" s="5" t="str">
        <f t="shared" si="28"/>
        <v/>
      </c>
      <c r="AR116" s="2">
        <v>5.000000074505806E-2</v>
      </c>
      <c r="AS116" s="5">
        <f t="shared" si="22"/>
        <v>0</v>
      </c>
      <c r="AT116" s="5">
        <f>$AS$149*(AU116/100)</f>
        <v>0</v>
      </c>
      <c r="AU116" s="11">
        <f>(AS116/$AS$149)*(100-78.2)</f>
        <v>0</v>
      </c>
      <c r="AV116" s="5">
        <f t="shared" si="23"/>
        <v>0</v>
      </c>
    </row>
    <row r="117" spans="1:48" x14ac:dyDescent="0.25">
      <c r="A117" s="1" t="s">
        <v>194</v>
      </c>
      <c r="B117" s="1" t="s">
        <v>195</v>
      </c>
      <c r="C117" s="1" t="s">
        <v>196</v>
      </c>
      <c r="D117" s="1" t="s">
        <v>61</v>
      </c>
      <c r="E117" s="1" t="s">
        <v>101</v>
      </c>
      <c r="F117" s="1" t="s">
        <v>178</v>
      </c>
      <c r="G117" s="1" t="s">
        <v>64</v>
      </c>
      <c r="H117" s="1" t="s">
        <v>162</v>
      </c>
      <c r="I117" s="2">
        <v>32.200000000000003</v>
      </c>
      <c r="J117" s="2">
        <f t="shared" si="29"/>
        <v>0.12999999895691872</v>
      </c>
      <c r="K117" s="2">
        <f t="shared" si="24"/>
        <v>5.000000074505806E-2</v>
      </c>
      <c r="L117" s="2">
        <f t="shared" si="25"/>
        <v>7.9999998211860657E-2</v>
      </c>
      <c r="R117" s="7">
        <v>5.000000074505806E-2</v>
      </c>
      <c r="S117" s="5">
        <v>103.73125154571611</v>
      </c>
      <c r="AL117" s="5" t="str">
        <f t="shared" si="26"/>
        <v/>
      </c>
      <c r="AN117" s="5" t="str">
        <f t="shared" si="27"/>
        <v/>
      </c>
      <c r="AP117" s="5" t="str">
        <f t="shared" si="28"/>
        <v/>
      </c>
      <c r="AR117" s="2">
        <v>7.9999998211860657E-2</v>
      </c>
      <c r="AS117" s="5">
        <f t="shared" si="22"/>
        <v>103.73125154571611</v>
      </c>
      <c r="AT117" s="5">
        <f>$AS$149*(AU117/100)</f>
        <v>22.613412836966109</v>
      </c>
      <c r="AU117" s="11">
        <f>(AS117/$AS$149)*(100-78.2)</f>
        <v>1.2779652338053055E-3</v>
      </c>
      <c r="AV117" s="5">
        <f t="shared" si="23"/>
        <v>1.2779652338053054</v>
      </c>
    </row>
    <row r="118" spans="1:48" x14ac:dyDescent="0.25">
      <c r="A118" s="1" t="s">
        <v>194</v>
      </c>
      <c r="B118" s="1" t="s">
        <v>195</v>
      </c>
      <c r="C118" s="1" t="s">
        <v>196</v>
      </c>
      <c r="D118" s="1" t="s">
        <v>61</v>
      </c>
      <c r="E118" s="1" t="s">
        <v>113</v>
      </c>
      <c r="F118" s="1" t="s">
        <v>178</v>
      </c>
      <c r="G118" s="1" t="s">
        <v>64</v>
      </c>
      <c r="H118" s="1" t="s">
        <v>162</v>
      </c>
      <c r="I118" s="2">
        <v>32.200000000000003</v>
      </c>
      <c r="J118" s="2">
        <f t="shared" si="29"/>
        <v>28.329999506473545</v>
      </c>
      <c r="K118" s="2">
        <f t="shared" si="24"/>
        <v>27.789999485015873</v>
      </c>
      <c r="L118" s="2">
        <f t="shared" si="25"/>
        <v>0.54000002145767212</v>
      </c>
      <c r="R118" s="7">
        <v>23.479999542236332</v>
      </c>
      <c r="S118" s="5">
        <v>48712.194050312042</v>
      </c>
      <c r="T118" s="8">
        <v>4.309999942779541</v>
      </c>
      <c r="U118" s="5">
        <v>2681.358714401722</v>
      </c>
      <c r="AL118" s="5" t="str">
        <f t="shared" si="26"/>
        <v/>
      </c>
      <c r="AN118" s="5" t="str">
        <f t="shared" si="27"/>
        <v/>
      </c>
      <c r="AP118" s="5" t="str">
        <f t="shared" si="28"/>
        <v/>
      </c>
      <c r="AR118" s="2">
        <v>0.54000002145767212</v>
      </c>
      <c r="AS118" s="5">
        <f t="shared" si="22"/>
        <v>51393.552764713764</v>
      </c>
      <c r="AT118" s="5">
        <f>$AS$149*(AU118/100)</f>
        <v>11203.7945027076</v>
      </c>
      <c r="AU118" s="11">
        <f>(AS118/$AS$149)*(100-78.2)</f>
        <v>0.63316669466864395</v>
      </c>
      <c r="AV118" s="5">
        <f t="shared" si="23"/>
        <v>633.16669466864403</v>
      </c>
    </row>
    <row r="119" spans="1:48" x14ac:dyDescent="0.25">
      <c r="A119" s="1" t="s">
        <v>194</v>
      </c>
      <c r="B119" s="1" t="s">
        <v>195</v>
      </c>
      <c r="C119" s="1" t="s">
        <v>196</v>
      </c>
      <c r="D119" s="1" t="s">
        <v>61</v>
      </c>
      <c r="E119" s="1" t="s">
        <v>107</v>
      </c>
      <c r="F119" s="1" t="s">
        <v>126</v>
      </c>
      <c r="G119" s="1" t="s">
        <v>64</v>
      </c>
      <c r="H119" s="1" t="s">
        <v>65</v>
      </c>
      <c r="I119" s="2">
        <v>32.200000000000003</v>
      </c>
      <c r="J119" s="2">
        <f t="shared" si="29"/>
        <v>4.999999888241291E-2</v>
      </c>
      <c r="K119" s="2">
        <f t="shared" si="24"/>
        <v>3.9999999105930328E-2</v>
      </c>
      <c r="L119" s="2">
        <f t="shared" si="25"/>
        <v>9.9999997764825821E-3</v>
      </c>
      <c r="R119" s="7">
        <v>2.999999932944775E-2</v>
      </c>
      <c r="S119" s="5">
        <v>62.238748608855531</v>
      </c>
      <c r="T119" s="8">
        <v>9.9999997764825821E-3</v>
      </c>
      <c r="U119" s="5">
        <v>6.2212498609442264</v>
      </c>
      <c r="AL119" s="5" t="str">
        <f t="shared" si="26"/>
        <v/>
      </c>
      <c r="AN119" s="5" t="str">
        <f t="shared" si="27"/>
        <v/>
      </c>
      <c r="AP119" s="5" t="str">
        <f t="shared" si="28"/>
        <v/>
      </c>
      <c r="AR119" s="2">
        <v>9.9999997764825821E-3</v>
      </c>
      <c r="AS119" s="5">
        <f t="shared" si="22"/>
        <v>68.459998469799757</v>
      </c>
      <c r="AT119" s="5">
        <f>$AS$149*(AU119/100)</f>
        <v>14.924279666416346</v>
      </c>
      <c r="AU119" s="11">
        <f>(AS119/$AS$149)*(100-78.2)</f>
        <v>8.4342468298678926E-4</v>
      </c>
      <c r="AV119" s="5">
        <f t="shared" si="23"/>
        <v>0.8434246829867893</v>
      </c>
    </row>
    <row r="120" spans="1:48" x14ac:dyDescent="0.25">
      <c r="A120" s="1" t="s">
        <v>197</v>
      </c>
      <c r="B120" s="1" t="s">
        <v>198</v>
      </c>
      <c r="C120" s="1" t="s">
        <v>199</v>
      </c>
      <c r="D120" s="1" t="s">
        <v>61</v>
      </c>
      <c r="E120" s="1" t="s">
        <v>113</v>
      </c>
      <c r="F120" s="1" t="s">
        <v>178</v>
      </c>
      <c r="G120" s="1" t="s">
        <v>64</v>
      </c>
      <c r="H120" s="1" t="s">
        <v>162</v>
      </c>
      <c r="I120" s="2">
        <v>1.9</v>
      </c>
      <c r="J120" s="2">
        <f t="shared" si="29"/>
        <v>1.6400000005960467</v>
      </c>
      <c r="K120" s="2">
        <f t="shared" si="24"/>
        <v>0.63000001013278961</v>
      </c>
      <c r="L120" s="2">
        <f t="shared" si="25"/>
        <v>1.0099999904632571</v>
      </c>
      <c r="R120" s="7">
        <v>0.14000000059604639</v>
      </c>
      <c r="S120" s="5">
        <v>290.44750123657292</v>
      </c>
      <c r="Z120" s="9">
        <v>0.49000000953674322</v>
      </c>
      <c r="AA120" s="5">
        <v>122.1937523782253</v>
      </c>
      <c r="AL120" s="5" t="str">
        <f t="shared" si="26"/>
        <v/>
      </c>
      <c r="AN120" s="5" t="str">
        <f t="shared" si="27"/>
        <v/>
      </c>
      <c r="AP120" s="5" t="str">
        <f t="shared" si="28"/>
        <v/>
      </c>
      <c r="AR120" s="2">
        <v>1.0099999904632571</v>
      </c>
      <c r="AS120" s="5">
        <f t="shared" si="22"/>
        <v>412.64125361479819</v>
      </c>
      <c r="AT120" s="5">
        <f>$AS$149*(AU120/100)</f>
        <v>89.955793288026001</v>
      </c>
      <c r="AU120" s="11">
        <f>(AS120/$AS$149)*(100-78.2)</f>
        <v>5.0837251869186384E-3</v>
      </c>
      <c r="AV120" s="5">
        <f t="shared" si="23"/>
        <v>5.0837251869186382</v>
      </c>
    </row>
    <row r="121" spans="1:48" x14ac:dyDescent="0.25">
      <c r="A121" s="1" t="s">
        <v>200</v>
      </c>
      <c r="B121" s="1" t="s">
        <v>201</v>
      </c>
      <c r="C121" s="1" t="s">
        <v>202</v>
      </c>
      <c r="D121" s="1" t="s">
        <v>61</v>
      </c>
      <c r="E121" s="1" t="s">
        <v>105</v>
      </c>
      <c r="F121" s="1" t="s">
        <v>178</v>
      </c>
      <c r="G121" s="1" t="s">
        <v>64</v>
      </c>
      <c r="H121" s="1" t="s">
        <v>162</v>
      </c>
      <c r="I121" s="2">
        <v>10</v>
      </c>
      <c r="J121" s="2">
        <f t="shared" si="29"/>
        <v>2.0500000491738319</v>
      </c>
      <c r="K121" s="2">
        <f t="shared" si="24"/>
        <v>2.0500000491738319</v>
      </c>
      <c r="L121" s="2">
        <f t="shared" si="25"/>
        <v>0</v>
      </c>
      <c r="T121" s="8">
        <v>0.10000000149011611</v>
      </c>
      <c r="U121" s="5">
        <v>62.212500927038491</v>
      </c>
      <c r="Z121" s="9">
        <v>1.950000047683716</v>
      </c>
      <c r="AA121" s="5">
        <v>437.65313570201403</v>
      </c>
      <c r="AL121" s="5" t="str">
        <f t="shared" si="26"/>
        <v/>
      </c>
      <c r="AN121" s="5" t="str">
        <f t="shared" si="27"/>
        <v/>
      </c>
      <c r="AP121" s="5" t="str">
        <f t="shared" si="28"/>
        <v/>
      </c>
      <c r="AS121" s="5">
        <f t="shared" si="22"/>
        <v>499.86563662905252</v>
      </c>
      <c r="AT121" s="5">
        <f>$AS$149*(AU121/100)</f>
        <v>108.97070878513344</v>
      </c>
      <c r="AU121" s="11">
        <f>(AS121/$AS$149)*(100-78.2)</f>
        <v>6.1583264027654213E-3</v>
      </c>
      <c r="AV121" s="5">
        <f t="shared" si="23"/>
        <v>6.1583264027654216</v>
      </c>
    </row>
    <row r="122" spans="1:48" x14ac:dyDescent="0.25">
      <c r="A122" s="1" t="s">
        <v>200</v>
      </c>
      <c r="B122" s="1" t="s">
        <v>201</v>
      </c>
      <c r="C122" s="1" t="s">
        <v>202</v>
      </c>
      <c r="D122" s="1" t="s">
        <v>61</v>
      </c>
      <c r="E122" s="1" t="s">
        <v>95</v>
      </c>
      <c r="F122" s="1" t="s">
        <v>203</v>
      </c>
      <c r="G122" s="1" t="s">
        <v>64</v>
      </c>
      <c r="H122" s="1" t="s">
        <v>162</v>
      </c>
      <c r="I122" s="2">
        <v>10</v>
      </c>
      <c r="J122" s="2">
        <f t="shared" si="29"/>
        <v>0.51999999582767487</v>
      </c>
      <c r="K122" s="2">
        <f t="shared" si="24"/>
        <v>0.51999999582767487</v>
      </c>
      <c r="L122" s="2">
        <f t="shared" si="25"/>
        <v>0</v>
      </c>
      <c r="T122" s="8">
        <v>0.31999999284744263</v>
      </c>
      <c r="U122" s="5">
        <v>199.07999555021519</v>
      </c>
      <c r="Z122" s="9">
        <v>0.20000000298023221</v>
      </c>
      <c r="AA122" s="5">
        <v>44.887500668875873</v>
      </c>
      <c r="AL122" s="5" t="str">
        <f t="shared" si="26"/>
        <v/>
      </c>
      <c r="AN122" s="5" t="str">
        <f t="shared" si="27"/>
        <v/>
      </c>
      <c r="AP122" s="5" t="str">
        <f t="shared" si="28"/>
        <v/>
      </c>
      <c r="AS122" s="5">
        <f t="shared" si="22"/>
        <v>243.96749621909106</v>
      </c>
      <c r="AT122" s="5">
        <f>$AS$149*(AU122/100)</f>
        <v>53.18491417576184</v>
      </c>
      <c r="AU122" s="11">
        <f>(AS122/$AS$149)*(100-78.2)</f>
        <v>3.0056706508464143E-3</v>
      </c>
      <c r="AV122" s="5">
        <f t="shared" si="23"/>
        <v>3.0056706508464144</v>
      </c>
    </row>
    <row r="123" spans="1:48" x14ac:dyDescent="0.25">
      <c r="A123" s="1" t="s">
        <v>204</v>
      </c>
      <c r="B123" s="1" t="s">
        <v>186</v>
      </c>
      <c r="C123" s="1" t="s">
        <v>187</v>
      </c>
      <c r="D123" s="1" t="s">
        <v>112</v>
      </c>
      <c r="E123" s="1" t="s">
        <v>113</v>
      </c>
      <c r="F123" s="1" t="s">
        <v>178</v>
      </c>
      <c r="G123" s="1" t="s">
        <v>64</v>
      </c>
      <c r="H123" s="1" t="s">
        <v>162</v>
      </c>
      <c r="I123" s="2">
        <v>5.63</v>
      </c>
      <c r="J123" s="2">
        <f t="shared" si="29"/>
        <v>2.999999932944775E-2</v>
      </c>
      <c r="K123" s="2">
        <f t="shared" si="24"/>
        <v>2.999999932944775E-2</v>
      </c>
      <c r="L123" s="2">
        <f t="shared" si="25"/>
        <v>0</v>
      </c>
      <c r="T123" s="8">
        <v>2.999999932944775E-2</v>
      </c>
      <c r="U123" s="5">
        <v>18.663749582832679</v>
      </c>
      <c r="AL123" s="5" t="str">
        <f t="shared" si="26"/>
        <v/>
      </c>
      <c r="AN123" s="5" t="str">
        <f t="shared" si="27"/>
        <v/>
      </c>
      <c r="AP123" s="5" t="str">
        <f t="shared" si="28"/>
        <v/>
      </c>
      <c r="AS123" s="5">
        <f t="shared" si="22"/>
        <v>18.663749582832679</v>
      </c>
      <c r="AT123" s="5">
        <f>$AS$149*(AU123/100)</f>
        <v>4.0686974090575241</v>
      </c>
      <c r="AU123" s="11">
        <f>(AS123/$AS$149)*(100-78.2)</f>
        <v>2.299367138050641E-4</v>
      </c>
      <c r="AV123" s="5">
        <f t="shared" si="23"/>
        <v>0.22993671380506411</v>
      </c>
    </row>
    <row r="124" spans="1:48" x14ac:dyDescent="0.25">
      <c r="A124" s="1" t="s">
        <v>204</v>
      </c>
      <c r="B124" s="1" t="s">
        <v>186</v>
      </c>
      <c r="C124" s="1" t="s">
        <v>187</v>
      </c>
      <c r="D124" s="1" t="s">
        <v>112</v>
      </c>
      <c r="E124" s="1" t="s">
        <v>105</v>
      </c>
      <c r="F124" s="1" t="s">
        <v>178</v>
      </c>
      <c r="G124" s="1" t="s">
        <v>64</v>
      </c>
      <c r="H124" s="1" t="s">
        <v>162</v>
      </c>
      <c r="I124" s="2">
        <v>5.63</v>
      </c>
      <c r="J124" s="2">
        <f t="shared" si="29"/>
        <v>5.4699997901916504</v>
      </c>
      <c r="K124" s="2">
        <f t="shared" si="24"/>
        <v>5.4699997901916504</v>
      </c>
      <c r="L124" s="2">
        <f t="shared" si="25"/>
        <v>0</v>
      </c>
      <c r="T124" s="8">
        <v>5.4699997901916504</v>
      </c>
      <c r="U124" s="5">
        <v>3403.02361947298</v>
      </c>
      <c r="AL124" s="5" t="str">
        <f t="shared" si="26"/>
        <v/>
      </c>
      <c r="AN124" s="5" t="str">
        <f t="shared" si="27"/>
        <v/>
      </c>
      <c r="AP124" s="5" t="str">
        <f t="shared" si="28"/>
        <v/>
      </c>
      <c r="AS124" s="5">
        <f t="shared" si="22"/>
        <v>3403.02361947298</v>
      </c>
      <c r="AT124" s="5">
        <f>$AS$149*(AU124/100)</f>
        <v>741.85914904510958</v>
      </c>
      <c r="AU124" s="11">
        <f>(AS124/$AS$149)*(100-78.2)</f>
        <v>4.1925126812801541E-2</v>
      </c>
      <c r="AV124" s="5">
        <f t="shared" si="23"/>
        <v>41.925126812801544</v>
      </c>
    </row>
    <row r="125" spans="1:48" x14ac:dyDescent="0.25">
      <c r="A125" s="1" t="s">
        <v>205</v>
      </c>
      <c r="B125" s="1" t="s">
        <v>206</v>
      </c>
      <c r="C125" s="1" t="s">
        <v>207</v>
      </c>
      <c r="D125" s="1" t="s">
        <v>61</v>
      </c>
      <c r="E125" s="1" t="s">
        <v>101</v>
      </c>
      <c r="F125" s="1" t="s">
        <v>178</v>
      </c>
      <c r="G125" s="1" t="s">
        <v>64</v>
      </c>
      <c r="H125" s="1" t="s">
        <v>162</v>
      </c>
      <c r="I125" s="2">
        <v>31.24</v>
      </c>
      <c r="J125" s="2">
        <f t="shared" si="29"/>
        <v>3.9999999105930328E-2</v>
      </c>
      <c r="K125" s="2">
        <f t="shared" si="24"/>
        <v>0</v>
      </c>
      <c r="L125" s="2">
        <f t="shared" si="25"/>
        <v>3.9999999105930328E-2</v>
      </c>
      <c r="AL125" s="5" t="str">
        <f t="shared" si="26"/>
        <v/>
      </c>
      <c r="AN125" s="5" t="str">
        <f t="shared" si="27"/>
        <v/>
      </c>
      <c r="AP125" s="5" t="str">
        <f t="shared" si="28"/>
        <v/>
      </c>
      <c r="AR125" s="2">
        <v>3.9999999105930328E-2</v>
      </c>
      <c r="AS125" s="5">
        <f t="shared" si="22"/>
        <v>0</v>
      </c>
      <c r="AT125" s="5">
        <f>$AS$149*(AU125/100)</f>
        <v>0</v>
      </c>
      <c r="AU125" s="11">
        <f>(AS125/$AS$149)*(100-78.2)</f>
        <v>0</v>
      </c>
      <c r="AV125" s="5">
        <f t="shared" si="23"/>
        <v>0</v>
      </c>
    </row>
    <row r="126" spans="1:48" x14ac:dyDescent="0.25">
      <c r="A126" s="1" t="s">
        <v>205</v>
      </c>
      <c r="B126" s="1" t="s">
        <v>206</v>
      </c>
      <c r="C126" s="1" t="s">
        <v>207</v>
      </c>
      <c r="D126" s="1" t="s">
        <v>61</v>
      </c>
      <c r="E126" s="1" t="s">
        <v>100</v>
      </c>
      <c r="F126" s="1" t="s">
        <v>178</v>
      </c>
      <c r="G126" s="1" t="s">
        <v>64</v>
      </c>
      <c r="H126" s="1" t="s">
        <v>162</v>
      </c>
      <c r="I126" s="2">
        <v>31.24</v>
      </c>
      <c r="J126" s="2">
        <f t="shared" si="29"/>
        <v>15.549999780952929</v>
      </c>
      <c r="K126" s="2">
        <f t="shared" si="24"/>
        <v>3.1599998958408833</v>
      </c>
      <c r="L126" s="2">
        <f t="shared" si="25"/>
        <v>12.389999885112045</v>
      </c>
      <c r="P126" s="6">
        <v>3.1099998950958252</v>
      </c>
      <c r="Q126" s="5">
        <v>9957.0534141361713</v>
      </c>
      <c r="R126" s="7">
        <v>5.000000074505806E-2</v>
      </c>
      <c r="S126" s="5">
        <v>103.73125154571611</v>
      </c>
      <c r="AL126" s="5" t="str">
        <f t="shared" si="26"/>
        <v/>
      </c>
      <c r="AN126" s="5" t="str">
        <f t="shared" si="27"/>
        <v/>
      </c>
      <c r="AO126" s="2">
        <v>1.9999999552965161E-2</v>
      </c>
      <c r="AP126" s="5">
        <f t="shared" si="28"/>
        <v>1.9999999552965161E-2</v>
      </c>
      <c r="AR126" s="2">
        <v>12.36999988555908</v>
      </c>
      <c r="AS126" s="5">
        <f t="shared" si="22"/>
        <v>10060.784665681887</v>
      </c>
      <c r="AT126" s="5">
        <f>$AS$149*(AU126/100)</f>
        <v>2193.2510571186513</v>
      </c>
      <c r="AU126" s="11">
        <f>(AS126/$AS$149)*(100-78.2)</f>
        <v>0.12394849995496818</v>
      </c>
      <c r="AV126" s="5">
        <f t="shared" si="23"/>
        <v>123.94849995496818</v>
      </c>
    </row>
    <row r="127" spans="1:48" x14ac:dyDescent="0.25">
      <c r="A127" s="1" t="s">
        <v>205</v>
      </c>
      <c r="B127" s="1" t="s">
        <v>206</v>
      </c>
      <c r="C127" s="1" t="s">
        <v>207</v>
      </c>
      <c r="D127" s="1" t="s">
        <v>61</v>
      </c>
      <c r="E127" s="1" t="s">
        <v>91</v>
      </c>
      <c r="F127" s="1" t="s">
        <v>178</v>
      </c>
      <c r="G127" s="1" t="s">
        <v>64</v>
      </c>
      <c r="H127" s="1" t="s">
        <v>162</v>
      </c>
      <c r="I127" s="2">
        <v>31.24</v>
      </c>
      <c r="J127" s="2">
        <f t="shared" si="29"/>
        <v>9.0000003576278687E-2</v>
      </c>
      <c r="K127" s="2">
        <f t="shared" ref="K127:K143" si="30">SUM(N127,P127,R127,T127,V127,X127,Z127,AB127,AE127,AG127,AI127,AW127,AY127,BA127,BC127,BE127)</f>
        <v>0</v>
      </c>
      <c r="L127" s="2">
        <f t="shared" ref="L127:L143" si="31">SUM(M127,AD127,AK127,AM127,AO127,AQ127,AR127)</f>
        <v>9.0000003576278687E-2</v>
      </c>
      <c r="AL127" s="5" t="str">
        <f t="shared" ref="AL127:AL143" si="32">IF(AK127&gt;0,AK127*$AL$1,"")</f>
        <v/>
      </c>
      <c r="AN127" s="5" t="str">
        <f t="shared" ref="AN127:AN143" si="33">IF(AM127&gt;0,AM127*$AN$1,"")</f>
        <v/>
      </c>
      <c r="AP127" s="5" t="str">
        <f t="shared" ref="AP127:AP143" si="34">IF(AO127&gt;0,AO127*$AP$1,"")</f>
        <v/>
      </c>
      <c r="AR127" s="2">
        <v>9.0000003576278687E-2</v>
      </c>
      <c r="AS127" s="5">
        <f t="shared" si="22"/>
        <v>0</v>
      </c>
      <c r="AT127" s="5">
        <f>$AS$149*(AU127/100)</f>
        <v>0</v>
      </c>
      <c r="AU127" s="11">
        <f>(AS127/$AS$149)*(100-78.2)</f>
        <v>0</v>
      </c>
      <c r="AV127" s="5">
        <f t="shared" si="23"/>
        <v>0</v>
      </c>
    </row>
    <row r="128" spans="1:48" x14ac:dyDescent="0.25">
      <c r="A128" s="1" t="s">
        <v>208</v>
      </c>
      <c r="B128" s="1" t="s">
        <v>209</v>
      </c>
      <c r="C128" s="1" t="s">
        <v>210</v>
      </c>
      <c r="D128" s="1" t="s">
        <v>211</v>
      </c>
      <c r="E128" s="1" t="s">
        <v>101</v>
      </c>
      <c r="F128" s="1" t="s">
        <v>178</v>
      </c>
      <c r="G128" s="1" t="s">
        <v>64</v>
      </c>
      <c r="H128" s="1" t="s">
        <v>162</v>
      </c>
      <c r="I128" s="2">
        <v>39.26</v>
      </c>
      <c r="J128" s="2">
        <f t="shared" ref="J128:J143" si="35">SUM(K128:L128)</f>
        <v>1.9999999552965161E-2</v>
      </c>
      <c r="K128" s="2">
        <f t="shared" si="30"/>
        <v>0</v>
      </c>
      <c r="L128" s="2">
        <f t="shared" si="31"/>
        <v>1.9999999552965161E-2</v>
      </c>
      <c r="AL128" s="5" t="str">
        <f t="shared" si="32"/>
        <v/>
      </c>
      <c r="AN128" s="5" t="str">
        <f t="shared" si="33"/>
        <v/>
      </c>
      <c r="AP128" s="5" t="str">
        <f t="shared" si="34"/>
        <v/>
      </c>
      <c r="AR128" s="2">
        <v>1.9999999552965161E-2</v>
      </c>
      <c r="AS128" s="5">
        <f t="shared" si="22"/>
        <v>0</v>
      </c>
      <c r="AT128" s="5">
        <f>$AS$149*(AU128/100)</f>
        <v>0</v>
      </c>
      <c r="AU128" s="11">
        <f>(AS128/$AS$149)*(100-78.2)</f>
        <v>0</v>
      </c>
      <c r="AV128" s="5">
        <f t="shared" si="23"/>
        <v>0</v>
      </c>
    </row>
    <row r="129" spans="1:48" x14ac:dyDescent="0.25">
      <c r="A129" s="1" t="s">
        <v>208</v>
      </c>
      <c r="B129" s="1" t="s">
        <v>209</v>
      </c>
      <c r="C129" s="1" t="s">
        <v>210</v>
      </c>
      <c r="D129" s="1" t="s">
        <v>211</v>
      </c>
      <c r="E129" s="1" t="s">
        <v>113</v>
      </c>
      <c r="F129" s="1" t="s">
        <v>178</v>
      </c>
      <c r="G129" s="1" t="s">
        <v>64</v>
      </c>
      <c r="H129" s="1" t="s">
        <v>162</v>
      </c>
      <c r="I129" s="2">
        <v>39.26</v>
      </c>
      <c r="J129" s="2">
        <f t="shared" si="35"/>
        <v>2.999999932944775E-2</v>
      </c>
      <c r="K129" s="2">
        <f t="shared" si="30"/>
        <v>0</v>
      </c>
      <c r="L129" s="2">
        <f t="shared" si="31"/>
        <v>2.999999932944775E-2</v>
      </c>
      <c r="AL129" s="5" t="str">
        <f t="shared" si="32"/>
        <v/>
      </c>
      <c r="AN129" s="5" t="str">
        <f t="shared" si="33"/>
        <v/>
      </c>
      <c r="AP129" s="5" t="str">
        <f t="shared" si="34"/>
        <v/>
      </c>
      <c r="AR129" s="2">
        <v>2.999999932944775E-2</v>
      </c>
      <c r="AS129" s="5">
        <f t="shared" si="22"/>
        <v>0</v>
      </c>
      <c r="AT129" s="5">
        <f>$AS$149*(AU129/100)</f>
        <v>0</v>
      </c>
      <c r="AU129" s="11">
        <f>(AS129/$AS$149)*(100-78.2)</f>
        <v>0</v>
      </c>
      <c r="AV129" s="5">
        <f t="shared" si="23"/>
        <v>0</v>
      </c>
    </row>
    <row r="130" spans="1:48" x14ac:dyDescent="0.25">
      <c r="A130" s="1" t="s">
        <v>208</v>
      </c>
      <c r="B130" s="1" t="s">
        <v>209</v>
      </c>
      <c r="C130" s="1" t="s">
        <v>210</v>
      </c>
      <c r="D130" s="1" t="s">
        <v>211</v>
      </c>
      <c r="E130" s="1" t="s">
        <v>105</v>
      </c>
      <c r="F130" s="1" t="s">
        <v>178</v>
      </c>
      <c r="G130" s="1" t="s">
        <v>64</v>
      </c>
      <c r="H130" s="1" t="s">
        <v>162</v>
      </c>
      <c r="I130" s="2">
        <v>39.26</v>
      </c>
      <c r="J130" s="2">
        <f t="shared" si="35"/>
        <v>13.330000102519989</v>
      </c>
      <c r="K130" s="2">
        <f t="shared" si="30"/>
        <v>12.800000131130219</v>
      </c>
      <c r="L130" s="2">
        <f t="shared" si="31"/>
        <v>0.52999997138977051</v>
      </c>
      <c r="P130" s="6">
        <v>0.43999999761581421</v>
      </c>
      <c r="Q130" s="5">
        <v>1408.7149923667309</v>
      </c>
      <c r="R130" s="7">
        <v>6.059999942779541</v>
      </c>
      <c r="S130" s="5">
        <v>12572.227381289011</v>
      </c>
      <c r="T130" s="8">
        <v>6.3000001907348633</v>
      </c>
      <c r="U130" s="5">
        <v>3919.3876186609268</v>
      </c>
      <c r="AL130" s="5" t="str">
        <f t="shared" si="32"/>
        <v/>
      </c>
      <c r="AN130" s="5" t="str">
        <f t="shared" si="33"/>
        <v/>
      </c>
      <c r="AP130" s="5" t="str">
        <f t="shared" si="34"/>
        <v/>
      </c>
      <c r="AR130" s="2">
        <v>0.52999997138977051</v>
      </c>
      <c r="AS130" s="5">
        <f t="shared" si="22"/>
        <v>17900.329992316671</v>
      </c>
      <c r="AT130" s="5">
        <f>$AS$149*(AU130/100)</f>
        <v>3902.2719383250337</v>
      </c>
      <c r="AU130" s="11">
        <f>(AS130/$AS$149)*(100-78.2)</f>
        <v>0.22053141230770998</v>
      </c>
      <c r="AV130" s="5">
        <f t="shared" si="23"/>
        <v>220.53141230770996</v>
      </c>
    </row>
    <row r="131" spans="1:48" x14ac:dyDescent="0.25">
      <c r="A131" s="1" t="s">
        <v>208</v>
      </c>
      <c r="B131" s="1" t="s">
        <v>209</v>
      </c>
      <c r="C131" s="1" t="s">
        <v>210</v>
      </c>
      <c r="D131" s="1" t="s">
        <v>211</v>
      </c>
      <c r="E131" s="1" t="s">
        <v>100</v>
      </c>
      <c r="F131" s="1" t="s">
        <v>178</v>
      </c>
      <c r="G131" s="1" t="s">
        <v>64</v>
      </c>
      <c r="H131" s="1" t="s">
        <v>162</v>
      </c>
      <c r="I131" s="2">
        <v>39.26</v>
      </c>
      <c r="J131" s="2">
        <f t="shared" si="35"/>
        <v>6.1199999749660501</v>
      </c>
      <c r="K131" s="2">
        <f t="shared" si="30"/>
        <v>5.7899999618530282</v>
      </c>
      <c r="L131" s="2">
        <f t="shared" si="31"/>
        <v>0.33000001311302191</v>
      </c>
      <c r="P131" s="6">
        <v>3.7100000381469731</v>
      </c>
      <c r="Q131" s="5">
        <v>11878.0288721323</v>
      </c>
      <c r="R131" s="7">
        <v>2.0799999237060551</v>
      </c>
      <c r="S131" s="5">
        <v>4315.2198417186737</v>
      </c>
      <c r="AL131" s="5" t="str">
        <f t="shared" si="32"/>
        <v/>
      </c>
      <c r="AN131" s="5" t="str">
        <f t="shared" si="33"/>
        <v/>
      </c>
      <c r="AP131" s="5" t="str">
        <f t="shared" si="34"/>
        <v/>
      </c>
      <c r="AR131" s="2">
        <v>0.33000001311302191</v>
      </c>
      <c r="AS131" s="5">
        <f t="shared" ref="AS131:AS143" si="36">SUM(O131,Q131,S131,U131,W131,Y131,AA131,AC131,AF131,AH131,AJ131,AX131,AZ131,BB131,BD131,BF131)</f>
        <v>16193.248713850973</v>
      </c>
      <c r="AT131" s="5">
        <f>$AS$149*(AU131/100)</f>
        <v>3530.128219619512</v>
      </c>
      <c r="AU131" s="11">
        <f>(AS131/$AS$149)*(100-78.2)</f>
        <v>0.19950023324979982</v>
      </c>
      <c r="AV131" s="5">
        <f t="shared" ref="AV131:AV143" si="37">(AU131/100)*$AV$1</f>
        <v>199.50023324979983</v>
      </c>
    </row>
    <row r="132" spans="1:48" x14ac:dyDescent="0.25">
      <c r="A132" s="1" t="s">
        <v>212</v>
      </c>
      <c r="B132" s="1" t="s">
        <v>213</v>
      </c>
      <c r="C132" s="1" t="s">
        <v>137</v>
      </c>
      <c r="D132" s="1" t="s">
        <v>61</v>
      </c>
      <c r="E132" s="1" t="s">
        <v>95</v>
      </c>
      <c r="F132" s="1" t="s">
        <v>178</v>
      </c>
      <c r="G132" s="1" t="s">
        <v>64</v>
      </c>
      <c r="H132" s="1" t="s">
        <v>162</v>
      </c>
      <c r="J132" s="2">
        <f t="shared" si="35"/>
        <v>1.9999999552965161E-2</v>
      </c>
      <c r="K132" s="2">
        <f t="shared" si="30"/>
        <v>1.9999999552965161E-2</v>
      </c>
      <c r="L132" s="2">
        <f t="shared" si="31"/>
        <v>0</v>
      </c>
      <c r="R132" s="7">
        <v>1.9999999552965161E-2</v>
      </c>
      <c r="S132" s="5">
        <v>41.492499072570347</v>
      </c>
      <c r="AL132" s="5" t="str">
        <f t="shared" si="32"/>
        <v/>
      </c>
      <c r="AN132" s="5" t="str">
        <f t="shared" si="33"/>
        <v/>
      </c>
      <c r="AP132" s="5" t="str">
        <f t="shared" si="34"/>
        <v/>
      </c>
      <c r="AS132" s="5">
        <f t="shared" si="36"/>
        <v>41.492499072570347</v>
      </c>
      <c r="AT132" s="5">
        <f>$AS$149*(AU132/100)</f>
        <v>9.0453647978203335</v>
      </c>
      <c r="AU132" s="11">
        <f>(AS132/$AS$149)*(100-78.2)</f>
        <v>5.1118607447895627E-4</v>
      </c>
      <c r="AV132" s="5">
        <f t="shared" si="37"/>
        <v>0.51118607447895625</v>
      </c>
    </row>
    <row r="133" spans="1:48" x14ac:dyDescent="0.25">
      <c r="A133" s="1" t="s">
        <v>212</v>
      </c>
      <c r="B133" s="1" t="s">
        <v>213</v>
      </c>
      <c r="C133" s="1" t="s">
        <v>137</v>
      </c>
      <c r="D133" s="1" t="s">
        <v>61</v>
      </c>
      <c r="E133" s="1" t="s">
        <v>81</v>
      </c>
      <c r="F133" s="1" t="s">
        <v>178</v>
      </c>
      <c r="G133" s="1" t="s">
        <v>64</v>
      </c>
      <c r="H133" s="1" t="s">
        <v>162</v>
      </c>
      <c r="J133" s="2">
        <f t="shared" si="35"/>
        <v>0.12999999523162839</v>
      </c>
      <c r="K133" s="2">
        <f t="shared" si="30"/>
        <v>0.12999999523162839</v>
      </c>
      <c r="L133" s="2">
        <f t="shared" si="31"/>
        <v>0</v>
      </c>
      <c r="R133" s="7">
        <v>0.12999999523162839</v>
      </c>
      <c r="S133" s="5">
        <v>269.70124010741711</v>
      </c>
      <c r="AL133" s="5" t="str">
        <f t="shared" si="32"/>
        <v/>
      </c>
      <c r="AN133" s="5" t="str">
        <f t="shared" si="33"/>
        <v/>
      </c>
      <c r="AP133" s="5" t="str">
        <f t="shared" si="34"/>
        <v/>
      </c>
      <c r="AS133" s="5">
        <f t="shared" si="36"/>
        <v>269.70124010741711</v>
      </c>
      <c r="AT133" s="5">
        <f>$AS$149*(AU133/100)</f>
        <v>58.794870343416925</v>
      </c>
      <c r="AU133" s="11">
        <f>(AS133/$AS$149)*(100-78.2)</f>
        <v>3.322709436505302E-3</v>
      </c>
      <c r="AV133" s="5">
        <f t="shared" si="37"/>
        <v>3.3227094365053023</v>
      </c>
    </row>
    <row r="134" spans="1:48" x14ac:dyDescent="0.25">
      <c r="B134" s="41" t="s">
        <v>226</v>
      </c>
      <c r="J134" s="2">
        <f t="shared" si="35"/>
        <v>0</v>
      </c>
    </row>
    <row r="135" spans="1:48" x14ac:dyDescent="0.25">
      <c r="B135" s="1" t="s">
        <v>214</v>
      </c>
      <c r="C135" s="1" t="s">
        <v>158</v>
      </c>
      <c r="D135" s="1" t="s">
        <v>61</v>
      </c>
      <c r="J135" s="2">
        <f t="shared" si="35"/>
        <v>5.8100000470876694</v>
      </c>
      <c r="K135" s="2">
        <f t="shared" si="30"/>
        <v>5.8100000470876694</v>
      </c>
      <c r="L135" s="2">
        <f t="shared" si="31"/>
        <v>0</v>
      </c>
      <c r="AG135" s="9">
        <v>5.8100000470876694</v>
      </c>
      <c r="AH135" s="5">
        <v>13650.79635609519</v>
      </c>
      <c r="AL135" s="5" t="str">
        <f t="shared" si="32"/>
        <v/>
      </c>
      <c r="AN135" s="5" t="str">
        <f t="shared" si="33"/>
        <v/>
      </c>
      <c r="AP135" s="5" t="str">
        <f t="shared" si="34"/>
        <v/>
      </c>
      <c r="AS135" s="5">
        <f t="shared" si="36"/>
        <v>13650.79635609519</v>
      </c>
      <c r="AT135" s="5">
        <f>$AS$149*(AU135/100)</f>
        <v>2975.8736056287512</v>
      </c>
      <c r="AU135" s="11">
        <f>(AS135/$AS$149)*(100-78.2)</f>
        <v>0.16817731297840738</v>
      </c>
      <c r="AV135" s="5">
        <f t="shared" si="37"/>
        <v>168.17731297840737</v>
      </c>
    </row>
    <row r="136" spans="1:48" x14ac:dyDescent="0.25">
      <c r="B136" s="1" t="s">
        <v>215</v>
      </c>
      <c r="C136" s="1" t="s">
        <v>158</v>
      </c>
      <c r="D136" s="1" t="s">
        <v>61</v>
      </c>
      <c r="J136" s="2">
        <f t="shared" si="35"/>
        <v>7.5100001059472561</v>
      </c>
      <c r="K136" s="2">
        <f t="shared" si="30"/>
        <v>7.5100001059472561</v>
      </c>
      <c r="L136" s="2">
        <f t="shared" si="31"/>
        <v>0</v>
      </c>
      <c r="AG136" s="9">
        <v>7.5100001059472561</v>
      </c>
      <c r="AH136" s="5">
        <v>19234.04902134417</v>
      </c>
      <c r="AL136" s="5" t="str">
        <f t="shared" si="32"/>
        <v/>
      </c>
      <c r="AN136" s="5" t="str">
        <f t="shared" si="33"/>
        <v/>
      </c>
      <c r="AP136" s="5" t="str">
        <f t="shared" si="34"/>
        <v/>
      </c>
      <c r="AS136" s="5">
        <f t="shared" si="36"/>
        <v>19234.04902134417</v>
      </c>
      <c r="AT136" s="5">
        <f>$AS$149*(AU136/100)</f>
        <v>4193.0226866530284</v>
      </c>
      <c r="AU136" s="11">
        <f>(AS136/$AS$149)*(100-78.2)</f>
        <v>0.2369627820768343</v>
      </c>
      <c r="AV136" s="5">
        <f t="shared" si="37"/>
        <v>236.96278207683432</v>
      </c>
    </row>
    <row r="137" spans="1:48" x14ac:dyDescent="0.25">
      <c r="B137" s="1" t="s">
        <v>216</v>
      </c>
      <c r="C137" s="1" t="s">
        <v>158</v>
      </c>
      <c r="D137" s="1" t="s">
        <v>61</v>
      </c>
      <c r="J137" s="2">
        <f t="shared" si="35"/>
        <v>1.279999995604157</v>
      </c>
      <c r="K137" s="2">
        <f t="shared" si="30"/>
        <v>1.279999995604157</v>
      </c>
      <c r="L137" s="2">
        <f t="shared" si="31"/>
        <v>0</v>
      </c>
      <c r="AG137" s="9">
        <v>1.279999995604157</v>
      </c>
      <c r="AH137" s="5">
        <v>3124.5724864518729</v>
      </c>
      <c r="AL137" s="5" t="str">
        <f t="shared" si="32"/>
        <v/>
      </c>
      <c r="AN137" s="5" t="str">
        <f t="shared" si="33"/>
        <v/>
      </c>
      <c r="AP137" s="5" t="str">
        <f t="shared" si="34"/>
        <v/>
      </c>
      <c r="AS137" s="5">
        <f t="shared" si="36"/>
        <v>3124.5724864518729</v>
      </c>
      <c r="AT137" s="5">
        <f>$AS$149*(AU137/100)</f>
        <v>681.15680204650812</v>
      </c>
      <c r="AU137" s="11">
        <f>(AS137/$AS$149)*(100-78.2)</f>
        <v>3.8494619014890298E-2</v>
      </c>
      <c r="AV137" s="5">
        <f t="shared" si="37"/>
        <v>38.494619014890297</v>
      </c>
    </row>
    <row r="138" spans="1:48" x14ac:dyDescent="0.25">
      <c r="B138" s="41" t="s">
        <v>225</v>
      </c>
      <c r="J138" s="2">
        <f t="shared" si="35"/>
        <v>0</v>
      </c>
    </row>
    <row r="139" spans="1:48" x14ac:dyDescent="0.25">
      <c r="B139" s="1" t="s">
        <v>218</v>
      </c>
      <c r="C139" s="1" t="s">
        <v>228</v>
      </c>
      <c r="D139" s="1" t="s">
        <v>61</v>
      </c>
      <c r="J139" s="2">
        <f t="shared" si="35"/>
        <v>4.0199999026954174</v>
      </c>
      <c r="K139" s="2">
        <f t="shared" si="30"/>
        <v>4.0199999026954174</v>
      </c>
      <c r="L139" s="2">
        <f t="shared" si="31"/>
        <v>0</v>
      </c>
      <c r="AG139" s="9">
        <v>4.0199999026954174</v>
      </c>
      <c r="AH139" s="5">
        <v>9868.0143858278643</v>
      </c>
      <c r="AL139" s="5" t="str">
        <f t="shared" si="32"/>
        <v/>
      </c>
      <c r="AN139" s="5" t="str">
        <f t="shared" si="33"/>
        <v/>
      </c>
      <c r="AP139" s="5" t="str">
        <f t="shared" si="34"/>
        <v/>
      </c>
      <c r="AS139" s="5">
        <f t="shared" si="36"/>
        <v>9868.0143858278643</v>
      </c>
      <c r="AT139" s="5">
        <f>$AS$149*(AU139/100)</f>
        <v>2151.2271361104745</v>
      </c>
      <c r="AU139" s="11">
        <f>(AS139/$AS$149)*(100-78.2)</f>
        <v>0.12157357714151125</v>
      </c>
      <c r="AV139" s="5">
        <f t="shared" si="37"/>
        <v>121.57357714151125</v>
      </c>
    </row>
    <row r="140" spans="1:48" x14ac:dyDescent="0.25">
      <c r="B140" s="1" t="s">
        <v>219</v>
      </c>
      <c r="C140" s="1" t="s">
        <v>228</v>
      </c>
      <c r="D140" s="1" t="s">
        <v>61</v>
      </c>
      <c r="J140" s="2">
        <f t="shared" si="35"/>
        <v>2.8500000536441799</v>
      </c>
      <c r="K140" s="2">
        <f t="shared" si="30"/>
        <v>2.8500000536441799</v>
      </c>
      <c r="L140" s="2">
        <f t="shared" si="31"/>
        <v>0</v>
      </c>
      <c r="AG140" s="9">
        <v>2.8500000536441799</v>
      </c>
      <c r="AH140" s="5">
        <v>7563.0022665111364</v>
      </c>
      <c r="AL140" s="5" t="str">
        <f t="shared" si="32"/>
        <v/>
      </c>
      <c r="AN140" s="5" t="str">
        <f t="shared" si="33"/>
        <v/>
      </c>
      <c r="AP140" s="5" t="str">
        <f t="shared" si="34"/>
        <v/>
      </c>
      <c r="AS140" s="5">
        <f t="shared" si="36"/>
        <v>7563.0022665111364</v>
      </c>
      <c r="AT140" s="5">
        <f>$AS$149*(AU140/100)</f>
        <v>1648.7344940994274</v>
      </c>
      <c r="AU140" s="11">
        <f>(AS140/$AS$149)*(100-78.2)</f>
        <v>9.3175911943300119E-2</v>
      </c>
      <c r="AV140" s="5">
        <f t="shared" si="37"/>
        <v>93.175911943300108</v>
      </c>
    </row>
    <row r="141" spans="1:48" x14ac:dyDescent="0.25">
      <c r="B141" s="41" t="s">
        <v>224</v>
      </c>
      <c r="J141" s="2">
        <f t="shared" si="35"/>
        <v>0</v>
      </c>
    </row>
    <row r="142" spans="1:48" x14ac:dyDescent="0.25">
      <c r="B142" s="1" t="s">
        <v>217</v>
      </c>
      <c r="C142" s="1" t="s">
        <v>227</v>
      </c>
      <c r="D142" s="1" t="s">
        <v>112</v>
      </c>
      <c r="J142" s="2">
        <f t="shared" si="35"/>
        <v>2.2700000088661909</v>
      </c>
      <c r="K142" s="2">
        <f>SUM(N142,P142,R142,T142,V142,X142,Z142,AB142,AE142,AG142,AI142,AW142,AY142,BA142,BC142,BE142)</f>
        <v>2.2700000088661909</v>
      </c>
      <c r="L142" s="2">
        <f>SUM(M142,AD142,AK142,AM142,AO142,AQ142,AR142)</f>
        <v>0</v>
      </c>
      <c r="AG142" s="9">
        <v>2.2700000088661909</v>
      </c>
      <c r="AH142" s="5">
        <v>5752.2867697878974</v>
      </c>
      <c r="AL142" s="5" t="str">
        <f>IF(AK142&gt;0,AK142*$AL$1,"")</f>
        <v/>
      </c>
      <c r="AN142" s="5" t="str">
        <f>IF(AM142&gt;0,AM142*$AN$1,"")</f>
        <v/>
      </c>
      <c r="AP142" s="5" t="str">
        <f>IF(AO142&gt;0,AO142*$AP$1,"")</f>
        <v/>
      </c>
      <c r="AS142" s="5">
        <f t="shared" si="36"/>
        <v>5752.2867697878974</v>
      </c>
      <c r="AT142" s="5">
        <f>$AS$149*(AU142/100)</f>
        <v>1253.9985158137615</v>
      </c>
      <c r="AU142" s="11">
        <f>(AS142/$AS$149)*(100-78.2)</f>
        <v>7.0867963098154158E-2</v>
      </c>
      <c r="AV142" s="5">
        <f t="shared" si="37"/>
        <v>70.867963098154164</v>
      </c>
    </row>
    <row r="143" spans="1:48" x14ac:dyDescent="0.25">
      <c r="B143" s="1" t="s">
        <v>220</v>
      </c>
      <c r="C143" s="1" t="s">
        <v>227</v>
      </c>
      <c r="D143" s="1" t="s">
        <v>112</v>
      </c>
      <c r="J143" s="2">
        <f t="shared" si="35"/>
        <v>3.0899999998509879</v>
      </c>
      <c r="K143" s="2">
        <f t="shared" si="30"/>
        <v>3.0899999998509879</v>
      </c>
      <c r="L143" s="2">
        <f t="shared" si="31"/>
        <v>0</v>
      </c>
      <c r="AG143" s="9">
        <v>3.0899999998509879</v>
      </c>
      <c r="AH143" s="5">
        <v>7773.0143763357291</v>
      </c>
      <c r="AL143" s="5" t="str">
        <f t="shared" si="32"/>
        <v/>
      </c>
      <c r="AN143" s="5" t="str">
        <f t="shared" si="33"/>
        <v/>
      </c>
      <c r="AP143" s="5" t="str">
        <f t="shared" si="34"/>
        <v/>
      </c>
      <c r="AS143" s="5">
        <f t="shared" si="36"/>
        <v>7773.0143763357291</v>
      </c>
      <c r="AT143" s="5">
        <f>$AS$149*(AU143/100)</f>
        <v>1694.5171340411887</v>
      </c>
      <c r="AU143" s="11">
        <f>(AS143/$AS$149)*(100-78.2)</f>
        <v>9.5763253472826049E-2</v>
      </c>
      <c r="AV143" s="5">
        <f t="shared" si="37"/>
        <v>95.763253472826051</v>
      </c>
    </row>
    <row r="144" spans="1:48" x14ac:dyDescent="0.25">
      <c r="B144" s="1" t="s">
        <v>221</v>
      </c>
      <c r="C144" s="1" t="s">
        <v>227</v>
      </c>
      <c r="D144" s="1" t="s">
        <v>112</v>
      </c>
      <c r="J144" s="2">
        <f>SUM(K144:L144)</f>
        <v>0.20000000298023221</v>
      </c>
      <c r="K144" s="2">
        <f>SUM(N144,P144,R144,T144,V144,X144,Z144,AB144,AE144,AG144,AI144,AW144,AY144,BA144,BC144,BE144)</f>
        <v>0.20000000298023221</v>
      </c>
      <c r="L144" s="2">
        <f>SUM(M144,AD144,AK144,AM144,AO144,AQ144,AR144)</f>
        <v>0</v>
      </c>
      <c r="AG144" s="9">
        <v>0.20000000298023221</v>
      </c>
      <c r="AH144" s="5">
        <v>461.0025068694726</v>
      </c>
      <c r="AL144" s="5" t="str">
        <f>IF(AK144&gt;0,AK144*$AL$1,"")</f>
        <v/>
      </c>
      <c r="AN144" s="5" t="str">
        <f>IF(AM144&gt;0,AM144*$AN$1,"")</f>
        <v/>
      </c>
      <c r="AP144" s="5" t="str">
        <f>IF(AO144&gt;0,AO144*$AP$1,"")</f>
        <v/>
      </c>
      <c r="AS144" s="5">
        <f>SUM(O144,Q144,S144,U144,W144,Y144,AA144,AC144,AF144,AH144,AJ144,AX144,AZ144,BB144,BD144,BF144)</f>
        <v>461.0025068694726</v>
      </c>
      <c r="AT144" s="5">
        <f>$AS$149*(AU144/100)</f>
        <v>100.49854649754501</v>
      </c>
      <c r="AU144" s="11">
        <f>(AS144/$AS$149)*(100-78.2)</f>
        <v>5.6795340622746776E-3</v>
      </c>
      <c r="AV144" s="5">
        <f>(AU144/100)*$AV$1</f>
        <v>5.6795340622746782</v>
      </c>
    </row>
    <row r="145" spans="1:58" x14ac:dyDescent="0.25">
      <c r="B145" s="1" t="s">
        <v>218</v>
      </c>
      <c r="C145" s="1" t="s">
        <v>227</v>
      </c>
      <c r="D145" s="1" t="s">
        <v>112</v>
      </c>
      <c r="J145" s="2">
        <f>SUM(K145:L145)</f>
        <v>6.0300000458955756</v>
      </c>
      <c r="K145" s="2">
        <f>SUM(N145,P145,R145,T145,V145,X145,Z145,AB145,AE145,AG145,AI145,AW145,AY145,BA145,BC145,BE145)</f>
        <v>6.0300000458955756</v>
      </c>
      <c r="L145" s="2">
        <f>SUM(M145,AD145,AK145,AM145,AO145,AQ145,AR145)</f>
        <v>0</v>
      </c>
      <c r="AG145" s="9">
        <v>6.0300000458955756</v>
      </c>
      <c r="AH145" s="5">
        <v>15730.42986876555</v>
      </c>
      <c r="AL145" s="5" t="str">
        <f>IF(AK145&gt;0,AK145*$AL$1,"")</f>
        <v/>
      </c>
      <c r="AN145" s="5" t="str">
        <f>IF(AM145&gt;0,AM145*$AN$1,"")</f>
        <v/>
      </c>
      <c r="AP145" s="5" t="str">
        <f>IF(AO145&gt;0,AO145*$AP$1,"")</f>
        <v/>
      </c>
      <c r="AS145" s="5">
        <f>SUM(O145,Q145,S145,U145,W145,Y145,AA145,AC145,AF145,AH145,AJ145,AX145,AZ145,BB145,BD145,BF145)</f>
        <v>15730.42986876555</v>
      </c>
      <c r="AT145" s="5">
        <f>$AS$149*(AU145/100)</f>
        <v>3429.2337113908898</v>
      </c>
      <c r="AU145" s="11">
        <f>(AS145/$AS$149)*(100-78.2)</f>
        <v>0.19379832196698429</v>
      </c>
      <c r="AV145" s="5">
        <f>(AU145/100)*$AV$1</f>
        <v>193.7983219669843</v>
      </c>
    </row>
    <row r="146" spans="1:58" x14ac:dyDescent="0.25">
      <c r="B146" s="1" t="s">
        <v>222</v>
      </c>
      <c r="C146" s="1" t="s">
        <v>227</v>
      </c>
      <c r="D146" s="1" t="s">
        <v>112</v>
      </c>
      <c r="J146" s="2">
        <f>SUM(K146:L146)</f>
        <v>1.4499999582767491</v>
      </c>
      <c r="K146" s="2">
        <f>SUM(N146,P146,R146,T146,V146,X146,Z146,AB146,AE146,AG146,AI146,AW146,AY146,BA146,BC146,BE146)</f>
        <v>1.4499999582767491</v>
      </c>
      <c r="L146" s="2">
        <f>SUM(M146,AD146,AK146,AM146,AO146,AQ146,AR146)</f>
        <v>0</v>
      </c>
      <c r="AG146" s="9">
        <v>1.4499999582767491</v>
      </c>
      <c r="AH146" s="5">
        <v>4015.8438797079029</v>
      </c>
      <c r="AL146" s="5" t="str">
        <f>IF(AK146&gt;0,AK146*$AL$1,"")</f>
        <v/>
      </c>
      <c r="AN146" s="5" t="str">
        <f>IF(AM146&gt;0,AM146*$AN$1,"")</f>
        <v/>
      </c>
      <c r="AP146" s="5" t="str">
        <f>IF(AO146&gt;0,AO146*$AP$1,"")</f>
        <v/>
      </c>
      <c r="AS146" s="5">
        <f>SUM(O146,Q146,S146,U146,W146,Y146,AA146,AC146,AF146,AH146,AJ146,AX146,AZ146,BB146,BD146,BF146)</f>
        <v>4015.8438797079029</v>
      </c>
      <c r="AT146" s="5">
        <f>$AS$149*(AU146/100)</f>
        <v>875.45396577632266</v>
      </c>
      <c r="AU146" s="11">
        <f>(AS146/$AS$149)*(100-78.2)</f>
        <v>4.9475050056585007E-2</v>
      </c>
      <c r="AV146" s="5">
        <f>(AU146/100)*$AV$1</f>
        <v>49.475050056585005</v>
      </c>
    </row>
    <row r="147" spans="1:58" x14ac:dyDescent="0.25">
      <c r="B147" s="41" t="s">
        <v>231</v>
      </c>
    </row>
    <row r="148" spans="1:58" ht="15.75" thickBot="1" x14ac:dyDescent="0.3">
      <c r="B148" s="1" t="s">
        <v>232</v>
      </c>
      <c r="AT148" s="5">
        <f>$AS$149*(AU148/100)</f>
        <v>1383737.8647502048</v>
      </c>
      <c r="AU148" s="11">
        <v>78.2</v>
      </c>
      <c r="AV148" s="5">
        <f>(AU148/100)*$AV$1</f>
        <v>78200</v>
      </c>
    </row>
    <row r="149" spans="1:58" ht="15.75" thickTop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>
        <f>SUM(K3:K146)</f>
        <v>979.09999490074813</v>
      </c>
      <c r="L149" s="28">
        <f>SUM(L3:L146)</f>
        <v>483.83999748781321</v>
      </c>
      <c r="M149" s="29">
        <f>SUM(M3:M146)</f>
        <v>0</v>
      </c>
      <c r="N149" s="30">
        <f>SUM(N3:N146)</f>
        <v>0</v>
      </c>
      <c r="O149" s="31">
        <f>SUM(O3:O146)</f>
        <v>0</v>
      </c>
      <c r="P149" s="32">
        <f>SUM(P3:P146)</f>
        <v>79.059999259188771</v>
      </c>
      <c r="Q149" s="31">
        <f>SUM(Q3:Q146)</f>
        <v>253120.47115296661</v>
      </c>
      <c r="R149" s="33">
        <f>SUM(R3:R146)</f>
        <v>631.11999566540123</v>
      </c>
      <c r="S149" s="31">
        <f>SUM(S3:S146)</f>
        <v>1309337.3191088261</v>
      </c>
      <c r="T149" s="34">
        <f>SUM(T3:T146)</f>
        <v>165.259999088943</v>
      </c>
      <c r="U149" s="31">
        <f>SUM(U3:U146)</f>
        <v>102812.37676342159</v>
      </c>
      <c r="V149" s="28">
        <f>SUM(V3:V146)</f>
        <v>0</v>
      </c>
      <c r="W149" s="31">
        <f>SUM(W3:W146)</f>
        <v>0</v>
      </c>
      <c r="X149" s="28">
        <f>SUM(X3:X146)</f>
        <v>0</v>
      </c>
      <c r="Y149" s="31">
        <f>SUM(Y3:Y146)</f>
        <v>0</v>
      </c>
      <c r="Z149" s="35">
        <f>SUM(Z3:Z146)</f>
        <v>14.249999991133809</v>
      </c>
      <c r="AA149" s="31">
        <f>SUM(AA3:AA146)</f>
        <v>3420.1782217763898</v>
      </c>
      <c r="AB149" s="36">
        <f>SUM(AB3:AB146)</f>
        <v>0</v>
      </c>
      <c r="AC149" s="31">
        <f>SUM(AC3:AC146)</f>
        <v>0</v>
      </c>
      <c r="AD149" s="28">
        <f>SUM(AD3:AD146)</f>
        <v>0</v>
      </c>
      <c r="AE149" s="28">
        <f>SUM(AE3:AE146)</f>
        <v>54.900000775232911</v>
      </c>
      <c r="AF149" s="31">
        <f>SUM(AF3:AF146)</f>
        <v>13622.403385446669</v>
      </c>
      <c r="AG149" s="35">
        <f>SUM(AG3:AG146)</f>
        <v>34.510000120848417</v>
      </c>
      <c r="AH149" s="31">
        <f>SUM(AH3:AH146)</f>
        <v>87173.011917696771</v>
      </c>
      <c r="AI149" s="28">
        <f>SUM(AI3:AI146)</f>
        <v>0</v>
      </c>
      <c r="AJ149" s="31">
        <f>SUM(AJ3:AJ146)</f>
        <v>0</v>
      </c>
      <c r="AK149" s="29">
        <f>SUM(AK3:AK146)</f>
        <v>0</v>
      </c>
      <c r="AL149" s="31">
        <f>SUM(AL3:AL146)</f>
        <v>0</v>
      </c>
      <c r="AM149" s="29">
        <f>SUM(AM3:AM146)</f>
        <v>0.15000000596046451</v>
      </c>
      <c r="AN149" s="31">
        <f>SUM(AN3:AN146)</f>
        <v>1225.500048696995</v>
      </c>
      <c r="AO149" s="28">
        <f>SUM(AO3:AO146)</f>
        <v>5.5099999438971299</v>
      </c>
      <c r="AP149" s="31">
        <f>SUM(AP3:AP146)</f>
        <v>5.5099999438971299</v>
      </c>
      <c r="AQ149" s="28">
        <f>SUM(AQ3:AQ146)</f>
        <v>8.5299998018890619</v>
      </c>
      <c r="AR149" s="28">
        <f>SUM(AR3:AR146)</f>
        <v>469.64999773606655</v>
      </c>
      <c r="AS149" s="31">
        <f>SUM(AS3:AS146)</f>
        <v>1769485.7605501341</v>
      </c>
      <c r="AT149" s="31">
        <f>SUM(AT3:AT148)</f>
        <v>1769485.7605501339</v>
      </c>
      <c r="AU149" s="28">
        <f>SUM(AU3:AU148)</f>
        <v>100</v>
      </c>
      <c r="AV149" s="31">
        <f>SUM(AV3:BF148)</f>
        <v>100000</v>
      </c>
      <c r="AW149" s="37">
        <f>SUM(AW3:AW146)</f>
        <v>0</v>
      </c>
      <c r="AX149" s="31">
        <f>SUM(AX3:AX146)</f>
        <v>0</v>
      </c>
      <c r="AY149" s="38">
        <f>SUM(AY3:AY146)</f>
        <v>0</v>
      </c>
      <c r="AZ149" s="31">
        <f>SUM(AZ3:AZ146)</f>
        <v>0</v>
      </c>
      <c r="BA149" s="39">
        <f>SUM(BA3:BA146)</f>
        <v>0</v>
      </c>
      <c r="BB149" s="31">
        <f>SUM(BB3:BB146)</f>
        <v>0</v>
      </c>
      <c r="BC149" s="40">
        <f>SUM(BC3:BC146)</f>
        <v>0</v>
      </c>
      <c r="BD149" s="31">
        <f>SUM(BD3:BD146)</f>
        <v>0</v>
      </c>
      <c r="BE149" s="28">
        <f>SUM(BE3:BE146)</f>
        <v>0</v>
      </c>
      <c r="BF149" s="31">
        <f>SUM(BF3:BF146)</f>
        <v>0</v>
      </c>
    </row>
    <row r="152" spans="1:58" x14ac:dyDescent="0.25">
      <c r="B152" s="41" t="s">
        <v>223</v>
      </c>
      <c r="C152" s="1">
        <f>SUM(K149,L149)</f>
        <v>1462.9399923885612</v>
      </c>
    </row>
  </sheetData>
  <conditionalFormatting sqref="I132:I134">
    <cfRule type="notContainsText" dxfId="0" priority="38" operator="notContains" text="#########">
      <formula>ISERROR(SEARCH("#########",I132))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9EB4C-91C0-410F-A2CA-8B599E56D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BA87A5-DD95-4A45-AB46-AD4B322F061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55381B8B-7B24-4964-AA4C-A36627573A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Kody Fossum</cp:lastModifiedBy>
  <dcterms:created xsi:type="dcterms:W3CDTF">2026-01-08T19:23:47Z</dcterms:created>
  <dcterms:modified xsi:type="dcterms:W3CDTF">2026-02-20T16:57:37Z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