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58 Le Sueur Group 6\GIS\Data\3_Tabular_Reports\CD17\Tabular\"/>
    </mc:Choice>
  </mc:AlternateContent>
  <xr:revisionPtr revIDLastSave="0" documentId="13_ncr:1_{3CA4E3A1-A834-4DD7-B1E4-1333211EEF54}" xr6:coauthVersionLast="47" xr6:coauthVersionMax="47" xr10:uidLastSave="{00000000-0000-0000-0000-000000000000}"/>
  <bookViews>
    <workbookView xWindow="5640" yWindow="1236" windowWidth="17280" windowHeight="8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8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BE113" i="1"/>
  <c r="BD113" i="1"/>
  <c r="BC113" i="1"/>
  <c r="BB113" i="1"/>
  <c r="BA113" i="1"/>
  <c r="AZ113" i="1"/>
  <c r="AY113" i="1"/>
  <c r="AX113" i="1"/>
  <c r="AW113" i="1"/>
  <c r="AV113" i="1"/>
  <c r="AR113" i="1"/>
  <c r="AQ113" i="1"/>
  <c r="AO113" i="1"/>
  <c r="AM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P113" i="1"/>
  <c r="O113" i="1"/>
  <c r="N113" i="1"/>
  <c r="M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J36" i="1" l="1"/>
  <c r="J41" i="1"/>
  <c r="J49" i="1"/>
  <c r="J53" i="1"/>
  <c r="J65" i="1"/>
  <c r="J69" i="1"/>
  <c r="J81" i="1"/>
  <c r="J85" i="1"/>
  <c r="J97" i="1"/>
  <c r="J101" i="1"/>
  <c r="J38" i="1"/>
  <c r="J6" i="1"/>
  <c r="J10" i="1"/>
  <c r="J14" i="1"/>
  <c r="J22" i="1"/>
  <c r="J26" i="1"/>
  <c r="J30" i="1"/>
  <c r="AS37" i="1"/>
  <c r="AS113" i="1" s="1"/>
  <c r="Q113" i="1"/>
  <c r="J18" i="1"/>
  <c r="J33" i="1"/>
  <c r="J45" i="1"/>
  <c r="J57" i="1"/>
  <c r="J61" i="1"/>
  <c r="J73" i="1"/>
  <c r="J77" i="1"/>
  <c r="J89" i="1"/>
  <c r="J93" i="1"/>
  <c r="J3" i="1"/>
  <c r="J5" i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J34" i="1"/>
  <c r="J37" i="1"/>
  <c r="J39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4" i="1"/>
  <c r="J8" i="1"/>
  <c r="J12" i="1"/>
  <c r="J16" i="1"/>
  <c r="J20" i="1"/>
  <c r="J24" i="1"/>
  <c r="J28" i="1"/>
  <c r="J32" i="1"/>
  <c r="J35" i="1"/>
  <c r="J40" i="1"/>
  <c r="J43" i="1"/>
  <c r="J47" i="1"/>
  <c r="J51" i="1"/>
  <c r="J55" i="1"/>
  <c r="J59" i="1"/>
  <c r="J63" i="1"/>
  <c r="J67" i="1"/>
  <c r="J71" i="1"/>
  <c r="J75" i="1"/>
  <c r="J79" i="1"/>
  <c r="J83" i="1"/>
  <c r="J87" i="1"/>
  <c r="J91" i="1"/>
  <c r="J95" i="1"/>
  <c r="J99" i="1"/>
  <c r="J103" i="1"/>
  <c r="AL113" i="1"/>
  <c r="AN113" i="1"/>
  <c r="K113" i="1"/>
  <c r="L113" i="1"/>
  <c r="AP113" i="1"/>
  <c r="AT112" i="1" l="1"/>
  <c r="AU112" i="1" s="1"/>
  <c r="AT21" i="1"/>
  <c r="AU21" i="1" s="1"/>
  <c r="AT92" i="1"/>
  <c r="AU92" i="1" s="1"/>
  <c r="AT9" i="1"/>
  <c r="AU9" i="1" s="1"/>
  <c r="AT37" i="1"/>
  <c r="AU37" i="1" s="1"/>
  <c r="AT98" i="1"/>
  <c r="AU98" i="1" s="1"/>
  <c r="AT50" i="1"/>
  <c r="AU50" i="1" s="1"/>
  <c r="AT78" i="1"/>
  <c r="AU78" i="1" s="1"/>
  <c r="AT5" i="1"/>
  <c r="AU5" i="1" s="1"/>
  <c r="AT68" i="1"/>
  <c r="AU68" i="1" s="1"/>
  <c r="AT31" i="1"/>
  <c r="AU31" i="1" s="1"/>
  <c r="AT110" i="1"/>
  <c r="AU110" i="1" s="1"/>
  <c r="AT34" i="1"/>
  <c r="AU34" i="1" s="1"/>
  <c r="AT62" i="1"/>
  <c r="AU62" i="1" s="1"/>
  <c r="AT108" i="1"/>
  <c r="AU108" i="1" s="1"/>
  <c r="AT44" i="1"/>
  <c r="AU44" i="1" s="1"/>
  <c r="AT7" i="1"/>
  <c r="AU7" i="1" s="1"/>
  <c r="AT58" i="1"/>
  <c r="AU58" i="1" s="1"/>
  <c r="AT25" i="1"/>
  <c r="AU25" i="1" s="1"/>
  <c r="AT48" i="1"/>
  <c r="AU48" i="1" s="1"/>
  <c r="AT74" i="1"/>
  <c r="AU74" i="1" s="1"/>
  <c r="AT15" i="1"/>
  <c r="AU15" i="1" s="1"/>
  <c r="AT72" i="1"/>
  <c r="AU72" i="1" s="1"/>
  <c r="AT94" i="1"/>
  <c r="AU94" i="1" s="1"/>
  <c r="AT104" i="1"/>
  <c r="AU104" i="1" s="1"/>
  <c r="AT60" i="1"/>
  <c r="AU60" i="1" s="1"/>
  <c r="AT82" i="1"/>
  <c r="AU82" i="1" s="1"/>
  <c r="AT19" i="1"/>
  <c r="AU19" i="1" s="1"/>
  <c r="AT46" i="1"/>
  <c r="AU46" i="1" s="1"/>
  <c r="AT88" i="1"/>
  <c r="AU88" i="1" s="1"/>
  <c r="AT96" i="1"/>
  <c r="AU96" i="1" s="1"/>
  <c r="AT86" i="1"/>
  <c r="AU86" i="1" s="1"/>
  <c r="AT76" i="1"/>
  <c r="AU76" i="1" s="1"/>
  <c r="AT17" i="1"/>
  <c r="AU17" i="1" s="1"/>
  <c r="AT52" i="1"/>
  <c r="AU52" i="1" s="1"/>
  <c r="AT66" i="1"/>
  <c r="AU66" i="1" s="1"/>
  <c r="AT106" i="1"/>
  <c r="AU106" i="1" s="1"/>
  <c r="AT23" i="1"/>
  <c r="AU23" i="1" s="1"/>
  <c r="AT42" i="1"/>
  <c r="AU42" i="1" s="1"/>
  <c r="AT64" i="1"/>
  <c r="AU64" i="1" s="1"/>
  <c r="AT75" i="1"/>
  <c r="AU75" i="1" s="1"/>
  <c r="AT83" i="1"/>
  <c r="AU83" i="1" s="1"/>
  <c r="AT87" i="1"/>
  <c r="AU87" i="1" s="1"/>
  <c r="AT95" i="1"/>
  <c r="AU95" i="1" s="1"/>
  <c r="AT99" i="1"/>
  <c r="AU99" i="1" s="1"/>
  <c r="AT103" i="1"/>
  <c r="AU103" i="1" s="1"/>
  <c r="AT107" i="1"/>
  <c r="AU107" i="1" s="1"/>
  <c r="AT111" i="1"/>
  <c r="AU111" i="1" s="1"/>
  <c r="AT45" i="1"/>
  <c r="AU45" i="1" s="1"/>
  <c r="AT57" i="1"/>
  <c r="AU57" i="1" s="1"/>
  <c r="AT4" i="1"/>
  <c r="AU4" i="1" s="1"/>
  <c r="AT8" i="1"/>
  <c r="AU8" i="1" s="1"/>
  <c r="AT12" i="1"/>
  <c r="AU12" i="1" s="1"/>
  <c r="AT16" i="1"/>
  <c r="AU16" i="1" s="1"/>
  <c r="AT20" i="1"/>
  <c r="AU20" i="1" s="1"/>
  <c r="AT24" i="1"/>
  <c r="AU24" i="1" s="1"/>
  <c r="AT28" i="1"/>
  <c r="AU28" i="1" s="1"/>
  <c r="AT32" i="1"/>
  <c r="AU32" i="1" s="1"/>
  <c r="AT35" i="1"/>
  <c r="AU35" i="1" s="1"/>
  <c r="AT40" i="1"/>
  <c r="AU40" i="1" s="1"/>
  <c r="AT43" i="1"/>
  <c r="AU43" i="1" s="1"/>
  <c r="AT47" i="1"/>
  <c r="AU47" i="1" s="1"/>
  <c r="AT51" i="1"/>
  <c r="AU51" i="1" s="1"/>
  <c r="AT55" i="1"/>
  <c r="AU55" i="1" s="1"/>
  <c r="AT59" i="1"/>
  <c r="AU59" i="1" s="1"/>
  <c r="AT63" i="1"/>
  <c r="AU63" i="1" s="1"/>
  <c r="AT67" i="1"/>
  <c r="AU67" i="1" s="1"/>
  <c r="AT71" i="1"/>
  <c r="AU71" i="1" s="1"/>
  <c r="AT79" i="1"/>
  <c r="AU79" i="1" s="1"/>
  <c r="AT91" i="1"/>
  <c r="AU91" i="1" s="1"/>
  <c r="AT6" i="1"/>
  <c r="AU6" i="1" s="1"/>
  <c r="AT10" i="1"/>
  <c r="AU10" i="1" s="1"/>
  <c r="AT14" i="1"/>
  <c r="AU14" i="1" s="1"/>
  <c r="AT18" i="1"/>
  <c r="AU18" i="1" s="1"/>
  <c r="AT22" i="1"/>
  <c r="AU22" i="1" s="1"/>
  <c r="AT26" i="1"/>
  <c r="AU26" i="1" s="1"/>
  <c r="AT30" i="1"/>
  <c r="AU30" i="1" s="1"/>
  <c r="AT33" i="1"/>
  <c r="AU33" i="1" s="1"/>
  <c r="AT36" i="1"/>
  <c r="AU36" i="1" s="1"/>
  <c r="AT38" i="1"/>
  <c r="AU38" i="1" s="1"/>
  <c r="AT41" i="1"/>
  <c r="AU41" i="1" s="1"/>
  <c r="AT49" i="1"/>
  <c r="AU49" i="1" s="1"/>
  <c r="AT53" i="1"/>
  <c r="AU53" i="1" s="1"/>
  <c r="AT73" i="1"/>
  <c r="AU73" i="1" s="1"/>
  <c r="AT97" i="1"/>
  <c r="AU97" i="1" s="1"/>
  <c r="AT105" i="1"/>
  <c r="AU105" i="1" s="1"/>
  <c r="AT65" i="1"/>
  <c r="AU65" i="1" s="1"/>
  <c r="AT81" i="1"/>
  <c r="AU81" i="1" s="1"/>
  <c r="AT89" i="1"/>
  <c r="AU89" i="1" s="1"/>
  <c r="AT93" i="1"/>
  <c r="AU93" i="1" s="1"/>
  <c r="AT101" i="1"/>
  <c r="AU101" i="1" s="1"/>
  <c r="AT109" i="1"/>
  <c r="AU109" i="1" s="1"/>
  <c r="AT61" i="1"/>
  <c r="AU61" i="1" s="1"/>
  <c r="AT69" i="1"/>
  <c r="AU69" i="1" s="1"/>
  <c r="AT77" i="1"/>
  <c r="AU77" i="1" s="1"/>
  <c r="AT85" i="1"/>
  <c r="AU85" i="1" s="1"/>
  <c r="AT70" i="1"/>
  <c r="AU70" i="1" s="1"/>
  <c r="AT102" i="1"/>
  <c r="AU102" i="1" s="1"/>
  <c r="AT84" i="1"/>
  <c r="AU84" i="1" s="1"/>
  <c r="AT13" i="1"/>
  <c r="AU13" i="1" s="1"/>
  <c r="AT29" i="1"/>
  <c r="AU29" i="1" s="1"/>
  <c r="AT56" i="1"/>
  <c r="AU56" i="1" s="1"/>
  <c r="AT100" i="1"/>
  <c r="AU100" i="1" s="1"/>
  <c r="AT90" i="1"/>
  <c r="AU90" i="1" s="1"/>
  <c r="AT11" i="1"/>
  <c r="AU11" i="1" s="1"/>
  <c r="AT27" i="1"/>
  <c r="AU27" i="1" s="1"/>
  <c r="AT39" i="1"/>
  <c r="AU39" i="1" s="1"/>
  <c r="AT54" i="1"/>
  <c r="AU54" i="1" s="1"/>
  <c r="AT80" i="1"/>
  <c r="AU80" i="1" s="1"/>
  <c r="C116" i="1"/>
  <c r="AT3" i="1"/>
  <c r="AT113" i="1" l="1"/>
  <c r="AU3" i="1"/>
  <c r="AU113" i="1" s="1"/>
</calcChain>
</file>

<file path=xl/sharedStrings.xml><?xml version="1.0" encoding="utf-8"?>
<sst xmlns="http://schemas.openxmlformats.org/spreadsheetml/2006/main" count="895" uniqueCount="193">
  <si>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</si>
  <si>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</si>
  <si>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</si>
  <si>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</si>
  <si>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</si>
  <si>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</si>
  <si>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</si>
  <si>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</si>
  <si>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</si>
  <si>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</si>
  <si>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</si>
  <si>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</si>
  <si>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</si>
  <si>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</si>
  <si>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</si>
  <si>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</si>
  <si>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</si>
  <si>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</si>
  <si>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</si>
  <si>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</si>
  <si>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</si>
  <si>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</si>
  <si>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</si>
  <si>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</si>
  <si>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</si>
  <si>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</si>
  <si>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</si>
  <si>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</si>
  <si>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</si>
  <si>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</si>
  <si>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</si>
  <si>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</si>
  <si>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</si>
  <si>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</si>
  <si>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</si>
  <si>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</si>
  <si>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</si>
  <si>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</si>
  <si>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</si>
  <si>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</si>
  <si>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</si>
  <si>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</si>
  <si>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</si>
  <si>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</si>
  <si>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</si>
  <si>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</si>
  <si>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</si>
  <si>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</si>
  <si>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</si>
  <si>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</si>
  <si>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</si>
  <si>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</si>
  <si>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</si>
  <si>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</si>
  <si>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</si>
  <si>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</si>
  <si>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</si>
  <si>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</si>
  <si>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02.010.7600</t>
  </si>
  <si>
    <t>MONICA J O'MEARA REV TRUST &amp; LEONARD T O'MEARA</t>
  </si>
  <si>
    <t>1305 MARSHALL ST APT 319</t>
  </si>
  <si>
    <t>SAINT PETER MN 56082</t>
  </si>
  <si>
    <t>NWSW</t>
  </si>
  <si>
    <t>10</t>
  </si>
  <si>
    <t>110</t>
  </si>
  <si>
    <t>024</t>
  </si>
  <si>
    <t>02.010.7700</t>
  </si>
  <si>
    <t>MICHAEL J &amp; CHRISTINE O'MEARA</t>
  </si>
  <si>
    <t>21904 DODD RD</t>
  </si>
  <si>
    <t>LE CENTER MN 56057</t>
  </si>
  <si>
    <t>SWSW</t>
  </si>
  <si>
    <t>02.010.7710</t>
  </si>
  <si>
    <t>MONICA J O'MEARA REV TRUST</t>
  </si>
  <si>
    <t>SESW</t>
  </si>
  <si>
    <t>02.014.0300</t>
  </si>
  <si>
    <t>ORBBE R &amp; JOYCE J CHADDERDON</t>
  </si>
  <si>
    <t>41927 213TH AVE</t>
  </si>
  <si>
    <t>SWNW</t>
  </si>
  <si>
    <t>14</t>
  </si>
  <si>
    <t>SENE</t>
  </si>
  <si>
    <t>15</t>
  </si>
  <si>
    <t>02.014.7500</t>
  </si>
  <si>
    <t>MILO C &amp; CAROLYN WONDRA TRUST C/O MATTHEW C WONDRA</t>
  </si>
  <si>
    <t>42746 209TH AVE</t>
  </si>
  <si>
    <t>SESE</t>
  </si>
  <si>
    <t>02.014.7600</t>
  </si>
  <si>
    <t>NESE</t>
  </si>
  <si>
    <t>02.015.0100</t>
  </si>
  <si>
    <t>NAN L CHADDERDON</t>
  </si>
  <si>
    <t>21703 DODD RD</t>
  </si>
  <si>
    <t>NWNW</t>
  </si>
  <si>
    <t>NENW</t>
  </si>
  <si>
    <t>SENW</t>
  </si>
  <si>
    <t>NESW</t>
  </si>
  <si>
    <t>NWNE</t>
  </si>
  <si>
    <t>02.015.0200</t>
  </si>
  <si>
    <t>02.015.2500</t>
  </si>
  <si>
    <t>SWNE</t>
  </si>
  <si>
    <t>NENE</t>
  </si>
  <si>
    <t>02.015.2600</t>
  </si>
  <si>
    <t>BARBARA A MCCABE TRUST</t>
  </si>
  <si>
    <t>605 COLUMBIA ST</t>
  </si>
  <si>
    <t>CLEVELAND MN 56017</t>
  </si>
  <si>
    <t>SWSE</t>
  </si>
  <si>
    <t>NWSE</t>
  </si>
  <si>
    <t>02.015.2900</t>
  </si>
  <si>
    <t>JONATHAN D MEYER</t>
  </si>
  <si>
    <t>21313 DODD RD</t>
  </si>
  <si>
    <t>02.015.3000</t>
  </si>
  <si>
    <t>02.015.5000</t>
  </si>
  <si>
    <t>02.015.5100</t>
  </si>
  <si>
    <t>02.015.5200</t>
  </si>
  <si>
    <t>02.015.5300</t>
  </si>
  <si>
    <t>02.015.7500</t>
  </si>
  <si>
    <t>02.015.7600</t>
  </si>
  <si>
    <t>DANIEL P &amp; HYON S CIARROCCHI</t>
  </si>
  <si>
    <t>PSC 305, BOX 291</t>
  </si>
  <si>
    <t>02.016.0100</t>
  </si>
  <si>
    <t>JACOB B &amp; LEAHA M ZIMMERMAN</t>
  </si>
  <si>
    <t>22197 DODD RD</t>
  </si>
  <si>
    <t>16</t>
  </si>
  <si>
    <t>02.016.0210</t>
  </si>
  <si>
    <t>ORBBE CHADDERDON ETAL</t>
  </si>
  <si>
    <t>02.016.0300</t>
  </si>
  <si>
    <t>GLEN R &amp; PATRICIA CHADDERDON</t>
  </si>
  <si>
    <t>33041 MARIE LN</t>
  </si>
  <si>
    <t>ST PETER MN 56082</t>
  </si>
  <si>
    <t>02.016.5100</t>
  </si>
  <si>
    <t>LEONARD T &amp; LAVONNE C O'MEARA</t>
  </si>
  <si>
    <t>355 MONTGOMERY AVE N</t>
  </si>
  <si>
    <t>02.016.5200</t>
  </si>
  <si>
    <t>LLOYD G &amp; DIANE M TIEDE TRUST</t>
  </si>
  <si>
    <t>22682 428TH LN</t>
  </si>
  <si>
    <t>02.016.7500</t>
  </si>
  <si>
    <t>ROBERT E SAPP</t>
  </si>
  <si>
    <t>43058 231ST LN</t>
  </si>
  <si>
    <t>02.021.0100</t>
  </si>
  <si>
    <t>ROBERT E &amp; JANE SAPP</t>
  </si>
  <si>
    <t>21</t>
  </si>
  <si>
    <t>02.021.2900</t>
  </si>
  <si>
    <t>LAVERNE &amp; LUCINDA KRENIK</t>
  </si>
  <si>
    <t>43132 221ST AVE</t>
  </si>
  <si>
    <t>02.021.3000</t>
  </si>
  <si>
    <t>GREGORY E KRENIK REV TRUST</t>
  </si>
  <si>
    <t>43252 221ST AVE</t>
  </si>
  <si>
    <t>02.021.3100</t>
  </si>
  <si>
    <t>DONALD W &amp; CAROL MANGAN</t>
  </si>
  <si>
    <t>60 INGA AVE S</t>
  </si>
  <si>
    <t>02.022.0100</t>
  </si>
  <si>
    <t>JAMES R &amp; BARBARA BRANDT</t>
  </si>
  <si>
    <t>510 CEDAR RIDGE AVE</t>
  </si>
  <si>
    <t>22</t>
  </si>
  <si>
    <t>02.022.0200</t>
  </si>
  <si>
    <t>NICHOLAS &amp; KIMBERLY CESAFSKY</t>
  </si>
  <si>
    <t>43233 221ST AVE</t>
  </si>
  <si>
    <t>02.022.0300</t>
  </si>
  <si>
    <t>02.022.0400</t>
  </si>
  <si>
    <t>02.022.0500</t>
  </si>
  <si>
    <t>GARY G &amp; RITA HARTY ETAL</t>
  </si>
  <si>
    <t>21702 436TH ST</t>
  </si>
  <si>
    <t>02.022.2500</t>
  </si>
  <si>
    <t>DAVID G NOVOTNY</t>
  </si>
  <si>
    <t>40556 221ST AVE</t>
  </si>
  <si>
    <t>02.022.2600</t>
  </si>
  <si>
    <t>MARK &amp; LISA FREDERICK</t>
  </si>
  <si>
    <t>21336 436TH ST</t>
  </si>
  <si>
    <t>02.022.5200</t>
  </si>
  <si>
    <t>DAVID E JOHNSTON</t>
  </si>
  <si>
    <t>548 4TH ST NW</t>
  </si>
  <si>
    <t>MONTGOMERY MN 56069</t>
  </si>
  <si>
    <t>02.022.7700</t>
  </si>
  <si>
    <t>02.022.7800</t>
  </si>
  <si>
    <t>TIMOTHY B &amp; ALICIA M HOLICKY</t>
  </si>
  <si>
    <t>21857 436TH ST</t>
  </si>
  <si>
    <t>02.980.0150</t>
  </si>
  <si>
    <t>DNR REAL ESTATE MGT C/O TAX SPECIALIST</t>
  </si>
  <si>
    <t>500 LAFAYETTE RD PO BOX 30</t>
  </si>
  <si>
    <t>ST PAUL MN 55155</t>
  </si>
  <si>
    <t>02.980.0220</t>
  </si>
  <si>
    <t>02.980.0230</t>
  </si>
  <si>
    <t>02.980.0240</t>
  </si>
  <si>
    <t>CSAH 2</t>
  </si>
  <si>
    <t>CSAH 11</t>
  </si>
  <si>
    <t>CR 128</t>
  </si>
  <si>
    <t>221ST AVE</t>
  </si>
  <si>
    <t>209TH AVE</t>
  </si>
  <si>
    <t>428TH LN</t>
  </si>
  <si>
    <t>TOTAL WATERSHED ACRES:</t>
  </si>
  <si>
    <t>LE SUEUR CTY RDS</t>
  </si>
  <si>
    <t>CORDOVA TWP RDS</t>
  </si>
  <si>
    <t>88 SOUTH PARK AVE</t>
  </si>
  <si>
    <t>C/O PETER SEXE 42260 TIMBER LN</t>
  </si>
  <si>
    <t>APO AP 96218-0003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</si>
</sst>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16"/>
  <sheetViews>
    <sheetView tabSelected="1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B48" sqref="B48"/>
    </sheetView>
  </sheetViews>
  <sheetFormatPr defaultRowHeight="14.4" x14ac:dyDescent="0.3"/>
  <cols>
    <col min="1" max="1" width="14.6640625" style="1" customWidth="1"/>
    <col min="2" max="2" width="51" style="1" bestFit="1" customWidth="1"/>
    <col min="3" max="3" width="30.6640625" style="1" customWidth="1"/>
    <col min="4" max="4" width="25.6640625" style="1" customWidth="1"/>
    <col min="5" max="5" width="20.6640625" style="1" customWidth="1"/>
    <col min="6" max="8" width="9.6640625" style="1" customWidth="1"/>
    <col min="9" max="9" width="17.6640625" style="2" customWidth="1"/>
    <col min="10" max="10" width="17.6640625" style="2" hidden="1" customWidth="1"/>
    <col min="11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0" width="17.6640625" style="2" hidden="1" customWidth="1"/>
    <col min="31" max="31" width="17.6640625" style="2" customWidth="1"/>
    <col min="32" max="32" width="17.6640625" style="5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customWidth="1"/>
    <col min="38" max="38" width="17.6640625" style="5" customWidth="1"/>
    <col min="39" max="39" width="17.6640625" style="3" customWidth="1"/>
    <col min="40" max="40" width="17.6640625" style="5" customWidth="1"/>
    <col min="41" max="41" width="17.6640625" style="2" customWidth="1"/>
    <col min="42" max="42" width="17.6640625" style="5" customWidth="1"/>
    <col min="43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  <col min="48" max="48" width="13.6640625" style="12" hidden="1" customWidth="1"/>
    <col min="49" max="49" width="13.6640625" style="5" hidden="1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3">
      <c r="AL1" s="5">
        <v>4902</v>
      </c>
      <c r="AN1" s="5">
        <v>8170</v>
      </c>
      <c r="AP1" s="5">
        <v>1</v>
      </c>
      <c r="AU1" s="5" t="s">
        <v>0</v>
      </c>
    </row>
    <row r="2" spans="1:57" ht="68.099999999999994" customHeight="1" x14ac:dyDescent="0.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3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20</v>
      </c>
      <c r="J3" s="2">
        <f>SUM(K3:L3)</f>
        <v>1.870000004768372</v>
      </c>
      <c r="K3" s="2">
        <f t="shared" ref="K3:K33" si="0">SUM(N3,P3,R3,T3,V3,X3,Z3,AB3,AE3,AG3,AI3,AV3,AX3,AZ3,BB3,BD3)</f>
        <v>1.870000004768372</v>
      </c>
      <c r="L3" s="2">
        <f t="shared" ref="L3:L33" si="1">SUM(M3,AD3,AK3,AM3,AO3,AQ3,AR3)</f>
        <v>0</v>
      </c>
      <c r="T3" s="8">
        <v>1.870000004768372</v>
      </c>
      <c r="U3" s="5">
        <v>668.10892670363182</v>
      </c>
      <c r="AL3" s="5" t="str">
        <f t="shared" ref="AL3:AL33" si="2">IF(AK3&gt;0,AK3*$AL$1,"")</f>
        <v/>
      </c>
      <c r="AN3" s="5" t="str">
        <f t="shared" ref="AN3:AN33" si="3">IF(AM3&gt;0,AM3*$AN$1,"")</f>
        <v/>
      </c>
      <c r="AP3" s="5" t="str">
        <f t="shared" ref="AP3:AP33" si="4">IF(AO3&gt;0,AO3*$AP$1,"")</f>
        <v/>
      </c>
      <c r="AS3" s="5">
        <f t="shared" ref="AS3" si="5">SUM(O3,Q3,S3,U3,W3,Y3,AA3,AC3,AF3,AH3,AJ3,AW3,AY3,BA3,BC3,BE3)</f>
        <v>668.10892670363182</v>
      </c>
      <c r="AT3" s="11">
        <f t="shared" ref="AT3:AT34" si="6">(AS3/$AS$113)*100</f>
        <v>7.2220549516867225E-2</v>
      </c>
      <c r="AU3" s="5">
        <f t="shared" ref="AU3:AU61" si="7">(AT3/100)*$AU$1</f>
        <v>72.220549516867223</v>
      </c>
    </row>
    <row r="4" spans="1:57" x14ac:dyDescent="0.3">
      <c r="A4" s="1" t="s">
        <v>66</v>
      </c>
      <c r="B4" s="1" t="s">
        <v>67</v>
      </c>
      <c r="C4" s="1" t="s">
        <v>68</v>
      </c>
      <c r="D4" s="1" t="s">
        <v>69</v>
      </c>
      <c r="E4" s="1" t="s">
        <v>70</v>
      </c>
      <c r="F4" s="1" t="s">
        <v>63</v>
      </c>
      <c r="G4" s="1" t="s">
        <v>64</v>
      </c>
      <c r="H4" s="1" t="s">
        <v>65</v>
      </c>
      <c r="I4" s="2">
        <v>7.5</v>
      </c>
      <c r="J4" s="2">
        <f t="shared" ref="J4:J62" si="8">SUM(K4:L4)</f>
        <v>5.0900000929832458</v>
      </c>
      <c r="K4" s="2">
        <f t="shared" si="0"/>
        <v>4.0200000405311584</v>
      </c>
      <c r="L4" s="2">
        <f t="shared" si="1"/>
        <v>1.070000052452087</v>
      </c>
      <c r="R4" s="7">
        <v>0.56000000238418579</v>
      </c>
      <c r="S4" s="5">
        <v>667.19940284058441</v>
      </c>
      <c r="T4" s="8">
        <v>1.309999942779541</v>
      </c>
      <c r="U4" s="5">
        <v>468.03350455641743</v>
      </c>
      <c r="Z4" s="9">
        <v>2.1500000953674321</v>
      </c>
      <c r="AA4" s="5">
        <v>277.11619979202737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R4" s="2">
        <v>1.070000052452087</v>
      </c>
      <c r="AS4" s="5">
        <f t="shared" ref="AS4:AS62" si="9">SUM(O4,Q4,S4,U4,W4,Y4,AA4,AC4,AF4,AH4,AJ4,AW4,AY4,BA4,BC4,BE4)</f>
        <v>1412.3491071890292</v>
      </c>
      <c r="AT4" s="11">
        <f t="shared" si="6"/>
        <v>0.15267065676566724</v>
      </c>
      <c r="AU4" s="5">
        <f t="shared" si="7"/>
        <v>152.67065676566725</v>
      </c>
    </row>
    <row r="5" spans="1:57" x14ac:dyDescent="0.3">
      <c r="A5" s="1" t="s">
        <v>71</v>
      </c>
      <c r="B5" s="1" t="s">
        <v>72</v>
      </c>
      <c r="C5" s="1" t="s">
        <v>60</v>
      </c>
      <c r="D5" s="1" t="s">
        <v>61</v>
      </c>
      <c r="E5" s="1" t="s">
        <v>70</v>
      </c>
      <c r="F5" s="1" t="s">
        <v>63</v>
      </c>
      <c r="G5" s="1" t="s">
        <v>64</v>
      </c>
      <c r="H5" s="1" t="s">
        <v>65</v>
      </c>
      <c r="I5" s="2">
        <v>72.5</v>
      </c>
      <c r="J5" s="2">
        <f t="shared" si="8"/>
        <v>20.689999654889114</v>
      </c>
      <c r="K5" s="2">
        <f t="shared" si="0"/>
        <v>20.609999656677253</v>
      </c>
      <c r="L5" s="2">
        <f t="shared" si="1"/>
        <v>7.9999998211860657E-2</v>
      </c>
      <c r="R5" s="7">
        <v>8.6899995803833008</v>
      </c>
      <c r="S5" s="5">
        <v>10353.50447505712</v>
      </c>
      <c r="T5" s="8">
        <v>11.920000076293951</v>
      </c>
      <c r="U5" s="5">
        <v>4258.7478272581102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R5" s="2">
        <v>7.9999998211860657E-2</v>
      </c>
      <c r="AS5" s="5">
        <f t="shared" si="9"/>
        <v>14612.25230231523</v>
      </c>
      <c r="AT5" s="11">
        <f t="shared" si="6"/>
        <v>1.5795401749218654</v>
      </c>
      <c r="AU5" s="5">
        <f t="shared" si="7"/>
        <v>1579.5401749218654</v>
      </c>
    </row>
    <row r="6" spans="1:57" x14ac:dyDescent="0.3">
      <c r="A6" s="1" t="s">
        <v>71</v>
      </c>
      <c r="B6" s="1" t="s">
        <v>72</v>
      </c>
      <c r="C6" s="1" t="s">
        <v>60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65</v>
      </c>
      <c r="I6" s="2">
        <v>72.5</v>
      </c>
      <c r="J6" s="2">
        <f t="shared" si="8"/>
        <v>2.999999932944775E-2</v>
      </c>
      <c r="K6" s="2">
        <f t="shared" si="0"/>
        <v>2.999999932944775E-2</v>
      </c>
      <c r="L6" s="2">
        <f t="shared" si="1"/>
        <v>0</v>
      </c>
      <c r="T6" s="8">
        <v>2.999999932944775E-2</v>
      </c>
      <c r="U6" s="5">
        <v>10.71832476042677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S6" s="5">
        <f t="shared" si="9"/>
        <v>10.71832476042677</v>
      </c>
      <c r="AT6" s="11">
        <f t="shared" si="6"/>
        <v>1.1586184125955306E-3</v>
      </c>
      <c r="AU6" s="5">
        <f t="shared" si="7"/>
        <v>1.1586184125955306</v>
      </c>
    </row>
    <row r="7" spans="1:57" x14ac:dyDescent="0.3">
      <c r="A7" s="1" t="s">
        <v>71</v>
      </c>
      <c r="B7" s="1" t="s">
        <v>72</v>
      </c>
      <c r="C7" s="1" t="s">
        <v>60</v>
      </c>
      <c r="D7" s="1" t="s">
        <v>61</v>
      </c>
      <c r="E7" s="1" t="s">
        <v>73</v>
      </c>
      <c r="F7" s="1" t="s">
        <v>63</v>
      </c>
      <c r="G7" s="1" t="s">
        <v>64</v>
      </c>
      <c r="H7" s="1" t="s">
        <v>65</v>
      </c>
      <c r="I7" s="2">
        <v>72.5</v>
      </c>
      <c r="J7" s="2">
        <f t="shared" si="8"/>
        <v>2.2899999618530269</v>
      </c>
      <c r="K7" s="2">
        <f t="shared" si="0"/>
        <v>2.2899999618530269</v>
      </c>
      <c r="L7" s="2">
        <f t="shared" si="1"/>
        <v>0</v>
      </c>
      <c r="T7" s="8">
        <v>2.2899999618530269</v>
      </c>
      <c r="U7" s="5">
        <v>818.16546137094497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S7" s="5">
        <f t="shared" si="9"/>
        <v>818.16546137094497</v>
      </c>
      <c r="AT7" s="11">
        <f t="shared" si="6"/>
        <v>8.844120599834765E-2</v>
      </c>
      <c r="AU7" s="5">
        <f t="shared" si="7"/>
        <v>88.441205998347655</v>
      </c>
    </row>
    <row r="8" spans="1:57" x14ac:dyDescent="0.3">
      <c r="A8" s="1" t="s">
        <v>74</v>
      </c>
      <c r="B8" s="1" t="s">
        <v>75</v>
      </c>
      <c r="C8" s="1" t="s">
        <v>76</v>
      </c>
      <c r="D8" s="1" t="s">
        <v>69</v>
      </c>
      <c r="E8" s="1" t="s">
        <v>77</v>
      </c>
      <c r="F8" s="1" t="s">
        <v>78</v>
      </c>
      <c r="G8" s="1" t="s">
        <v>64</v>
      </c>
      <c r="H8" s="1" t="s">
        <v>65</v>
      </c>
      <c r="I8" s="2">
        <v>53.54</v>
      </c>
      <c r="J8" s="2">
        <f t="shared" si="8"/>
        <v>13.119999885559082</v>
      </c>
      <c r="K8" s="2">
        <f t="shared" si="0"/>
        <v>13.119999885559082</v>
      </c>
      <c r="L8" s="2">
        <f t="shared" si="1"/>
        <v>0</v>
      </c>
      <c r="R8" s="7">
        <v>5.690000057220459</v>
      </c>
      <c r="S8" s="5">
        <v>6779.2225431740271</v>
      </c>
      <c r="T8" s="8">
        <v>7.429999828338623</v>
      </c>
      <c r="U8" s="5">
        <v>2654.5717636692521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9"/>
        <v>9433.7943068432796</v>
      </c>
      <c r="AT8" s="11">
        <f t="shared" si="6"/>
        <v>1.0197645647856177</v>
      </c>
      <c r="AU8" s="5">
        <f t="shared" si="7"/>
        <v>1019.7645647856177</v>
      </c>
    </row>
    <row r="9" spans="1:57" x14ac:dyDescent="0.3">
      <c r="A9" s="1" t="s">
        <v>74</v>
      </c>
      <c r="B9" s="1" t="s">
        <v>75</v>
      </c>
      <c r="C9" s="1" t="s">
        <v>76</v>
      </c>
      <c r="D9" s="1" t="s">
        <v>69</v>
      </c>
      <c r="E9" s="1" t="s">
        <v>79</v>
      </c>
      <c r="F9" s="1" t="s">
        <v>80</v>
      </c>
      <c r="G9" s="1" t="s">
        <v>64</v>
      </c>
      <c r="H9" s="1" t="s">
        <v>65</v>
      </c>
      <c r="I9" s="2">
        <v>53.54</v>
      </c>
      <c r="J9" s="2">
        <f t="shared" si="8"/>
        <v>5.9999998658895499E-2</v>
      </c>
      <c r="K9" s="2">
        <f t="shared" si="0"/>
        <v>5.9999998658895499E-2</v>
      </c>
      <c r="L9" s="2">
        <f t="shared" si="1"/>
        <v>0</v>
      </c>
      <c r="R9" s="7">
        <v>2.999999932944775E-2</v>
      </c>
      <c r="S9" s="5">
        <v>35.742824201085597</v>
      </c>
      <c r="T9" s="8">
        <v>2.999999932944775E-2</v>
      </c>
      <c r="U9" s="5">
        <v>10.71832476042677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9"/>
        <v>46.461148961512365</v>
      </c>
      <c r="AT9" s="11">
        <f t="shared" si="6"/>
        <v>5.0223093496757016E-3</v>
      </c>
      <c r="AU9" s="5">
        <f t="shared" si="7"/>
        <v>5.0223093496757016</v>
      </c>
    </row>
    <row r="10" spans="1:57" x14ac:dyDescent="0.3">
      <c r="A10" s="1" t="s">
        <v>81</v>
      </c>
      <c r="B10" s="1" t="s">
        <v>82</v>
      </c>
      <c r="C10" s="1" t="s">
        <v>83</v>
      </c>
      <c r="D10" s="1" t="s">
        <v>69</v>
      </c>
      <c r="E10" s="1" t="s">
        <v>70</v>
      </c>
      <c r="F10" s="1" t="s">
        <v>78</v>
      </c>
      <c r="G10" s="1" t="s">
        <v>64</v>
      </c>
      <c r="H10" s="1" t="s">
        <v>65</v>
      </c>
      <c r="I10" s="2">
        <v>40</v>
      </c>
      <c r="J10" s="2">
        <f t="shared" si="8"/>
        <v>17.850000381469727</v>
      </c>
      <c r="K10" s="2">
        <f t="shared" si="0"/>
        <v>14.920000314712523</v>
      </c>
      <c r="L10" s="2">
        <f t="shared" si="1"/>
        <v>2.9300000667572021</v>
      </c>
      <c r="T10" s="8">
        <v>14.430000305175779</v>
      </c>
      <c r="U10" s="5">
        <v>5155.5144340324396</v>
      </c>
      <c r="Z10" s="9">
        <v>0.49000000953674322</v>
      </c>
      <c r="AA10" s="5">
        <v>63.156713729202743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R10" s="2">
        <v>2.9300000667572021</v>
      </c>
      <c r="AS10" s="5">
        <f t="shared" si="9"/>
        <v>5218.6711477616427</v>
      </c>
      <c r="AT10" s="11">
        <f t="shared" si="6"/>
        <v>0.56412252998732049</v>
      </c>
      <c r="AU10" s="5">
        <f t="shared" si="7"/>
        <v>564.12252998732049</v>
      </c>
    </row>
    <row r="11" spans="1:57" x14ac:dyDescent="0.3">
      <c r="A11" s="1" t="s">
        <v>81</v>
      </c>
      <c r="B11" s="1" t="s">
        <v>82</v>
      </c>
      <c r="C11" s="1" t="s">
        <v>83</v>
      </c>
      <c r="D11" s="1" t="s">
        <v>69</v>
      </c>
      <c r="E11" s="1" t="s">
        <v>62</v>
      </c>
      <c r="F11" s="1" t="s">
        <v>78</v>
      </c>
      <c r="G11" s="1" t="s">
        <v>64</v>
      </c>
      <c r="H11" s="1" t="s">
        <v>65</v>
      </c>
      <c r="I11" s="2">
        <v>40</v>
      </c>
      <c r="J11" s="2">
        <f t="shared" si="8"/>
        <v>8.9999997988343239E-2</v>
      </c>
      <c r="K11" s="2">
        <f t="shared" si="0"/>
        <v>5.9999998658895493E-2</v>
      </c>
      <c r="L11" s="2">
        <f t="shared" si="1"/>
        <v>2.999999932944775E-2</v>
      </c>
      <c r="T11" s="8">
        <v>5.9999998658895493E-2</v>
      </c>
      <c r="U11" s="5">
        <v>21.436649520853528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R11" s="2">
        <v>2.999999932944775E-2</v>
      </c>
      <c r="AS11" s="5">
        <f t="shared" si="9"/>
        <v>21.436649520853528</v>
      </c>
      <c r="AT11" s="11">
        <f t="shared" si="6"/>
        <v>2.3172368251910599E-3</v>
      </c>
      <c r="AU11" s="5">
        <f t="shared" si="7"/>
        <v>2.3172368251910598</v>
      </c>
    </row>
    <row r="12" spans="1:57" x14ac:dyDescent="0.3">
      <c r="A12" s="1" t="s">
        <v>81</v>
      </c>
      <c r="B12" s="1" t="s">
        <v>82</v>
      </c>
      <c r="C12" s="1" t="s">
        <v>83</v>
      </c>
      <c r="D12" s="1" t="s">
        <v>69</v>
      </c>
      <c r="E12" s="1" t="s">
        <v>84</v>
      </c>
      <c r="F12" s="1" t="s">
        <v>80</v>
      </c>
      <c r="G12" s="1" t="s">
        <v>64</v>
      </c>
      <c r="H12" s="1" t="s">
        <v>65</v>
      </c>
      <c r="I12" s="2">
        <v>40</v>
      </c>
      <c r="J12" s="2">
        <f t="shared" si="8"/>
        <v>3.9999999105930328E-2</v>
      </c>
      <c r="K12" s="2">
        <f t="shared" si="0"/>
        <v>3.9999999105930328E-2</v>
      </c>
      <c r="L12" s="2">
        <f t="shared" si="1"/>
        <v>0</v>
      </c>
      <c r="T12" s="8">
        <v>3.9999999105930328E-2</v>
      </c>
      <c r="U12" s="5">
        <v>14.291099680569021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9"/>
        <v>14.291099680569021</v>
      </c>
      <c r="AT12" s="11">
        <f t="shared" si="6"/>
        <v>1.5448245501273735E-3</v>
      </c>
      <c r="AU12" s="5">
        <f t="shared" si="7"/>
        <v>1.5448245501273734</v>
      </c>
    </row>
    <row r="13" spans="1:57" x14ac:dyDescent="0.3">
      <c r="A13" s="1" t="s">
        <v>85</v>
      </c>
      <c r="B13" s="1" t="s">
        <v>82</v>
      </c>
      <c r="C13" s="1" t="s">
        <v>83</v>
      </c>
      <c r="D13" s="1" t="s">
        <v>69</v>
      </c>
      <c r="E13" s="1" t="s">
        <v>62</v>
      </c>
      <c r="F13" s="1" t="s">
        <v>78</v>
      </c>
      <c r="G13" s="1" t="s">
        <v>64</v>
      </c>
      <c r="H13" s="1" t="s">
        <v>65</v>
      </c>
      <c r="I13" s="2">
        <v>60</v>
      </c>
      <c r="J13" s="2">
        <f t="shared" si="8"/>
        <v>31.419999856501818</v>
      </c>
      <c r="K13" s="2">
        <f t="shared" si="0"/>
        <v>30.439999837428331</v>
      </c>
      <c r="L13" s="2">
        <f t="shared" si="1"/>
        <v>0.98000001907348633</v>
      </c>
      <c r="R13" s="7">
        <v>1.9999999552965161E-2</v>
      </c>
      <c r="S13" s="5">
        <v>23.828549467390399</v>
      </c>
      <c r="T13" s="8">
        <v>29.159999847412109</v>
      </c>
      <c r="U13" s="5">
        <v>10418.21184548378</v>
      </c>
      <c r="Z13" s="9">
        <v>1.2599999904632571</v>
      </c>
      <c r="AA13" s="5">
        <v>162.40297377079719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R13" s="2">
        <v>0.98000001907348633</v>
      </c>
      <c r="AS13" s="5">
        <f t="shared" si="9"/>
        <v>10604.443368721968</v>
      </c>
      <c r="AT13" s="11">
        <f t="shared" si="6"/>
        <v>1.1463081793986094</v>
      </c>
      <c r="AU13" s="5">
        <f t="shared" si="7"/>
        <v>1146.3081793986094</v>
      </c>
    </row>
    <row r="14" spans="1:57" x14ac:dyDescent="0.3">
      <c r="A14" s="1" t="s">
        <v>85</v>
      </c>
      <c r="B14" s="1" t="s">
        <v>82</v>
      </c>
      <c r="C14" s="1" t="s">
        <v>83</v>
      </c>
      <c r="D14" s="1" t="s">
        <v>69</v>
      </c>
      <c r="E14" s="1" t="s">
        <v>77</v>
      </c>
      <c r="F14" s="1" t="s">
        <v>78</v>
      </c>
      <c r="G14" s="1" t="s">
        <v>64</v>
      </c>
      <c r="H14" s="1" t="s">
        <v>65</v>
      </c>
      <c r="I14" s="2">
        <v>60</v>
      </c>
      <c r="J14" s="2">
        <f t="shared" si="8"/>
        <v>3.9999999105930328E-2</v>
      </c>
      <c r="K14" s="2">
        <f t="shared" si="0"/>
        <v>3.9999999105930328E-2</v>
      </c>
      <c r="L14" s="2">
        <f t="shared" si="1"/>
        <v>0</v>
      </c>
      <c r="T14" s="8">
        <v>3.9999999105930328E-2</v>
      </c>
      <c r="U14" s="5">
        <v>14.291099680569021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9"/>
        <v>14.291099680569021</v>
      </c>
      <c r="AT14" s="11">
        <f t="shared" si="6"/>
        <v>1.5448245501273735E-3</v>
      </c>
      <c r="AU14" s="5">
        <f t="shared" si="7"/>
        <v>1.5448245501273734</v>
      </c>
    </row>
    <row r="15" spans="1:57" x14ac:dyDescent="0.3">
      <c r="A15" s="1" t="s">
        <v>85</v>
      </c>
      <c r="B15" s="1" t="s">
        <v>82</v>
      </c>
      <c r="C15" s="1" t="s">
        <v>83</v>
      </c>
      <c r="D15" s="1" t="s">
        <v>69</v>
      </c>
      <c r="E15" s="1" t="s">
        <v>86</v>
      </c>
      <c r="F15" s="1" t="s">
        <v>80</v>
      </c>
      <c r="G15" s="1" t="s">
        <v>64</v>
      </c>
      <c r="H15" s="1" t="s">
        <v>65</v>
      </c>
      <c r="I15" s="2">
        <v>60</v>
      </c>
      <c r="J15" s="2">
        <f t="shared" si="8"/>
        <v>5.9999998658895493E-2</v>
      </c>
      <c r="K15" s="2">
        <f t="shared" si="0"/>
        <v>5.9999998658895493E-2</v>
      </c>
      <c r="L15" s="2">
        <f t="shared" si="1"/>
        <v>0</v>
      </c>
      <c r="T15" s="8">
        <v>5.9999998658895493E-2</v>
      </c>
      <c r="U15" s="5">
        <v>21.436649520853528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9"/>
        <v>21.436649520853528</v>
      </c>
      <c r="AT15" s="11">
        <f t="shared" si="6"/>
        <v>2.3172368251910599E-3</v>
      </c>
      <c r="AU15" s="5">
        <f t="shared" si="7"/>
        <v>2.3172368251910598</v>
      </c>
    </row>
    <row r="16" spans="1:57" x14ac:dyDescent="0.3">
      <c r="A16" s="1" t="s">
        <v>87</v>
      </c>
      <c r="B16" s="1" t="s">
        <v>88</v>
      </c>
      <c r="C16" s="1" t="s">
        <v>89</v>
      </c>
      <c r="D16" s="1" t="s">
        <v>69</v>
      </c>
      <c r="E16" s="1" t="s">
        <v>77</v>
      </c>
      <c r="F16" s="1" t="s">
        <v>80</v>
      </c>
      <c r="G16" s="1" t="s">
        <v>64</v>
      </c>
      <c r="H16" s="1" t="s">
        <v>65</v>
      </c>
      <c r="I16" s="2">
        <v>101.7</v>
      </c>
      <c r="J16" s="2">
        <f t="shared" si="8"/>
        <v>2.9999999329447743E-2</v>
      </c>
      <c r="K16" s="2">
        <f t="shared" si="0"/>
        <v>1.9999999552965161E-2</v>
      </c>
      <c r="L16" s="2">
        <f t="shared" si="1"/>
        <v>9.9999997764825821E-3</v>
      </c>
      <c r="R16" s="7">
        <v>1.9999999552965161E-2</v>
      </c>
      <c r="S16" s="5">
        <v>23.828549467390399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9.9999997764825821E-3</v>
      </c>
      <c r="AS16" s="5">
        <f t="shared" si="9"/>
        <v>23.828549467390399</v>
      </c>
      <c r="AT16" s="11">
        <f t="shared" si="6"/>
        <v>2.5757939580534476E-3</v>
      </c>
      <c r="AU16" s="5">
        <f t="shared" si="7"/>
        <v>2.5757939580534477</v>
      </c>
    </row>
    <row r="17" spans="1:47" x14ac:dyDescent="0.3">
      <c r="A17" s="1" t="s">
        <v>87</v>
      </c>
      <c r="B17" s="1" t="s">
        <v>88</v>
      </c>
      <c r="C17" s="1" t="s">
        <v>89</v>
      </c>
      <c r="D17" s="1" t="s">
        <v>69</v>
      </c>
      <c r="E17" s="1" t="s">
        <v>90</v>
      </c>
      <c r="F17" s="1" t="s">
        <v>80</v>
      </c>
      <c r="G17" s="1" t="s">
        <v>64</v>
      </c>
      <c r="H17" s="1" t="s">
        <v>65</v>
      </c>
      <c r="I17" s="2">
        <v>101.7</v>
      </c>
      <c r="J17" s="2">
        <f t="shared" si="8"/>
        <v>5.9999998658895499E-2</v>
      </c>
      <c r="K17" s="2">
        <f t="shared" si="0"/>
        <v>5.9999998658895499E-2</v>
      </c>
      <c r="L17" s="2">
        <f t="shared" si="1"/>
        <v>0</v>
      </c>
      <c r="R17" s="7">
        <v>2.999999932944775E-2</v>
      </c>
      <c r="S17" s="5">
        <v>35.742824201085597</v>
      </c>
      <c r="T17" s="8">
        <v>2.999999932944775E-2</v>
      </c>
      <c r="U17" s="5">
        <v>10.71832476042677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S17" s="5">
        <f t="shared" si="9"/>
        <v>46.461148961512365</v>
      </c>
      <c r="AT17" s="11">
        <f t="shared" si="6"/>
        <v>5.0223093496757016E-3</v>
      </c>
      <c r="AU17" s="5">
        <f t="shared" si="7"/>
        <v>5.0223093496757016</v>
      </c>
    </row>
    <row r="18" spans="1:47" x14ac:dyDescent="0.3">
      <c r="A18" s="1" t="s">
        <v>87</v>
      </c>
      <c r="B18" s="1" t="s">
        <v>88</v>
      </c>
      <c r="C18" s="1" t="s">
        <v>89</v>
      </c>
      <c r="D18" s="1" t="s">
        <v>69</v>
      </c>
      <c r="E18" s="1" t="s">
        <v>91</v>
      </c>
      <c r="F18" s="1" t="s">
        <v>80</v>
      </c>
      <c r="G18" s="1" t="s">
        <v>64</v>
      </c>
      <c r="H18" s="1" t="s">
        <v>65</v>
      </c>
      <c r="I18" s="2">
        <v>101.7</v>
      </c>
      <c r="J18" s="2">
        <f t="shared" si="8"/>
        <v>37.859999656677246</v>
      </c>
      <c r="K18" s="2">
        <f t="shared" si="0"/>
        <v>34.719999551773071</v>
      </c>
      <c r="L18" s="2">
        <f t="shared" si="1"/>
        <v>3.1400001049041748</v>
      </c>
      <c r="R18" s="7">
        <v>8.2899999618530273</v>
      </c>
      <c r="S18" s="5">
        <v>9876.9339295506452</v>
      </c>
      <c r="T18" s="8">
        <v>24.229999542236332</v>
      </c>
      <c r="U18" s="5">
        <v>8656.8336614513391</v>
      </c>
      <c r="Z18" s="9">
        <v>2.2000000476837158</v>
      </c>
      <c r="AA18" s="5">
        <v>283.56075614601372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R18" s="2">
        <v>3.1400001049041748</v>
      </c>
      <c r="AS18" s="5">
        <f t="shared" si="9"/>
        <v>18817.328347147995</v>
      </c>
      <c r="AT18" s="11">
        <f t="shared" si="6"/>
        <v>2.0340961471290031</v>
      </c>
      <c r="AU18" s="5">
        <f t="shared" si="7"/>
        <v>2034.0961471290032</v>
      </c>
    </row>
    <row r="19" spans="1:47" x14ac:dyDescent="0.3">
      <c r="A19" s="1" t="s">
        <v>87</v>
      </c>
      <c r="B19" s="1" t="s">
        <v>88</v>
      </c>
      <c r="C19" s="1" t="s">
        <v>89</v>
      </c>
      <c r="D19" s="1" t="s">
        <v>69</v>
      </c>
      <c r="E19" s="1" t="s">
        <v>92</v>
      </c>
      <c r="F19" s="1" t="s">
        <v>80</v>
      </c>
      <c r="G19" s="1" t="s">
        <v>64</v>
      </c>
      <c r="H19" s="1" t="s">
        <v>65</v>
      </c>
      <c r="I19" s="2">
        <v>101.7</v>
      </c>
      <c r="J19" s="2">
        <f t="shared" si="8"/>
        <v>32.28999936580658</v>
      </c>
      <c r="K19" s="2">
        <f t="shared" si="0"/>
        <v>26.289999365806576</v>
      </c>
      <c r="L19" s="2">
        <f t="shared" si="1"/>
        <v>6</v>
      </c>
      <c r="R19" s="7">
        <v>25.219999313354489</v>
      </c>
      <c r="S19" s="5">
        <v>30047.800731911659</v>
      </c>
      <c r="T19" s="8">
        <v>1.070000052452087</v>
      </c>
      <c r="U19" s="5">
        <v>382.28694373995057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R19" s="2">
        <v>6</v>
      </c>
      <c r="AS19" s="5">
        <f t="shared" si="9"/>
        <v>30430.087675651608</v>
      </c>
      <c r="AT19" s="11">
        <f t="shared" si="6"/>
        <v>3.2894002249379941</v>
      </c>
      <c r="AU19" s="5">
        <f t="shared" si="7"/>
        <v>3289.4002249379937</v>
      </c>
    </row>
    <row r="20" spans="1:47" x14ac:dyDescent="0.3">
      <c r="A20" s="1" t="s">
        <v>87</v>
      </c>
      <c r="B20" s="1" t="s">
        <v>88</v>
      </c>
      <c r="C20" s="1" t="s">
        <v>89</v>
      </c>
      <c r="D20" s="1" t="s">
        <v>69</v>
      </c>
      <c r="E20" s="1" t="s">
        <v>93</v>
      </c>
      <c r="F20" s="1" t="s">
        <v>80</v>
      </c>
      <c r="G20" s="1" t="s">
        <v>64</v>
      </c>
      <c r="H20" s="1" t="s">
        <v>65</v>
      </c>
      <c r="I20" s="2">
        <v>101.7</v>
      </c>
      <c r="J20" s="2">
        <f t="shared" si="8"/>
        <v>0.17000000178813929</v>
      </c>
      <c r="K20" s="2">
        <f t="shared" si="0"/>
        <v>0</v>
      </c>
      <c r="L20" s="2">
        <f t="shared" si="1"/>
        <v>0.17000000178813929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R20" s="2">
        <v>0.17000000178813929</v>
      </c>
      <c r="AS20" s="5">
        <f t="shared" si="9"/>
        <v>0</v>
      </c>
      <c r="AT20" s="11">
        <f t="shared" si="6"/>
        <v>0</v>
      </c>
      <c r="AU20" s="5">
        <f t="shared" si="7"/>
        <v>0</v>
      </c>
    </row>
    <row r="21" spans="1:47" x14ac:dyDescent="0.3">
      <c r="A21" s="1" t="s">
        <v>87</v>
      </c>
      <c r="B21" s="1" t="s">
        <v>88</v>
      </c>
      <c r="C21" s="1" t="s">
        <v>89</v>
      </c>
      <c r="D21" s="1" t="s">
        <v>69</v>
      </c>
      <c r="E21" s="1" t="s">
        <v>94</v>
      </c>
      <c r="F21" s="1" t="s">
        <v>80</v>
      </c>
      <c r="G21" s="1" t="s">
        <v>64</v>
      </c>
      <c r="H21" s="1" t="s">
        <v>65</v>
      </c>
      <c r="I21" s="2">
        <v>101.7</v>
      </c>
      <c r="J21" s="2">
        <f t="shared" si="8"/>
        <v>11.599999994039536</v>
      </c>
      <c r="K21" s="2">
        <f t="shared" si="0"/>
        <v>11.25</v>
      </c>
      <c r="L21" s="2">
        <f t="shared" si="1"/>
        <v>0.34999999403953552</v>
      </c>
      <c r="T21" s="8">
        <v>11.25</v>
      </c>
      <c r="U21" s="5">
        <v>4019.3718749999998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R21" s="2">
        <v>0.34999999403953552</v>
      </c>
      <c r="AS21" s="5">
        <f t="shared" si="9"/>
        <v>4019.3718749999998</v>
      </c>
      <c r="AT21" s="11">
        <f t="shared" si="6"/>
        <v>0.43448191443475137</v>
      </c>
      <c r="AU21" s="5">
        <f t="shared" si="7"/>
        <v>434.48191443475139</v>
      </c>
    </row>
    <row r="22" spans="1:47" x14ac:dyDescent="0.3">
      <c r="A22" s="1" t="s">
        <v>95</v>
      </c>
      <c r="B22" s="1" t="s">
        <v>72</v>
      </c>
      <c r="C22" s="1" t="s">
        <v>60</v>
      </c>
      <c r="D22" s="1" t="s">
        <v>61</v>
      </c>
      <c r="E22" s="1" t="s">
        <v>77</v>
      </c>
      <c r="F22" s="1" t="s">
        <v>80</v>
      </c>
      <c r="G22" s="1" t="s">
        <v>64</v>
      </c>
      <c r="H22" s="1" t="s">
        <v>65</v>
      </c>
      <c r="I22" s="2">
        <v>54.7</v>
      </c>
      <c r="J22" s="2">
        <f t="shared" si="8"/>
        <v>14.430000215768814</v>
      </c>
      <c r="K22" s="2">
        <f t="shared" si="0"/>
        <v>8.9100002348423004</v>
      </c>
      <c r="L22" s="2">
        <f t="shared" si="1"/>
        <v>5.5199999809265137</v>
      </c>
      <c r="P22" s="6">
        <v>0.40000000596046448</v>
      </c>
      <c r="Q22" s="5">
        <v>735.45901095919305</v>
      </c>
      <c r="R22" s="7">
        <v>8.5100002288818359</v>
      </c>
      <c r="S22" s="5">
        <v>10139.04829769611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5.5199999809265137</v>
      </c>
      <c r="AS22" s="5">
        <f t="shared" si="9"/>
        <v>10874.507308655304</v>
      </c>
      <c r="AT22" s="11">
        <f t="shared" si="6"/>
        <v>1.1755012725711658</v>
      </c>
      <c r="AU22" s="5">
        <f t="shared" si="7"/>
        <v>1175.5012725711658</v>
      </c>
    </row>
    <row r="23" spans="1:47" x14ac:dyDescent="0.3">
      <c r="A23" s="1" t="s">
        <v>95</v>
      </c>
      <c r="B23" s="1" t="s">
        <v>72</v>
      </c>
      <c r="C23" s="1" t="s">
        <v>60</v>
      </c>
      <c r="D23" s="1" t="s">
        <v>61</v>
      </c>
      <c r="E23" s="1" t="s">
        <v>90</v>
      </c>
      <c r="F23" s="1" t="s">
        <v>80</v>
      </c>
      <c r="G23" s="1" t="s">
        <v>64</v>
      </c>
      <c r="H23" s="1" t="s">
        <v>65</v>
      </c>
      <c r="I23" s="2">
        <v>54.7</v>
      </c>
      <c r="J23" s="2">
        <f t="shared" si="8"/>
        <v>36.679999351501465</v>
      </c>
      <c r="K23" s="2">
        <f t="shared" si="0"/>
        <v>36.679999351501465</v>
      </c>
      <c r="L23" s="2">
        <f t="shared" si="1"/>
        <v>0</v>
      </c>
      <c r="R23" s="7">
        <v>32.139999389648438</v>
      </c>
      <c r="S23" s="5">
        <v>38292.479122810357</v>
      </c>
      <c r="T23" s="8">
        <v>4.5399999618530273</v>
      </c>
      <c r="U23" s="5">
        <v>1622.0398363709451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9"/>
        <v>39914.518959181303</v>
      </c>
      <c r="AT23" s="11">
        <f t="shared" si="6"/>
        <v>4.3146384933907802</v>
      </c>
      <c r="AU23" s="5">
        <f t="shared" si="7"/>
        <v>4314.6384933907802</v>
      </c>
    </row>
    <row r="24" spans="1:47" x14ac:dyDescent="0.3">
      <c r="A24" s="1" t="s">
        <v>96</v>
      </c>
      <c r="B24" s="1" t="s">
        <v>75</v>
      </c>
      <c r="C24" s="1" t="s">
        <v>76</v>
      </c>
      <c r="D24" s="1" t="s">
        <v>69</v>
      </c>
      <c r="E24" s="1" t="s">
        <v>97</v>
      </c>
      <c r="F24" s="1" t="s">
        <v>80</v>
      </c>
      <c r="G24" s="1" t="s">
        <v>64</v>
      </c>
      <c r="H24" s="1" t="s">
        <v>65</v>
      </c>
      <c r="I24" s="2">
        <v>54.8</v>
      </c>
      <c r="J24" s="2">
        <f t="shared" si="8"/>
        <v>5.9999998658895493E-2</v>
      </c>
      <c r="K24" s="2">
        <f t="shared" si="0"/>
        <v>5.9999998658895493E-2</v>
      </c>
      <c r="L24" s="2">
        <f t="shared" si="1"/>
        <v>0</v>
      </c>
      <c r="R24" s="7">
        <v>3.9999999105930328E-2</v>
      </c>
      <c r="S24" s="5">
        <v>47.657098934780798</v>
      </c>
      <c r="T24" s="8">
        <v>1.9999999552965161E-2</v>
      </c>
      <c r="U24" s="5">
        <v>7.1455498402845112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9"/>
        <v>54.802648775065308</v>
      </c>
      <c r="AT24" s="11">
        <f t="shared" si="6"/>
        <v>5.9240001911705815E-3</v>
      </c>
      <c r="AU24" s="5">
        <f t="shared" si="7"/>
        <v>5.9240001911705811</v>
      </c>
    </row>
    <row r="25" spans="1:47" x14ac:dyDescent="0.3">
      <c r="A25" s="1" t="s">
        <v>96</v>
      </c>
      <c r="B25" s="1" t="s">
        <v>75</v>
      </c>
      <c r="C25" s="1" t="s">
        <v>76</v>
      </c>
      <c r="D25" s="1" t="s">
        <v>69</v>
      </c>
      <c r="E25" s="1" t="s">
        <v>98</v>
      </c>
      <c r="F25" s="1" t="s">
        <v>80</v>
      </c>
      <c r="G25" s="1" t="s">
        <v>64</v>
      </c>
      <c r="H25" s="1" t="s">
        <v>65</v>
      </c>
      <c r="I25" s="2">
        <v>54.8</v>
      </c>
      <c r="J25" s="2">
        <f t="shared" si="8"/>
        <v>2.7799999564886089</v>
      </c>
      <c r="K25" s="2">
        <f t="shared" si="0"/>
        <v>2.7799999564886089</v>
      </c>
      <c r="L25" s="2">
        <f t="shared" si="1"/>
        <v>0</v>
      </c>
      <c r="R25" s="7">
        <v>0.239999994635582</v>
      </c>
      <c r="S25" s="5">
        <v>285.94259360868477</v>
      </c>
      <c r="T25" s="8">
        <v>2.5399999618530269</v>
      </c>
      <c r="U25" s="5">
        <v>907.48483637094489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9"/>
        <v>1193.4274299796298</v>
      </c>
      <c r="AT25" s="11">
        <f t="shared" si="6"/>
        <v>0.12900588714909461</v>
      </c>
      <c r="AU25" s="5">
        <f t="shared" si="7"/>
        <v>129.00588714909463</v>
      </c>
    </row>
    <row r="26" spans="1:47" x14ac:dyDescent="0.3">
      <c r="A26" s="1" t="s">
        <v>96</v>
      </c>
      <c r="B26" s="1" t="s">
        <v>75</v>
      </c>
      <c r="C26" s="1" t="s">
        <v>76</v>
      </c>
      <c r="D26" s="1" t="s">
        <v>69</v>
      </c>
      <c r="E26" s="1" t="s">
        <v>79</v>
      </c>
      <c r="F26" s="1" t="s">
        <v>80</v>
      </c>
      <c r="G26" s="1" t="s">
        <v>64</v>
      </c>
      <c r="H26" s="1" t="s">
        <v>65</v>
      </c>
      <c r="I26" s="2">
        <v>54.8</v>
      </c>
      <c r="J26" s="2">
        <f t="shared" si="8"/>
        <v>39.789999961853027</v>
      </c>
      <c r="K26" s="2">
        <f t="shared" si="0"/>
        <v>39.789999961853027</v>
      </c>
      <c r="L26" s="2">
        <f t="shared" si="1"/>
        <v>0</v>
      </c>
      <c r="R26" s="7">
        <v>27.75</v>
      </c>
      <c r="S26" s="5">
        <v>33062.113125000003</v>
      </c>
      <c r="T26" s="8">
        <v>12.039999961853029</v>
      </c>
      <c r="U26" s="5">
        <v>4301.6210863709448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9"/>
        <v>37363.734211370946</v>
      </c>
      <c r="AT26" s="11">
        <f t="shared" si="6"/>
        <v>4.0389063951908319</v>
      </c>
      <c r="AU26" s="5">
        <f t="shared" si="7"/>
        <v>4038.906395190832</v>
      </c>
    </row>
    <row r="27" spans="1:47" x14ac:dyDescent="0.3">
      <c r="A27" s="1" t="s">
        <v>99</v>
      </c>
      <c r="B27" s="1" t="s">
        <v>100</v>
      </c>
      <c r="C27" s="1" t="s">
        <v>101</v>
      </c>
      <c r="D27" s="1" t="s">
        <v>102</v>
      </c>
      <c r="E27" s="1" t="s">
        <v>92</v>
      </c>
      <c r="F27" s="1" t="s">
        <v>80</v>
      </c>
      <c r="G27" s="1" t="s">
        <v>64</v>
      </c>
      <c r="H27" s="1" t="s">
        <v>65</v>
      </c>
      <c r="I27" s="2">
        <v>85</v>
      </c>
      <c r="J27" s="2">
        <f t="shared" si="8"/>
        <v>5.9999998658895493E-2</v>
      </c>
      <c r="K27" s="2">
        <f t="shared" si="0"/>
        <v>3.9999999105930328E-2</v>
      </c>
      <c r="L27" s="2">
        <f t="shared" si="1"/>
        <v>1.9999999552965161E-2</v>
      </c>
      <c r="R27" s="7">
        <v>3.9999999105930328E-2</v>
      </c>
      <c r="S27" s="5">
        <v>47.657098934780798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1.9999999552965161E-2</v>
      </c>
      <c r="AS27" s="5">
        <f t="shared" si="9"/>
        <v>47.657098934780798</v>
      </c>
      <c r="AT27" s="11">
        <f t="shared" si="6"/>
        <v>5.1515879161068952E-3</v>
      </c>
      <c r="AU27" s="5">
        <f t="shared" si="7"/>
        <v>5.1515879161068954</v>
      </c>
    </row>
    <row r="28" spans="1:47" x14ac:dyDescent="0.3">
      <c r="A28" s="1" t="s">
        <v>99</v>
      </c>
      <c r="B28" s="1" t="s">
        <v>100</v>
      </c>
      <c r="C28" s="1" t="s">
        <v>101</v>
      </c>
      <c r="D28" s="1" t="s">
        <v>102</v>
      </c>
      <c r="E28" s="1" t="s">
        <v>73</v>
      </c>
      <c r="F28" s="1" t="s">
        <v>80</v>
      </c>
      <c r="G28" s="1" t="s">
        <v>64</v>
      </c>
      <c r="H28" s="1" t="s">
        <v>65</v>
      </c>
      <c r="I28" s="2">
        <v>85</v>
      </c>
      <c r="J28" s="2">
        <f t="shared" si="8"/>
        <v>2.9999999329447743E-2</v>
      </c>
      <c r="K28" s="2">
        <f t="shared" si="0"/>
        <v>9.9999997764825821E-3</v>
      </c>
      <c r="L28" s="2">
        <f t="shared" si="1"/>
        <v>1.9999999552965161E-2</v>
      </c>
      <c r="R28" s="7">
        <v>9.9999997764825821E-3</v>
      </c>
      <c r="S28" s="5">
        <v>11.9142747336952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1.9999999552965161E-2</v>
      </c>
      <c r="AS28" s="5">
        <f t="shared" si="9"/>
        <v>11.9142747336952</v>
      </c>
      <c r="AT28" s="11">
        <f t="shared" si="6"/>
        <v>1.2878969790267238E-3</v>
      </c>
      <c r="AU28" s="5">
        <f t="shared" si="7"/>
        <v>1.2878969790267238</v>
      </c>
    </row>
    <row r="29" spans="1:47" x14ac:dyDescent="0.3">
      <c r="A29" s="1" t="s">
        <v>99</v>
      </c>
      <c r="B29" s="1" t="s">
        <v>100</v>
      </c>
      <c r="C29" s="1" t="s">
        <v>101</v>
      </c>
      <c r="D29" s="1" t="s">
        <v>102</v>
      </c>
      <c r="E29" s="1" t="s">
        <v>103</v>
      </c>
      <c r="F29" s="1" t="s">
        <v>80</v>
      </c>
      <c r="G29" s="1" t="s">
        <v>64</v>
      </c>
      <c r="H29" s="1" t="s">
        <v>65</v>
      </c>
      <c r="I29" s="2">
        <v>85</v>
      </c>
      <c r="J29" s="2">
        <f t="shared" si="8"/>
        <v>7.8499998636543751</v>
      </c>
      <c r="K29" s="2">
        <f t="shared" si="0"/>
        <v>7.1899998374283314</v>
      </c>
      <c r="L29" s="2">
        <f t="shared" si="1"/>
        <v>0.6600000262260437</v>
      </c>
      <c r="P29" s="6">
        <v>1.9999999552965161E-2</v>
      </c>
      <c r="Q29" s="5">
        <v>36.772949178060507</v>
      </c>
      <c r="R29" s="7">
        <v>5.2199997901916504</v>
      </c>
      <c r="S29" s="5">
        <v>6219.2513000285617</v>
      </c>
      <c r="T29" s="8">
        <v>1.950000047683716</v>
      </c>
      <c r="U29" s="5">
        <v>696.69114203631875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0.6600000262260437</v>
      </c>
      <c r="AS29" s="5">
        <f t="shared" si="9"/>
        <v>6952.7153912429403</v>
      </c>
      <c r="AT29" s="11">
        <f t="shared" si="6"/>
        <v>0.75156745572520445</v>
      </c>
      <c r="AU29" s="5">
        <f t="shared" si="7"/>
        <v>751.56745572520447</v>
      </c>
    </row>
    <row r="30" spans="1:47" x14ac:dyDescent="0.3">
      <c r="A30" s="1" t="s">
        <v>99</v>
      </c>
      <c r="B30" s="1" t="s">
        <v>100</v>
      </c>
      <c r="C30" s="1" t="s">
        <v>101</v>
      </c>
      <c r="D30" s="1" t="s">
        <v>102</v>
      </c>
      <c r="E30" s="1" t="s">
        <v>104</v>
      </c>
      <c r="F30" s="1" t="s">
        <v>80</v>
      </c>
      <c r="G30" s="1" t="s">
        <v>64</v>
      </c>
      <c r="H30" s="1" t="s">
        <v>65</v>
      </c>
      <c r="I30" s="2">
        <v>85</v>
      </c>
      <c r="J30" s="2">
        <f t="shared" si="8"/>
        <v>5.000000074505806E-2</v>
      </c>
      <c r="K30" s="2">
        <f t="shared" si="0"/>
        <v>5.000000074505806E-2</v>
      </c>
      <c r="L30" s="2">
        <f t="shared" si="1"/>
        <v>0</v>
      </c>
      <c r="R30" s="7">
        <v>5.000000074505806E-2</v>
      </c>
      <c r="S30" s="5">
        <v>59.571375887682649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9"/>
        <v>59.571375887682649</v>
      </c>
      <c r="AT30" s="11">
        <f t="shared" si="6"/>
        <v>6.4394851350231298E-3</v>
      </c>
      <c r="AU30" s="5">
        <f t="shared" si="7"/>
        <v>6.4394851350231299</v>
      </c>
    </row>
    <row r="31" spans="1:47" x14ac:dyDescent="0.3">
      <c r="A31" s="1" t="s">
        <v>99</v>
      </c>
      <c r="B31" s="1" t="s">
        <v>100</v>
      </c>
      <c r="C31" s="1" t="s">
        <v>101</v>
      </c>
      <c r="D31" s="1" t="s">
        <v>102</v>
      </c>
      <c r="E31" s="1" t="s">
        <v>97</v>
      </c>
      <c r="F31" s="1" t="s">
        <v>80</v>
      </c>
      <c r="G31" s="1" t="s">
        <v>64</v>
      </c>
      <c r="H31" s="1" t="s">
        <v>65</v>
      </c>
      <c r="I31" s="2">
        <v>85</v>
      </c>
      <c r="J31" s="2">
        <f t="shared" si="8"/>
        <v>39.999999980926518</v>
      </c>
      <c r="K31" s="2">
        <f t="shared" si="0"/>
        <v>38.999999980926518</v>
      </c>
      <c r="L31" s="2">
        <f t="shared" si="1"/>
        <v>1</v>
      </c>
      <c r="R31" s="7">
        <v>31.98</v>
      </c>
      <c r="S31" s="5">
        <v>38101.834999999999</v>
      </c>
      <c r="T31" s="8">
        <v>7.0199999809265137</v>
      </c>
      <c r="U31" s="5">
        <v>2508.0880499999998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1</v>
      </c>
      <c r="AS31" s="5">
        <f t="shared" si="9"/>
        <v>40609.923049999998</v>
      </c>
      <c r="AT31" s="11">
        <f t="shared" si="6"/>
        <v>4.3898095673996167</v>
      </c>
      <c r="AU31" s="5">
        <f t="shared" si="7"/>
        <v>4389.8095673996168</v>
      </c>
    </row>
    <row r="32" spans="1:47" x14ac:dyDescent="0.3">
      <c r="A32" s="1" t="s">
        <v>99</v>
      </c>
      <c r="B32" s="1" t="s">
        <v>100</v>
      </c>
      <c r="C32" s="1" t="s">
        <v>101</v>
      </c>
      <c r="D32" s="1" t="s">
        <v>102</v>
      </c>
      <c r="E32" s="1" t="s">
        <v>94</v>
      </c>
      <c r="F32" s="1" t="s">
        <v>80</v>
      </c>
      <c r="G32" s="1" t="s">
        <v>64</v>
      </c>
      <c r="H32" s="1" t="s">
        <v>65</v>
      </c>
      <c r="I32" s="2">
        <v>85</v>
      </c>
      <c r="J32" s="2">
        <f t="shared" si="8"/>
        <v>9.0000003576278687E-2</v>
      </c>
      <c r="K32" s="2">
        <f t="shared" si="0"/>
        <v>9.0000003576278687E-2</v>
      </c>
      <c r="L32" s="2">
        <f t="shared" si="1"/>
        <v>0</v>
      </c>
      <c r="T32" s="8">
        <v>9.0000003576278687E-2</v>
      </c>
      <c r="U32" s="5">
        <v>32.154976277723897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9"/>
        <v>32.154976277723897</v>
      </c>
      <c r="AT32" s="11">
        <f t="shared" si="6"/>
        <v>3.4758554535960907E-3</v>
      </c>
      <c r="AU32" s="5">
        <f t="shared" si="7"/>
        <v>3.4758554535960906</v>
      </c>
    </row>
    <row r="33" spans="1:47" x14ac:dyDescent="0.3">
      <c r="A33" s="1" t="s">
        <v>99</v>
      </c>
      <c r="B33" s="1" t="s">
        <v>100</v>
      </c>
      <c r="C33" s="1" t="s">
        <v>101</v>
      </c>
      <c r="D33" s="1" t="s">
        <v>102</v>
      </c>
      <c r="E33" s="1" t="s">
        <v>86</v>
      </c>
      <c r="F33" s="1" t="s">
        <v>80</v>
      </c>
      <c r="G33" s="1" t="s">
        <v>64</v>
      </c>
      <c r="H33" s="1" t="s">
        <v>65</v>
      </c>
      <c r="I33" s="2">
        <v>85</v>
      </c>
      <c r="J33" s="2">
        <f t="shared" si="8"/>
        <v>19.75999990105629</v>
      </c>
      <c r="K33" s="2">
        <f t="shared" si="0"/>
        <v>19.599999904632568</v>
      </c>
      <c r="L33" s="2">
        <f t="shared" si="1"/>
        <v>0.15999999642372131</v>
      </c>
      <c r="R33" s="7">
        <v>11.960000038146971</v>
      </c>
      <c r="S33" s="5">
        <v>14249.47294544935</v>
      </c>
      <c r="T33" s="8">
        <v>7.6399998664855957</v>
      </c>
      <c r="U33" s="5">
        <v>2729.6000522983072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0.15999999642372131</v>
      </c>
      <c r="AS33" s="5">
        <f t="shared" si="9"/>
        <v>16979.072997747659</v>
      </c>
      <c r="AT33" s="11">
        <f t="shared" si="6"/>
        <v>1.8353863167709001</v>
      </c>
      <c r="AU33" s="5">
        <f t="shared" si="7"/>
        <v>1835.3863167709001</v>
      </c>
    </row>
    <row r="34" spans="1:47" x14ac:dyDescent="0.3">
      <c r="A34" s="1" t="s">
        <v>105</v>
      </c>
      <c r="B34" s="1" t="s">
        <v>106</v>
      </c>
      <c r="C34" s="1" t="s">
        <v>107</v>
      </c>
      <c r="D34" s="1" t="s">
        <v>69</v>
      </c>
      <c r="E34" s="1" t="s">
        <v>94</v>
      </c>
      <c r="F34" s="1" t="s">
        <v>80</v>
      </c>
      <c r="G34" s="1" t="s">
        <v>64</v>
      </c>
      <c r="H34" s="1" t="s">
        <v>65</v>
      </c>
      <c r="I34" s="2">
        <v>5</v>
      </c>
      <c r="J34" s="2">
        <f t="shared" si="8"/>
        <v>2.2099999785423279</v>
      </c>
      <c r="K34" s="2">
        <f t="shared" ref="K34:K61" si="10">SUM(N34,P34,R34,T34,V34,X34,Z34,AB34,AE34,AG34,AI34,AV34,AX34,AZ34,BB34,BD34)</f>
        <v>1.7699999809265139</v>
      </c>
      <c r="L34" s="2">
        <f t="shared" ref="L34:L61" si="11">SUM(M34,AD34,AK34,AM34,AO34,AQ34,AR34)</f>
        <v>0.43999999761581421</v>
      </c>
      <c r="Z34" s="9">
        <v>1.7699999809265139</v>
      </c>
      <c r="AA34" s="5">
        <v>228.13751004159451</v>
      </c>
      <c r="AL34" s="5" t="str">
        <f t="shared" ref="AL34:AL61" si="12">IF(AK34&gt;0,AK34*$AL$1,"")</f>
        <v/>
      </c>
      <c r="AN34" s="5" t="str">
        <f t="shared" ref="AN34:AN61" si="13">IF(AM34&gt;0,AM34*$AN$1,"")</f>
        <v/>
      </c>
      <c r="AP34" s="5" t="str">
        <f t="shared" ref="AP34:AP61" si="14">IF(AO34&gt;0,AO34*$AP$1,"")</f>
        <v/>
      </c>
      <c r="AR34" s="2">
        <v>0.43999999761581421</v>
      </c>
      <c r="AS34" s="5">
        <f t="shared" si="9"/>
        <v>228.13751004159451</v>
      </c>
      <c r="AT34" s="11">
        <f t="shared" si="6"/>
        <v>2.4660973206727558E-2</v>
      </c>
      <c r="AU34" s="5">
        <f t="shared" si="7"/>
        <v>24.660973206727558</v>
      </c>
    </row>
    <row r="35" spans="1:47" x14ac:dyDescent="0.3">
      <c r="A35" s="1" t="s">
        <v>108</v>
      </c>
      <c r="B35" s="1" t="s">
        <v>100</v>
      </c>
      <c r="C35" s="1" t="s">
        <v>101</v>
      </c>
      <c r="D35" s="1" t="s">
        <v>102</v>
      </c>
      <c r="E35" s="1" t="s">
        <v>94</v>
      </c>
      <c r="F35" s="1" t="s">
        <v>80</v>
      </c>
      <c r="G35" s="1" t="s">
        <v>64</v>
      </c>
      <c r="H35" s="1" t="s">
        <v>65</v>
      </c>
      <c r="I35" s="2">
        <v>2.5</v>
      </c>
      <c r="J35" s="2">
        <f t="shared" si="8"/>
        <v>1.1999999713152651</v>
      </c>
      <c r="K35" s="2">
        <f t="shared" si="10"/>
        <v>1.1699999719858174</v>
      </c>
      <c r="L35" s="2">
        <f t="shared" si="11"/>
        <v>2.999999932944775E-2</v>
      </c>
      <c r="T35" s="8">
        <v>1.029999971389771</v>
      </c>
      <c r="U35" s="5">
        <v>367.99581477820868</v>
      </c>
      <c r="Z35" s="9">
        <v>0.14000000059604639</v>
      </c>
      <c r="AA35" s="5">
        <v>18.044775076825172</v>
      </c>
      <c r="AL35" s="5" t="str">
        <f t="shared" si="12"/>
        <v/>
      </c>
      <c r="AN35" s="5" t="str">
        <f t="shared" si="13"/>
        <v/>
      </c>
      <c r="AP35" s="5" t="str">
        <f t="shared" si="14"/>
        <v/>
      </c>
      <c r="AR35" s="2">
        <v>2.999999932944775E-2</v>
      </c>
      <c r="AS35" s="5">
        <f t="shared" si="9"/>
        <v>386.04058985503383</v>
      </c>
      <c r="AT35" s="11">
        <f t="shared" ref="AT35:AT62" si="15">(AS35/$AS$113)*100</f>
        <v>4.1729817430673985E-2</v>
      </c>
      <c r="AU35" s="5">
        <f t="shared" si="7"/>
        <v>41.72981743067399</v>
      </c>
    </row>
    <row r="36" spans="1:47" x14ac:dyDescent="0.3">
      <c r="A36" s="1" t="s">
        <v>109</v>
      </c>
      <c r="B36" s="1" t="s">
        <v>100</v>
      </c>
      <c r="C36" s="1" t="s">
        <v>101</v>
      </c>
      <c r="D36" s="1" t="s">
        <v>102</v>
      </c>
      <c r="E36" s="1" t="s">
        <v>103</v>
      </c>
      <c r="F36" s="1" t="s">
        <v>80</v>
      </c>
      <c r="G36" s="1" t="s">
        <v>64</v>
      </c>
      <c r="H36" s="1" t="s">
        <v>65</v>
      </c>
      <c r="I36" s="2">
        <v>15</v>
      </c>
      <c r="J36" s="2">
        <f t="shared" si="8"/>
        <v>6.3599998855590814</v>
      </c>
      <c r="K36" s="2">
        <f t="shared" si="10"/>
        <v>5.0899999046325677</v>
      </c>
      <c r="L36" s="2">
        <f t="shared" si="11"/>
        <v>1.2699999809265139</v>
      </c>
      <c r="R36" s="7">
        <v>1.24</v>
      </c>
      <c r="S36" s="5">
        <v>1477.3700840798799</v>
      </c>
      <c r="T36" s="8">
        <v>3.8499999046325679</v>
      </c>
      <c r="U36" s="5">
        <v>1375.518340927362</v>
      </c>
      <c r="AL36" s="5" t="str">
        <f t="shared" si="12"/>
        <v/>
      </c>
      <c r="AN36" s="5" t="str">
        <f t="shared" si="13"/>
        <v/>
      </c>
      <c r="AP36" s="5" t="str">
        <f t="shared" si="14"/>
        <v/>
      </c>
      <c r="AR36" s="2">
        <v>1.2699999809265139</v>
      </c>
      <c r="AS36" s="5">
        <f t="shared" si="9"/>
        <v>2852.8884250072419</v>
      </c>
      <c r="AT36" s="11">
        <f t="shared" si="15"/>
        <v>0.30838858983803019</v>
      </c>
      <c r="AU36" s="5">
        <f t="shared" si="7"/>
        <v>308.38858983803016</v>
      </c>
    </row>
    <row r="37" spans="1:47" x14ac:dyDescent="0.3">
      <c r="A37" s="1" t="s">
        <v>110</v>
      </c>
      <c r="B37" s="1" t="s">
        <v>82</v>
      </c>
      <c r="C37" s="1" t="s">
        <v>83</v>
      </c>
      <c r="D37" s="1" t="s">
        <v>69</v>
      </c>
      <c r="E37" s="1" t="s">
        <v>84</v>
      </c>
      <c r="F37" s="1" t="s">
        <v>80</v>
      </c>
      <c r="G37" s="1" t="s">
        <v>64</v>
      </c>
      <c r="H37" s="1" t="s">
        <v>65</v>
      </c>
      <c r="I37" s="2">
        <v>40</v>
      </c>
      <c r="J37" s="2">
        <f t="shared" si="8"/>
        <v>13.070000458359717</v>
      </c>
      <c r="K37" s="2">
        <f t="shared" si="10"/>
        <v>12.93000045776367</v>
      </c>
      <c r="L37" s="2">
        <f t="shared" si="11"/>
        <v>0.14000000059604639</v>
      </c>
      <c r="R37" s="7">
        <v>0.66</v>
      </c>
      <c r="S37" s="5">
        <v>786.34215000000006</v>
      </c>
      <c r="T37" s="8">
        <v>12.27000045776367</v>
      </c>
      <c r="U37" s="5">
        <v>4383.7950885486598</v>
      </c>
      <c r="AL37" s="5" t="str">
        <f t="shared" si="12"/>
        <v/>
      </c>
      <c r="AN37" s="5" t="str">
        <f t="shared" si="13"/>
        <v/>
      </c>
      <c r="AP37" s="5" t="str">
        <f t="shared" si="14"/>
        <v/>
      </c>
      <c r="AR37" s="2">
        <v>0.14000000059604639</v>
      </c>
      <c r="AS37" s="5">
        <f t="shared" si="9"/>
        <v>5170.1372385486602</v>
      </c>
      <c r="AT37" s="11">
        <f t="shared" si="15"/>
        <v>0.55887616153830533</v>
      </c>
      <c r="AU37" s="5">
        <f t="shared" si="7"/>
        <v>558.87616153830527</v>
      </c>
    </row>
    <row r="38" spans="1:47" x14ac:dyDescent="0.3">
      <c r="A38" s="1" t="s">
        <v>111</v>
      </c>
      <c r="B38" s="1" t="s">
        <v>82</v>
      </c>
      <c r="C38" s="1" t="s">
        <v>83</v>
      </c>
      <c r="D38" s="1" t="s">
        <v>69</v>
      </c>
      <c r="E38" s="1" t="s">
        <v>79</v>
      </c>
      <c r="F38" s="1" t="s">
        <v>80</v>
      </c>
      <c r="G38" s="1" t="s">
        <v>64</v>
      </c>
      <c r="H38" s="1" t="s">
        <v>65</v>
      </c>
      <c r="I38" s="2">
        <v>20</v>
      </c>
      <c r="J38" s="2">
        <f t="shared" si="8"/>
        <v>3.9999999105930328E-2</v>
      </c>
      <c r="K38" s="2">
        <f t="shared" si="10"/>
        <v>3.9999999105930328E-2</v>
      </c>
      <c r="L38" s="2">
        <f t="shared" si="11"/>
        <v>0</v>
      </c>
      <c r="R38" s="7">
        <v>9.9999997764825821E-3</v>
      </c>
      <c r="S38" s="5">
        <v>11.914275</v>
      </c>
      <c r="T38" s="8">
        <v>2.999999932944775E-2</v>
      </c>
      <c r="U38" s="5">
        <v>10.718325</v>
      </c>
      <c r="AL38" s="5" t="str">
        <f t="shared" si="12"/>
        <v/>
      </c>
      <c r="AN38" s="5" t="str">
        <f t="shared" si="13"/>
        <v/>
      </c>
      <c r="AP38" s="5" t="str">
        <f t="shared" si="14"/>
        <v/>
      </c>
      <c r="AS38" s="5">
        <f t="shared" si="9"/>
        <v>22.6326</v>
      </c>
      <c r="AT38" s="11">
        <f t="shared" si="15"/>
        <v>2.4465154463061355E-3</v>
      </c>
      <c r="AU38" s="5">
        <f t="shared" si="7"/>
        <v>2.4465154463061354</v>
      </c>
    </row>
    <row r="39" spans="1:47" x14ac:dyDescent="0.3">
      <c r="A39" s="1" t="s">
        <v>111</v>
      </c>
      <c r="B39" s="1" t="s">
        <v>82</v>
      </c>
      <c r="C39" s="1" t="s">
        <v>83</v>
      </c>
      <c r="D39" s="1" t="s">
        <v>69</v>
      </c>
      <c r="E39" s="1" t="s">
        <v>86</v>
      </c>
      <c r="F39" s="1" t="s">
        <v>80</v>
      </c>
      <c r="G39" s="1" t="s">
        <v>64</v>
      </c>
      <c r="H39" s="1" t="s">
        <v>65</v>
      </c>
      <c r="I39" s="2">
        <v>20</v>
      </c>
      <c r="J39" s="2">
        <f t="shared" si="8"/>
        <v>19.960000514984134</v>
      </c>
      <c r="K39" s="2">
        <f t="shared" si="10"/>
        <v>19.960000514984134</v>
      </c>
      <c r="L39" s="2">
        <f t="shared" si="11"/>
        <v>0</v>
      </c>
      <c r="R39" s="7">
        <v>4.3600001335144043</v>
      </c>
      <c r="S39" s="5">
        <v>5194.6238999999996</v>
      </c>
      <c r="T39" s="8">
        <v>15.60000038146973</v>
      </c>
      <c r="U39" s="5">
        <v>5573.5290000000005</v>
      </c>
      <c r="AL39" s="5" t="str">
        <f t="shared" si="12"/>
        <v/>
      </c>
      <c r="AN39" s="5" t="str">
        <f t="shared" si="13"/>
        <v/>
      </c>
      <c r="AP39" s="5" t="str">
        <f t="shared" si="14"/>
        <v/>
      </c>
      <c r="AS39" s="5">
        <f t="shared" si="9"/>
        <v>10768.152900000001</v>
      </c>
      <c r="AT39" s="11">
        <f t="shared" si="15"/>
        <v>1.1640046834228597</v>
      </c>
      <c r="AU39" s="5">
        <f t="shared" si="7"/>
        <v>1164.0046834228597</v>
      </c>
    </row>
    <row r="40" spans="1:47" x14ac:dyDescent="0.3">
      <c r="A40" s="1" t="s">
        <v>112</v>
      </c>
      <c r="B40" s="1" t="s">
        <v>100</v>
      </c>
      <c r="C40" s="1" t="s">
        <v>101</v>
      </c>
      <c r="D40" s="1" t="s">
        <v>102</v>
      </c>
      <c r="E40" s="1" t="s">
        <v>104</v>
      </c>
      <c r="F40" s="1" t="s">
        <v>80</v>
      </c>
      <c r="G40" s="1" t="s">
        <v>64</v>
      </c>
      <c r="H40" s="1" t="s">
        <v>65</v>
      </c>
      <c r="I40" s="2">
        <v>20</v>
      </c>
      <c r="J40" s="2">
        <f t="shared" si="8"/>
        <v>18.350000038146973</v>
      </c>
      <c r="K40" s="2">
        <f t="shared" si="10"/>
        <v>18.350000038146973</v>
      </c>
      <c r="L40" s="2">
        <f t="shared" si="11"/>
        <v>0</v>
      </c>
      <c r="R40" s="7">
        <v>14.64</v>
      </c>
      <c r="S40" s="5">
        <v>17442.498599999999</v>
      </c>
      <c r="T40" s="8">
        <v>3.7100000381469731</v>
      </c>
      <c r="U40" s="5">
        <v>1325.499538629055</v>
      </c>
      <c r="AL40" s="5" t="str">
        <f t="shared" si="12"/>
        <v/>
      </c>
      <c r="AN40" s="5" t="str">
        <f t="shared" si="13"/>
        <v/>
      </c>
      <c r="AP40" s="5" t="str">
        <f t="shared" si="14"/>
        <v/>
      </c>
      <c r="AS40" s="5">
        <f t="shared" si="9"/>
        <v>18767.998138629053</v>
      </c>
      <c r="AT40" s="11">
        <f t="shared" si="15"/>
        <v>2.0287637011390998</v>
      </c>
      <c r="AU40" s="5">
        <f t="shared" si="7"/>
        <v>2028.7637011390996</v>
      </c>
    </row>
    <row r="41" spans="1:47" x14ac:dyDescent="0.3">
      <c r="A41" s="1" t="s">
        <v>113</v>
      </c>
      <c r="B41" s="1" t="s">
        <v>100</v>
      </c>
      <c r="C41" s="1" t="s">
        <v>101</v>
      </c>
      <c r="D41" s="1" t="s">
        <v>102</v>
      </c>
      <c r="E41" s="1" t="s">
        <v>70</v>
      </c>
      <c r="F41" s="1" t="s">
        <v>80</v>
      </c>
      <c r="G41" s="1" t="s">
        <v>64</v>
      </c>
      <c r="H41" s="1" t="s">
        <v>65</v>
      </c>
      <c r="I41" s="2">
        <v>57.94</v>
      </c>
      <c r="J41" s="2">
        <f t="shared" si="8"/>
        <v>13.559999689459801</v>
      </c>
      <c r="K41" s="2">
        <f t="shared" si="10"/>
        <v>10.809999704360962</v>
      </c>
      <c r="L41" s="2">
        <f t="shared" si="11"/>
        <v>2.7499999850988388</v>
      </c>
      <c r="P41" s="6">
        <v>8.0299997329711914</v>
      </c>
      <c r="Q41" s="5">
        <v>22036.326767206188</v>
      </c>
      <c r="AE41" s="2">
        <v>2.779999971389771</v>
      </c>
      <c r="AF41" s="5">
        <v>587.13599395751953</v>
      </c>
      <c r="AL41" s="5" t="str">
        <f t="shared" si="12"/>
        <v/>
      </c>
      <c r="AN41" s="5" t="str">
        <f t="shared" si="13"/>
        <v/>
      </c>
      <c r="AO41" s="2">
        <v>0.20000000298023221</v>
      </c>
      <c r="AP41" s="5">
        <f t="shared" si="14"/>
        <v>0.20000000298023221</v>
      </c>
      <c r="AQ41" s="2">
        <v>0.28999999165534968</v>
      </c>
      <c r="AR41" s="2">
        <v>2.2599999904632568</v>
      </c>
      <c r="AS41" s="5">
        <f t="shared" si="9"/>
        <v>22623.462761163708</v>
      </c>
      <c r="AT41" s="11">
        <f t="shared" si="15"/>
        <v>2.44552773848867</v>
      </c>
      <c r="AU41" s="5">
        <f t="shared" si="7"/>
        <v>2445.5277384886699</v>
      </c>
    </row>
    <row r="42" spans="1:47" x14ac:dyDescent="0.3">
      <c r="A42" s="1" t="s">
        <v>113</v>
      </c>
      <c r="B42" s="1" t="s">
        <v>100</v>
      </c>
      <c r="C42" s="1" t="s">
        <v>101</v>
      </c>
      <c r="D42" s="1" t="s">
        <v>102</v>
      </c>
      <c r="E42" s="1" t="s">
        <v>62</v>
      </c>
      <c r="F42" s="1" t="s">
        <v>80</v>
      </c>
      <c r="G42" s="1" t="s">
        <v>64</v>
      </c>
      <c r="H42" s="1" t="s">
        <v>65</v>
      </c>
      <c r="I42" s="2">
        <v>57.94</v>
      </c>
      <c r="J42" s="2">
        <f t="shared" si="8"/>
        <v>5.8199999332427979</v>
      </c>
      <c r="K42" s="2">
        <f t="shared" si="10"/>
        <v>5.1299999356269836</v>
      </c>
      <c r="L42" s="2">
        <f t="shared" si="11"/>
        <v>0.68999999761581421</v>
      </c>
      <c r="AE42" s="2">
        <v>5.1299999356269836</v>
      </c>
      <c r="AF42" s="5">
        <v>858.34367282867424</v>
      </c>
      <c r="AL42" s="5" t="str">
        <f t="shared" si="12"/>
        <v/>
      </c>
      <c r="AN42" s="5" t="str">
        <f t="shared" si="13"/>
        <v/>
      </c>
      <c r="AP42" s="5" t="str">
        <f t="shared" si="14"/>
        <v/>
      </c>
      <c r="AR42" s="2">
        <v>0.68999999761581421</v>
      </c>
      <c r="AS42" s="5">
        <f t="shared" si="9"/>
        <v>858.34367282867424</v>
      </c>
      <c r="AT42" s="11">
        <f t="shared" si="15"/>
        <v>9.2784348851413082E-2</v>
      </c>
      <c r="AU42" s="5">
        <f t="shared" si="7"/>
        <v>92.784348851413085</v>
      </c>
    </row>
    <row r="43" spans="1:47" x14ac:dyDescent="0.3">
      <c r="A43" s="1" t="s">
        <v>113</v>
      </c>
      <c r="B43" s="1" t="s">
        <v>100</v>
      </c>
      <c r="C43" s="1" t="s">
        <v>101</v>
      </c>
      <c r="D43" s="1" t="s">
        <v>102</v>
      </c>
      <c r="E43" s="1" t="s">
        <v>73</v>
      </c>
      <c r="F43" s="1" t="s">
        <v>80</v>
      </c>
      <c r="G43" s="1" t="s">
        <v>64</v>
      </c>
      <c r="H43" s="1" t="s">
        <v>65</v>
      </c>
      <c r="I43" s="2">
        <v>57.94</v>
      </c>
      <c r="J43" s="2">
        <f t="shared" si="8"/>
        <v>20.159999966621399</v>
      </c>
      <c r="K43" s="2">
        <f t="shared" si="10"/>
        <v>15.359999895095825</v>
      </c>
      <c r="L43" s="2">
        <f t="shared" si="11"/>
        <v>4.8000000715255737</v>
      </c>
      <c r="P43" s="6">
        <v>6.8799998760223389</v>
      </c>
      <c r="Q43" s="5">
        <v>17947.669110683801</v>
      </c>
      <c r="R43" s="7">
        <v>8.4800000190734863</v>
      </c>
      <c r="S43" s="5">
        <v>12644.24660295367</v>
      </c>
      <c r="AL43" s="5" t="str">
        <f t="shared" si="12"/>
        <v/>
      </c>
      <c r="AN43" s="5" t="str">
        <f t="shared" si="13"/>
        <v/>
      </c>
      <c r="AP43" s="5" t="str">
        <f t="shared" si="14"/>
        <v/>
      </c>
      <c r="AR43" s="2">
        <v>4.8000000715255737</v>
      </c>
      <c r="AS43" s="5">
        <f t="shared" si="9"/>
        <v>30591.915713637471</v>
      </c>
      <c r="AT43" s="11">
        <f t="shared" si="15"/>
        <v>3.3068933452413538</v>
      </c>
      <c r="AU43" s="5">
        <f t="shared" si="7"/>
        <v>3306.8933452413539</v>
      </c>
    </row>
    <row r="44" spans="1:47" x14ac:dyDescent="0.3">
      <c r="A44" s="1" t="s">
        <v>113</v>
      </c>
      <c r="B44" s="1" t="s">
        <v>100</v>
      </c>
      <c r="C44" s="1" t="s">
        <v>101</v>
      </c>
      <c r="D44" s="1" t="s">
        <v>102</v>
      </c>
      <c r="E44" s="1" t="s">
        <v>104</v>
      </c>
      <c r="F44" s="1" t="s">
        <v>80</v>
      </c>
      <c r="G44" s="1" t="s">
        <v>64</v>
      </c>
      <c r="H44" s="1" t="s">
        <v>65</v>
      </c>
      <c r="I44" s="2">
        <v>57.94</v>
      </c>
      <c r="J44" s="2">
        <f t="shared" si="8"/>
        <v>17.090000361204144</v>
      </c>
      <c r="K44" s="2">
        <f t="shared" si="10"/>
        <v>12.520000189542767</v>
      </c>
      <c r="L44" s="2">
        <f t="shared" si="11"/>
        <v>4.570000171661377</v>
      </c>
      <c r="R44" s="7">
        <v>12.05000019073486</v>
      </c>
      <c r="S44" s="5">
        <v>14356.70160224676</v>
      </c>
      <c r="T44" s="8">
        <v>0.4699999988079071</v>
      </c>
      <c r="U44" s="5">
        <v>167.92042457409201</v>
      </c>
      <c r="AL44" s="5" t="str">
        <f t="shared" si="12"/>
        <v/>
      </c>
      <c r="AN44" s="5" t="str">
        <f t="shared" si="13"/>
        <v/>
      </c>
      <c r="AP44" s="5" t="str">
        <f t="shared" si="14"/>
        <v/>
      </c>
      <c r="AR44" s="2">
        <v>4.570000171661377</v>
      </c>
      <c r="AS44" s="5">
        <f t="shared" si="9"/>
        <v>14524.622026820851</v>
      </c>
      <c r="AT44" s="11">
        <f t="shared" si="15"/>
        <v>1.5700676078035909</v>
      </c>
      <c r="AU44" s="5">
        <f t="shared" si="7"/>
        <v>1570.0676078035908</v>
      </c>
    </row>
    <row r="45" spans="1:47" x14ac:dyDescent="0.3">
      <c r="A45" s="1" t="s">
        <v>113</v>
      </c>
      <c r="B45" s="1" t="s">
        <v>100</v>
      </c>
      <c r="C45" s="1" t="s">
        <v>101</v>
      </c>
      <c r="D45" s="1" t="s">
        <v>102</v>
      </c>
      <c r="E45" s="1" t="s">
        <v>97</v>
      </c>
      <c r="F45" s="1" t="s">
        <v>80</v>
      </c>
      <c r="G45" s="1" t="s">
        <v>64</v>
      </c>
      <c r="H45" s="1" t="s">
        <v>65</v>
      </c>
      <c r="I45" s="2">
        <v>57.94</v>
      </c>
      <c r="J45" s="2">
        <f t="shared" si="8"/>
        <v>3.9999999105930328E-2</v>
      </c>
      <c r="K45" s="2">
        <f t="shared" si="10"/>
        <v>2.999999932944775E-2</v>
      </c>
      <c r="L45" s="2">
        <f t="shared" si="11"/>
        <v>9.9999997764825821E-3</v>
      </c>
      <c r="R45" s="7">
        <v>2.999999932944775E-2</v>
      </c>
      <c r="S45" s="5">
        <v>35.742824201085597</v>
      </c>
      <c r="AL45" s="5" t="str">
        <f t="shared" si="12"/>
        <v/>
      </c>
      <c r="AN45" s="5" t="str">
        <f t="shared" si="13"/>
        <v/>
      </c>
      <c r="AP45" s="5" t="str">
        <f t="shared" si="14"/>
        <v/>
      </c>
      <c r="AR45" s="2">
        <v>9.9999997764825821E-3</v>
      </c>
      <c r="AS45" s="5">
        <f t="shared" si="9"/>
        <v>35.742824201085597</v>
      </c>
      <c r="AT45" s="11">
        <f t="shared" si="15"/>
        <v>3.8636909370801712E-3</v>
      </c>
      <c r="AU45" s="5">
        <f t="shared" si="7"/>
        <v>3.8636909370801709</v>
      </c>
    </row>
    <row r="46" spans="1:47" x14ac:dyDescent="0.3">
      <c r="A46" s="1" t="s">
        <v>114</v>
      </c>
      <c r="B46" s="1" t="s">
        <v>115</v>
      </c>
      <c r="C46" s="1" t="s">
        <v>116</v>
      </c>
      <c r="D46" s="1" t="s">
        <v>192</v>
      </c>
      <c r="E46" s="1" t="s">
        <v>70</v>
      </c>
      <c r="F46" s="1" t="s">
        <v>80</v>
      </c>
      <c r="G46" s="1" t="s">
        <v>64</v>
      </c>
      <c r="H46" s="1" t="s">
        <v>65</v>
      </c>
      <c r="I46" s="2">
        <v>10.06</v>
      </c>
      <c r="J46" s="2">
        <f t="shared" si="8"/>
        <v>8.1500001810491085</v>
      </c>
      <c r="K46" s="2">
        <f t="shared" si="10"/>
        <v>2.2400000095367432</v>
      </c>
      <c r="L46" s="2">
        <f t="shared" si="11"/>
        <v>5.9100001715123653</v>
      </c>
      <c r="Z46" s="9">
        <v>2.2400000095367432</v>
      </c>
      <c r="AA46" s="5">
        <v>494.83125203847891</v>
      </c>
      <c r="AL46" s="5" t="str">
        <f t="shared" si="12"/>
        <v/>
      </c>
      <c r="AN46" s="5" t="str">
        <f t="shared" si="13"/>
        <v/>
      </c>
      <c r="AO46" s="2">
        <v>7.0000000298023224E-2</v>
      </c>
      <c r="AP46" s="5">
        <f t="shared" si="14"/>
        <v>7.0000000298023224E-2</v>
      </c>
      <c r="AQ46" s="2">
        <v>1.9999999552965161E-2</v>
      </c>
      <c r="AR46" s="2">
        <v>5.820000171661377</v>
      </c>
      <c r="AS46" s="5">
        <f t="shared" si="9"/>
        <v>494.83125203847891</v>
      </c>
      <c r="AT46" s="11">
        <f t="shared" si="15"/>
        <v>5.3489758199550347E-2</v>
      </c>
      <c r="AU46" s="5">
        <f t="shared" si="7"/>
        <v>53.489758199550344</v>
      </c>
    </row>
    <row r="47" spans="1:47" x14ac:dyDescent="0.3">
      <c r="A47" s="1" t="s">
        <v>114</v>
      </c>
      <c r="B47" s="1" t="s">
        <v>115</v>
      </c>
      <c r="C47" s="1" t="s">
        <v>116</v>
      </c>
      <c r="D47" s="1" t="s">
        <v>192</v>
      </c>
      <c r="E47" s="1" t="s">
        <v>62</v>
      </c>
      <c r="F47" s="1" t="s">
        <v>80</v>
      </c>
      <c r="G47" s="1" t="s">
        <v>64</v>
      </c>
      <c r="H47" s="1" t="s">
        <v>65</v>
      </c>
      <c r="I47" s="2">
        <v>10.06</v>
      </c>
      <c r="J47" s="2">
        <f t="shared" si="8"/>
        <v>0.30000001192092901</v>
      </c>
      <c r="K47" s="2">
        <f t="shared" si="10"/>
        <v>0</v>
      </c>
      <c r="L47" s="2">
        <f t="shared" si="11"/>
        <v>0.30000001192092901</v>
      </c>
      <c r="AL47" s="5" t="str">
        <f t="shared" si="12"/>
        <v/>
      </c>
      <c r="AN47" s="5" t="str">
        <f t="shared" si="13"/>
        <v/>
      </c>
      <c r="AP47" s="5" t="str">
        <f t="shared" si="14"/>
        <v/>
      </c>
      <c r="AR47" s="2">
        <v>0.30000001192092901</v>
      </c>
      <c r="AS47" s="5">
        <f t="shared" si="9"/>
        <v>0</v>
      </c>
      <c r="AT47" s="11">
        <f t="shared" si="15"/>
        <v>0</v>
      </c>
      <c r="AU47" s="5">
        <f t="shared" si="7"/>
        <v>0</v>
      </c>
    </row>
    <row r="48" spans="1:47" x14ac:dyDescent="0.3">
      <c r="A48" s="1" t="s">
        <v>117</v>
      </c>
      <c r="B48" s="1" t="s">
        <v>118</v>
      </c>
      <c r="C48" s="1" t="s">
        <v>119</v>
      </c>
      <c r="D48" s="1" t="s">
        <v>69</v>
      </c>
      <c r="E48" s="1" t="s">
        <v>98</v>
      </c>
      <c r="F48" s="1" t="s">
        <v>120</v>
      </c>
      <c r="G48" s="1" t="s">
        <v>64</v>
      </c>
      <c r="H48" s="1" t="s">
        <v>65</v>
      </c>
      <c r="I48" s="2">
        <v>4.5</v>
      </c>
      <c r="J48" s="2">
        <f t="shared" si="8"/>
        <v>0.76999998092651367</v>
      </c>
      <c r="K48" s="2">
        <f t="shared" si="10"/>
        <v>0.76999998092651367</v>
      </c>
      <c r="L48" s="2">
        <f t="shared" si="11"/>
        <v>0</v>
      </c>
      <c r="Z48" s="9">
        <v>0.76999998092651367</v>
      </c>
      <c r="AA48" s="5">
        <v>110.2736222684383</v>
      </c>
      <c r="AL48" s="5" t="str">
        <f t="shared" si="12"/>
        <v/>
      </c>
      <c r="AN48" s="5" t="str">
        <f t="shared" si="13"/>
        <v/>
      </c>
      <c r="AP48" s="5" t="str">
        <f t="shared" si="14"/>
        <v/>
      </c>
      <c r="AS48" s="5">
        <f t="shared" si="9"/>
        <v>110.2736222684383</v>
      </c>
      <c r="AT48" s="11">
        <f t="shared" si="15"/>
        <v>1.1920244258276229E-2</v>
      </c>
      <c r="AU48" s="5">
        <f t="shared" si="7"/>
        <v>11.920244258276229</v>
      </c>
    </row>
    <row r="49" spans="1:47" x14ac:dyDescent="0.3">
      <c r="A49" s="1" t="s">
        <v>121</v>
      </c>
      <c r="B49" s="1" t="s">
        <v>122</v>
      </c>
      <c r="C49" s="1" t="s">
        <v>76</v>
      </c>
      <c r="D49" s="1" t="s">
        <v>69</v>
      </c>
      <c r="E49" s="1" t="s">
        <v>79</v>
      </c>
      <c r="F49" s="1" t="s">
        <v>120</v>
      </c>
      <c r="G49" s="1" t="s">
        <v>64</v>
      </c>
      <c r="H49" s="1" t="s">
        <v>65</v>
      </c>
      <c r="I49" s="2">
        <v>194</v>
      </c>
      <c r="J49" s="2">
        <f t="shared" si="8"/>
        <v>5.7399998903274536</v>
      </c>
      <c r="K49" s="2">
        <f t="shared" si="10"/>
        <v>5.7399998903274536</v>
      </c>
      <c r="L49" s="2">
        <f t="shared" si="11"/>
        <v>0</v>
      </c>
      <c r="P49" s="6">
        <v>1.9099999666213989</v>
      </c>
      <c r="Q49" s="5">
        <v>3511.8166636285182</v>
      </c>
      <c r="R49" s="7">
        <v>3.8299999237060551</v>
      </c>
      <c r="S49" s="5">
        <v>4563.1672341012954</v>
      </c>
      <c r="AL49" s="5" t="str">
        <f t="shared" si="12"/>
        <v/>
      </c>
      <c r="AN49" s="5" t="str">
        <f t="shared" si="13"/>
        <v/>
      </c>
      <c r="AP49" s="5" t="str">
        <f t="shared" si="14"/>
        <v/>
      </c>
      <c r="AS49" s="5">
        <f t="shared" si="9"/>
        <v>8074.9838977298132</v>
      </c>
      <c r="AT49" s="11">
        <f t="shared" si="15"/>
        <v>0.87288127897233703</v>
      </c>
      <c r="AU49" s="5">
        <f t="shared" si="7"/>
        <v>872.8812789723371</v>
      </c>
    </row>
    <row r="50" spans="1:47" x14ac:dyDescent="0.3">
      <c r="A50" s="1" t="s">
        <v>121</v>
      </c>
      <c r="B50" s="1" t="s">
        <v>122</v>
      </c>
      <c r="C50" s="1" t="s">
        <v>76</v>
      </c>
      <c r="D50" s="1" t="s">
        <v>69</v>
      </c>
      <c r="E50" s="1" t="s">
        <v>86</v>
      </c>
      <c r="F50" s="1" t="s">
        <v>120</v>
      </c>
      <c r="G50" s="1" t="s">
        <v>64</v>
      </c>
      <c r="H50" s="1" t="s">
        <v>65</v>
      </c>
      <c r="I50" s="2">
        <v>194</v>
      </c>
      <c r="J50" s="2">
        <f t="shared" si="8"/>
        <v>26.660000205039974</v>
      </c>
      <c r="K50" s="2">
        <f t="shared" si="10"/>
        <v>20.600000262260433</v>
      </c>
      <c r="L50" s="2">
        <f t="shared" si="11"/>
        <v>6.059999942779541</v>
      </c>
      <c r="P50" s="6">
        <v>7.1799999475479126</v>
      </c>
      <c r="Q50" s="5">
        <v>17974.014111286098</v>
      </c>
      <c r="R50" s="7">
        <v>12.64000034332275</v>
      </c>
      <c r="S50" s="5">
        <v>19220.21562358618</v>
      </c>
      <c r="T50" s="8">
        <v>0.77999997138977051</v>
      </c>
      <c r="U50" s="5">
        <v>415.93498474359512</v>
      </c>
      <c r="AL50" s="5" t="str">
        <f t="shared" si="12"/>
        <v/>
      </c>
      <c r="AN50" s="5" t="str">
        <f t="shared" si="13"/>
        <v/>
      </c>
      <c r="AP50" s="5" t="str">
        <f t="shared" si="14"/>
        <v/>
      </c>
      <c r="AR50" s="2">
        <v>6.059999942779541</v>
      </c>
      <c r="AS50" s="5">
        <f t="shared" si="9"/>
        <v>37610.164719615874</v>
      </c>
      <c r="AT50" s="11">
        <f t="shared" si="15"/>
        <v>4.0655447860457183</v>
      </c>
      <c r="AU50" s="5">
        <f t="shared" si="7"/>
        <v>4065.5447860457184</v>
      </c>
    </row>
    <row r="51" spans="1:47" x14ac:dyDescent="0.3">
      <c r="A51" s="1" t="s">
        <v>123</v>
      </c>
      <c r="B51" s="1" t="s">
        <v>124</v>
      </c>
      <c r="C51" s="1" t="s">
        <v>125</v>
      </c>
      <c r="D51" s="1" t="s">
        <v>126</v>
      </c>
      <c r="E51" s="1" t="s">
        <v>98</v>
      </c>
      <c r="F51" s="1" t="s">
        <v>120</v>
      </c>
      <c r="G51" s="1" t="s">
        <v>64</v>
      </c>
      <c r="H51" s="1" t="s">
        <v>65</v>
      </c>
      <c r="I51" s="2">
        <v>195.5</v>
      </c>
      <c r="J51" s="2">
        <f t="shared" si="8"/>
        <v>17.630000380799178</v>
      </c>
      <c r="K51" s="2">
        <f t="shared" si="10"/>
        <v>17.630000380799178</v>
      </c>
      <c r="L51" s="2">
        <f t="shared" si="11"/>
        <v>0</v>
      </c>
      <c r="R51" s="7">
        <v>17.60000038146973</v>
      </c>
      <c r="S51" s="5">
        <v>20969.124454493522</v>
      </c>
      <c r="Z51" s="9">
        <v>2.999999932944775E-2</v>
      </c>
      <c r="AA51" s="5">
        <v>4.2963749039685348</v>
      </c>
      <c r="AL51" s="5" t="str">
        <f t="shared" si="12"/>
        <v/>
      </c>
      <c r="AN51" s="5" t="str">
        <f t="shared" si="13"/>
        <v/>
      </c>
      <c r="AP51" s="5" t="str">
        <f t="shared" si="14"/>
        <v/>
      </c>
      <c r="AS51" s="5">
        <f t="shared" si="9"/>
        <v>20973.420829397492</v>
      </c>
      <c r="AT51" s="11">
        <f t="shared" si="15"/>
        <v>2.2671632079831663</v>
      </c>
      <c r="AU51" s="5">
        <f t="shared" si="7"/>
        <v>2267.1632079831661</v>
      </c>
    </row>
    <row r="52" spans="1:47" x14ac:dyDescent="0.3">
      <c r="A52" s="1" t="s">
        <v>123</v>
      </c>
      <c r="B52" s="1" t="s">
        <v>124</v>
      </c>
      <c r="C52" s="1" t="s">
        <v>125</v>
      </c>
      <c r="D52" s="1" t="s">
        <v>126</v>
      </c>
      <c r="E52" s="1" t="s">
        <v>79</v>
      </c>
      <c r="F52" s="1" t="s">
        <v>120</v>
      </c>
      <c r="G52" s="1" t="s">
        <v>64</v>
      </c>
      <c r="H52" s="1" t="s">
        <v>65</v>
      </c>
      <c r="I52" s="2">
        <v>195.5</v>
      </c>
      <c r="J52" s="2">
        <f t="shared" si="8"/>
        <v>2.6700000762939449</v>
      </c>
      <c r="K52" s="2">
        <f t="shared" si="10"/>
        <v>2.6700000762939449</v>
      </c>
      <c r="L52" s="2">
        <f t="shared" si="11"/>
        <v>0</v>
      </c>
      <c r="R52" s="7">
        <v>2.6700000762939449</v>
      </c>
      <c r="S52" s="5">
        <v>3181.1115158987041</v>
      </c>
      <c r="AL52" s="5" t="str">
        <f t="shared" si="12"/>
        <v/>
      </c>
      <c r="AN52" s="5" t="str">
        <f t="shared" si="13"/>
        <v/>
      </c>
      <c r="AP52" s="5" t="str">
        <f t="shared" si="14"/>
        <v/>
      </c>
      <c r="AS52" s="5">
        <f t="shared" si="9"/>
        <v>3181.1115158987041</v>
      </c>
      <c r="AT52" s="11">
        <f t="shared" si="15"/>
        <v>0.3438685109120696</v>
      </c>
      <c r="AU52" s="5">
        <f t="shared" si="7"/>
        <v>343.86851091206961</v>
      </c>
    </row>
    <row r="53" spans="1:47" x14ac:dyDescent="0.3">
      <c r="A53" s="1" t="s">
        <v>127</v>
      </c>
      <c r="B53" s="1" t="s">
        <v>128</v>
      </c>
      <c r="C53" s="1" t="s">
        <v>129</v>
      </c>
      <c r="D53" s="1" t="s">
        <v>69</v>
      </c>
      <c r="E53" s="1" t="s">
        <v>86</v>
      </c>
      <c r="F53" s="1" t="s">
        <v>120</v>
      </c>
      <c r="G53" s="1" t="s">
        <v>64</v>
      </c>
      <c r="H53" s="1" t="s">
        <v>65</v>
      </c>
      <c r="I53" s="2">
        <v>38.799999999999997</v>
      </c>
      <c r="J53" s="2">
        <f t="shared" si="8"/>
        <v>7.9999998211860657E-2</v>
      </c>
      <c r="K53" s="2">
        <f t="shared" si="10"/>
        <v>0</v>
      </c>
      <c r="L53" s="2">
        <f t="shared" si="11"/>
        <v>7.9999998211860657E-2</v>
      </c>
      <c r="AL53" s="5" t="str">
        <f t="shared" si="12"/>
        <v/>
      </c>
      <c r="AN53" s="5" t="str">
        <f t="shared" si="13"/>
        <v/>
      </c>
      <c r="AP53" s="5" t="str">
        <f t="shared" si="14"/>
        <v/>
      </c>
      <c r="AR53" s="2">
        <v>7.9999998211860657E-2</v>
      </c>
      <c r="AS53" s="5">
        <f t="shared" si="9"/>
        <v>0</v>
      </c>
      <c r="AT53" s="11">
        <f t="shared" si="15"/>
        <v>0</v>
      </c>
      <c r="AU53" s="5">
        <f t="shared" si="7"/>
        <v>0</v>
      </c>
    </row>
    <row r="54" spans="1:47" x14ac:dyDescent="0.3">
      <c r="A54" s="1" t="s">
        <v>127</v>
      </c>
      <c r="B54" s="1" t="s">
        <v>128</v>
      </c>
      <c r="C54" s="1" t="s">
        <v>129</v>
      </c>
      <c r="D54" s="1" t="s">
        <v>69</v>
      </c>
      <c r="E54" s="1" t="s">
        <v>84</v>
      </c>
      <c r="F54" s="1" t="s">
        <v>120</v>
      </c>
      <c r="G54" s="1" t="s">
        <v>64</v>
      </c>
      <c r="H54" s="1" t="s">
        <v>65</v>
      </c>
      <c r="I54" s="2">
        <v>38.799999999999997</v>
      </c>
      <c r="J54" s="2">
        <f t="shared" si="8"/>
        <v>37.520001828670502</v>
      </c>
      <c r="K54" s="2">
        <f t="shared" si="10"/>
        <v>0.93999999761581421</v>
      </c>
      <c r="L54" s="2">
        <f t="shared" si="11"/>
        <v>36.580001831054688</v>
      </c>
      <c r="Z54" s="9">
        <v>0.93999999761581421</v>
      </c>
      <c r="AA54" s="5">
        <v>209.26124918460849</v>
      </c>
      <c r="AL54" s="5" t="str">
        <f t="shared" si="12"/>
        <v/>
      </c>
      <c r="AN54" s="5" t="str">
        <f t="shared" si="13"/>
        <v/>
      </c>
      <c r="AP54" s="5" t="str">
        <f t="shared" si="14"/>
        <v/>
      </c>
      <c r="AR54" s="2">
        <v>36.580001831054688</v>
      </c>
      <c r="AS54" s="5">
        <f t="shared" si="9"/>
        <v>209.26124918460849</v>
      </c>
      <c r="AT54" s="11">
        <f t="shared" si="15"/>
        <v>2.2620506633946692E-2</v>
      </c>
      <c r="AU54" s="5">
        <f t="shared" si="7"/>
        <v>22.620506633946693</v>
      </c>
    </row>
    <row r="55" spans="1:47" x14ac:dyDescent="0.3">
      <c r="A55" s="1" t="s">
        <v>127</v>
      </c>
      <c r="B55" s="1" t="s">
        <v>128</v>
      </c>
      <c r="C55" s="1" t="s">
        <v>129</v>
      </c>
      <c r="D55" s="1" t="s">
        <v>69</v>
      </c>
      <c r="E55" s="1" t="s">
        <v>103</v>
      </c>
      <c r="F55" s="1" t="s">
        <v>120</v>
      </c>
      <c r="G55" s="1" t="s">
        <v>64</v>
      </c>
      <c r="H55" s="1" t="s">
        <v>65</v>
      </c>
      <c r="I55" s="2">
        <v>38.799999999999997</v>
      </c>
      <c r="J55" s="2">
        <f t="shared" si="8"/>
        <v>5.9999998658895493E-2</v>
      </c>
      <c r="K55" s="2">
        <f t="shared" si="10"/>
        <v>0</v>
      </c>
      <c r="L55" s="2">
        <f t="shared" si="11"/>
        <v>5.9999998658895493E-2</v>
      </c>
      <c r="AL55" s="5" t="str">
        <f t="shared" si="12"/>
        <v/>
      </c>
      <c r="AN55" s="5" t="str">
        <f t="shared" si="13"/>
        <v/>
      </c>
      <c r="AP55" s="5" t="str">
        <f t="shared" si="14"/>
        <v/>
      </c>
      <c r="AR55" s="2">
        <v>5.9999998658895493E-2</v>
      </c>
      <c r="AS55" s="5">
        <f t="shared" si="9"/>
        <v>0</v>
      </c>
      <c r="AT55" s="11">
        <f t="shared" si="15"/>
        <v>0</v>
      </c>
      <c r="AU55" s="5">
        <f t="shared" si="7"/>
        <v>0</v>
      </c>
    </row>
    <row r="56" spans="1:47" x14ac:dyDescent="0.3">
      <c r="A56" s="1" t="s">
        <v>130</v>
      </c>
      <c r="B56" s="1" t="s">
        <v>131</v>
      </c>
      <c r="C56" s="1" t="s">
        <v>132</v>
      </c>
      <c r="D56" s="1" t="s">
        <v>69</v>
      </c>
      <c r="E56" s="1" t="s">
        <v>73</v>
      </c>
      <c r="F56" s="1" t="s">
        <v>120</v>
      </c>
      <c r="G56" s="1" t="s">
        <v>64</v>
      </c>
      <c r="H56" s="1" t="s">
        <v>65</v>
      </c>
      <c r="I56" s="2">
        <v>111</v>
      </c>
      <c r="J56" s="2">
        <f t="shared" si="8"/>
        <v>6.0000000521540642E-2</v>
      </c>
      <c r="K56" s="2">
        <f t="shared" si="10"/>
        <v>6.0000000521540642E-2</v>
      </c>
      <c r="L56" s="2">
        <f t="shared" si="11"/>
        <v>0</v>
      </c>
      <c r="R56" s="7">
        <v>5.000000074505806E-2</v>
      </c>
      <c r="S56" s="5">
        <v>88.912501324899495</v>
      </c>
      <c r="T56" s="8">
        <v>9.9999997764825821E-3</v>
      </c>
      <c r="U56" s="5">
        <v>5.3324998808093369</v>
      </c>
      <c r="AL56" s="5" t="str">
        <f t="shared" si="12"/>
        <v/>
      </c>
      <c r="AN56" s="5" t="str">
        <f t="shared" si="13"/>
        <v/>
      </c>
      <c r="AP56" s="5" t="str">
        <f t="shared" si="14"/>
        <v/>
      </c>
      <c r="AS56" s="5">
        <f t="shared" si="9"/>
        <v>94.245001205708832</v>
      </c>
      <c r="AT56" s="11">
        <f t="shared" si="15"/>
        <v>1.0187598914261157E-2</v>
      </c>
      <c r="AU56" s="5">
        <f t="shared" si="7"/>
        <v>10.187598914261157</v>
      </c>
    </row>
    <row r="57" spans="1:47" x14ac:dyDescent="0.3">
      <c r="A57" s="1" t="s">
        <v>130</v>
      </c>
      <c r="B57" s="1" t="s">
        <v>131</v>
      </c>
      <c r="C57" s="1" t="s">
        <v>132</v>
      </c>
      <c r="D57" s="1" t="s">
        <v>69</v>
      </c>
      <c r="E57" s="1" t="s">
        <v>103</v>
      </c>
      <c r="F57" s="1" t="s">
        <v>120</v>
      </c>
      <c r="G57" s="1" t="s">
        <v>64</v>
      </c>
      <c r="H57" s="1" t="s">
        <v>65</v>
      </c>
      <c r="I57" s="2">
        <v>111</v>
      </c>
      <c r="J57" s="2">
        <f t="shared" si="8"/>
        <v>37.84999992325902</v>
      </c>
      <c r="K57" s="2">
        <f t="shared" si="10"/>
        <v>36.819999951869249</v>
      </c>
      <c r="L57" s="2">
        <f t="shared" si="11"/>
        <v>1.029999971389771</v>
      </c>
      <c r="P57" s="6">
        <v>1.9999999552965161E-2</v>
      </c>
      <c r="Q57" s="5">
        <v>54.884998773224652</v>
      </c>
      <c r="R57" s="7">
        <v>34.659999847412109</v>
      </c>
      <c r="S57" s="5">
        <v>61634.144728660583</v>
      </c>
      <c r="T57" s="8">
        <v>2.1400001049041748</v>
      </c>
      <c r="U57" s="5">
        <v>1141.155055940151</v>
      </c>
      <c r="AL57" s="5" t="str">
        <f t="shared" si="12"/>
        <v/>
      </c>
      <c r="AN57" s="5" t="str">
        <f t="shared" si="13"/>
        <v/>
      </c>
      <c r="AP57" s="5" t="str">
        <f t="shared" si="14"/>
        <v/>
      </c>
      <c r="AR57" s="2">
        <v>1.029999971389771</v>
      </c>
      <c r="AS57" s="5">
        <f t="shared" si="9"/>
        <v>62830.184783373959</v>
      </c>
      <c r="AT57" s="11">
        <f t="shared" si="15"/>
        <v>6.7917524971409877</v>
      </c>
      <c r="AU57" s="5">
        <f t="shared" si="7"/>
        <v>6791.7524971409875</v>
      </c>
    </row>
    <row r="58" spans="1:47" x14ac:dyDescent="0.3">
      <c r="A58" s="1" t="s">
        <v>130</v>
      </c>
      <c r="B58" s="1" t="s">
        <v>131</v>
      </c>
      <c r="C58" s="1" t="s">
        <v>132</v>
      </c>
      <c r="D58" s="1" t="s">
        <v>69</v>
      </c>
      <c r="E58" s="1" t="s">
        <v>104</v>
      </c>
      <c r="F58" s="1" t="s">
        <v>120</v>
      </c>
      <c r="G58" s="1" t="s">
        <v>64</v>
      </c>
      <c r="H58" s="1" t="s">
        <v>65</v>
      </c>
      <c r="I58" s="2">
        <v>111</v>
      </c>
      <c r="J58" s="2">
        <f t="shared" si="8"/>
        <v>4.7399999387562275</v>
      </c>
      <c r="K58" s="2">
        <f t="shared" si="10"/>
        <v>4.6899999380111694</v>
      </c>
      <c r="L58" s="2">
        <f t="shared" si="11"/>
        <v>5.000000074505806E-2</v>
      </c>
      <c r="R58" s="7">
        <v>3.5099999904632568</v>
      </c>
      <c r="S58" s="5">
        <v>6241.6574830412856</v>
      </c>
      <c r="T58" s="8">
        <v>1.179999947547913</v>
      </c>
      <c r="U58" s="5">
        <v>629.23497202992439</v>
      </c>
      <c r="AL58" s="5" t="str">
        <f t="shared" si="12"/>
        <v/>
      </c>
      <c r="AN58" s="5" t="str">
        <f t="shared" si="13"/>
        <v/>
      </c>
      <c r="AP58" s="5" t="str">
        <f t="shared" si="14"/>
        <v/>
      </c>
      <c r="AR58" s="2">
        <v>5.000000074505806E-2</v>
      </c>
      <c r="AS58" s="5">
        <f t="shared" si="9"/>
        <v>6870.89245507121</v>
      </c>
      <c r="AT58" s="11">
        <f t="shared" si="15"/>
        <v>0.74272264438199775</v>
      </c>
      <c r="AU58" s="5">
        <f t="shared" si="7"/>
        <v>742.72264438199772</v>
      </c>
    </row>
    <row r="59" spans="1:47" x14ac:dyDescent="0.3">
      <c r="A59" s="1" t="s">
        <v>133</v>
      </c>
      <c r="B59" s="1" t="s">
        <v>134</v>
      </c>
      <c r="C59" s="1" t="s">
        <v>135</v>
      </c>
      <c r="D59" s="1" t="s">
        <v>69</v>
      </c>
      <c r="E59" s="1" t="s">
        <v>73</v>
      </c>
      <c r="F59" s="1" t="s">
        <v>120</v>
      </c>
      <c r="G59" s="1" t="s">
        <v>64</v>
      </c>
      <c r="H59" s="1" t="s">
        <v>65</v>
      </c>
      <c r="I59" s="2">
        <v>80</v>
      </c>
      <c r="J59" s="2">
        <f t="shared" si="8"/>
        <v>11.800000131130219</v>
      </c>
      <c r="K59" s="2">
        <f t="shared" si="10"/>
        <v>11.800000131130219</v>
      </c>
      <c r="L59" s="2">
        <f t="shared" si="11"/>
        <v>0</v>
      </c>
      <c r="R59" s="7">
        <v>10.840000152587891</v>
      </c>
      <c r="S59" s="5">
        <v>19276.23027133942</v>
      </c>
      <c r="T59" s="8">
        <v>0.95999997854232788</v>
      </c>
      <c r="U59" s="5">
        <v>511.91998855769629</v>
      </c>
      <c r="AL59" s="5" t="str">
        <f t="shared" si="12"/>
        <v/>
      </c>
      <c r="AN59" s="5" t="str">
        <f t="shared" si="13"/>
        <v/>
      </c>
      <c r="AP59" s="5" t="str">
        <f t="shared" si="14"/>
        <v/>
      </c>
      <c r="AS59" s="5">
        <f t="shared" si="9"/>
        <v>19788.150259897116</v>
      </c>
      <c r="AT59" s="11">
        <f t="shared" si="15"/>
        <v>2.1390390527232874</v>
      </c>
      <c r="AU59" s="5">
        <f t="shared" si="7"/>
        <v>2139.0390527232876</v>
      </c>
    </row>
    <row r="60" spans="1:47" x14ac:dyDescent="0.3">
      <c r="A60" s="1" t="s">
        <v>136</v>
      </c>
      <c r="B60" s="1" t="s">
        <v>137</v>
      </c>
      <c r="C60" s="1" t="s">
        <v>135</v>
      </c>
      <c r="D60" s="1" t="s">
        <v>69</v>
      </c>
      <c r="E60" s="1" t="s">
        <v>91</v>
      </c>
      <c r="F60" s="1" t="s">
        <v>138</v>
      </c>
      <c r="G60" s="1" t="s">
        <v>64</v>
      </c>
      <c r="H60" s="1" t="s">
        <v>65</v>
      </c>
      <c r="I60" s="2">
        <v>104.5</v>
      </c>
      <c r="J60" s="2">
        <f t="shared" si="8"/>
        <v>0.2199999988079071</v>
      </c>
      <c r="K60" s="2">
        <f t="shared" si="10"/>
        <v>0.2199999988079071</v>
      </c>
      <c r="L60" s="2">
        <f t="shared" si="11"/>
        <v>0</v>
      </c>
      <c r="R60" s="7">
        <v>0.2199999988079071</v>
      </c>
      <c r="S60" s="5">
        <v>391.21499788016081</v>
      </c>
      <c r="AL60" s="5" t="str">
        <f t="shared" si="12"/>
        <v/>
      </c>
      <c r="AN60" s="5" t="str">
        <f t="shared" si="13"/>
        <v/>
      </c>
      <c r="AP60" s="5" t="str">
        <f t="shared" si="14"/>
        <v/>
      </c>
      <c r="AS60" s="5">
        <f t="shared" si="9"/>
        <v>391.21499788016081</v>
      </c>
      <c r="AT60" s="11">
        <f t="shared" si="15"/>
        <v>4.228915525129396E-2</v>
      </c>
      <c r="AU60" s="5">
        <f t="shared" si="7"/>
        <v>42.289155251293955</v>
      </c>
    </row>
    <row r="61" spans="1:47" x14ac:dyDescent="0.3">
      <c r="A61" s="1" t="s">
        <v>139</v>
      </c>
      <c r="B61" s="1" t="s">
        <v>140</v>
      </c>
      <c r="C61" s="1" t="s">
        <v>141</v>
      </c>
      <c r="D61" s="1" t="s">
        <v>69</v>
      </c>
      <c r="E61" s="1" t="s">
        <v>84</v>
      </c>
      <c r="F61" s="1" t="s">
        <v>120</v>
      </c>
      <c r="G61" s="1" t="s">
        <v>64</v>
      </c>
      <c r="H61" s="1" t="s">
        <v>65</v>
      </c>
      <c r="I61" s="2">
        <v>14.97</v>
      </c>
      <c r="J61" s="2">
        <f t="shared" si="8"/>
        <v>5.000000074505806E-2</v>
      </c>
      <c r="K61" s="2">
        <f t="shared" si="10"/>
        <v>0</v>
      </c>
      <c r="L61" s="2">
        <f t="shared" si="11"/>
        <v>5.000000074505806E-2</v>
      </c>
      <c r="AL61" s="5" t="str">
        <f t="shared" si="12"/>
        <v/>
      </c>
      <c r="AN61" s="5" t="str">
        <f t="shared" si="13"/>
        <v/>
      </c>
      <c r="AP61" s="5" t="str">
        <f t="shared" si="14"/>
        <v/>
      </c>
      <c r="AR61" s="2">
        <v>5.000000074505806E-2</v>
      </c>
      <c r="AS61" s="5">
        <f t="shared" si="9"/>
        <v>0</v>
      </c>
      <c r="AT61" s="11">
        <f t="shared" si="15"/>
        <v>0</v>
      </c>
      <c r="AU61" s="5">
        <f t="shared" si="7"/>
        <v>0</v>
      </c>
    </row>
    <row r="62" spans="1:47" x14ac:dyDescent="0.3">
      <c r="A62" s="1" t="s">
        <v>139</v>
      </c>
      <c r="B62" s="1" t="s">
        <v>140</v>
      </c>
      <c r="C62" s="1" t="s">
        <v>141</v>
      </c>
      <c r="D62" s="1" t="s">
        <v>69</v>
      </c>
      <c r="E62" s="1" t="s">
        <v>98</v>
      </c>
      <c r="F62" s="1" t="s">
        <v>138</v>
      </c>
      <c r="G62" s="1" t="s">
        <v>64</v>
      </c>
      <c r="H62" s="1" t="s">
        <v>65</v>
      </c>
      <c r="I62" s="2">
        <v>14.97</v>
      </c>
      <c r="J62" s="2">
        <f t="shared" si="8"/>
        <v>14.539999850094318</v>
      </c>
      <c r="K62" s="2">
        <f t="shared" ref="K62:K93" si="16">SUM(N62,P62,R62,T62,V62,X62,Z62,AB62,AE62,AG62,AI62,AV62,AX62,AZ62,BB62,BD62)</f>
        <v>9.680000077933073</v>
      </c>
      <c r="L62" s="2">
        <f t="shared" ref="L62:L93" si="17">SUM(M62,AD62,AK62,AM62,AO62,AQ62,AR62)</f>
        <v>4.8599997721612453</v>
      </c>
      <c r="N62" s="4">
        <v>3.9999999105930328E-2</v>
      </c>
      <c r="O62" s="5">
        <v>139.19999688863749</v>
      </c>
      <c r="P62" s="6">
        <v>4.0900001525878906</v>
      </c>
      <c r="Q62" s="5">
        <v>11223.982918739321</v>
      </c>
      <c r="R62" s="7">
        <v>3.279999971389771</v>
      </c>
      <c r="S62" s="5">
        <v>5832.6599491238594</v>
      </c>
      <c r="T62" s="8">
        <v>0.77999997138977051</v>
      </c>
      <c r="U62" s="5">
        <v>415.93498474359512</v>
      </c>
      <c r="Z62" s="9">
        <v>1.4899999834597111</v>
      </c>
      <c r="AA62" s="5">
        <v>322.33499653777108</v>
      </c>
      <c r="AK62" s="3">
        <v>1.9999999552965161E-2</v>
      </c>
      <c r="AL62" s="5">
        <f t="shared" ref="AL62:AL93" si="18">IF(AK62&gt;0,AK62*$AL$1,"")</f>
        <v>98.039997808635221</v>
      </c>
      <c r="AM62" s="3">
        <v>0.10000000149011611</v>
      </c>
      <c r="AN62" s="5">
        <f t="shared" ref="AN62:AN93" si="19">IF(AM62&gt;0,AM62*$AN$1,"")</f>
        <v>817.00001217424858</v>
      </c>
      <c r="AP62" s="5" t="str">
        <f t="shared" ref="AP62:AP93" si="20">IF(AO62&gt;0,AO62*$AP$1,"")</f>
        <v/>
      </c>
      <c r="AR62" s="2">
        <v>4.7399997711181641</v>
      </c>
      <c r="AS62" s="5">
        <f t="shared" si="9"/>
        <v>17934.112846033182</v>
      </c>
      <c r="AT62" s="11">
        <f t="shared" si="15"/>
        <v>1.9386232290420666</v>
      </c>
      <c r="AU62" s="5">
        <f t="shared" ref="AU62:AU112" si="21">(AT62/100)*$AU$1</f>
        <v>1938.6232290420667</v>
      </c>
    </row>
    <row r="63" spans="1:47" x14ac:dyDescent="0.3">
      <c r="A63" s="1" t="s">
        <v>142</v>
      </c>
      <c r="B63" s="1" t="s">
        <v>143</v>
      </c>
      <c r="C63" s="1" t="s">
        <v>144</v>
      </c>
      <c r="D63" s="1" t="s">
        <v>69</v>
      </c>
      <c r="E63" s="1" t="s">
        <v>98</v>
      </c>
      <c r="F63" s="1" t="s">
        <v>138</v>
      </c>
      <c r="G63" s="1" t="s">
        <v>64</v>
      </c>
      <c r="H63" s="1" t="s">
        <v>65</v>
      </c>
      <c r="I63" s="2">
        <v>68.5</v>
      </c>
      <c r="J63" s="2">
        <f t="shared" ref="J63:J104" si="22">SUM(K63:L63)</f>
        <v>3.9999999105930328E-2</v>
      </c>
      <c r="K63" s="2">
        <f t="shared" si="16"/>
        <v>3.9999999105930328E-2</v>
      </c>
      <c r="L63" s="2">
        <f t="shared" si="17"/>
        <v>0</v>
      </c>
      <c r="P63" s="6">
        <v>1.9999999552965161E-2</v>
      </c>
      <c r="Q63" s="5">
        <v>54.884998773224652</v>
      </c>
      <c r="R63" s="7">
        <v>9.9999997764825821E-3</v>
      </c>
      <c r="S63" s="5">
        <v>17.782499602530152</v>
      </c>
      <c r="T63" s="8">
        <v>9.9999997764825821E-3</v>
      </c>
      <c r="U63" s="5">
        <v>5.3324998808093369</v>
      </c>
      <c r="AL63" s="5" t="str">
        <f t="shared" si="18"/>
        <v/>
      </c>
      <c r="AN63" s="5" t="str">
        <f t="shared" si="19"/>
        <v/>
      </c>
      <c r="AP63" s="5" t="str">
        <f t="shared" si="20"/>
        <v/>
      </c>
      <c r="AS63" s="5">
        <f t="shared" ref="AS63:AS112" si="23">SUM(O63,Q63,S63,U63,W63,Y63,AA63,AC63,AF63,AH63,AJ63,AW63,AY63,BA63,BC63,BE63)</f>
        <v>77.99999825656414</v>
      </c>
      <c r="AT63" s="11">
        <f t="shared" ref="AT63:AT112" si="24">(AS63/$AS$113)*100</f>
        <v>8.4315633443146545E-3</v>
      </c>
      <c r="AU63" s="5">
        <f t="shared" si="21"/>
        <v>8.4315633443146556</v>
      </c>
    </row>
    <row r="64" spans="1:47" x14ac:dyDescent="0.3">
      <c r="A64" s="1" t="s">
        <v>142</v>
      </c>
      <c r="B64" s="1" t="s">
        <v>143</v>
      </c>
      <c r="C64" s="1" t="s">
        <v>144</v>
      </c>
      <c r="D64" s="1" t="s">
        <v>69</v>
      </c>
      <c r="E64" s="1" t="s">
        <v>79</v>
      </c>
      <c r="F64" s="1" t="s">
        <v>138</v>
      </c>
      <c r="G64" s="1" t="s">
        <v>64</v>
      </c>
      <c r="H64" s="1" t="s">
        <v>65</v>
      </c>
      <c r="I64" s="2">
        <v>68.5</v>
      </c>
      <c r="J64" s="2">
        <f t="shared" si="22"/>
        <v>2.1700000129640102</v>
      </c>
      <c r="K64" s="2">
        <f t="shared" si="16"/>
        <v>1.9100000150501726</v>
      </c>
      <c r="L64" s="2">
        <f t="shared" si="17"/>
        <v>0.25999999791383743</v>
      </c>
      <c r="P64" s="6">
        <v>1.7300000190734861</v>
      </c>
      <c r="Q64" s="5">
        <v>4747.5525523424149</v>
      </c>
      <c r="R64" s="7">
        <v>3.9999999105930328E-2</v>
      </c>
      <c r="S64" s="5">
        <v>71.129998410120606</v>
      </c>
      <c r="T64" s="8">
        <v>3.9999999105930328E-2</v>
      </c>
      <c r="U64" s="5">
        <v>21.329999523237351</v>
      </c>
      <c r="Z64" s="9">
        <v>9.9999997764825821E-2</v>
      </c>
      <c r="AA64" s="5">
        <v>23.084999484010041</v>
      </c>
      <c r="AL64" s="5" t="str">
        <f t="shared" si="18"/>
        <v/>
      </c>
      <c r="AM64" s="3">
        <v>0.15999999642372131</v>
      </c>
      <c r="AN64" s="5">
        <f t="shared" si="19"/>
        <v>1307.1999707818031</v>
      </c>
      <c r="AP64" s="5" t="str">
        <f t="shared" si="20"/>
        <v/>
      </c>
      <c r="AQ64" s="2">
        <v>0.10000000149011611</v>
      </c>
      <c r="AS64" s="5">
        <f t="shared" si="23"/>
        <v>4863.0975497597829</v>
      </c>
      <c r="AT64" s="11">
        <f t="shared" si="24"/>
        <v>0.52568610201129484</v>
      </c>
      <c r="AU64" s="5">
        <f t="shared" si="21"/>
        <v>525.68610201129479</v>
      </c>
    </row>
    <row r="65" spans="1:47" x14ac:dyDescent="0.3">
      <c r="A65" s="1" t="s">
        <v>145</v>
      </c>
      <c r="B65" s="1" t="s">
        <v>146</v>
      </c>
      <c r="C65" s="1" t="s">
        <v>147</v>
      </c>
      <c r="D65" s="1" t="s">
        <v>69</v>
      </c>
      <c r="E65" s="1" t="s">
        <v>84</v>
      </c>
      <c r="F65" s="1" t="s">
        <v>120</v>
      </c>
      <c r="G65" s="1" t="s">
        <v>64</v>
      </c>
      <c r="H65" s="1" t="s">
        <v>65</v>
      </c>
      <c r="I65" s="2">
        <v>59.13</v>
      </c>
      <c r="J65" s="2">
        <f t="shared" si="22"/>
        <v>1.9999999552965161E-2</v>
      </c>
      <c r="K65" s="2">
        <f t="shared" si="16"/>
        <v>0</v>
      </c>
      <c r="L65" s="2">
        <f t="shared" si="17"/>
        <v>1.9999999552965161E-2</v>
      </c>
      <c r="AL65" s="5" t="str">
        <f t="shared" si="18"/>
        <v/>
      </c>
      <c r="AN65" s="5" t="str">
        <f t="shared" si="19"/>
        <v/>
      </c>
      <c r="AP65" s="5" t="str">
        <f t="shared" si="20"/>
        <v/>
      </c>
      <c r="AR65" s="2">
        <v>1.9999999552965161E-2</v>
      </c>
      <c r="AS65" s="5">
        <f t="shared" si="23"/>
        <v>0</v>
      </c>
      <c r="AT65" s="11">
        <f t="shared" si="24"/>
        <v>0</v>
      </c>
      <c r="AU65" s="5">
        <f t="shared" si="21"/>
        <v>0</v>
      </c>
    </row>
    <row r="66" spans="1:47" x14ac:dyDescent="0.3">
      <c r="A66" s="1" t="s">
        <v>145</v>
      </c>
      <c r="B66" s="1" t="s">
        <v>146</v>
      </c>
      <c r="C66" s="1" t="s">
        <v>147</v>
      </c>
      <c r="D66" s="1" t="s">
        <v>69</v>
      </c>
      <c r="E66" s="1" t="s">
        <v>103</v>
      </c>
      <c r="F66" s="1" t="s">
        <v>120</v>
      </c>
      <c r="G66" s="1" t="s">
        <v>64</v>
      </c>
      <c r="H66" s="1" t="s">
        <v>65</v>
      </c>
      <c r="I66" s="2">
        <v>59.13</v>
      </c>
      <c r="J66" s="2">
        <f t="shared" si="22"/>
        <v>8.9999997988343239E-2</v>
      </c>
      <c r="K66" s="2">
        <f t="shared" si="16"/>
        <v>5.9999998658895493E-2</v>
      </c>
      <c r="L66" s="2">
        <f t="shared" si="17"/>
        <v>2.999999932944775E-2</v>
      </c>
      <c r="R66" s="7">
        <v>3.9999999105930328E-2</v>
      </c>
      <c r="S66" s="5">
        <v>71.129998410120606</v>
      </c>
      <c r="T66" s="8">
        <v>1.9999999552965161E-2</v>
      </c>
      <c r="U66" s="5">
        <v>10.66499976161867</v>
      </c>
      <c r="AL66" s="5" t="str">
        <f t="shared" si="18"/>
        <v/>
      </c>
      <c r="AN66" s="5" t="str">
        <f t="shared" si="19"/>
        <v/>
      </c>
      <c r="AP66" s="5" t="str">
        <f t="shared" si="20"/>
        <v/>
      </c>
      <c r="AR66" s="2">
        <v>2.999999932944775E-2</v>
      </c>
      <c r="AS66" s="5">
        <f t="shared" si="23"/>
        <v>81.79499817173928</v>
      </c>
      <c r="AT66" s="11">
        <f t="shared" si="24"/>
        <v>8.8417913301053475E-3</v>
      </c>
      <c r="AU66" s="5">
        <f t="shared" si="21"/>
        <v>8.8417913301053463</v>
      </c>
    </row>
    <row r="67" spans="1:47" x14ac:dyDescent="0.3">
      <c r="A67" s="1" t="s">
        <v>145</v>
      </c>
      <c r="B67" s="1" t="s">
        <v>146</v>
      </c>
      <c r="C67" s="1" t="s">
        <v>147</v>
      </c>
      <c r="D67" s="1" t="s">
        <v>69</v>
      </c>
      <c r="E67" s="1" t="s">
        <v>98</v>
      </c>
      <c r="F67" s="1" t="s">
        <v>138</v>
      </c>
      <c r="G67" s="1" t="s">
        <v>64</v>
      </c>
      <c r="H67" s="1" t="s">
        <v>65</v>
      </c>
      <c r="I67" s="2">
        <v>59.13</v>
      </c>
      <c r="J67" s="2">
        <f t="shared" si="22"/>
        <v>15.429999768733976</v>
      </c>
      <c r="K67" s="2">
        <f t="shared" si="16"/>
        <v>14.629999756813048</v>
      </c>
      <c r="L67" s="2">
        <f t="shared" si="17"/>
        <v>0.80000001192092896</v>
      </c>
      <c r="R67" s="7">
        <v>1.1000000238418579</v>
      </c>
      <c r="S67" s="5">
        <v>1956.0750423967841</v>
      </c>
      <c r="T67" s="8">
        <v>13.52999973297119</v>
      </c>
      <c r="U67" s="5">
        <v>7214.8723576068878</v>
      </c>
      <c r="AL67" s="5" t="str">
        <f t="shared" si="18"/>
        <v/>
      </c>
      <c r="AN67" s="5" t="str">
        <f t="shared" si="19"/>
        <v/>
      </c>
      <c r="AP67" s="5" t="str">
        <f t="shared" si="20"/>
        <v/>
      </c>
      <c r="AR67" s="2">
        <v>0.80000001192092896</v>
      </c>
      <c r="AS67" s="5">
        <f t="shared" si="23"/>
        <v>9170.9474000036716</v>
      </c>
      <c r="AT67" s="11">
        <f t="shared" si="24"/>
        <v>0.99135161101111136</v>
      </c>
      <c r="AU67" s="5">
        <f t="shared" si="21"/>
        <v>991.35161101111134</v>
      </c>
    </row>
    <row r="68" spans="1:47" x14ac:dyDescent="0.3">
      <c r="A68" s="1" t="s">
        <v>145</v>
      </c>
      <c r="B68" s="1" t="s">
        <v>146</v>
      </c>
      <c r="C68" s="1" t="s">
        <v>147</v>
      </c>
      <c r="D68" s="1" t="s">
        <v>69</v>
      </c>
      <c r="E68" s="1" t="s">
        <v>94</v>
      </c>
      <c r="F68" s="1" t="s">
        <v>138</v>
      </c>
      <c r="G68" s="1" t="s">
        <v>64</v>
      </c>
      <c r="H68" s="1" t="s">
        <v>65</v>
      </c>
      <c r="I68" s="2">
        <v>59.13</v>
      </c>
      <c r="J68" s="2">
        <f t="shared" si="22"/>
        <v>15.320000365376469</v>
      </c>
      <c r="K68" s="2">
        <f t="shared" si="16"/>
        <v>15.120000362396237</v>
      </c>
      <c r="L68" s="2">
        <f t="shared" si="17"/>
        <v>0.20000000298023221</v>
      </c>
      <c r="R68" s="7">
        <v>2.7300000190734859</v>
      </c>
      <c r="S68" s="5">
        <v>4854.6225339174271</v>
      </c>
      <c r="T68" s="8">
        <v>12.39000034332275</v>
      </c>
      <c r="U68" s="5">
        <v>6606.9676830768594</v>
      </c>
      <c r="AL68" s="5" t="str">
        <f t="shared" si="18"/>
        <v/>
      </c>
      <c r="AN68" s="5" t="str">
        <f t="shared" si="19"/>
        <v/>
      </c>
      <c r="AP68" s="5" t="str">
        <f t="shared" si="20"/>
        <v/>
      </c>
      <c r="AR68" s="2">
        <v>0.20000000298023221</v>
      </c>
      <c r="AS68" s="5">
        <f t="shared" si="23"/>
        <v>11461.590216994286</v>
      </c>
      <c r="AT68" s="11">
        <f t="shared" si="24"/>
        <v>1.2389631551438109</v>
      </c>
      <c r="AU68" s="5">
        <f t="shared" si="21"/>
        <v>1238.9631551438108</v>
      </c>
    </row>
    <row r="69" spans="1:47" x14ac:dyDescent="0.3">
      <c r="A69" s="1" t="s">
        <v>148</v>
      </c>
      <c r="B69" s="1" t="s">
        <v>149</v>
      </c>
      <c r="C69" s="1" t="s">
        <v>150</v>
      </c>
      <c r="D69" s="1" t="s">
        <v>69</v>
      </c>
      <c r="E69" s="1" t="s">
        <v>77</v>
      </c>
      <c r="F69" s="1" t="s">
        <v>151</v>
      </c>
      <c r="G69" s="1" t="s">
        <v>64</v>
      </c>
      <c r="H69" s="1" t="s">
        <v>65</v>
      </c>
      <c r="I69" s="2">
        <v>20</v>
      </c>
      <c r="J69" s="2">
        <f t="shared" si="22"/>
        <v>17.760000228881839</v>
      </c>
      <c r="K69" s="2">
        <f t="shared" si="16"/>
        <v>17.760000228881839</v>
      </c>
      <c r="L69" s="2">
        <f t="shared" si="17"/>
        <v>0</v>
      </c>
      <c r="N69" s="4">
        <v>2.9200000762939449</v>
      </c>
      <c r="O69" s="5">
        <v>10161.60026550293</v>
      </c>
      <c r="P69" s="6">
        <v>12.88000011444092</v>
      </c>
      <c r="Q69" s="5">
        <v>35345.940314054489</v>
      </c>
      <c r="R69" s="7">
        <v>1.9600000381469731</v>
      </c>
      <c r="S69" s="5">
        <v>3485.3700678348541</v>
      </c>
      <c r="AL69" s="5" t="str">
        <f t="shared" si="18"/>
        <v/>
      </c>
      <c r="AN69" s="5" t="str">
        <f t="shared" si="19"/>
        <v/>
      </c>
      <c r="AP69" s="5" t="str">
        <f t="shared" si="20"/>
        <v/>
      </c>
      <c r="AS69" s="5">
        <f t="shared" si="23"/>
        <v>48992.910647392273</v>
      </c>
      <c r="AT69" s="11">
        <f t="shared" si="24"/>
        <v>5.2959851125518735</v>
      </c>
      <c r="AU69" s="5">
        <f t="shared" si="21"/>
        <v>5295.9851125518735</v>
      </c>
    </row>
    <row r="70" spans="1:47" x14ac:dyDescent="0.3">
      <c r="A70" s="1" t="s">
        <v>152</v>
      </c>
      <c r="B70" s="1" t="s">
        <v>153</v>
      </c>
      <c r="C70" s="1" t="s">
        <v>154</v>
      </c>
      <c r="D70" s="1" t="s">
        <v>69</v>
      </c>
      <c r="E70" s="1" t="s">
        <v>90</v>
      </c>
      <c r="F70" s="1" t="s">
        <v>151</v>
      </c>
      <c r="G70" s="1" t="s">
        <v>64</v>
      </c>
      <c r="H70" s="1" t="s">
        <v>65</v>
      </c>
      <c r="I70" s="2">
        <v>5.0199999999999996</v>
      </c>
      <c r="J70" s="2">
        <f t="shared" si="22"/>
        <v>4.7900000307708979</v>
      </c>
      <c r="K70" s="2">
        <f t="shared" si="16"/>
        <v>0.57999999262392521</v>
      </c>
      <c r="L70" s="2">
        <f t="shared" si="17"/>
        <v>4.2100000381469727</v>
      </c>
      <c r="P70" s="6">
        <v>9.9999997764825821E-3</v>
      </c>
      <c r="Q70" s="5">
        <v>27.442499386612329</v>
      </c>
      <c r="Z70" s="9">
        <v>0.56999999284744263</v>
      </c>
      <c r="AA70" s="5">
        <v>134.021248318255</v>
      </c>
      <c r="AL70" s="5" t="str">
        <f t="shared" si="18"/>
        <v/>
      </c>
      <c r="AN70" s="5" t="str">
        <f t="shared" si="19"/>
        <v/>
      </c>
      <c r="AP70" s="5" t="str">
        <f t="shared" si="20"/>
        <v/>
      </c>
      <c r="AR70" s="2">
        <v>4.2100000381469727</v>
      </c>
      <c r="AS70" s="5">
        <f t="shared" si="23"/>
        <v>161.46374770486733</v>
      </c>
      <c r="AT70" s="11">
        <f t="shared" si="24"/>
        <v>1.7453741628378306E-2</v>
      </c>
      <c r="AU70" s="5">
        <f t="shared" si="21"/>
        <v>17.453741628378307</v>
      </c>
    </row>
    <row r="71" spans="1:47" x14ac:dyDescent="0.3">
      <c r="A71" s="1" t="s">
        <v>155</v>
      </c>
      <c r="B71" s="1" t="s">
        <v>149</v>
      </c>
      <c r="C71" s="1" t="s">
        <v>150</v>
      </c>
      <c r="D71" s="1" t="s">
        <v>69</v>
      </c>
      <c r="E71" s="1" t="s">
        <v>77</v>
      </c>
      <c r="F71" s="1" t="s">
        <v>151</v>
      </c>
      <c r="G71" s="1" t="s">
        <v>64</v>
      </c>
      <c r="H71" s="1" t="s">
        <v>65</v>
      </c>
      <c r="I71" s="2">
        <v>30.58</v>
      </c>
      <c r="J71" s="2">
        <f t="shared" si="22"/>
        <v>19.229999780654904</v>
      </c>
      <c r="K71" s="2">
        <f t="shared" si="16"/>
        <v>19.229999780654904</v>
      </c>
      <c r="L71" s="2">
        <f t="shared" si="17"/>
        <v>0</v>
      </c>
      <c r="N71" s="4">
        <v>3.5099999904632568</v>
      </c>
      <c r="O71" s="5">
        <v>12214.79996681213</v>
      </c>
      <c r="P71" s="6">
        <v>10.89999961853027</v>
      </c>
      <c r="Q71" s="5">
        <v>29912.323953151699</v>
      </c>
      <c r="R71" s="7">
        <v>4.820000171661377</v>
      </c>
      <c r="S71" s="5">
        <v>8571.1653052568436</v>
      </c>
      <c r="AL71" s="5" t="str">
        <f t="shared" si="18"/>
        <v/>
      </c>
      <c r="AN71" s="5" t="str">
        <f t="shared" si="19"/>
        <v/>
      </c>
      <c r="AP71" s="5" t="str">
        <f t="shared" si="20"/>
        <v/>
      </c>
      <c r="AS71" s="5">
        <f t="shared" si="23"/>
        <v>50698.289225220673</v>
      </c>
      <c r="AT71" s="11">
        <f t="shared" si="24"/>
        <v>5.4803313667364035</v>
      </c>
      <c r="AU71" s="5">
        <f t="shared" si="21"/>
        <v>5480.3313667364037</v>
      </c>
    </row>
    <row r="72" spans="1:47" x14ac:dyDescent="0.3">
      <c r="A72" s="1" t="s">
        <v>155</v>
      </c>
      <c r="B72" s="1" t="s">
        <v>149</v>
      </c>
      <c r="C72" s="1" t="s">
        <v>150</v>
      </c>
      <c r="D72" s="1" t="s">
        <v>69</v>
      </c>
      <c r="E72" s="1" t="s">
        <v>90</v>
      </c>
      <c r="F72" s="1" t="s">
        <v>151</v>
      </c>
      <c r="G72" s="1" t="s">
        <v>64</v>
      </c>
      <c r="H72" s="1" t="s">
        <v>65</v>
      </c>
      <c r="I72" s="2">
        <v>30.58</v>
      </c>
      <c r="J72" s="2">
        <f t="shared" si="22"/>
        <v>11.019999742507935</v>
      </c>
      <c r="K72" s="2">
        <f t="shared" si="16"/>
        <v>10.259999752044678</v>
      </c>
      <c r="L72" s="2">
        <f t="shared" si="17"/>
        <v>0.75999999046325684</v>
      </c>
      <c r="N72" s="4">
        <v>0.89999997615814209</v>
      </c>
      <c r="O72" s="5">
        <v>3131.999917030334</v>
      </c>
      <c r="P72" s="6">
        <v>8.2399997711181641</v>
      </c>
      <c r="Q72" s="5">
        <v>22612.619371891022</v>
      </c>
      <c r="R72" s="7">
        <v>1.120000004768372</v>
      </c>
      <c r="S72" s="5">
        <v>1991.640008479357</v>
      </c>
      <c r="AL72" s="5" t="str">
        <f t="shared" si="18"/>
        <v/>
      </c>
      <c r="AN72" s="5" t="str">
        <f t="shared" si="19"/>
        <v/>
      </c>
      <c r="AP72" s="5" t="str">
        <f t="shared" si="20"/>
        <v/>
      </c>
      <c r="AR72" s="2">
        <v>0.75999999046325684</v>
      </c>
      <c r="AS72" s="5">
        <f t="shared" si="23"/>
        <v>27736.259297400713</v>
      </c>
      <c r="AT72" s="11">
        <f t="shared" si="24"/>
        <v>2.9982055439429414</v>
      </c>
      <c r="AU72" s="5">
        <f t="shared" si="21"/>
        <v>2998.2055439429414</v>
      </c>
    </row>
    <row r="73" spans="1:47" x14ac:dyDescent="0.3">
      <c r="A73" s="1" t="s">
        <v>156</v>
      </c>
      <c r="B73" s="1" t="s">
        <v>149</v>
      </c>
      <c r="C73" s="1" t="s">
        <v>150</v>
      </c>
      <c r="D73" s="1" t="s">
        <v>69</v>
      </c>
      <c r="E73" s="1" t="s">
        <v>73</v>
      </c>
      <c r="F73" s="1" t="s">
        <v>80</v>
      </c>
      <c r="G73" s="1" t="s">
        <v>64</v>
      </c>
      <c r="H73" s="1" t="s">
        <v>65</v>
      </c>
      <c r="I73" s="2">
        <v>65</v>
      </c>
      <c r="J73" s="2">
        <f t="shared" si="22"/>
        <v>6.9999998435378075E-2</v>
      </c>
      <c r="K73" s="2">
        <f t="shared" si="16"/>
        <v>0</v>
      </c>
      <c r="L73" s="2">
        <f t="shared" si="17"/>
        <v>6.9999998435378075E-2</v>
      </c>
      <c r="AL73" s="5" t="str">
        <f t="shared" si="18"/>
        <v/>
      </c>
      <c r="AN73" s="5" t="str">
        <f t="shared" si="19"/>
        <v/>
      </c>
      <c r="AP73" s="5" t="str">
        <f t="shared" si="20"/>
        <v/>
      </c>
      <c r="AR73" s="2">
        <v>6.9999998435378075E-2</v>
      </c>
      <c r="AS73" s="5">
        <f t="shared" si="23"/>
        <v>0</v>
      </c>
      <c r="AT73" s="11">
        <f t="shared" si="24"/>
        <v>0</v>
      </c>
      <c r="AU73" s="5">
        <f t="shared" si="21"/>
        <v>0</v>
      </c>
    </row>
    <row r="74" spans="1:47" x14ac:dyDescent="0.3">
      <c r="A74" s="1" t="s">
        <v>156</v>
      </c>
      <c r="B74" s="1" t="s">
        <v>149</v>
      </c>
      <c r="C74" s="1" t="s">
        <v>150</v>
      </c>
      <c r="D74" s="1" t="s">
        <v>69</v>
      </c>
      <c r="E74" s="1" t="s">
        <v>77</v>
      </c>
      <c r="F74" s="1" t="s">
        <v>151</v>
      </c>
      <c r="G74" s="1" t="s">
        <v>64</v>
      </c>
      <c r="H74" s="1" t="s">
        <v>65</v>
      </c>
      <c r="I74" s="2">
        <v>65</v>
      </c>
      <c r="J74" s="2">
        <f t="shared" si="22"/>
        <v>5.9999998658895499E-2</v>
      </c>
      <c r="K74" s="2">
        <f t="shared" si="16"/>
        <v>5.9999998658895499E-2</v>
      </c>
      <c r="L74" s="2">
        <f t="shared" si="17"/>
        <v>0</v>
      </c>
      <c r="P74" s="6">
        <v>2.999999932944775E-2</v>
      </c>
      <c r="Q74" s="5">
        <v>82.327498159836978</v>
      </c>
      <c r="R74" s="7">
        <v>2.999999932944775E-2</v>
      </c>
      <c r="S74" s="5">
        <v>53.347498807590448</v>
      </c>
      <c r="AL74" s="5" t="str">
        <f t="shared" si="18"/>
        <v/>
      </c>
      <c r="AN74" s="5" t="str">
        <f t="shared" si="19"/>
        <v/>
      </c>
      <c r="AP74" s="5" t="str">
        <f t="shared" si="20"/>
        <v/>
      </c>
      <c r="AS74" s="5">
        <f t="shared" si="23"/>
        <v>135.67499696742743</v>
      </c>
      <c r="AT74" s="11">
        <f t="shared" si="24"/>
        <v>1.4666055855639624E-2</v>
      </c>
      <c r="AU74" s="5">
        <f t="shared" si="21"/>
        <v>14.666055855639623</v>
      </c>
    </row>
    <row r="75" spans="1:47" x14ac:dyDescent="0.3">
      <c r="A75" s="1" t="s">
        <v>156</v>
      </c>
      <c r="B75" s="1" t="s">
        <v>149</v>
      </c>
      <c r="C75" s="1" t="s">
        <v>150</v>
      </c>
      <c r="D75" s="1" t="s">
        <v>69</v>
      </c>
      <c r="E75" s="1" t="s">
        <v>91</v>
      </c>
      <c r="F75" s="1" t="s">
        <v>151</v>
      </c>
      <c r="G75" s="1" t="s">
        <v>64</v>
      </c>
      <c r="H75" s="1" t="s">
        <v>65</v>
      </c>
      <c r="I75" s="2">
        <v>65</v>
      </c>
      <c r="J75" s="2">
        <f t="shared" si="22"/>
        <v>26.939999461174015</v>
      </c>
      <c r="K75" s="2">
        <f t="shared" si="16"/>
        <v>8.5499998331069946</v>
      </c>
      <c r="L75" s="2">
        <f t="shared" si="17"/>
        <v>18.38999962806702</v>
      </c>
      <c r="P75" s="6">
        <v>0.63999998569488525</v>
      </c>
      <c r="Q75" s="5">
        <v>1756.3199607431891</v>
      </c>
      <c r="R75" s="7">
        <v>7.9099998474121094</v>
      </c>
      <c r="S75" s="5">
        <v>14065.95722866058</v>
      </c>
      <c r="AL75" s="5" t="str">
        <f t="shared" si="18"/>
        <v/>
      </c>
      <c r="AN75" s="5" t="str">
        <f t="shared" si="19"/>
        <v/>
      </c>
      <c r="AP75" s="5" t="str">
        <f t="shared" si="20"/>
        <v/>
      </c>
      <c r="AR75" s="2">
        <v>18.38999962806702</v>
      </c>
      <c r="AS75" s="5">
        <f t="shared" si="23"/>
        <v>15822.277189403769</v>
      </c>
      <c r="AT75" s="11">
        <f t="shared" si="24"/>
        <v>1.7103401968670657</v>
      </c>
      <c r="AU75" s="5">
        <f t="shared" si="21"/>
        <v>1710.3401968670657</v>
      </c>
    </row>
    <row r="76" spans="1:47" x14ac:dyDescent="0.3">
      <c r="A76" s="1" t="s">
        <v>156</v>
      </c>
      <c r="B76" s="1" t="s">
        <v>149</v>
      </c>
      <c r="C76" s="1" t="s">
        <v>150</v>
      </c>
      <c r="D76" s="1" t="s">
        <v>69</v>
      </c>
      <c r="E76" s="1" t="s">
        <v>92</v>
      </c>
      <c r="F76" s="1" t="s">
        <v>151</v>
      </c>
      <c r="G76" s="1" t="s">
        <v>64</v>
      </c>
      <c r="H76" s="1" t="s">
        <v>65</v>
      </c>
      <c r="I76" s="2">
        <v>65</v>
      </c>
      <c r="J76" s="2">
        <f t="shared" si="22"/>
        <v>36.840000757947564</v>
      </c>
      <c r="K76" s="2">
        <f t="shared" si="16"/>
        <v>36.480000743642449</v>
      </c>
      <c r="L76" s="2">
        <f t="shared" si="17"/>
        <v>0.36000001430511469</v>
      </c>
      <c r="P76" s="6">
        <v>10.88000011444092</v>
      </c>
      <c r="Q76" s="5">
        <v>29857.440314054489</v>
      </c>
      <c r="R76" s="7">
        <v>21.370000839233398</v>
      </c>
      <c r="S76" s="5">
        <v>38001.203992366791</v>
      </c>
      <c r="T76" s="8">
        <v>4.2199997901916504</v>
      </c>
      <c r="U76" s="5">
        <v>2250.314888119698</v>
      </c>
      <c r="Z76" s="9">
        <v>9.9999997764825821E-3</v>
      </c>
      <c r="AA76" s="5">
        <v>2.1374999522231519</v>
      </c>
      <c r="AL76" s="5" t="str">
        <f t="shared" si="18"/>
        <v/>
      </c>
      <c r="AN76" s="5" t="str">
        <f t="shared" si="19"/>
        <v/>
      </c>
      <c r="AP76" s="5" t="str">
        <f t="shared" si="20"/>
        <v/>
      </c>
      <c r="AR76" s="2">
        <v>0.36000001430511469</v>
      </c>
      <c r="AS76" s="5">
        <f t="shared" si="23"/>
        <v>70111.096694493201</v>
      </c>
      <c r="AT76" s="11">
        <f t="shared" si="24"/>
        <v>7.5787970016940456</v>
      </c>
      <c r="AU76" s="5">
        <f t="shared" si="21"/>
        <v>7578.7970016940462</v>
      </c>
    </row>
    <row r="77" spans="1:47" x14ac:dyDescent="0.3">
      <c r="A77" s="1" t="s">
        <v>157</v>
      </c>
      <c r="B77" s="1" t="s">
        <v>158</v>
      </c>
      <c r="C77" s="1" t="s">
        <v>159</v>
      </c>
      <c r="D77" s="1" t="s">
        <v>69</v>
      </c>
      <c r="E77" s="1" t="s">
        <v>92</v>
      </c>
      <c r="F77" s="1" t="s">
        <v>151</v>
      </c>
      <c r="G77" s="1" t="s">
        <v>64</v>
      </c>
      <c r="H77" s="1" t="s">
        <v>65</v>
      </c>
      <c r="I77" s="2">
        <v>1.9</v>
      </c>
      <c r="J77" s="2">
        <f t="shared" si="22"/>
        <v>1.6299999915063383</v>
      </c>
      <c r="K77" s="2">
        <f t="shared" si="16"/>
        <v>0.62000000104308128</v>
      </c>
      <c r="L77" s="2">
        <f t="shared" si="17"/>
        <v>1.0099999904632571</v>
      </c>
      <c r="P77" s="6">
        <v>2.999999932944775E-2</v>
      </c>
      <c r="Q77" s="5">
        <v>82.327498159836978</v>
      </c>
      <c r="R77" s="7">
        <v>2.999999932944775E-2</v>
      </c>
      <c r="S77" s="5">
        <v>53.347498807590448</v>
      </c>
      <c r="Z77" s="9">
        <v>0.56000000238418579</v>
      </c>
      <c r="AA77" s="5">
        <v>122.9062506370246</v>
      </c>
      <c r="AL77" s="5" t="str">
        <f t="shared" si="18"/>
        <v/>
      </c>
      <c r="AN77" s="5" t="str">
        <f t="shared" si="19"/>
        <v/>
      </c>
      <c r="AP77" s="5" t="str">
        <f t="shared" si="20"/>
        <v/>
      </c>
      <c r="AR77" s="2">
        <v>1.0099999904632571</v>
      </c>
      <c r="AS77" s="5">
        <f t="shared" si="23"/>
        <v>258.58124760445202</v>
      </c>
      <c r="AT77" s="11">
        <f t="shared" si="24"/>
        <v>2.7951848943091086E-2</v>
      </c>
      <c r="AU77" s="5">
        <f t="shared" si="21"/>
        <v>27.951848943091086</v>
      </c>
    </row>
    <row r="78" spans="1:47" x14ac:dyDescent="0.3">
      <c r="A78" s="1" t="s">
        <v>160</v>
      </c>
      <c r="B78" s="1" t="s">
        <v>161</v>
      </c>
      <c r="C78" s="1" t="s">
        <v>162</v>
      </c>
      <c r="D78" s="1" t="s">
        <v>69</v>
      </c>
      <c r="E78" s="1" t="s">
        <v>103</v>
      </c>
      <c r="F78" s="1" t="s">
        <v>80</v>
      </c>
      <c r="G78" s="1" t="s">
        <v>64</v>
      </c>
      <c r="H78" s="1" t="s">
        <v>65</v>
      </c>
      <c r="I78" s="2">
        <v>155</v>
      </c>
      <c r="J78" s="2">
        <f t="shared" si="22"/>
        <v>3.9999999105930328E-2</v>
      </c>
      <c r="K78" s="2">
        <f t="shared" si="16"/>
        <v>2.999999932944775E-2</v>
      </c>
      <c r="L78" s="2">
        <f t="shared" si="17"/>
        <v>9.9999997764825821E-3</v>
      </c>
      <c r="R78" s="7">
        <v>2.999999932944775E-2</v>
      </c>
      <c r="S78" s="5">
        <v>35.742824201085597</v>
      </c>
      <c r="AL78" s="5" t="str">
        <f t="shared" si="18"/>
        <v/>
      </c>
      <c r="AN78" s="5" t="str">
        <f t="shared" si="19"/>
        <v/>
      </c>
      <c r="AP78" s="5" t="str">
        <f t="shared" si="20"/>
        <v/>
      </c>
      <c r="AR78" s="2">
        <v>9.9999997764825821E-3</v>
      </c>
      <c r="AS78" s="5">
        <f t="shared" si="23"/>
        <v>35.742824201085597</v>
      </c>
      <c r="AT78" s="11">
        <f t="shared" si="24"/>
        <v>3.8636909370801712E-3</v>
      </c>
      <c r="AU78" s="5">
        <f t="shared" si="21"/>
        <v>3.8636909370801709</v>
      </c>
    </row>
    <row r="79" spans="1:47" x14ac:dyDescent="0.3">
      <c r="A79" s="1" t="s">
        <v>160</v>
      </c>
      <c r="B79" s="1" t="s">
        <v>161</v>
      </c>
      <c r="C79" s="1" t="s">
        <v>162</v>
      </c>
      <c r="D79" s="1" t="s">
        <v>69</v>
      </c>
      <c r="E79" s="1" t="s">
        <v>91</v>
      </c>
      <c r="F79" s="1" t="s">
        <v>151</v>
      </c>
      <c r="G79" s="1" t="s">
        <v>64</v>
      </c>
      <c r="H79" s="1" t="s">
        <v>65</v>
      </c>
      <c r="I79" s="2">
        <v>155</v>
      </c>
      <c r="J79" s="2">
        <f t="shared" si="22"/>
        <v>5.9999998658895493E-2</v>
      </c>
      <c r="K79" s="2">
        <f t="shared" si="16"/>
        <v>1.9999999552965161E-2</v>
      </c>
      <c r="L79" s="2">
        <f t="shared" si="17"/>
        <v>3.9999999105930328E-2</v>
      </c>
      <c r="R79" s="7">
        <v>1.9999999552965161E-2</v>
      </c>
      <c r="S79" s="5">
        <v>35.564999205060303</v>
      </c>
      <c r="AL79" s="5" t="str">
        <f t="shared" si="18"/>
        <v/>
      </c>
      <c r="AN79" s="5" t="str">
        <f t="shared" si="19"/>
        <v/>
      </c>
      <c r="AP79" s="5" t="str">
        <f t="shared" si="20"/>
        <v/>
      </c>
      <c r="AR79" s="2">
        <v>3.9999999105930328E-2</v>
      </c>
      <c r="AS79" s="5">
        <f t="shared" si="23"/>
        <v>35.564999205060303</v>
      </c>
      <c r="AT79" s="11">
        <f t="shared" si="24"/>
        <v>3.8444685941096241E-3</v>
      </c>
      <c r="AU79" s="5">
        <f t="shared" si="21"/>
        <v>3.8444685941096242</v>
      </c>
    </row>
    <row r="80" spans="1:47" x14ac:dyDescent="0.3">
      <c r="A80" s="1" t="s">
        <v>160</v>
      </c>
      <c r="B80" s="1" t="s">
        <v>161</v>
      </c>
      <c r="C80" s="1" t="s">
        <v>162</v>
      </c>
      <c r="D80" s="1" t="s">
        <v>69</v>
      </c>
      <c r="E80" s="1" t="s">
        <v>92</v>
      </c>
      <c r="F80" s="1" t="s">
        <v>151</v>
      </c>
      <c r="G80" s="1" t="s">
        <v>64</v>
      </c>
      <c r="H80" s="1" t="s">
        <v>65</v>
      </c>
      <c r="I80" s="2">
        <v>155</v>
      </c>
      <c r="J80" s="2">
        <f t="shared" si="22"/>
        <v>6.9999998435378075E-2</v>
      </c>
      <c r="K80" s="2">
        <f t="shared" si="16"/>
        <v>3.9999999105930328E-2</v>
      </c>
      <c r="L80" s="2">
        <f t="shared" si="17"/>
        <v>2.999999932944775E-2</v>
      </c>
      <c r="R80" s="7">
        <v>2.999999932944775E-2</v>
      </c>
      <c r="S80" s="5">
        <v>53.347498807590448</v>
      </c>
      <c r="T80" s="8">
        <v>9.9999997764825821E-3</v>
      </c>
      <c r="U80" s="5">
        <v>5.3324998808093369</v>
      </c>
      <c r="AL80" s="5" t="str">
        <f t="shared" si="18"/>
        <v/>
      </c>
      <c r="AN80" s="5" t="str">
        <f t="shared" si="19"/>
        <v/>
      </c>
      <c r="AP80" s="5" t="str">
        <f t="shared" si="20"/>
        <v/>
      </c>
      <c r="AR80" s="2">
        <v>2.999999932944775E-2</v>
      </c>
      <c r="AS80" s="5">
        <f t="shared" si="23"/>
        <v>58.679998688399785</v>
      </c>
      <c r="AT80" s="11">
        <f t="shared" si="24"/>
        <v>6.3431299621074851E-3</v>
      </c>
      <c r="AU80" s="5">
        <f t="shared" si="21"/>
        <v>6.3431299621074855</v>
      </c>
    </row>
    <row r="81" spans="1:47" x14ac:dyDescent="0.3">
      <c r="A81" s="1" t="s">
        <v>160</v>
      </c>
      <c r="B81" s="1" t="s">
        <v>161</v>
      </c>
      <c r="C81" s="1" t="s">
        <v>162</v>
      </c>
      <c r="D81" s="1" t="s">
        <v>69</v>
      </c>
      <c r="E81" s="1" t="s">
        <v>97</v>
      </c>
      <c r="F81" s="1" t="s">
        <v>151</v>
      </c>
      <c r="G81" s="1" t="s">
        <v>64</v>
      </c>
      <c r="H81" s="1" t="s">
        <v>65</v>
      </c>
      <c r="I81" s="2">
        <v>155</v>
      </c>
      <c r="J81" s="2">
        <f t="shared" si="22"/>
        <v>17.549999952316284</v>
      </c>
      <c r="K81" s="2">
        <f t="shared" si="16"/>
        <v>14.249999999999998</v>
      </c>
      <c r="L81" s="2">
        <f t="shared" si="17"/>
        <v>3.2999999523162842</v>
      </c>
      <c r="R81" s="7">
        <v>12.710000038146971</v>
      </c>
      <c r="S81" s="5">
        <v>22601.55756783485</v>
      </c>
      <c r="T81" s="8">
        <v>1.5399999618530269</v>
      </c>
      <c r="U81" s="5">
        <v>821.20497965812683</v>
      </c>
      <c r="AL81" s="5" t="str">
        <f t="shared" si="18"/>
        <v/>
      </c>
      <c r="AN81" s="5" t="str">
        <f t="shared" si="19"/>
        <v/>
      </c>
      <c r="AP81" s="5" t="str">
        <f t="shared" si="20"/>
        <v/>
      </c>
      <c r="AR81" s="2">
        <v>3.2999999523162842</v>
      </c>
      <c r="AS81" s="5">
        <f t="shared" si="23"/>
        <v>23422.762547492977</v>
      </c>
      <c r="AT81" s="11">
        <f t="shared" si="24"/>
        <v>2.5319296222087795</v>
      </c>
      <c r="AU81" s="5">
        <f t="shared" si="21"/>
        <v>2531.9296222087796</v>
      </c>
    </row>
    <row r="82" spans="1:47" x14ac:dyDescent="0.3">
      <c r="A82" s="1" t="s">
        <v>160</v>
      </c>
      <c r="B82" s="1" t="s">
        <v>161</v>
      </c>
      <c r="C82" s="1" t="s">
        <v>162</v>
      </c>
      <c r="D82" s="1" t="s">
        <v>69</v>
      </c>
      <c r="E82" s="1" t="s">
        <v>94</v>
      </c>
      <c r="F82" s="1" t="s">
        <v>151</v>
      </c>
      <c r="G82" s="1" t="s">
        <v>64</v>
      </c>
      <c r="H82" s="1" t="s">
        <v>65</v>
      </c>
      <c r="I82" s="2">
        <v>155</v>
      </c>
      <c r="J82" s="2">
        <f t="shared" si="22"/>
        <v>13.91000024974346</v>
      </c>
      <c r="K82" s="2">
        <f t="shared" si="16"/>
        <v>12.940000250935553</v>
      </c>
      <c r="L82" s="2">
        <f t="shared" si="17"/>
        <v>0.9699999988079071</v>
      </c>
      <c r="R82" s="7">
        <v>12.74000024795532</v>
      </c>
      <c r="S82" s="5">
        <v>19585.823754733799</v>
      </c>
      <c r="T82" s="8">
        <v>0.20000000298023221</v>
      </c>
      <c r="U82" s="5">
        <v>106.6500015892088</v>
      </c>
      <c r="AL82" s="5" t="str">
        <f t="shared" si="18"/>
        <v/>
      </c>
      <c r="AN82" s="5" t="str">
        <f t="shared" si="19"/>
        <v/>
      </c>
      <c r="AP82" s="5" t="str">
        <f t="shared" si="20"/>
        <v/>
      </c>
      <c r="AR82" s="2">
        <v>0.9699999988079071</v>
      </c>
      <c r="AS82" s="5">
        <f t="shared" si="23"/>
        <v>19692.473756323008</v>
      </c>
      <c r="AT82" s="11">
        <f t="shared" si="24"/>
        <v>2.1286967127427889</v>
      </c>
      <c r="AU82" s="5">
        <f t="shared" si="21"/>
        <v>2128.6967127427888</v>
      </c>
    </row>
    <row r="83" spans="1:47" x14ac:dyDescent="0.3">
      <c r="A83" s="1" t="s">
        <v>163</v>
      </c>
      <c r="B83" s="1" t="s">
        <v>164</v>
      </c>
      <c r="C83" s="1" t="s">
        <v>165</v>
      </c>
      <c r="D83" s="1" t="s">
        <v>69</v>
      </c>
      <c r="E83" s="1" t="s">
        <v>97</v>
      </c>
      <c r="F83" s="1" t="s">
        <v>151</v>
      </c>
      <c r="G83" s="1" t="s">
        <v>64</v>
      </c>
      <c r="H83" s="1" t="s">
        <v>65</v>
      </c>
      <c r="I83" s="2">
        <v>4.5</v>
      </c>
      <c r="J83" s="2">
        <f t="shared" si="22"/>
        <v>0.81999997794628143</v>
      </c>
      <c r="K83" s="2">
        <f t="shared" si="16"/>
        <v>0.10999999940395359</v>
      </c>
      <c r="L83" s="2">
        <f t="shared" si="17"/>
        <v>0.70999997854232788</v>
      </c>
      <c r="Z83" s="9">
        <v>0.10999999940395359</v>
      </c>
      <c r="AA83" s="5">
        <v>21.161249885335561</v>
      </c>
      <c r="AL83" s="5" t="str">
        <f t="shared" si="18"/>
        <v/>
      </c>
      <c r="AN83" s="5" t="str">
        <f t="shared" si="19"/>
        <v/>
      </c>
      <c r="AP83" s="5" t="str">
        <f t="shared" si="20"/>
        <v/>
      </c>
      <c r="AR83" s="2">
        <v>0.70999997854232788</v>
      </c>
      <c r="AS83" s="5">
        <f t="shared" si="23"/>
        <v>21.161249885335561</v>
      </c>
      <c r="AT83" s="11">
        <f t="shared" si="24"/>
        <v>2.2874669595016658E-3</v>
      </c>
      <c r="AU83" s="5">
        <f t="shared" si="21"/>
        <v>2.2874669595016659</v>
      </c>
    </row>
    <row r="84" spans="1:47" x14ac:dyDescent="0.3">
      <c r="A84" s="1" t="s">
        <v>163</v>
      </c>
      <c r="B84" s="1" t="s">
        <v>164</v>
      </c>
      <c r="C84" s="1" t="s">
        <v>165</v>
      </c>
      <c r="D84" s="1" t="s">
        <v>69</v>
      </c>
      <c r="E84" s="1" t="s">
        <v>79</v>
      </c>
      <c r="F84" s="1" t="s">
        <v>151</v>
      </c>
      <c r="G84" s="1" t="s">
        <v>64</v>
      </c>
      <c r="H84" s="1" t="s">
        <v>65</v>
      </c>
      <c r="I84" s="2">
        <v>4.5</v>
      </c>
      <c r="J84" s="2">
        <f t="shared" si="22"/>
        <v>1.9999999552965161E-2</v>
      </c>
      <c r="K84" s="2">
        <f t="shared" si="16"/>
        <v>1.9999999552965161E-2</v>
      </c>
      <c r="L84" s="2">
        <f t="shared" si="17"/>
        <v>0</v>
      </c>
      <c r="Z84" s="9">
        <v>1.9999999552965161E-2</v>
      </c>
      <c r="AA84" s="5">
        <v>3.847499914001673</v>
      </c>
      <c r="AL84" s="5" t="str">
        <f t="shared" si="18"/>
        <v/>
      </c>
      <c r="AN84" s="5" t="str">
        <f t="shared" si="19"/>
        <v/>
      </c>
      <c r="AP84" s="5" t="str">
        <f t="shared" si="20"/>
        <v/>
      </c>
      <c r="AS84" s="5">
        <f t="shared" si="23"/>
        <v>3.847499914001673</v>
      </c>
      <c r="AT84" s="11">
        <f t="shared" si="24"/>
        <v>4.1590307650321313E-4</v>
      </c>
      <c r="AU84" s="5">
        <f t="shared" si="21"/>
        <v>0.41590307650321312</v>
      </c>
    </row>
    <row r="85" spans="1:47" x14ac:dyDescent="0.3">
      <c r="A85" s="1" t="s">
        <v>166</v>
      </c>
      <c r="B85" s="1" t="s">
        <v>167</v>
      </c>
      <c r="C85" s="1" t="s">
        <v>168</v>
      </c>
      <c r="D85" s="1" t="s">
        <v>169</v>
      </c>
      <c r="E85" s="1" t="s">
        <v>104</v>
      </c>
      <c r="F85" s="1" t="s">
        <v>151</v>
      </c>
      <c r="G85" s="1" t="s">
        <v>64</v>
      </c>
      <c r="H85" s="1" t="s">
        <v>65</v>
      </c>
      <c r="I85" s="2">
        <v>57.63</v>
      </c>
      <c r="J85" s="2">
        <f t="shared" si="22"/>
        <v>0.96999996900558472</v>
      </c>
      <c r="K85" s="2">
        <f t="shared" si="16"/>
        <v>0.96999996900558472</v>
      </c>
      <c r="L85" s="2">
        <f t="shared" si="17"/>
        <v>0</v>
      </c>
      <c r="R85" s="7">
        <v>0.52999997138977051</v>
      </c>
      <c r="S85" s="5">
        <v>942.47244912385941</v>
      </c>
      <c r="T85" s="8">
        <v>0.43999999761581421</v>
      </c>
      <c r="U85" s="5">
        <v>234.6299987286329</v>
      </c>
      <c r="AL85" s="5" t="str">
        <f t="shared" si="18"/>
        <v/>
      </c>
      <c r="AN85" s="5" t="str">
        <f t="shared" si="19"/>
        <v/>
      </c>
      <c r="AP85" s="5" t="str">
        <f t="shared" si="20"/>
        <v/>
      </c>
      <c r="AS85" s="5">
        <f t="shared" si="23"/>
        <v>1177.1024478524923</v>
      </c>
      <c r="AT85" s="11">
        <f t="shared" si="24"/>
        <v>0.12724120607247447</v>
      </c>
      <c r="AU85" s="5">
        <f t="shared" si="21"/>
        <v>127.24120607247445</v>
      </c>
    </row>
    <row r="86" spans="1:47" x14ac:dyDescent="0.3">
      <c r="A86" s="1" t="s">
        <v>170</v>
      </c>
      <c r="B86" s="1" t="s">
        <v>161</v>
      </c>
      <c r="C86" s="1" t="s">
        <v>162</v>
      </c>
      <c r="D86" s="1" t="s">
        <v>69</v>
      </c>
      <c r="E86" s="1" t="s">
        <v>62</v>
      </c>
      <c r="F86" s="1" t="s">
        <v>151</v>
      </c>
      <c r="G86" s="1" t="s">
        <v>64</v>
      </c>
      <c r="H86" s="1" t="s">
        <v>65</v>
      </c>
      <c r="I86" s="2">
        <v>77.5</v>
      </c>
      <c r="J86" s="2">
        <f t="shared" si="22"/>
        <v>2.9200000129640102</v>
      </c>
      <c r="K86" s="2">
        <f t="shared" si="16"/>
        <v>2.8900000136345625</v>
      </c>
      <c r="L86" s="2">
        <f t="shared" si="17"/>
        <v>2.999999932944775E-2</v>
      </c>
      <c r="P86" s="6">
        <v>1.5</v>
      </c>
      <c r="Q86" s="5">
        <v>4116.375</v>
      </c>
      <c r="R86" s="7">
        <v>1.360000014305115</v>
      </c>
      <c r="S86" s="5">
        <v>2418.4200254380698</v>
      </c>
      <c r="T86" s="8">
        <v>2.999999932944775E-2</v>
      </c>
      <c r="U86" s="5">
        <v>15.997499642428011</v>
      </c>
      <c r="AL86" s="5" t="str">
        <f t="shared" si="18"/>
        <v/>
      </c>
      <c r="AN86" s="5" t="str">
        <f t="shared" si="19"/>
        <v/>
      </c>
      <c r="AP86" s="5" t="str">
        <f t="shared" si="20"/>
        <v/>
      </c>
      <c r="AR86" s="2">
        <v>2.999999932944775E-2</v>
      </c>
      <c r="AS86" s="5">
        <f t="shared" si="23"/>
        <v>6550.7925250804983</v>
      </c>
      <c r="AT86" s="11">
        <f t="shared" si="24"/>
        <v>0.70812081237490232</v>
      </c>
      <c r="AU86" s="5">
        <f t="shared" si="21"/>
        <v>708.12081237490236</v>
      </c>
    </row>
    <row r="87" spans="1:47" x14ac:dyDescent="0.3">
      <c r="A87" s="1" t="s">
        <v>170</v>
      </c>
      <c r="B87" s="1" t="s">
        <v>161</v>
      </c>
      <c r="C87" s="1" t="s">
        <v>162</v>
      </c>
      <c r="D87" s="1" t="s">
        <v>69</v>
      </c>
      <c r="E87" s="1" t="s">
        <v>93</v>
      </c>
      <c r="F87" s="1" t="s">
        <v>151</v>
      </c>
      <c r="G87" s="1" t="s">
        <v>64</v>
      </c>
      <c r="H87" s="1" t="s">
        <v>65</v>
      </c>
      <c r="I87" s="2">
        <v>77.5</v>
      </c>
      <c r="J87" s="2">
        <f t="shared" si="22"/>
        <v>4.679999765008688</v>
      </c>
      <c r="K87" s="2">
        <f t="shared" si="16"/>
        <v>4.6199997663497925</v>
      </c>
      <c r="L87" s="2">
        <f t="shared" si="17"/>
        <v>5.9999998658895493E-2</v>
      </c>
      <c r="P87" s="6">
        <v>0.12999999523162839</v>
      </c>
      <c r="Q87" s="5">
        <v>356.75248691439629</v>
      </c>
      <c r="R87" s="7">
        <v>4.4899997711181641</v>
      </c>
      <c r="S87" s="5">
        <v>7984.3420929908752</v>
      </c>
      <c r="AL87" s="5" t="str">
        <f t="shared" si="18"/>
        <v/>
      </c>
      <c r="AN87" s="5" t="str">
        <f t="shared" si="19"/>
        <v/>
      </c>
      <c r="AP87" s="5" t="str">
        <f t="shared" si="20"/>
        <v/>
      </c>
      <c r="AR87" s="2">
        <v>5.9999998658895493E-2</v>
      </c>
      <c r="AS87" s="5">
        <f t="shared" si="23"/>
        <v>8341.0945799052715</v>
      </c>
      <c r="AT87" s="11">
        <f t="shared" si="24"/>
        <v>0.90164703696608595</v>
      </c>
      <c r="AU87" s="5">
        <f t="shared" si="21"/>
        <v>901.64703696608592</v>
      </c>
    </row>
    <row r="88" spans="1:47" x14ac:dyDescent="0.3">
      <c r="A88" s="1" t="s">
        <v>171</v>
      </c>
      <c r="B88" s="1" t="s">
        <v>172</v>
      </c>
      <c r="C88" s="1" t="s">
        <v>173</v>
      </c>
      <c r="D88" s="1" t="s">
        <v>69</v>
      </c>
      <c r="E88" s="1" t="s">
        <v>62</v>
      </c>
      <c r="F88" s="1" t="s">
        <v>151</v>
      </c>
      <c r="G88" s="1" t="s">
        <v>64</v>
      </c>
      <c r="H88" s="1" t="s">
        <v>65</v>
      </c>
      <c r="I88" s="2">
        <v>2.5</v>
      </c>
      <c r="J88" s="2">
        <f t="shared" si="22"/>
        <v>0.62999999523162842</v>
      </c>
      <c r="K88" s="2">
        <f t="shared" si="16"/>
        <v>0.42000000178813929</v>
      </c>
      <c r="L88" s="2">
        <f t="shared" si="17"/>
        <v>0.2099999934434891</v>
      </c>
      <c r="Z88" s="9">
        <v>0.42000000178813929</v>
      </c>
      <c r="AA88" s="5">
        <v>85.500000318512321</v>
      </c>
      <c r="AL88" s="5" t="str">
        <f t="shared" si="18"/>
        <v/>
      </c>
      <c r="AN88" s="5" t="str">
        <f t="shared" si="19"/>
        <v/>
      </c>
      <c r="AP88" s="5" t="str">
        <f t="shared" si="20"/>
        <v/>
      </c>
      <c r="AR88" s="2">
        <v>0.2099999934434891</v>
      </c>
      <c r="AS88" s="5">
        <f t="shared" si="23"/>
        <v>85.500000318512321</v>
      </c>
      <c r="AT88" s="11">
        <f t="shared" si="24"/>
        <v>9.2422908299718068E-3</v>
      </c>
      <c r="AU88" s="5">
        <f t="shared" si="21"/>
        <v>9.2422908299718056</v>
      </c>
    </row>
    <row r="89" spans="1:47" x14ac:dyDescent="0.3">
      <c r="A89" s="1" t="s">
        <v>171</v>
      </c>
      <c r="B89" s="1" t="s">
        <v>172</v>
      </c>
      <c r="C89" s="1" t="s">
        <v>173</v>
      </c>
      <c r="D89" s="1" t="s">
        <v>69</v>
      </c>
      <c r="E89" s="1" t="s">
        <v>93</v>
      </c>
      <c r="F89" s="1" t="s">
        <v>151</v>
      </c>
      <c r="G89" s="1" t="s">
        <v>64</v>
      </c>
      <c r="H89" s="1" t="s">
        <v>65</v>
      </c>
      <c r="I89" s="2">
        <v>2.5</v>
      </c>
      <c r="J89" s="2">
        <f t="shared" si="22"/>
        <v>0.2499999981373548</v>
      </c>
      <c r="K89" s="2">
        <f t="shared" si="16"/>
        <v>0.12000000290572641</v>
      </c>
      <c r="L89" s="2">
        <f t="shared" si="17"/>
        <v>0.12999999523162839</v>
      </c>
      <c r="Z89" s="9">
        <v>0.12000000290572641</v>
      </c>
      <c r="AA89" s="5">
        <v>25.008750635432079</v>
      </c>
      <c r="AL89" s="5" t="str">
        <f t="shared" si="18"/>
        <v/>
      </c>
      <c r="AN89" s="5" t="str">
        <f t="shared" si="19"/>
        <v/>
      </c>
      <c r="AP89" s="5" t="str">
        <f t="shared" si="20"/>
        <v/>
      </c>
      <c r="AR89" s="2">
        <v>0.12999999523162839</v>
      </c>
      <c r="AS89" s="5">
        <f t="shared" si="23"/>
        <v>25.008750635432079</v>
      </c>
      <c r="AT89" s="11">
        <f t="shared" si="24"/>
        <v>2.703370126384197E-3</v>
      </c>
      <c r="AU89" s="5">
        <f t="shared" si="21"/>
        <v>2.7033701263841969</v>
      </c>
    </row>
    <row r="90" spans="1:47" x14ac:dyDescent="0.3">
      <c r="A90" s="1" t="s">
        <v>174</v>
      </c>
      <c r="B90" s="1" t="s">
        <v>175</v>
      </c>
      <c r="C90" s="1" t="s">
        <v>176</v>
      </c>
      <c r="D90" s="1" t="s">
        <v>177</v>
      </c>
      <c r="E90" s="1" t="s">
        <v>70</v>
      </c>
      <c r="F90" s="1" t="s">
        <v>80</v>
      </c>
      <c r="G90" s="1" t="s">
        <v>64</v>
      </c>
      <c r="H90" s="1" t="s">
        <v>65</v>
      </c>
      <c r="I90" s="2">
        <v>146.30000000000001</v>
      </c>
      <c r="J90" s="2">
        <f t="shared" si="22"/>
        <v>16.869999954476953</v>
      </c>
      <c r="K90" s="2">
        <f t="shared" si="16"/>
        <v>4.999999888241291E-2</v>
      </c>
      <c r="L90" s="2">
        <f t="shared" si="17"/>
        <v>16.81999995559454</v>
      </c>
      <c r="AE90" s="2">
        <v>4.999999888241291E-2</v>
      </c>
      <c r="AF90" s="5">
        <v>10.55999976396561</v>
      </c>
      <c r="AL90" s="5" t="str">
        <f t="shared" si="18"/>
        <v/>
      </c>
      <c r="AN90" s="5" t="str">
        <f t="shared" si="19"/>
        <v/>
      </c>
      <c r="AO90" s="2">
        <v>0.88999998196959496</v>
      </c>
      <c r="AP90" s="5">
        <f t="shared" si="20"/>
        <v>0.88999998196959496</v>
      </c>
      <c r="AQ90" s="2">
        <v>1.3800000511109829</v>
      </c>
      <c r="AR90" s="2">
        <v>14.54999992251396</v>
      </c>
      <c r="AS90" s="5">
        <f t="shared" si="23"/>
        <v>10.55999976396561</v>
      </c>
      <c r="AT90" s="11">
        <f t="shared" si="24"/>
        <v>1.1415039604610613E-3</v>
      </c>
      <c r="AU90" s="5">
        <f t="shared" si="21"/>
        <v>1.1415039604610611</v>
      </c>
    </row>
    <row r="91" spans="1:47" x14ac:dyDescent="0.3">
      <c r="A91" s="1" t="s">
        <v>174</v>
      </c>
      <c r="B91" s="1" t="s">
        <v>175</v>
      </c>
      <c r="C91" s="1" t="s">
        <v>176</v>
      </c>
      <c r="D91" s="1" t="s">
        <v>177</v>
      </c>
      <c r="E91" s="1" t="s">
        <v>62</v>
      </c>
      <c r="F91" s="1" t="s">
        <v>80</v>
      </c>
      <c r="G91" s="1" t="s">
        <v>64</v>
      </c>
      <c r="H91" s="1" t="s">
        <v>65</v>
      </c>
      <c r="I91" s="2">
        <v>146.30000000000001</v>
      </c>
      <c r="J91" s="2">
        <f t="shared" si="22"/>
        <v>32.25999999821186</v>
      </c>
      <c r="K91" s="2">
        <f t="shared" si="16"/>
        <v>7.9999998211860657E-2</v>
      </c>
      <c r="L91" s="2">
        <f t="shared" si="17"/>
        <v>32.18</v>
      </c>
      <c r="AE91" s="2">
        <v>7.9999998211860657E-2</v>
      </c>
      <c r="AF91" s="5">
        <v>14.10815968465805</v>
      </c>
      <c r="AL91" s="5" t="str">
        <f t="shared" si="18"/>
        <v/>
      </c>
      <c r="AN91" s="5" t="str">
        <f t="shared" si="19"/>
        <v/>
      </c>
      <c r="AP91" s="5" t="str">
        <f t="shared" si="20"/>
        <v/>
      </c>
      <c r="AR91" s="2">
        <v>32.18</v>
      </c>
      <c r="AS91" s="5">
        <f t="shared" si="23"/>
        <v>14.10815968465805</v>
      </c>
      <c r="AT91" s="11">
        <f t="shared" si="24"/>
        <v>1.5250492911759771E-3</v>
      </c>
      <c r="AU91" s="5">
        <f t="shared" si="21"/>
        <v>1.5250492911759772</v>
      </c>
    </row>
    <row r="92" spans="1:47" x14ac:dyDescent="0.3">
      <c r="A92" s="1" t="s">
        <v>174</v>
      </c>
      <c r="B92" s="1" t="s">
        <v>175</v>
      </c>
      <c r="C92" s="1" t="s">
        <v>176</v>
      </c>
      <c r="D92" s="1" t="s">
        <v>177</v>
      </c>
      <c r="E92" s="1" t="s">
        <v>77</v>
      </c>
      <c r="F92" s="1" t="s">
        <v>80</v>
      </c>
      <c r="G92" s="1" t="s">
        <v>64</v>
      </c>
      <c r="H92" s="1" t="s">
        <v>65</v>
      </c>
      <c r="I92" s="2">
        <v>146.30000000000001</v>
      </c>
      <c r="J92" s="2">
        <f t="shared" si="22"/>
        <v>24.229999542236332</v>
      </c>
      <c r="K92" s="2">
        <f t="shared" si="16"/>
        <v>0</v>
      </c>
      <c r="L92" s="2">
        <f t="shared" si="17"/>
        <v>24.229999542236332</v>
      </c>
      <c r="AL92" s="5" t="str">
        <f t="shared" si="18"/>
        <v/>
      </c>
      <c r="AN92" s="5" t="str">
        <f t="shared" si="19"/>
        <v/>
      </c>
      <c r="AP92" s="5" t="str">
        <f t="shared" si="20"/>
        <v/>
      </c>
      <c r="AR92" s="2">
        <v>24.229999542236332</v>
      </c>
      <c r="AS92" s="5">
        <f t="shared" si="23"/>
        <v>0</v>
      </c>
      <c r="AT92" s="11">
        <f t="shared" si="24"/>
        <v>0</v>
      </c>
      <c r="AU92" s="5">
        <f t="shared" si="21"/>
        <v>0</v>
      </c>
    </row>
    <row r="93" spans="1:47" x14ac:dyDescent="0.3">
      <c r="A93" s="1" t="s">
        <v>174</v>
      </c>
      <c r="B93" s="1" t="s">
        <v>175</v>
      </c>
      <c r="C93" s="1" t="s">
        <v>176</v>
      </c>
      <c r="D93" s="1" t="s">
        <v>177</v>
      </c>
      <c r="E93" s="1" t="s">
        <v>92</v>
      </c>
      <c r="F93" s="1" t="s">
        <v>80</v>
      </c>
      <c r="G93" s="1" t="s">
        <v>64</v>
      </c>
      <c r="H93" s="1" t="s">
        <v>65</v>
      </c>
      <c r="I93" s="2">
        <v>146.30000000000001</v>
      </c>
      <c r="J93" s="2">
        <f t="shared" si="22"/>
        <v>7.8499999046325684</v>
      </c>
      <c r="K93" s="2">
        <f t="shared" si="16"/>
        <v>0</v>
      </c>
      <c r="L93" s="2">
        <f t="shared" si="17"/>
        <v>7.8499999046325684</v>
      </c>
      <c r="AL93" s="5" t="str">
        <f t="shared" si="18"/>
        <v/>
      </c>
      <c r="AN93" s="5" t="str">
        <f t="shared" si="19"/>
        <v/>
      </c>
      <c r="AP93" s="5" t="str">
        <f t="shared" si="20"/>
        <v/>
      </c>
      <c r="AR93" s="2">
        <v>7.8499999046325684</v>
      </c>
      <c r="AS93" s="5">
        <f t="shared" si="23"/>
        <v>0</v>
      </c>
      <c r="AT93" s="11">
        <f t="shared" si="24"/>
        <v>0</v>
      </c>
      <c r="AU93" s="5">
        <f t="shared" si="21"/>
        <v>0</v>
      </c>
    </row>
    <row r="94" spans="1:47" x14ac:dyDescent="0.3">
      <c r="A94" s="1" t="s">
        <v>174</v>
      </c>
      <c r="B94" s="1" t="s">
        <v>175</v>
      </c>
      <c r="C94" s="1" t="s">
        <v>176</v>
      </c>
      <c r="D94" s="1" t="s">
        <v>177</v>
      </c>
      <c r="E94" s="1" t="s">
        <v>93</v>
      </c>
      <c r="F94" s="1" t="s">
        <v>80</v>
      </c>
      <c r="G94" s="1" t="s">
        <v>64</v>
      </c>
      <c r="H94" s="1" t="s">
        <v>65</v>
      </c>
      <c r="I94" s="2">
        <v>146.30000000000001</v>
      </c>
      <c r="J94" s="2">
        <f t="shared" si="22"/>
        <v>39.720001220703118</v>
      </c>
      <c r="K94" s="2">
        <f t="shared" ref="K94:K112" si="25">SUM(N94,P94,R94,T94,V94,X94,Z94,AB94,AE94,AG94,AI94,AV94,AX94,AZ94,BB94,BD94)</f>
        <v>0</v>
      </c>
      <c r="L94" s="2">
        <f t="shared" ref="L94:L112" si="26">SUM(M94,AD94,AK94,AM94,AO94,AQ94,AR94)</f>
        <v>39.720001220703118</v>
      </c>
      <c r="AL94" s="5" t="str">
        <f t="shared" ref="AL94:AL112" si="27">IF(AK94&gt;0,AK94*$AL$1,"")</f>
        <v/>
      </c>
      <c r="AN94" s="5" t="str">
        <f t="shared" ref="AN94:AN112" si="28">IF(AM94&gt;0,AM94*$AN$1,"")</f>
        <v/>
      </c>
      <c r="AP94" s="5" t="str">
        <f t="shared" ref="AP94:AP112" si="29">IF(AO94&gt;0,AO94*$AP$1,"")</f>
        <v/>
      </c>
      <c r="AR94" s="2">
        <v>39.720001220703118</v>
      </c>
      <c r="AS94" s="5">
        <f t="shared" si="23"/>
        <v>0</v>
      </c>
      <c r="AT94" s="11">
        <f t="shared" si="24"/>
        <v>0</v>
      </c>
      <c r="AU94" s="5">
        <f t="shared" si="21"/>
        <v>0</v>
      </c>
    </row>
    <row r="95" spans="1:47" x14ac:dyDescent="0.3">
      <c r="A95" s="1" t="s">
        <v>174</v>
      </c>
      <c r="B95" s="1" t="s">
        <v>175</v>
      </c>
      <c r="C95" s="1" t="s">
        <v>176</v>
      </c>
      <c r="D95" s="1" t="s">
        <v>177</v>
      </c>
      <c r="E95" s="1" t="s">
        <v>73</v>
      </c>
      <c r="F95" s="1" t="s">
        <v>80</v>
      </c>
      <c r="G95" s="1" t="s">
        <v>64</v>
      </c>
      <c r="H95" s="1" t="s">
        <v>65</v>
      </c>
      <c r="I95" s="2">
        <v>146.30000000000001</v>
      </c>
      <c r="J95" s="2">
        <f t="shared" si="22"/>
        <v>19.590000241994861</v>
      </c>
      <c r="K95" s="2">
        <f t="shared" si="25"/>
        <v>0</v>
      </c>
      <c r="L95" s="2">
        <f t="shared" si="26"/>
        <v>19.590000241994861</v>
      </c>
      <c r="AL95" s="5" t="str">
        <f t="shared" si="27"/>
        <v/>
      </c>
      <c r="AN95" s="5" t="str">
        <f t="shared" si="28"/>
        <v/>
      </c>
      <c r="AP95" s="5" t="str">
        <f t="shared" si="29"/>
        <v/>
      </c>
      <c r="AR95" s="2">
        <v>19.590000241994861</v>
      </c>
      <c r="AS95" s="5">
        <f t="shared" si="23"/>
        <v>0</v>
      </c>
      <c r="AT95" s="11">
        <f t="shared" si="24"/>
        <v>0</v>
      </c>
      <c r="AU95" s="5">
        <f t="shared" si="21"/>
        <v>0</v>
      </c>
    </row>
    <row r="96" spans="1:47" x14ac:dyDescent="0.3">
      <c r="A96" s="1" t="s">
        <v>174</v>
      </c>
      <c r="B96" s="1" t="s">
        <v>175</v>
      </c>
      <c r="C96" s="1" t="s">
        <v>176</v>
      </c>
      <c r="D96" s="1" t="s">
        <v>177</v>
      </c>
      <c r="E96" s="1" t="s">
        <v>104</v>
      </c>
      <c r="F96" s="1" t="s">
        <v>80</v>
      </c>
      <c r="G96" s="1" t="s">
        <v>64</v>
      </c>
      <c r="H96" s="1" t="s">
        <v>65</v>
      </c>
      <c r="I96" s="2">
        <v>146.30000000000001</v>
      </c>
      <c r="J96" s="2">
        <f t="shared" si="22"/>
        <v>2.9500000476837158</v>
      </c>
      <c r="K96" s="2">
        <f t="shared" si="25"/>
        <v>0</v>
      </c>
      <c r="L96" s="2">
        <f t="shared" si="26"/>
        <v>2.9500000476837158</v>
      </c>
      <c r="AL96" s="5" t="str">
        <f t="shared" si="27"/>
        <v/>
      </c>
      <c r="AN96" s="5" t="str">
        <f t="shared" si="28"/>
        <v/>
      </c>
      <c r="AP96" s="5" t="str">
        <f t="shared" si="29"/>
        <v/>
      </c>
      <c r="AR96" s="2">
        <v>2.9500000476837158</v>
      </c>
      <c r="AS96" s="5">
        <f t="shared" si="23"/>
        <v>0</v>
      </c>
      <c r="AT96" s="11">
        <f t="shared" si="24"/>
        <v>0</v>
      </c>
      <c r="AU96" s="5">
        <f t="shared" si="21"/>
        <v>0</v>
      </c>
    </row>
    <row r="97" spans="1:47" x14ac:dyDescent="0.3">
      <c r="A97" s="1" t="s">
        <v>174</v>
      </c>
      <c r="B97" s="1" t="s">
        <v>175</v>
      </c>
      <c r="C97" s="1" t="s">
        <v>176</v>
      </c>
      <c r="D97" s="1" t="s">
        <v>177</v>
      </c>
      <c r="E97" s="1" t="s">
        <v>84</v>
      </c>
      <c r="F97" s="1" t="s">
        <v>120</v>
      </c>
      <c r="G97" s="1" t="s">
        <v>64</v>
      </c>
      <c r="H97" s="1" t="s">
        <v>65</v>
      </c>
      <c r="I97" s="2">
        <v>146.30000000000001</v>
      </c>
      <c r="J97" s="2">
        <f t="shared" si="22"/>
        <v>0.44000000692904001</v>
      </c>
      <c r="K97" s="2">
        <f t="shared" si="25"/>
        <v>0</v>
      </c>
      <c r="L97" s="2">
        <f t="shared" si="26"/>
        <v>0.44000000692904001</v>
      </c>
      <c r="AL97" s="5" t="str">
        <f t="shared" si="27"/>
        <v/>
      </c>
      <c r="AN97" s="5" t="str">
        <f t="shared" si="28"/>
        <v/>
      </c>
      <c r="AP97" s="5" t="str">
        <f t="shared" si="29"/>
        <v/>
      </c>
      <c r="AR97" s="2">
        <v>0.44000000692904001</v>
      </c>
      <c r="AS97" s="5">
        <f t="shared" si="23"/>
        <v>0</v>
      </c>
      <c r="AT97" s="11">
        <f t="shared" si="24"/>
        <v>0</v>
      </c>
      <c r="AU97" s="5">
        <f t="shared" si="21"/>
        <v>0</v>
      </c>
    </row>
    <row r="98" spans="1:47" x14ac:dyDescent="0.3">
      <c r="A98" s="1" t="s">
        <v>178</v>
      </c>
      <c r="B98" s="1" t="s">
        <v>175</v>
      </c>
      <c r="C98" s="1" t="s">
        <v>176</v>
      </c>
      <c r="D98" s="1" t="s">
        <v>177</v>
      </c>
      <c r="E98" s="1" t="s">
        <v>98</v>
      </c>
      <c r="F98" s="1" t="s">
        <v>138</v>
      </c>
      <c r="G98" s="1" t="s">
        <v>64</v>
      </c>
      <c r="H98" s="1" t="s">
        <v>65</v>
      </c>
      <c r="I98" s="2">
        <v>5.9</v>
      </c>
      <c r="J98" s="2">
        <f t="shared" si="22"/>
        <v>3.0199998766183853</v>
      </c>
      <c r="K98" s="2">
        <f t="shared" si="25"/>
        <v>0</v>
      </c>
      <c r="L98" s="2">
        <f t="shared" si="26"/>
        <v>3.0199998766183853</v>
      </c>
      <c r="AL98" s="5" t="str">
        <f t="shared" si="27"/>
        <v/>
      </c>
      <c r="AN98" s="5" t="str">
        <f t="shared" si="28"/>
        <v/>
      </c>
      <c r="AO98" s="2">
        <v>0.15999999642372131</v>
      </c>
      <c r="AP98" s="5">
        <f t="shared" si="29"/>
        <v>0.15999999642372131</v>
      </c>
      <c r="AQ98" s="2">
        <v>0.239999994635582</v>
      </c>
      <c r="AR98" s="2">
        <v>2.619999885559082</v>
      </c>
      <c r="AS98" s="5">
        <f t="shared" si="23"/>
        <v>0</v>
      </c>
      <c r="AT98" s="11">
        <f t="shared" si="24"/>
        <v>0</v>
      </c>
      <c r="AU98" s="5">
        <f t="shared" si="21"/>
        <v>0</v>
      </c>
    </row>
    <row r="99" spans="1:47" x14ac:dyDescent="0.3">
      <c r="A99" s="1" t="s">
        <v>179</v>
      </c>
      <c r="B99" s="1" t="s">
        <v>175</v>
      </c>
      <c r="C99" s="1" t="s">
        <v>176</v>
      </c>
      <c r="D99" s="1" t="s">
        <v>177</v>
      </c>
      <c r="E99" s="1" t="s">
        <v>70</v>
      </c>
      <c r="F99" s="1" t="s">
        <v>80</v>
      </c>
      <c r="G99" s="1" t="s">
        <v>64</v>
      </c>
      <c r="H99" s="1" t="s">
        <v>65</v>
      </c>
      <c r="I99" s="2">
        <v>24.4</v>
      </c>
      <c r="J99" s="2">
        <f t="shared" si="22"/>
        <v>7.9999998211860657E-2</v>
      </c>
      <c r="K99" s="2">
        <f t="shared" si="25"/>
        <v>0</v>
      </c>
      <c r="L99" s="2">
        <f t="shared" si="26"/>
        <v>7.9999998211860657E-2</v>
      </c>
      <c r="AL99" s="5" t="str">
        <f t="shared" si="27"/>
        <v/>
      </c>
      <c r="AN99" s="5" t="str">
        <f t="shared" si="28"/>
        <v/>
      </c>
      <c r="AP99" s="5" t="str">
        <f t="shared" si="29"/>
        <v/>
      </c>
      <c r="AR99" s="2">
        <v>7.9999998211860657E-2</v>
      </c>
      <c r="AS99" s="5">
        <f t="shared" si="23"/>
        <v>0</v>
      </c>
      <c r="AT99" s="11">
        <f t="shared" si="24"/>
        <v>0</v>
      </c>
      <c r="AU99" s="5">
        <f t="shared" si="21"/>
        <v>0</v>
      </c>
    </row>
    <row r="100" spans="1:47" x14ac:dyDescent="0.3">
      <c r="A100" s="1" t="s">
        <v>179</v>
      </c>
      <c r="B100" s="1" t="s">
        <v>175</v>
      </c>
      <c r="C100" s="1" t="s">
        <v>176</v>
      </c>
      <c r="D100" s="1" t="s">
        <v>177</v>
      </c>
      <c r="E100" s="1" t="s">
        <v>98</v>
      </c>
      <c r="F100" s="1" t="s">
        <v>138</v>
      </c>
      <c r="G100" s="1" t="s">
        <v>64</v>
      </c>
      <c r="H100" s="1" t="s">
        <v>65</v>
      </c>
      <c r="I100" s="2">
        <v>24.4</v>
      </c>
      <c r="J100" s="2">
        <f t="shared" si="22"/>
        <v>2.9999999329447743E-2</v>
      </c>
      <c r="K100" s="2">
        <f t="shared" si="25"/>
        <v>0</v>
      </c>
      <c r="L100" s="2">
        <f t="shared" si="26"/>
        <v>2.9999999329447743E-2</v>
      </c>
      <c r="AL100" s="5" t="str">
        <f t="shared" si="27"/>
        <v/>
      </c>
      <c r="AN100" s="5" t="str">
        <f t="shared" si="28"/>
        <v/>
      </c>
      <c r="AP100" s="5" t="str">
        <f t="shared" si="29"/>
        <v/>
      </c>
      <c r="AQ100" s="2">
        <v>9.9999997764825821E-3</v>
      </c>
      <c r="AR100" s="2">
        <v>1.9999999552965161E-2</v>
      </c>
      <c r="AS100" s="5">
        <f t="shared" si="23"/>
        <v>0</v>
      </c>
      <c r="AT100" s="11">
        <f t="shared" si="24"/>
        <v>0</v>
      </c>
      <c r="AU100" s="5">
        <f t="shared" si="21"/>
        <v>0</v>
      </c>
    </row>
    <row r="101" spans="1:47" x14ac:dyDescent="0.3">
      <c r="A101" s="1" t="s">
        <v>179</v>
      </c>
      <c r="B101" s="1" t="s">
        <v>175</v>
      </c>
      <c r="C101" s="1" t="s">
        <v>176</v>
      </c>
      <c r="D101" s="1" t="s">
        <v>177</v>
      </c>
      <c r="E101" s="1" t="s">
        <v>90</v>
      </c>
      <c r="F101" s="1" t="s">
        <v>151</v>
      </c>
      <c r="G101" s="1" t="s">
        <v>64</v>
      </c>
      <c r="H101" s="1" t="s">
        <v>65</v>
      </c>
      <c r="I101" s="2">
        <v>24.4</v>
      </c>
      <c r="J101" s="2">
        <f t="shared" si="22"/>
        <v>23.999999642372128</v>
      </c>
      <c r="K101" s="2">
        <f t="shared" si="25"/>
        <v>0</v>
      </c>
      <c r="L101" s="2">
        <f t="shared" si="26"/>
        <v>23.999999642372128</v>
      </c>
      <c r="AL101" s="5" t="str">
        <f t="shared" si="27"/>
        <v/>
      </c>
      <c r="AN101" s="5" t="str">
        <f t="shared" si="28"/>
        <v/>
      </c>
      <c r="AO101" s="2">
        <v>0.43999999761581421</v>
      </c>
      <c r="AP101" s="5">
        <f t="shared" si="29"/>
        <v>0.43999999761581421</v>
      </c>
      <c r="AQ101" s="2">
        <v>0.6600000262260437</v>
      </c>
      <c r="AR101" s="2">
        <v>22.89999961853027</v>
      </c>
      <c r="AS101" s="5">
        <f t="shared" si="23"/>
        <v>0</v>
      </c>
      <c r="AT101" s="11">
        <f t="shared" si="24"/>
        <v>0</v>
      </c>
      <c r="AU101" s="5">
        <f t="shared" si="21"/>
        <v>0</v>
      </c>
    </row>
    <row r="102" spans="1:47" x14ac:dyDescent="0.3">
      <c r="A102" s="1" t="s">
        <v>180</v>
      </c>
      <c r="B102" s="1" t="s">
        <v>175</v>
      </c>
      <c r="C102" s="1" t="s">
        <v>176</v>
      </c>
      <c r="D102" s="1" t="s">
        <v>177</v>
      </c>
      <c r="E102" s="1" t="s">
        <v>73</v>
      </c>
      <c r="F102" s="1" t="s">
        <v>80</v>
      </c>
      <c r="G102" s="1" t="s">
        <v>64</v>
      </c>
      <c r="H102" s="1" t="s">
        <v>65</v>
      </c>
      <c r="I102" s="2">
        <v>13.1</v>
      </c>
      <c r="J102" s="2">
        <f t="shared" si="22"/>
        <v>1.9999999552965161E-2</v>
      </c>
      <c r="K102" s="2">
        <f t="shared" si="25"/>
        <v>0</v>
      </c>
      <c r="L102" s="2">
        <f t="shared" si="26"/>
        <v>1.9999999552965161E-2</v>
      </c>
      <c r="AL102" s="5" t="str">
        <f t="shared" si="27"/>
        <v/>
      </c>
      <c r="AN102" s="5" t="str">
        <f t="shared" si="28"/>
        <v/>
      </c>
      <c r="AP102" s="5" t="str">
        <f t="shared" si="29"/>
        <v/>
      </c>
      <c r="AR102" s="2">
        <v>1.9999999552965161E-2</v>
      </c>
      <c r="AS102" s="5">
        <f t="shared" si="23"/>
        <v>0</v>
      </c>
      <c r="AT102" s="11">
        <f t="shared" si="24"/>
        <v>0</v>
      </c>
      <c r="AU102" s="5">
        <f t="shared" si="21"/>
        <v>0</v>
      </c>
    </row>
    <row r="103" spans="1:47" x14ac:dyDescent="0.3">
      <c r="A103" s="1" t="s">
        <v>180</v>
      </c>
      <c r="B103" s="1" t="s">
        <v>175</v>
      </c>
      <c r="C103" s="1" t="s">
        <v>176</v>
      </c>
      <c r="D103" s="1" t="s">
        <v>177</v>
      </c>
      <c r="E103" s="1" t="s">
        <v>90</v>
      </c>
      <c r="F103" s="1" t="s">
        <v>151</v>
      </c>
      <c r="G103" s="1" t="s">
        <v>64</v>
      </c>
      <c r="H103" s="1" t="s">
        <v>65</v>
      </c>
      <c r="I103" s="2">
        <v>13.1</v>
      </c>
      <c r="J103" s="2">
        <f t="shared" si="22"/>
        <v>5.000000074505806E-2</v>
      </c>
      <c r="K103" s="2">
        <f t="shared" si="25"/>
        <v>0</v>
      </c>
      <c r="L103" s="2">
        <f t="shared" si="26"/>
        <v>5.000000074505806E-2</v>
      </c>
      <c r="AL103" s="5" t="str">
        <f t="shared" si="27"/>
        <v/>
      </c>
      <c r="AN103" s="5" t="str">
        <f t="shared" si="28"/>
        <v/>
      </c>
      <c r="AP103" s="5" t="str">
        <f t="shared" si="29"/>
        <v/>
      </c>
      <c r="AR103" s="2">
        <v>5.000000074505806E-2</v>
      </c>
      <c r="AS103" s="5">
        <f t="shared" si="23"/>
        <v>0</v>
      </c>
      <c r="AT103" s="11">
        <f t="shared" si="24"/>
        <v>0</v>
      </c>
      <c r="AU103" s="5">
        <f t="shared" si="21"/>
        <v>0</v>
      </c>
    </row>
    <row r="104" spans="1:47" x14ac:dyDescent="0.3">
      <c r="A104" s="1" t="s">
        <v>180</v>
      </c>
      <c r="B104" s="1" t="s">
        <v>175</v>
      </c>
      <c r="C104" s="1" t="s">
        <v>176</v>
      </c>
      <c r="D104" s="1" t="s">
        <v>177</v>
      </c>
      <c r="E104" s="1" t="s">
        <v>91</v>
      </c>
      <c r="F104" s="1" t="s">
        <v>151</v>
      </c>
      <c r="G104" s="1" t="s">
        <v>64</v>
      </c>
      <c r="H104" s="1" t="s">
        <v>65</v>
      </c>
      <c r="I104" s="2">
        <v>13.1</v>
      </c>
      <c r="J104" s="2">
        <f t="shared" si="22"/>
        <v>13.02999973297119</v>
      </c>
      <c r="K104" s="2">
        <f t="shared" si="25"/>
        <v>0</v>
      </c>
      <c r="L104" s="2">
        <f t="shared" si="26"/>
        <v>13.02999973297119</v>
      </c>
      <c r="AL104" s="5" t="str">
        <f t="shared" si="27"/>
        <v/>
      </c>
      <c r="AN104" s="5" t="str">
        <f t="shared" si="28"/>
        <v/>
      </c>
      <c r="AP104" s="5" t="str">
        <f t="shared" si="29"/>
        <v/>
      </c>
      <c r="AR104" s="2">
        <v>13.02999973297119</v>
      </c>
      <c r="AS104" s="5">
        <f t="shared" si="23"/>
        <v>0</v>
      </c>
      <c r="AT104" s="11">
        <f t="shared" si="24"/>
        <v>0</v>
      </c>
      <c r="AU104" s="5">
        <f t="shared" si="21"/>
        <v>0</v>
      </c>
    </row>
    <row r="105" spans="1:47" x14ac:dyDescent="0.3">
      <c r="B105" s="41" t="s">
        <v>188</v>
      </c>
      <c r="AS105" s="5">
        <f t="shared" si="23"/>
        <v>0</v>
      </c>
      <c r="AT105" s="11">
        <f t="shared" si="24"/>
        <v>0</v>
      </c>
      <c r="AU105" s="5">
        <f t="shared" si="21"/>
        <v>0</v>
      </c>
    </row>
    <row r="106" spans="1:47" x14ac:dyDescent="0.3">
      <c r="B106" s="1" t="s">
        <v>181</v>
      </c>
      <c r="C106" s="1" t="s">
        <v>190</v>
      </c>
      <c r="D106" s="1" t="s">
        <v>69</v>
      </c>
      <c r="J106" s="2">
        <v>10.65</v>
      </c>
      <c r="K106" s="2">
        <f t="shared" si="25"/>
        <v>14.81000017374754</v>
      </c>
      <c r="L106" s="2">
        <f t="shared" si="26"/>
        <v>0</v>
      </c>
      <c r="AG106" s="9">
        <v>14.81000017374754</v>
      </c>
      <c r="AH106" s="5">
        <v>21101.818928752258</v>
      </c>
      <c r="AL106" s="5" t="str">
        <f t="shared" si="27"/>
        <v/>
      </c>
      <c r="AN106" s="5" t="str">
        <f t="shared" si="28"/>
        <v/>
      </c>
      <c r="AP106" s="5" t="str">
        <f t="shared" si="29"/>
        <v/>
      </c>
      <c r="AS106" s="5">
        <f t="shared" si="23"/>
        <v>21101.818928752258</v>
      </c>
      <c r="AT106" s="11">
        <f t="shared" si="24"/>
        <v>2.2810426532677464</v>
      </c>
      <c r="AU106" s="5">
        <f t="shared" si="21"/>
        <v>2281.0426532677461</v>
      </c>
    </row>
    <row r="107" spans="1:47" x14ac:dyDescent="0.3">
      <c r="B107" s="1" t="s">
        <v>182</v>
      </c>
      <c r="C107" s="1" t="s">
        <v>190</v>
      </c>
      <c r="D107" s="1" t="s">
        <v>69</v>
      </c>
      <c r="J107" s="2">
        <v>13.21</v>
      </c>
      <c r="K107" s="2">
        <f t="shared" si="25"/>
        <v>22.00000002421439</v>
      </c>
      <c r="L107" s="2">
        <f t="shared" si="26"/>
        <v>0</v>
      </c>
      <c r="AG107" s="9">
        <v>22.00000002421439</v>
      </c>
      <c r="AH107" s="5">
        <v>48247.028980028343</v>
      </c>
      <c r="AL107" s="5" t="str">
        <f t="shared" si="27"/>
        <v/>
      </c>
      <c r="AN107" s="5" t="str">
        <f t="shared" si="28"/>
        <v/>
      </c>
      <c r="AP107" s="5" t="str">
        <f t="shared" si="29"/>
        <v/>
      </c>
      <c r="AS107" s="5">
        <f t="shared" si="23"/>
        <v>48247.028980028343</v>
      </c>
      <c r="AT107" s="11">
        <f t="shared" si="24"/>
        <v>5.2153575655478877</v>
      </c>
      <c r="AU107" s="5">
        <f t="shared" si="21"/>
        <v>5215.3575655478871</v>
      </c>
    </row>
    <row r="108" spans="1:47" x14ac:dyDescent="0.3">
      <c r="B108" s="1" t="s">
        <v>183</v>
      </c>
      <c r="C108" s="1" t="s">
        <v>190</v>
      </c>
      <c r="D108" s="1" t="s">
        <v>69</v>
      </c>
      <c r="J108" s="2">
        <v>10.48</v>
      </c>
      <c r="K108" s="2">
        <f t="shared" si="25"/>
        <v>8.1300000436604023</v>
      </c>
      <c r="L108" s="2">
        <f t="shared" si="26"/>
        <v>0</v>
      </c>
      <c r="AG108" s="9">
        <v>8.1300000436604023</v>
      </c>
      <c r="AH108" s="5">
        <v>18358.436809038161</v>
      </c>
      <c r="AL108" s="5" t="str">
        <f t="shared" si="27"/>
        <v/>
      </c>
      <c r="AN108" s="5" t="str">
        <f t="shared" si="28"/>
        <v/>
      </c>
      <c r="AP108" s="5" t="str">
        <f t="shared" si="29"/>
        <v/>
      </c>
      <c r="AS108" s="5">
        <f t="shared" si="23"/>
        <v>18358.436809038161</v>
      </c>
      <c r="AT108" s="11">
        <f t="shared" si="24"/>
        <v>1.9844913630491852</v>
      </c>
      <c r="AU108" s="5">
        <f t="shared" si="21"/>
        <v>1984.4913630491851</v>
      </c>
    </row>
    <row r="109" spans="1:47" x14ac:dyDescent="0.3">
      <c r="B109" s="41" t="s">
        <v>189</v>
      </c>
      <c r="AS109" s="5">
        <f t="shared" si="23"/>
        <v>0</v>
      </c>
      <c r="AT109" s="11">
        <f t="shared" si="24"/>
        <v>0</v>
      </c>
      <c r="AU109" s="5">
        <f t="shared" si="21"/>
        <v>0</v>
      </c>
    </row>
    <row r="110" spans="1:47" x14ac:dyDescent="0.3">
      <c r="B110" s="1" t="s">
        <v>184</v>
      </c>
      <c r="C110" s="1" t="s">
        <v>191</v>
      </c>
      <c r="D110" s="1" t="s">
        <v>69</v>
      </c>
      <c r="J110" s="2">
        <v>3.9</v>
      </c>
      <c r="K110" s="2">
        <f t="shared" si="25"/>
        <v>1.44999996945262</v>
      </c>
      <c r="L110" s="2">
        <f t="shared" si="26"/>
        <v>0</v>
      </c>
      <c r="AG110" s="9">
        <v>1.44999996945262</v>
      </c>
      <c r="AH110" s="5">
        <v>1992.957671515418</v>
      </c>
      <c r="AL110" s="5" t="str">
        <f t="shared" si="27"/>
        <v/>
      </c>
      <c r="AN110" s="5" t="str">
        <f t="shared" si="28"/>
        <v/>
      </c>
      <c r="AP110" s="5" t="str">
        <f t="shared" si="29"/>
        <v/>
      </c>
      <c r="AS110" s="5">
        <f t="shared" si="23"/>
        <v>1992.957671515418</v>
      </c>
      <c r="AT110" s="11">
        <f t="shared" si="24"/>
        <v>0.21543268237837368</v>
      </c>
      <c r="AU110" s="5">
        <f t="shared" si="21"/>
        <v>215.43268237837367</v>
      </c>
    </row>
    <row r="111" spans="1:47" x14ac:dyDescent="0.3">
      <c r="B111" s="1" t="s">
        <v>185</v>
      </c>
      <c r="C111" s="1" t="s">
        <v>191</v>
      </c>
      <c r="D111" s="1" t="s">
        <v>69</v>
      </c>
      <c r="J111" s="2">
        <v>2.92</v>
      </c>
      <c r="K111" s="2">
        <f t="shared" si="25"/>
        <v>0.39999999105930328</v>
      </c>
      <c r="L111" s="2">
        <f t="shared" si="26"/>
        <v>0</v>
      </c>
      <c r="AG111" s="9">
        <v>0.39999999105930328</v>
      </c>
      <c r="AH111" s="5">
        <v>529.49428816488012</v>
      </c>
      <c r="AL111" s="5" t="str">
        <f t="shared" si="27"/>
        <v/>
      </c>
      <c r="AN111" s="5" t="str">
        <f t="shared" si="28"/>
        <v/>
      </c>
      <c r="AP111" s="5" t="str">
        <f t="shared" si="29"/>
        <v/>
      </c>
      <c r="AS111" s="5">
        <f t="shared" si="23"/>
        <v>529.49428816488012</v>
      </c>
      <c r="AT111" s="11">
        <f t="shared" si="24"/>
        <v>5.7236727319276239E-2</v>
      </c>
      <c r="AU111" s="5">
        <f t="shared" si="21"/>
        <v>57.236727319276241</v>
      </c>
    </row>
    <row r="112" spans="1:47" ht="15" thickBot="1" x14ac:dyDescent="0.35">
      <c r="B112" s="1" t="s">
        <v>186</v>
      </c>
      <c r="C112" s="1" t="s">
        <v>191</v>
      </c>
      <c r="D112" s="1" t="s">
        <v>69</v>
      </c>
      <c r="J112" s="2">
        <v>1.65</v>
      </c>
      <c r="K112" s="2">
        <f t="shared" si="25"/>
        <v>4.999999888241291E-2</v>
      </c>
      <c r="L112" s="2">
        <f t="shared" si="26"/>
        <v>0</v>
      </c>
      <c r="AG112" s="9">
        <v>4.999999888241291E-2</v>
      </c>
      <c r="AH112" s="5">
        <v>98.786247791955248</v>
      </c>
      <c r="AL112" s="5" t="str">
        <f t="shared" si="27"/>
        <v/>
      </c>
      <c r="AN112" s="5" t="str">
        <f t="shared" si="28"/>
        <v/>
      </c>
      <c r="AP112" s="5" t="str">
        <f t="shared" si="29"/>
        <v/>
      </c>
      <c r="AS112" s="5">
        <f t="shared" si="23"/>
        <v>98.786247791955248</v>
      </c>
      <c r="AT112" s="11">
        <f t="shared" si="24"/>
        <v>1.0678493902850045E-2</v>
      </c>
      <c r="AU112" s="5">
        <f t="shared" si="21"/>
        <v>10.678493902850045</v>
      </c>
    </row>
    <row r="113" spans="1:57" ht="15" thickTop="1" x14ac:dyDescent="0.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>
        <f t="shared" ref="K113:BE113" si="30">SUM(K3:K112)</f>
        <v>739.81999979026614</v>
      </c>
      <c r="L113" s="28">
        <f t="shared" si="30"/>
        <v>307.43000189803541</v>
      </c>
      <c r="M113" s="29">
        <f t="shared" si="30"/>
        <v>0</v>
      </c>
      <c r="N113" s="30">
        <f t="shared" si="30"/>
        <v>7.3700000420212746</v>
      </c>
      <c r="O113" s="31">
        <f t="shared" si="30"/>
        <v>25647.600146234032</v>
      </c>
      <c r="P113" s="32">
        <f t="shared" si="30"/>
        <v>75.519999297335744</v>
      </c>
      <c r="Q113" s="31">
        <f t="shared" si="30"/>
        <v>202473.23297808561</v>
      </c>
      <c r="R113" s="33">
        <f t="shared" si="30"/>
        <v>370.33000036373733</v>
      </c>
      <c r="S113" s="31">
        <f t="shared" si="30"/>
        <v>518558.66774617211</v>
      </c>
      <c r="T113" s="34">
        <f t="shared" si="30"/>
        <v>216.32999989017844</v>
      </c>
      <c r="U113" s="31">
        <f t="shared" si="30"/>
        <v>84026.068671336921</v>
      </c>
      <c r="V113" s="28">
        <f t="shared" si="30"/>
        <v>0</v>
      </c>
      <c r="W113" s="31">
        <f t="shared" si="30"/>
        <v>0</v>
      </c>
      <c r="X113" s="28">
        <f t="shared" si="30"/>
        <v>0</v>
      </c>
      <c r="Y113" s="31">
        <f t="shared" si="30"/>
        <v>0</v>
      </c>
      <c r="Z113" s="35">
        <f t="shared" si="30"/>
        <v>15.390000091865659</v>
      </c>
      <c r="AA113" s="31">
        <f t="shared" si="30"/>
        <v>2591.0839226345206</v>
      </c>
      <c r="AB113" s="36">
        <f t="shared" si="30"/>
        <v>0</v>
      </c>
      <c r="AC113" s="31">
        <f t="shared" si="30"/>
        <v>0</v>
      </c>
      <c r="AD113" s="28">
        <f t="shared" si="30"/>
        <v>0</v>
      </c>
      <c r="AE113" s="28">
        <f t="shared" si="30"/>
        <v>8.0399999041110277</v>
      </c>
      <c r="AF113" s="31">
        <f t="shared" si="30"/>
        <v>1470.1478262348173</v>
      </c>
      <c r="AG113" s="35">
        <f t="shared" si="30"/>
        <v>46.840000201016665</v>
      </c>
      <c r="AH113" s="31">
        <f t="shared" si="30"/>
        <v>90328.522925291021</v>
      </c>
      <c r="AI113" s="28">
        <f t="shared" si="30"/>
        <v>0</v>
      </c>
      <c r="AJ113" s="31">
        <f t="shared" si="30"/>
        <v>0</v>
      </c>
      <c r="AK113" s="29">
        <f t="shared" si="30"/>
        <v>1.9999999552965161E-2</v>
      </c>
      <c r="AL113" s="31">
        <f t="shared" si="30"/>
        <v>98.039997808635221</v>
      </c>
      <c r="AM113" s="29">
        <f t="shared" si="30"/>
        <v>0.25999999791383743</v>
      </c>
      <c r="AN113" s="31">
        <f t="shared" si="30"/>
        <v>2124.1999829560518</v>
      </c>
      <c r="AO113" s="28">
        <f t="shared" si="30"/>
        <v>1.7599999792873859</v>
      </c>
      <c r="AP113" s="31">
        <f t="shared" si="30"/>
        <v>1.7599999792873859</v>
      </c>
      <c r="AQ113" s="28">
        <f t="shared" si="30"/>
        <v>2.7000000644475222</v>
      </c>
      <c r="AR113" s="28">
        <f t="shared" si="30"/>
        <v>302.6900018568337</v>
      </c>
      <c r="AS113" s="31">
        <f t="shared" si="30"/>
        <v>925095.32421598909</v>
      </c>
      <c r="AT113" s="28">
        <f t="shared" si="30"/>
        <v>100</v>
      </c>
      <c r="AU113" s="31">
        <f t="shared" si="30"/>
        <v>100000</v>
      </c>
      <c r="AV113" s="37">
        <f t="shared" si="30"/>
        <v>0</v>
      </c>
      <c r="AW113" s="31">
        <f t="shared" si="30"/>
        <v>0</v>
      </c>
      <c r="AX113" s="38">
        <f t="shared" si="30"/>
        <v>0</v>
      </c>
      <c r="AY113" s="31">
        <f t="shared" si="30"/>
        <v>0</v>
      </c>
      <c r="AZ113" s="39">
        <f t="shared" si="30"/>
        <v>0</v>
      </c>
      <c r="BA113" s="31">
        <f t="shared" si="30"/>
        <v>0</v>
      </c>
      <c r="BB113" s="40">
        <f t="shared" si="30"/>
        <v>0</v>
      </c>
      <c r="BC113" s="31">
        <f t="shared" si="30"/>
        <v>0</v>
      </c>
      <c r="BD113" s="28">
        <f t="shared" si="30"/>
        <v>0</v>
      </c>
      <c r="BE113" s="31">
        <f t="shared" si="30"/>
        <v>0</v>
      </c>
    </row>
    <row r="116" spans="1:57" x14ac:dyDescent="0.3">
      <c r="B116" s="41" t="s">
        <v>187</v>
      </c>
      <c r="C116" s="1">
        <f>SUM(K113,L113)</f>
        <v>1047.2500016883016</v>
      </c>
    </row>
  </sheetData>
  <conditionalFormatting sqref="I105">
    <cfRule type="notContainsText" dxfId="0" priority="17" operator="notContains" text="#########">
      <formula>ISERROR(SEARCH("#########",I105))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1579A3A1-E482-4640-A0E0-FCF2395A263D}"/>
</file>

<file path=customXml/itemProps2.xml><?xml version="1.0" encoding="utf-8"?>
<ds:datastoreItem xmlns:ds="http://schemas.openxmlformats.org/officeDocument/2006/customXml" ds:itemID="{B52436D2-4442-421E-9D50-B26A396F6D50}"/>
</file>

<file path=customXml/itemProps3.xml><?xml version="1.0" encoding="utf-8"?>
<ds:datastoreItem xmlns:ds="http://schemas.openxmlformats.org/officeDocument/2006/customXml" ds:itemID="{D9528555-A51F-4FC5-81F6-77B6839FA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2026-01-08T19:25:25Z</dcterms:created>
  <dcterms:modified xsi:type="dcterms:W3CDTF">2026-02-09T20:45:55Z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