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2overviewers.sharepoint.com/Shared Documents/H2Overviewers Master/Company Share/Kittson County/Group 2/CD 9/"/>
    </mc:Choice>
  </mc:AlternateContent>
  <xr:revisionPtr revIDLastSave="2" documentId="13_ncr:1_{84A8A55D-D0AD-471A-9E1C-E17EF52F1349}" xr6:coauthVersionLast="47" xr6:coauthVersionMax="47" xr10:uidLastSave="{76E17410-42CA-4EDF-B45B-A2EDE7DE0AB1}"/>
  <bookViews>
    <workbookView xWindow="-289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Sheet1!$A$2:$AY$226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9" i="1" l="1"/>
  <c r="L219" i="1"/>
  <c r="AP219" i="1"/>
  <c r="AR219" i="1"/>
  <c r="AT219" i="1"/>
  <c r="AW219" i="1"/>
  <c r="AW3" i="1"/>
  <c r="AW4" i="1"/>
  <c r="AW5" i="1"/>
  <c r="AW6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54" i="1"/>
  <c r="AW55" i="1"/>
  <c r="AW56" i="1"/>
  <c r="AW57" i="1"/>
  <c r="AW58" i="1"/>
  <c r="AW59" i="1"/>
  <c r="AW60" i="1"/>
  <c r="AW61" i="1"/>
  <c r="AW62" i="1"/>
  <c r="AW63" i="1"/>
  <c r="AW64" i="1"/>
  <c r="AW65" i="1"/>
  <c r="AW66" i="1"/>
  <c r="AW67" i="1"/>
  <c r="AW68" i="1"/>
  <c r="AW69" i="1"/>
  <c r="AW70" i="1"/>
  <c r="AW71" i="1"/>
  <c r="AW72" i="1"/>
  <c r="AW73" i="1"/>
  <c r="AW74" i="1"/>
  <c r="AW75" i="1"/>
  <c r="AW76" i="1"/>
  <c r="AW77" i="1"/>
  <c r="AW78" i="1"/>
  <c r="AW79" i="1"/>
  <c r="AW80" i="1"/>
  <c r="AW81" i="1"/>
  <c r="AW82" i="1"/>
  <c r="AW83" i="1"/>
  <c r="AW84" i="1"/>
  <c r="AW85" i="1"/>
  <c r="AW86" i="1"/>
  <c r="AW87" i="1"/>
  <c r="AW88" i="1"/>
  <c r="AW89" i="1"/>
  <c r="AW90" i="1"/>
  <c r="AW91" i="1"/>
  <c r="AW92" i="1"/>
  <c r="AW93" i="1"/>
  <c r="AW94" i="1"/>
  <c r="AW95" i="1"/>
  <c r="AW96" i="1"/>
  <c r="AW97" i="1"/>
  <c r="AW98" i="1"/>
  <c r="AW99" i="1"/>
  <c r="AW100" i="1"/>
  <c r="AW101" i="1"/>
  <c r="AW102" i="1"/>
  <c r="AW103" i="1"/>
  <c r="AW104" i="1"/>
  <c r="AW105" i="1"/>
  <c r="AW106" i="1"/>
  <c r="AW107" i="1"/>
  <c r="AW108" i="1"/>
  <c r="AW109" i="1"/>
  <c r="AW110" i="1"/>
  <c r="AW111" i="1"/>
  <c r="AW112" i="1"/>
  <c r="AW113" i="1"/>
  <c r="AW114" i="1"/>
  <c r="AW115" i="1"/>
  <c r="AW116" i="1"/>
  <c r="AW117" i="1"/>
  <c r="AW118" i="1"/>
  <c r="AW119" i="1"/>
  <c r="AW120" i="1"/>
  <c r="AW121" i="1"/>
  <c r="AW122" i="1"/>
  <c r="AW123" i="1"/>
  <c r="AW124" i="1"/>
  <c r="AW125" i="1"/>
  <c r="AW126" i="1"/>
  <c r="AW127" i="1"/>
  <c r="AW128" i="1"/>
  <c r="AW129" i="1"/>
  <c r="AW130" i="1"/>
  <c r="AW131" i="1"/>
  <c r="AW132" i="1"/>
  <c r="AW133" i="1"/>
  <c r="AW134" i="1"/>
  <c r="AW135" i="1"/>
  <c r="AW136" i="1"/>
  <c r="AW137" i="1"/>
  <c r="AW138" i="1"/>
  <c r="AW139" i="1"/>
  <c r="AW140" i="1"/>
  <c r="AW141" i="1"/>
  <c r="AW142" i="1"/>
  <c r="AW143" i="1"/>
  <c r="AW144" i="1"/>
  <c r="AW145" i="1"/>
  <c r="AW146" i="1"/>
  <c r="AW147" i="1"/>
  <c r="AW148" i="1"/>
  <c r="AW149" i="1"/>
  <c r="AW150" i="1"/>
  <c r="AW151" i="1"/>
  <c r="AW152" i="1"/>
  <c r="AW153" i="1"/>
  <c r="AW154" i="1"/>
  <c r="AW155" i="1"/>
  <c r="AW156" i="1"/>
  <c r="AW157" i="1"/>
  <c r="AW158" i="1"/>
  <c r="AW159" i="1"/>
  <c r="AW160" i="1"/>
  <c r="AW161" i="1"/>
  <c r="AW162" i="1"/>
  <c r="AW163" i="1"/>
  <c r="AW164" i="1"/>
  <c r="AW165" i="1"/>
  <c r="AW166" i="1"/>
  <c r="AW167" i="1"/>
  <c r="AW168" i="1"/>
  <c r="AW169" i="1"/>
  <c r="AW170" i="1"/>
  <c r="AW171" i="1"/>
  <c r="AW172" i="1"/>
  <c r="AW173" i="1"/>
  <c r="AW174" i="1"/>
  <c r="AW175" i="1"/>
  <c r="AW176" i="1"/>
  <c r="AW177" i="1"/>
  <c r="AW178" i="1"/>
  <c r="AW179" i="1"/>
  <c r="AW180" i="1"/>
  <c r="AW181" i="1"/>
  <c r="AW182" i="1"/>
  <c r="AW183" i="1"/>
  <c r="AW184" i="1"/>
  <c r="AW185" i="1"/>
  <c r="AW186" i="1"/>
  <c r="AW187" i="1"/>
  <c r="AW188" i="1"/>
  <c r="AW189" i="1"/>
  <c r="AW190" i="1"/>
  <c r="AW191" i="1"/>
  <c r="AW192" i="1"/>
  <c r="AW193" i="1"/>
  <c r="AW194" i="1"/>
  <c r="AW195" i="1"/>
  <c r="AW196" i="1"/>
  <c r="AW197" i="1"/>
  <c r="AW198" i="1"/>
  <c r="AW199" i="1"/>
  <c r="AW200" i="1"/>
  <c r="AW201" i="1"/>
  <c r="AW202" i="1"/>
  <c r="AW205" i="1"/>
  <c r="AW206" i="1"/>
  <c r="AW207" i="1"/>
  <c r="AW208" i="1"/>
  <c r="AW209" i="1"/>
  <c r="AW210" i="1"/>
  <c r="AW211" i="1"/>
  <c r="AW212" i="1"/>
  <c r="AW213" i="1"/>
  <c r="AW214" i="1"/>
  <c r="AW215" i="1"/>
  <c r="AW216" i="1"/>
  <c r="AW217" i="1"/>
  <c r="AW218" i="1"/>
  <c r="AW220" i="1"/>
  <c r="AW221" i="1"/>
  <c r="AW204" i="1"/>
  <c r="AW222" i="1"/>
  <c r="AW223" i="1"/>
  <c r="AW224" i="1"/>
  <c r="AW225" i="1"/>
  <c r="AW226" i="1"/>
  <c r="AX219" i="1"/>
  <c r="AY219" i="1"/>
  <c r="AX200" i="1"/>
  <c r="AY200" i="1"/>
  <c r="AX201" i="1"/>
  <c r="AY201" i="1"/>
  <c r="AX205" i="1"/>
  <c r="AY205" i="1"/>
  <c r="AX206" i="1"/>
  <c r="AY206" i="1"/>
  <c r="K200" i="1"/>
  <c r="L200" i="1"/>
  <c r="K201" i="1"/>
  <c r="L201" i="1"/>
  <c r="K205" i="1"/>
  <c r="L205" i="1"/>
  <c r="AE226" i="1"/>
  <c r="AD226" i="1"/>
  <c r="BE226" i="1"/>
  <c r="BD226" i="1"/>
  <c r="BC226" i="1"/>
  <c r="BB226" i="1"/>
  <c r="BA226" i="1"/>
  <c r="AZ226" i="1"/>
  <c r="W226" i="1"/>
  <c r="V226" i="1"/>
  <c r="AV226" i="1"/>
  <c r="AU226" i="1"/>
  <c r="AS226" i="1"/>
  <c r="AQ226" i="1"/>
  <c r="AO226" i="1"/>
  <c r="AN226" i="1"/>
  <c r="AM226" i="1"/>
  <c r="AL226" i="1"/>
  <c r="AK226" i="1"/>
  <c r="AJ226" i="1"/>
  <c r="AI226" i="1"/>
  <c r="AH226" i="1"/>
  <c r="AG226" i="1"/>
  <c r="AF226" i="1"/>
  <c r="AC226" i="1"/>
  <c r="AB226" i="1"/>
  <c r="AA226" i="1"/>
  <c r="Z226" i="1"/>
  <c r="Y226" i="1"/>
  <c r="X226" i="1"/>
  <c r="U226" i="1"/>
  <c r="T226" i="1"/>
  <c r="S226" i="1"/>
  <c r="R226" i="1"/>
  <c r="Q226" i="1"/>
  <c r="P226" i="1"/>
  <c r="O226" i="1"/>
  <c r="N226" i="1"/>
  <c r="M226" i="1"/>
  <c r="AT225" i="1"/>
  <c r="AR225" i="1"/>
  <c r="AP225" i="1"/>
  <c r="L225" i="1"/>
  <c r="K225" i="1"/>
  <c r="AT224" i="1"/>
  <c r="AR224" i="1"/>
  <c r="AP224" i="1"/>
  <c r="L224" i="1"/>
  <c r="K224" i="1"/>
  <c r="AT223" i="1"/>
  <c r="AR223" i="1"/>
  <c r="AP223" i="1"/>
  <c r="L223" i="1"/>
  <c r="K223" i="1"/>
  <c r="AT222" i="1"/>
  <c r="AR222" i="1"/>
  <c r="AP222" i="1"/>
  <c r="L222" i="1"/>
  <c r="K222" i="1"/>
  <c r="AT204" i="1"/>
  <c r="AR204" i="1"/>
  <c r="AP204" i="1"/>
  <c r="L204" i="1"/>
  <c r="K204" i="1"/>
  <c r="AT221" i="1"/>
  <c r="AR221" i="1"/>
  <c r="AP221" i="1"/>
  <c r="L221" i="1"/>
  <c r="K221" i="1"/>
  <c r="AT220" i="1"/>
  <c r="AR220" i="1"/>
  <c r="AP220" i="1"/>
  <c r="L220" i="1"/>
  <c r="K220" i="1"/>
  <c r="AT218" i="1"/>
  <c r="AR218" i="1"/>
  <c r="AP218" i="1"/>
  <c r="L218" i="1"/>
  <c r="K218" i="1"/>
  <c r="AT208" i="1"/>
  <c r="AR208" i="1"/>
  <c r="AP208" i="1"/>
  <c r="L208" i="1"/>
  <c r="K208" i="1"/>
  <c r="AT206" i="1"/>
  <c r="AR206" i="1"/>
  <c r="AP206" i="1"/>
  <c r="L206" i="1"/>
  <c r="K206" i="1"/>
  <c r="AT216" i="1"/>
  <c r="AR216" i="1"/>
  <c r="AP216" i="1"/>
  <c r="L216" i="1"/>
  <c r="K216" i="1"/>
  <c r="AT215" i="1"/>
  <c r="AR215" i="1"/>
  <c r="AP215" i="1"/>
  <c r="L215" i="1"/>
  <c r="K215" i="1"/>
  <c r="AT214" i="1"/>
  <c r="AR214" i="1"/>
  <c r="AP214" i="1"/>
  <c r="L214" i="1"/>
  <c r="K214" i="1"/>
  <c r="AT213" i="1"/>
  <c r="AR213" i="1"/>
  <c r="AP213" i="1"/>
  <c r="L213" i="1"/>
  <c r="K213" i="1"/>
  <c r="AT212" i="1"/>
  <c r="AR212" i="1"/>
  <c r="AP212" i="1"/>
  <c r="L212" i="1"/>
  <c r="K212" i="1"/>
  <c r="AT211" i="1"/>
  <c r="AR211" i="1"/>
  <c r="AP211" i="1"/>
  <c r="L211" i="1"/>
  <c r="K211" i="1"/>
  <c r="AT210" i="1"/>
  <c r="AR210" i="1"/>
  <c r="AP210" i="1"/>
  <c r="L210" i="1"/>
  <c r="K210" i="1"/>
  <c r="AT202" i="1"/>
  <c r="AR202" i="1"/>
  <c r="AP202" i="1"/>
  <c r="L202" i="1"/>
  <c r="K202" i="1"/>
  <c r="AT199" i="1"/>
  <c r="AR199" i="1"/>
  <c r="AP199" i="1"/>
  <c r="L199" i="1"/>
  <c r="K199" i="1"/>
  <c r="AT198" i="1"/>
  <c r="AR198" i="1"/>
  <c r="AP198" i="1"/>
  <c r="L198" i="1"/>
  <c r="K198" i="1"/>
  <c r="AT197" i="1"/>
  <c r="AR197" i="1"/>
  <c r="AP197" i="1"/>
  <c r="L197" i="1"/>
  <c r="K197" i="1"/>
  <c r="AT196" i="1"/>
  <c r="AR196" i="1"/>
  <c r="AP196" i="1"/>
  <c r="L196" i="1"/>
  <c r="K196" i="1"/>
  <c r="AT195" i="1"/>
  <c r="AR195" i="1"/>
  <c r="AP195" i="1"/>
  <c r="L195" i="1"/>
  <c r="K195" i="1"/>
  <c r="AT194" i="1"/>
  <c r="AR194" i="1"/>
  <c r="AP194" i="1"/>
  <c r="L194" i="1"/>
  <c r="K194" i="1"/>
  <c r="AT193" i="1"/>
  <c r="AR193" i="1"/>
  <c r="AP193" i="1"/>
  <c r="L193" i="1"/>
  <c r="K193" i="1"/>
  <c r="AT192" i="1"/>
  <c r="AR192" i="1"/>
  <c r="AP192" i="1"/>
  <c r="L192" i="1"/>
  <c r="K192" i="1"/>
  <c r="AT191" i="1"/>
  <c r="AR191" i="1"/>
  <c r="AP191" i="1"/>
  <c r="L191" i="1"/>
  <c r="K191" i="1"/>
  <c r="AT190" i="1"/>
  <c r="AR190" i="1"/>
  <c r="AP190" i="1"/>
  <c r="L190" i="1"/>
  <c r="K190" i="1"/>
  <c r="AT189" i="1"/>
  <c r="AR189" i="1"/>
  <c r="AP189" i="1"/>
  <c r="L189" i="1"/>
  <c r="K189" i="1"/>
  <c r="AT188" i="1"/>
  <c r="AR188" i="1"/>
  <c r="AP188" i="1"/>
  <c r="L188" i="1"/>
  <c r="K188" i="1"/>
  <c r="AT187" i="1"/>
  <c r="AR187" i="1"/>
  <c r="AP187" i="1"/>
  <c r="L187" i="1"/>
  <c r="K187" i="1"/>
  <c r="AT186" i="1"/>
  <c r="AR186" i="1"/>
  <c r="AP186" i="1"/>
  <c r="L186" i="1"/>
  <c r="K186" i="1"/>
  <c r="AT185" i="1"/>
  <c r="AR185" i="1"/>
  <c r="AP185" i="1"/>
  <c r="L185" i="1"/>
  <c r="K185" i="1"/>
  <c r="AT184" i="1"/>
  <c r="AR184" i="1"/>
  <c r="AP184" i="1"/>
  <c r="L184" i="1"/>
  <c r="K184" i="1"/>
  <c r="AT183" i="1"/>
  <c r="AR183" i="1"/>
  <c r="AP183" i="1"/>
  <c r="L183" i="1"/>
  <c r="K183" i="1"/>
  <c r="AT182" i="1"/>
  <c r="AR182" i="1"/>
  <c r="AP182" i="1"/>
  <c r="L182" i="1"/>
  <c r="K182" i="1"/>
  <c r="AT181" i="1"/>
  <c r="AR181" i="1"/>
  <c r="AP181" i="1"/>
  <c r="L181" i="1"/>
  <c r="K181" i="1"/>
  <c r="AT180" i="1"/>
  <c r="AR180" i="1"/>
  <c r="AP180" i="1"/>
  <c r="L180" i="1"/>
  <c r="K180" i="1"/>
  <c r="AT179" i="1"/>
  <c r="AR179" i="1"/>
  <c r="AP179" i="1"/>
  <c r="L179" i="1"/>
  <c r="K179" i="1"/>
  <c r="AT178" i="1"/>
  <c r="AR178" i="1"/>
  <c r="AP178" i="1"/>
  <c r="L178" i="1"/>
  <c r="K178" i="1"/>
  <c r="AT177" i="1"/>
  <c r="AR177" i="1"/>
  <c r="AP177" i="1"/>
  <c r="L177" i="1"/>
  <c r="K177" i="1"/>
  <c r="AT176" i="1"/>
  <c r="AR176" i="1"/>
  <c r="AP176" i="1"/>
  <c r="L176" i="1"/>
  <c r="K176" i="1"/>
  <c r="AT175" i="1"/>
  <c r="AR175" i="1"/>
  <c r="AP175" i="1"/>
  <c r="L175" i="1"/>
  <c r="K175" i="1"/>
  <c r="AT174" i="1"/>
  <c r="AR174" i="1"/>
  <c r="AP174" i="1"/>
  <c r="L174" i="1"/>
  <c r="K174" i="1"/>
  <c r="AT173" i="1"/>
  <c r="AR173" i="1"/>
  <c r="AP173" i="1"/>
  <c r="L173" i="1"/>
  <c r="K173" i="1"/>
  <c r="AT172" i="1"/>
  <c r="AR172" i="1"/>
  <c r="AP172" i="1"/>
  <c r="L172" i="1"/>
  <c r="K172" i="1"/>
  <c r="AT171" i="1"/>
  <c r="AR171" i="1"/>
  <c r="AP171" i="1"/>
  <c r="L171" i="1"/>
  <c r="K171" i="1"/>
  <c r="AT170" i="1"/>
  <c r="AR170" i="1"/>
  <c r="AP170" i="1"/>
  <c r="L170" i="1"/>
  <c r="K170" i="1"/>
  <c r="AT169" i="1"/>
  <c r="AR169" i="1"/>
  <c r="AP169" i="1"/>
  <c r="L169" i="1"/>
  <c r="K169" i="1"/>
  <c r="AT168" i="1"/>
  <c r="AR168" i="1"/>
  <c r="AP168" i="1"/>
  <c r="L168" i="1"/>
  <c r="K168" i="1"/>
  <c r="AT167" i="1"/>
  <c r="AR167" i="1"/>
  <c r="AP167" i="1"/>
  <c r="L167" i="1"/>
  <c r="K167" i="1"/>
  <c r="AT166" i="1"/>
  <c r="AR166" i="1"/>
  <c r="AP166" i="1"/>
  <c r="L166" i="1"/>
  <c r="K166" i="1"/>
  <c r="AT165" i="1"/>
  <c r="AR165" i="1"/>
  <c r="AP165" i="1"/>
  <c r="L165" i="1"/>
  <c r="K165" i="1"/>
  <c r="AT164" i="1"/>
  <c r="AR164" i="1"/>
  <c r="AP164" i="1"/>
  <c r="L164" i="1"/>
  <c r="K164" i="1"/>
  <c r="AT163" i="1"/>
  <c r="AR163" i="1"/>
  <c r="AP163" i="1"/>
  <c r="L163" i="1"/>
  <c r="K163" i="1"/>
  <c r="AT162" i="1"/>
  <c r="AR162" i="1"/>
  <c r="AP162" i="1"/>
  <c r="L162" i="1"/>
  <c r="K162" i="1"/>
  <c r="AT161" i="1"/>
  <c r="AR161" i="1"/>
  <c r="AP161" i="1"/>
  <c r="L161" i="1"/>
  <c r="K161" i="1"/>
  <c r="AT160" i="1"/>
  <c r="AR160" i="1"/>
  <c r="AP160" i="1"/>
  <c r="L160" i="1"/>
  <c r="K160" i="1"/>
  <c r="AT159" i="1"/>
  <c r="AR159" i="1"/>
  <c r="AP159" i="1"/>
  <c r="L159" i="1"/>
  <c r="K159" i="1"/>
  <c r="AT158" i="1"/>
  <c r="AR158" i="1"/>
  <c r="AP158" i="1"/>
  <c r="L158" i="1"/>
  <c r="K158" i="1"/>
  <c r="AT157" i="1"/>
  <c r="AR157" i="1"/>
  <c r="AP157" i="1"/>
  <c r="L157" i="1"/>
  <c r="K157" i="1"/>
  <c r="AT156" i="1"/>
  <c r="AR156" i="1"/>
  <c r="AP156" i="1"/>
  <c r="L156" i="1"/>
  <c r="K156" i="1"/>
  <c r="AT155" i="1"/>
  <c r="AR155" i="1"/>
  <c r="AP155" i="1"/>
  <c r="L155" i="1"/>
  <c r="K155" i="1"/>
  <c r="AT154" i="1"/>
  <c r="AR154" i="1"/>
  <c r="AP154" i="1"/>
  <c r="L154" i="1"/>
  <c r="K154" i="1"/>
  <c r="AT153" i="1"/>
  <c r="AR153" i="1"/>
  <c r="AP153" i="1"/>
  <c r="L153" i="1"/>
  <c r="K153" i="1"/>
  <c r="AT152" i="1"/>
  <c r="AR152" i="1"/>
  <c r="AP152" i="1"/>
  <c r="L152" i="1"/>
  <c r="K152" i="1"/>
  <c r="AT151" i="1"/>
  <c r="AR151" i="1"/>
  <c r="AP151" i="1"/>
  <c r="L151" i="1"/>
  <c r="K151" i="1"/>
  <c r="AT150" i="1"/>
  <c r="AR150" i="1"/>
  <c r="AP150" i="1"/>
  <c r="L150" i="1"/>
  <c r="K150" i="1"/>
  <c r="AT149" i="1"/>
  <c r="AR149" i="1"/>
  <c r="AP149" i="1"/>
  <c r="L149" i="1"/>
  <c r="K149" i="1"/>
  <c r="AT148" i="1"/>
  <c r="AR148" i="1"/>
  <c r="AP148" i="1"/>
  <c r="L148" i="1"/>
  <c r="K148" i="1"/>
  <c r="AT147" i="1"/>
  <c r="AR147" i="1"/>
  <c r="AP147" i="1"/>
  <c r="L147" i="1"/>
  <c r="K147" i="1"/>
  <c r="AT146" i="1"/>
  <c r="AR146" i="1"/>
  <c r="AP146" i="1"/>
  <c r="L146" i="1"/>
  <c r="K146" i="1"/>
  <c r="AT145" i="1"/>
  <c r="AR145" i="1"/>
  <c r="AP145" i="1"/>
  <c r="L145" i="1"/>
  <c r="K145" i="1"/>
  <c r="AT144" i="1"/>
  <c r="AR144" i="1"/>
  <c r="AP144" i="1"/>
  <c r="L144" i="1"/>
  <c r="K144" i="1"/>
  <c r="AT143" i="1"/>
  <c r="AR143" i="1"/>
  <c r="AP143" i="1"/>
  <c r="L143" i="1"/>
  <c r="K143" i="1"/>
  <c r="AT142" i="1"/>
  <c r="AR142" i="1"/>
  <c r="AP142" i="1"/>
  <c r="L142" i="1"/>
  <c r="K142" i="1"/>
  <c r="AT141" i="1"/>
  <c r="AR141" i="1"/>
  <c r="AP141" i="1"/>
  <c r="L141" i="1"/>
  <c r="K141" i="1"/>
  <c r="AT140" i="1"/>
  <c r="AR140" i="1"/>
  <c r="AP140" i="1"/>
  <c r="L140" i="1"/>
  <c r="K140" i="1"/>
  <c r="AT139" i="1"/>
  <c r="AR139" i="1"/>
  <c r="AP139" i="1"/>
  <c r="L139" i="1"/>
  <c r="K139" i="1"/>
  <c r="AT138" i="1"/>
  <c r="AR138" i="1"/>
  <c r="AP138" i="1"/>
  <c r="L138" i="1"/>
  <c r="K138" i="1"/>
  <c r="AT137" i="1"/>
  <c r="AR137" i="1"/>
  <c r="AP137" i="1"/>
  <c r="L137" i="1"/>
  <c r="K137" i="1"/>
  <c r="AT136" i="1"/>
  <c r="AR136" i="1"/>
  <c r="AP136" i="1"/>
  <c r="L136" i="1"/>
  <c r="K136" i="1"/>
  <c r="AT135" i="1"/>
  <c r="AR135" i="1"/>
  <c r="AP135" i="1"/>
  <c r="L135" i="1"/>
  <c r="K135" i="1"/>
  <c r="AT134" i="1"/>
  <c r="AR134" i="1"/>
  <c r="AP134" i="1"/>
  <c r="L134" i="1"/>
  <c r="K134" i="1"/>
  <c r="AT133" i="1"/>
  <c r="AR133" i="1"/>
  <c r="AP133" i="1"/>
  <c r="L133" i="1"/>
  <c r="K133" i="1"/>
  <c r="AT132" i="1"/>
  <c r="AR132" i="1"/>
  <c r="AP132" i="1"/>
  <c r="L132" i="1"/>
  <c r="K132" i="1"/>
  <c r="AT131" i="1"/>
  <c r="AR131" i="1"/>
  <c r="AP131" i="1"/>
  <c r="L131" i="1"/>
  <c r="K131" i="1"/>
  <c r="AT130" i="1"/>
  <c r="AR130" i="1"/>
  <c r="AP130" i="1"/>
  <c r="L130" i="1"/>
  <c r="K130" i="1"/>
  <c r="AT129" i="1"/>
  <c r="AR129" i="1"/>
  <c r="AP129" i="1"/>
  <c r="L129" i="1"/>
  <c r="K129" i="1"/>
  <c r="AT128" i="1"/>
  <c r="AR128" i="1"/>
  <c r="AP128" i="1"/>
  <c r="L128" i="1"/>
  <c r="K128" i="1"/>
  <c r="AT127" i="1"/>
  <c r="AR127" i="1"/>
  <c r="AP127" i="1"/>
  <c r="L127" i="1"/>
  <c r="K127" i="1"/>
  <c r="AT126" i="1"/>
  <c r="AR126" i="1"/>
  <c r="AP126" i="1"/>
  <c r="L126" i="1"/>
  <c r="K126" i="1"/>
  <c r="AT125" i="1"/>
  <c r="AR125" i="1"/>
  <c r="AP125" i="1"/>
  <c r="L125" i="1"/>
  <c r="K125" i="1"/>
  <c r="AT124" i="1"/>
  <c r="AR124" i="1"/>
  <c r="AP124" i="1"/>
  <c r="L124" i="1"/>
  <c r="K124" i="1"/>
  <c r="AT123" i="1"/>
  <c r="AR123" i="1"/>
  <c r="AP123" i="1"/>
  <c r="L123" i="1"/>
  <c r="K123" i="1"/>
  <c r="AT122" i="1"/>
  <c r="AR122" i="1"/>
  <c r="AP122" i="1"/>
  <c r="L122" i="1"/>
  <c r="K122" i="1"/>
  <c r="AT121" i="1"/>
  <c r="AR121" i="1"/>
  <c r="AP121" i="1"/>
  <c r="L121" i="1"/>
  <c r="K121" i="1"/>
  <c r="AT120" i="1"/>
  <c r="AR120" i="1"/>
  <c r="AP120" i="1"/>
  <c r="L120" i="1"/>
  <c r="K120" i="1"/>
  <c r="AT119" i="1"/>
  <c r="AR119" i="1"/>
  <c r="AP119" i="1"/>
  <c r="L119" i="1"/>
  <c r="K119" i="1"/>
  <c r="AT118" i="1"/>
  <c r="AR118" i="1"/>
  <c r="AP118" i="1"/>
  <c r="L118" i="1"/>
  <c r="K118" i="1"/>
  <c r="AT117" i="1"/>
  <c r="AR117" i="1"/>
  <c r="AP117" i="1"/>
  <c r="L117" i="1"/>
  <c r="K117" i="1"/>
  <c r="AT116" i="1"/>
  <c r="AR116" i="1"/>
  <c r="AP116" i="1"/>
  <c r="L116" i="1"/>
  <c r="K116" i="1"/>
  <c r="AT115" i="1"/>
  <c r="AR115" i="1"/>
  <c r="AP115" i="1"/>
  <c r="L115" i="1"/>
  <c r="K115" i="1"/>
  <c r="AT114" i="1"/>
  <c r="AR114" i="1"/>
  <c r="AP114" i="1"/>
  <c r="L114" i="1"/>
  <c r="K114" i="1"/>
  <c r="AT113" i="1"/>
  <c r="AR113" i="1"/>
  <c r="AP113" i="1"/>
  <c r="L113" i="1"/>
  <c r="K113" i="1"/>
  <c r="AT112" i="1"/>
  <c r="AR112" i="1"/>
  <c r="AP112" i="1"/>
  <c r="L112" i="1"/>
  <c r="K112" i="1"/>
  <c r="AT111" i="1"/>
  <c r="AR111" i="1"/>
  <c r="AP111" i="1"/>
  <c r="L111" i="1"/>
  <c r="K111" i="1"/>
  <c r="AT110" i="1"/>
  <c r="AR110" i="1"/>
  <c r="AP110" i="1"/>
  <c r="L110" i="1"/>
  <c r="K110" i="1"/>
  <c r="AT109" i="1"/>
  <c r="AR109" i="1"/>
  <c r="AP109" i="1"/>
  <c r="L109" i="1"/>
  <c r="K109" i="1"/>
  <c r="AT108" i="1"/>
  <c r="AR108" i="1"/>
  <c r="AP108" i="1"/>
  <c r="L108" i="1"/>
  <c r="K108" i="1"/>
  <c r="AT107" i="1"/>
  <c r="AR107" i="1"/>
  <c r="AP107" i="1"/>
  <c r="L107" i="1"/>
  <c r="K107" i="1"/>
  <c r="AT106" i="1"/>
  <c r="AR106" i="1"/>
  <c r="AP106" i="1"/>
  <c r="L106" i="1"/>
  <c r="K106" i="1"/>
  <c r="AT105" i="1"/>
  <c r="AR105" i="1"/>
  <c r="AP105" i="1"/>
  <c r="L105" i="1"/>
  <c r="K105" i="1"/>
  <c r="AT104" i="1"/>
  <c r="AR104" i="1"/>
  <c r="AP104" i="1"/>
  <c r="L104" i="1"/>
  <c r="K104" i="1"/>
  <c r="AT103" i="1"/>
  <c r="AR103" i="1"/>
  <c r="AP103" i="1"/>
  <c r="L103" i="1"/>
  <c r="K103" i="1"/>
  <c r="AT102" i="1"/>
  <c r="AR102" i="1"/>
  <c r="AP102" i="1"/>
  <c r="L102" i="1"/>
  <c r="K102" i="1"/>
  <c r="AT101" i="1"/>
  <c r="AR101" i="1"/>
  <c r="AP101" i="1"/>
  <c r="L101" i="1"/>
  <c r="K101" i="1"/>
  <c r="AT100" i="1"/>
  <c r="AR100" i="1"/>
  <c r="AP100" i="1"/>
  <c r="L100" i="1"/>
  <c r="K100" i="1"/>
  <c r="AT99" i="1"/>
  <c r="AR99" i="1"/>
  <c r="AP99" i="1"/>
  <c r="L99" i="1"/>
  <c r="K99" i="1"/>
  <c r="AT98" i="1"/>
  <c r="AR98" i="1"/>
  <c r="AP98" i="1"/>
  <c r="L98" i="1"/>
  <c r="K98" i="1"/>
  <c r="AT97" i="1"/>
  <c r="AR97" i="1"/>
  <c r="AP97" i="1"/>
  <c r="L97" i="1"/>
  <c r="K97" i="1"/>
  <c r="AT96" i="1"/>
  <c r="AR96" i="1"/>
  <c r="AP96" i="1"/>
  <c r="L96" i="1"/>
  <c r="K96" i="1"/>
  <c r="AT95" i="1"/>
  <c r="AR95" i="1"/>
  <c r="AP95" i="1"/>
  <c r="L95" i="1"/>
  <c r="K95" i="1"/>
  <c r="AT94" i="1"/>
  <c r="AR94" i="1"/>
  <c r="AP94" i="1"/>
  <c r="L94" i="1"/>
  <c r="K94" i="1"/>
  <c r="AT93" i="1"/>
  <c r="AR93" i="1"/>
  <c r="AP93" i="1"/>
  <c r="L93" i="1"/>
  <c r="K93" i="1"/>
  <c r="AT92" i="1"/>
  <c r="AR92" i="1"/>
  <c r="AP92" i="1"/>
  <c r="L92" i="1"/>
  <c r="K92" i="1"/>
  <c r="AT91" i="1"/>
  <c r="AR91" i="1"/>
  <c r="AP91" i="1"/>
  <c r="L91" i="1"/>
  <c r="K91" i="1"/>
  <c r="AT90" i="1"/>
  <c r="AR90" i="1"/>
  <c r="AP90" i="1"/>
  <c r="L90" i="1"/>
  <c r="K90" i="1"/>
  <c r="AT89" i="1"/>
  <c r="AR89" i="1"/>
  <c r="AP89" i="1"/>
  <c r="L89" i="1"/>
  <c r="K89" i="1"/>
  <c r="AT88" i="1"/>
  <c r="AR88" i="1"/>
  <c r="AP88" i="1"/>
  <c r="L88" i="1"/>
  <c r="K88" i="1"/>
  <c r="AT87" i="1"/>
  <c r="AR87" i="1"/>
  <c r="AP87" i="1"/>
  <c r="L87" i="1"/>
  <c r="K87" i="1"/>
  <c r="AT86" i="1"/>
  <c r="AR86" i="1"/>
  <c r="AP86" i="1"/>
  <c r="L86" i="1"/>
  <c r="K86" i="1"/>
  <c r="AT85" i="1"/>
  <c r="AR85" i="1"/>
  <c r="AP85" i="1"/>
  <c r="L85" i="1"/>
  <c r="K85" i="1"/>
  <c r="AT84" i="1"/>
  <c r="AR84" i="1"/>
  <c r="AP84" i="1"/>
  <c r="L84" i="1"/>
  <c r="K84" i="1"/>
  <c r="AT83" i="1"/>
  <c r="AR83" i="1"/>
  <c r="AP83" i="1"/>
  <c r="L83" i="1"/>
  <c r="K83" i="1"/>
  <c r="AT82" i="1"/>
  <c r="AR82" i="1"/>
  <c r="AP82" i="1"/>
  <c r="L82" i="1"/>
  <c r="K82" i="1"/>
  <c r="AT81" i="1"/>
  <c r="AR81" i="1"/>
  <c r="AP81" i="1"/>
  <c r="L81" i="1"/>
  <c r="K81" i="1"/>
  <c r="AT80" i="1"/>
  <c r="AR80" i="1"/>
  <c r="AP80" i="1"/>
  <c r="L80" i="1"/>
  <c r="K80" i="1"/>
  <c r="AT79" i="1"/>
  <c r="AR79" i="1"/>
  <c r="AP79" i="1"/>
  <c r="L79" i="1"/>
  <c r="K79" i="1"/>
  <c r="AT78" i="1"/>
  <c r="AR78" i="1"/>
  <c r="AP78" i="1"/>
  <c r="L78" i="1"/>
  <c r="K78" i="1"/>
  <c r="AT77" i="1"/>
  <c r="AR77" i="1"/>
  <c r="AP77" i="1"/>
  <c r="L77" i="1"/>
  <c r="K77" i="1"/>
  <c r="AT76" i="1"/>
  <c r="AR76" i="1"/>
  <c r="AP76" i="1"/>
  <c r="L76" i="1"/>
  <c r="K76" i="1"/>
  <c r="AT75" i="1"/>
  <c r="AR75" i="1"/>
  <c r="AP75" i="1"/>
  <c r="L75" i="1"/>
  <c r="K75" i="1"/>
  <c r="AT74" i="1"/>
  <c r="AR74" i="1"/>
  <c r="AP74" i="1"/>
  <c r="L74" i="1"/>
  <c r="K74" i="1"/>
  <c r="AT73" i="1"/>
  <c r="AR73" i="1"/>
  <c r="AP73" i="1"/>
  <c r="L73" i="1"/>
  <c r="K73" i="1"/>
  <c r="AT72" i="1"/>
  <c r="AR72" i="1"/>
  <c r="AP72" i="1"/>
  <c r="L72" i="1"/>
  <c r="K72" i="1"/>
  <c r="AT71" i="1"/>
  <c r="AR71" i="1"/>
  <c r="AP71" i="1"/>
  <c r="L71" i="1"/>
  <c r="K71" i="1"/>
  <c r="AT70" i="1"/>
  <c r="AR70" i="1"/>
  <c r="AP70" i="1"/>
  <c r="L70" i="1"/>
  <c r="K70" i="1"/>
  <c r="AT69" i="1"/>
  <c r="AR69" i="1"/>
  <c r="AP69" i="1"/>
  <c r="L69" i="1"/>
  <c r="K69" i="1"/>
  <c r="AT68" i="1"/>
  <c r="AR68" i="1"/>
  <c r="AP68" i="1"/>
  <c r="L68" i="1"/>
  <c r="K68" i="1"/>
  <c r="AT67" i="1"/>
  <c r="AR67" i="1"/>
  <c r="AP67" i="1"/>
  <c r="L67" i="1"/>
  <c r="K67" i="1"/>
  <c r="AT66" i="1"/>
  <c r="AR66" i="1"/>
  <c r="AP66" i="1"/>
  <c r="L66" i="1"/>
  <c r="K66" i="1"/>
  <c r="AT65" i="1"/>
  <c r="AR65" i="1"/>
  <c r="AP65" i="1"/>
  <c r="L65" i="1"/>
  <c r="K65" i="1"/>
  <c r="AT64" i="1"/>
  <c r="AR64" i="1"/>
  <c r="AP64" i="1"/>
  <c r="L64" i="1"/>
  <c r="K64" i="1"/>
  <c r="AT63" i="1"/>
  <c r="AR63" i="1"/>
  <c r="AP63" i="1"/>
  <c r="L63" i="1"/>
  <c r="K63" i="1"/>
  <c r="AT62" i="1"/>
  <c r="AR62" i="1"/>
  <c r="AP62" i="1"/>
  <c r="L62" i="1"/>
  <c r="K62" i="1"/>
  <c r="AT61" i="1"/>
  <c r="AR61" i="1"/>
  <c r="AP61" i="1"/>
  <c r="L61" i="1"/>
  <c r="K61" i="1"/>
  <c r="AT60" i="1"/>
  <c r="AR60" i="1"/>
  <c r="AP60" i="1"/>
  <c r="L60" i="1"/>
  <c r="K60" i="1"/>
  <c r="AT59" i="1"/>
  <c r="AR59" i="1"/>
  <c r="AP59" i="1"/>
  <c r="L59" i="1"/>
  <c r="K59" i="1"/>
  <c r="AT58" i="1"/>
  <c r="AR58" i="1"/>
  <c r="AP58" i="1"/>
  <c r="L58" i="1"/>
  <c r="K58" i="1"/>
  <c r="AT57" i="1"/>
  <c r="AR57" i="1"/>
  <c r="AP57" i="1"/>
  <c r="L57" i="1"/>
  <c r="K57" i="1"/>
  <c r="AT56" i="1"/>
  <c r="AR56" i="1"/>
  <c r="AP56" i="1"/>
  <c r="L56" i="1"/>
  <c r="K56" i="1"/>
  <c r="AT55" i="1"/>
  <c r="AR55" i="1"/>
  <c r="AP55" i="1"/>
  <c r="L55" i="1"/>
  <c r="K55" i="1"/>
  <c r="AT54" i="1"/>
  <c r="AR54" i="1"/>
  <c r="AP54" i="1"/>
  <c r="L54" i="1"/>
  <c r="K54" i="1"/>
  <c r="AT53" i="1"/>
  <c r="AR53" i="1"/>
  <c r="AP53" i="1"/>
  <c r="L53" i="1"/>
  <c r="K53" i="1"/>
  <c r="AT52" i="1"/>
  <c r="AR52" i="1"/>
  <c r="AP52" i="1"/>
  <c r="L52" i="1"/>
  <c r="K52" i="1"/>
  <c r="AT51" i="1"/>
  <c r="AR51" i="1"/>
  <c r="AP51" i="1"/>
  <c r="L51" i="1"/>
  <c r="K51" i="1"/>
  <c r="AT50" i="1"/>
  <c r="AR50" i="1"/>
  <c r="AP50" i="1"/>
  <c r="L50" i="1"/>
  <c r="K50" i="1"/>
  <c r="AT49" i="1"/>
  <c r="AR49" i="1"/>
  <c r="AP49" i="1"/>
  <c r="L49" i="1"/>
  <c r="K49" i="1"/>
  <c r="AT48" i="1"/>
  <c r="AR48" i="1"/>
  <c r="AP48" i="1"/>
  <c r="L48" i="1"/>
  <c r="K48" i="1"/>
  <c r="AT47" i="1"/>
  <c r="AR47" i="1"/>
  <c r="AP47" i="1"/>
  <c r="L47" i="1"/>
  <c r="K47" i="1"/>
  <c r="AT46" i="1"/>
  <c r="AR46" i="1"/>
  <c r="AP46" i="1"/>
  <c r="L46" i="1"/>
  <c r="K46" i="1"/>
  <c r="AT45" i="1"/>
  <c r="AR45" i="1"/>
  <c r="AP45" i="1"/>
  <c r="L45" i="1"/>
  <c r="K45" i="1"/>
  <c r="AT44" i="1"/>
  <c r="AR44" i="1"/>
  <c r="AP44" i="1"/>
  <c r="L44" i="1"/>
  <c r="K44" i="1"/>
  <c r="AT43" i="1"/>
  <c r="AR43" i="1"/>
  <c r="AP43" i="1"/>
  <c r="L43" i="1"/>
  <c r="K43" i="1"/>
  <c r="AT42" i="1"/>
  <c r="AR42" i="1"/>
  <c r="AP42" i="1"/>
  <c r="L42" i="1"/>
  <c r="K42" i="1"/>
  <c r="AT41" i="1"/>
  <c r="AR41" i="1"/>
  <c r="AP41" i="1"/>
  <c r="L41" i="1"/>
  <c r="K41" i="1"/>
  <c r="AT40" i="1"/>
  <c r="AR40" i="1"/>
  <c r="AP40" i="1"/>
  <c r="L40" i="1"/>
  <c r="K40" i="1"/>
  <c r="AT39" i="1"/>
  <c r="AR39" i="1"/>
  <c r="AP39" i="1"/>
  <c r="L39" i="1"/>
  <c r="K39" i="1"/>
  <c r="AT38" i="1"/>
  <c r="AR38" i="1"/>
  <c r="AP38" i="1"/>
  <c r="L38" i="1"/>
  <c r="K38" i="1"/>
  <c r="AT37" i="1"/>
  <c r="AR37" i="1"/>
  <c r="AP37" i="1"/>
  <c r="L37" i="1"/>
  <c r="K37" i="1"/>
  <c r="AT36" i="1"/>
  <c r="AR36" i="1"/>
  <c r="AP36" i="1"/>
  <c r="L36" i="1"/>
  <c r="K36" i="1"/>
  <c r="AT35" i="1"/>
  <c r="AR35" i="1"/>
  <c r="AP35" i="1"/>
  <c r="L35" i="1"/>
  <c r="K35" i="1"/>
  <c r="AT34" i="1"/>
  <c r="AR34" i="1"/>
  <c r="AP34" i="1"/>
  <c r="L34" i="1"/>
  <c r="K34" i="1"/>
  <c r="AT33" i="1"/>
  <c r="AR33" i="1"/>
  <c r="AP33" i="1"/>
  <c r="L33" i="1"/>
  <c r="K33" i="1"/>
  <c r="AT32" i="1"/>
  <c r="AR32" i="1"/>
  <c r="AP32" i="1"/>
  <c r="L32" i="1"/>
  <c r="K32" i="1"/>
  <c r="AT31" i="1"/>
  <c r="AR31" i="1"/>
  <c r="AP31" i="1"/>
  <c r="L31" i="1"/>
  <c r="K31" i="1"/>
  <c r="AT30" i="1"/>
  <c r="AR30" i="1"/>
  <c r="AP30" i="1"/>
  <c r="L30" i="1"/>
  <c r="K30" i="1"/>
  <c r="AT29" i="1"/>
  <c r="AR29" i="1"/>
  <c r="AP29" i="1"/>
  <c r="L29" i="1"/>
  <c r="K29" i="1"/>
  <c r="AT28" i="1"/>
  <c r="AR28" i="1"/>
  <c r="AP28" i="1"/>
  <c r="L28" i="1"/>
  <c r="K28" i="1"/>
  <c r="AT27" i="1"/>
  <c r="AR27" i="1"/>
  <c r="AP27" i="1"/>
  <c r="L27" i="1"/>
  <c r="K27" i="1"/>
  <c r="AT26" i="1"/>
  <c r="AR26" i="1"/>
  <c r="AP26" i="1"/>
  <c r="L26" i="1"/>
  <c r="K26" i="1"/>
  <c r="AT25" i="1"/>
  <c r="AR25" i="1"/>
  <c r="AP25" i="1"/>
  <c r="L25" i="1"/>
  <c r="K25" i="1"/>
  <c r="AT24" i="1"/>
  <c r="AR24" i="1"/>
  <c r="AP24" i="1"/>
  <c r="L24" i="1"/>
  <c r="K24" i="1"/>
  <c r="AT23" i="1"/>
  <c r="AR23" i="1"/>
  <c r="AP23" i="1"/>
  <c r="L23" i="1"/>
  <c r="K23" i="1"/>
  <c r="AT22" i="1"/>
  <c r="AR22" i="1"/>
  <c r="AP22" i="1"/>
  <c r="L22" i="1"/>
  <c r="K22" i="1"/>
  <c r="AT21" i="1"/>
  <c r="AR21" i="1"/>
  <c r="AP21" i="1"/>
  <c r="L21" i="1"/>
  <c r="K21" i="1"/>
  <c r="AT20" i="1"/>
  <c r="AR20" i="1"/>
  <c r="AP20" i="1"/>
  <c r="L20" i="1"/>
  <c r="K20" i="1"/>
  <c r="AT19" i="1"/>
  <c r="AR19" i="1"/>
  <c r="AP19" i="1"/>
  <c r="L19" i="1"/>
  <c r="K19" i="1"/>
  <c r="AT18" i="1"/>
  <c r="AR18" i="1"/>
  <c r="AP18" i="1"/>
  <c r="L18" i="1"/>
  <c r="K18" i="1"/>
  <c r="AT17" i="1"/>
  <c r="AR17" i="1"/>
  <c r="AP17" i="1"/>
  <c r="L17" i="1"/>
  <c r="K17" i="1"/>
  <c r="AT16" i="1"/>
  <c r="AR16" i="1"/>
  <c r="AP16" i="1"/>
  <c r="L16" i="1"/>
  <c r="K16" i="1"/>
  <c r="AT15" i="1"/>
  <c r="AR15" i="1"/>
  <c r="AP15" i="1"/>
  <c r="L15" i="1"/>
  <c r="K15" i="1"/>
  <c r="AT14" i="1"/>
  <c r="AR14" i="1"/>
  <c r="AP14" i="1"/>
  <c r="L14" i="1"/>
  <c r="K14" i="1"/>
  <c r="AT13" i="1"/>
  <c r="AR13" i="1"/>
  <c r="AP13" i="1"/>
  <c r="L13" i="1"/>
  <c r="K13" i="1"/>
  <c r="AT12" i="1"/>
  <c r="AR12" i="1"/>
  <c r="AP12" i="1"/>
  <c r="L12" i="1"/>
  <c r="K12" i="1"/>
  <c r="AT11" i="1"/>
  <c r="AR11" i="1"/>
  <c r="AP11" i="1"/>
  <c r="L11" i="1"/>
  <c r="K11" i="1"/>
  <c r="AT10" i="1"/>
  <c r="AR10" i="1"/>
  <c r="AP10" i="1"/>
  <c r="L10" i="1"/>
  <c r="K10" i="1"/>
  <c r="AT9" i="1"/>
  <c r="AR9" i="1"/>
  <c r="AP9" i="1"/>
  <c r="L9" i="1"/>
  <c r="K9" i="1"/>
  <c r="AT8" i="1"/>
  <c r="AR8" i="1"/>
  <c r="AP8" i="1"/>
  <c r="L8" i="1"/>
  <c r="K8" i="1"/>
  <c r="AT7" i="1"/>
  <c r="AR7" i="1"/>
  <c r="AP7" i="1"/>
  <c r="L7" i="1"/>
  <c r="K7" i="1"/>
  <c r="AT6" i="1"/>
  <c r="AR6" i="1"/>
  <c r="AP6" i="1"/>
  <c r="L6" i="1"/>
  <c r="K6" i="1"/>
  <c r="AT5" i="1"/>
  <c r="AR5" i="1"/>
  <c r="AP5" i="1"/>
  <c r="L5" i="1"/>
  <c r="K5" i="1"/>
  <c r="AT4" i="1"/>
  <c r="AR4" i="1"/>
  <c r="AP4" i="1"/>
  <c r="L4" i="1"/>
  <c r="K4" i="1"/>
  <c r="AT3" i="1"/>
  <c r="AR3" i="1"/>
  <c r="AP3" i="1"/>
  <c r="L3" i="1"/>
  <c r="K3" i="1"/>
  <c r="AX152" i="1"/>
  <c r="AY152" i="1"/>
  <c r="AX64" i="1"/>
  <c r="AY64" i="1"/>
  <c r="AX155" i="1"/>
  <c r="AY155" i="1"/>
  <c r="AX85" i="1"/>
  <c r="AY85" i="1"/>
  <c r="AX45" i="1"/>
  <c r="AY45" i="1"/>
  <c r="AX127" i="1"/>
  <c r="AY127" i="1"/>
  <c r="AX108" i="1"/>
  <c r="AY108" i="1"/>
  <c r="AX87" i="1"/>
  <c r="AY87" i="1"/>
  <c r="AX60" i="1"/>
  <c r="AY60" i="1"/>
  <c r="AX39" i="1"/>
  <c r="AY39" i="1"/>
  <c r="AX20" i="1"/>
  <c r="AY20" i="1"/>
  <c r="K226" i="1"/>
  <c r="L226" i="1"/>
  <c r="AP226" i="1"/>
  <c r="AR226" i="1"/>
  <c r="AT226" i="1"/>
  <c r="AX49" i="1"/>
  <c r="AY49" i="1"/>
  <c r="AX173" i="1"/>
  <c r="AY173" i="1"/>
  <c r="AX4" i="1"/>
  <c r="AY4" i="1"/>
  <c r="AX23" i="1"/>
  <c r="AY23" i="1"/>
  <c r="AX44" i="1"/>
  <c r="AY44" i="1"/>
  <c r="AX71" i="1"/>
  <c r="AY71" i="1"/>
  <c r="AX92" i="1"/>
  <c r="AY92" i="1"/>
  <c r="AX111" i="1"/>
  <c r="AY111" i="1"/>
  <c r="AX13" i="1"/>
  <c r="AY13" i="1"/>
  <c r="AX53" i="1"/>
  <c r="AY53" i="1"/>
  <c r="AX93" i="1"/>
  <c r="AY93" i="1"/>
  <c r="AX11" i="1"/>
  <c r="AY11" i="1"/>
  <c r="AX99" i="1"/>
  <c r="AY99" i="1"/>
  <c r="AX113" i="1"/>
  <c r="AY113" i="1"/>
  <c r="AX209" i="1"/>
  <c r="AY209" i="1"/>
  <c r="AX89" i="1"/>
  <c r="AY89" i="1"/>
  <c r="AX7" i="1"/>
  <c r="AY7" i="1"/>
  <c r="AX28" i="1"/>
  <c r="AY28" i="1"/>
  <c r="AX52" i="1"/>
  <c r="AY52" i="1"/>
  <c r="AX76" i="1"/>
  <c r="AY76" i="1"/>
  <c r="AX95" i="1"/>
  <c r="AY95" i="1"/>
  <c r="AX119" i="1"/>
  <c r="AY119" i="1"/>
  <c r="AX21" i="1"/>
  <c r="AY21" i="1"/>
  <c r="AX61" i="1"/>
  <c r="AY61" i="1"/>
  <c r="AX109" i="1"/>
  <c r="AY109" i="1"/>
  <c r="AX27" i="1"/>
  <c r="AY27" i="1"/>
  <c r="AX115" i="1"/>
  <c r="AY115" i="1"/>
  <c r="AX156" i="1"/>
  <c r="AY156" i="1"/>
  <c r="AX165" i="1"/>
  <c r="AY165" i="1"/>
  <c r="AX148" i="1"/>
  <c r="AY148" i="1"/>
  <c r="AX3" i="1"/>
  <c r="AX12" i="1"/>
  <c r="AY12" i="1"/>
  <c r="AX36" i="1"/>
  <c r="AY36" i="1"/>
  <c r="AX55" i="1"/>
  <c r="AY55" i="1"/>
  <c r="AX79" i="1"/>
  <c r="AY79" i="1"/>
  <c r="AX103" i="1"/>
  <c r="AY103" i="1"/>
  <c r="AX124" i="1"/>
  <c r="AY124" i="1"/>
  <c r="AX29" i="1"/>
  <c r="AY29" i="1"/>
  <c r="AX77" i="1"/>
  <c r="AY77" i="1"/>
  <c r="AX125" i="1"/>
  <c r="AY125" i="1"/>
  <c r="AX43" i="1"/>
  <c r="AY43" i="1"/>
  <c r="AX131" i="1"/>
  <c r="AY131" i="1"/>
  <c r="AX211" i="1"/>
  <c r="AY211" i="1"/>
  <c r="AX167" i="1"/>
  <c r="AY167" i="1"/>
  <c r="AX83" i="1"/>
  <c r="AY83" i="1"/>
  <c r="AX139" i="1"/>
  <c r="AY139" i="1"/>
  <c r="AX175" i="1"/>
  <c r="AY175" i="1"/>
  <c r="AX204" i="1"/>
  <c r="AY204" i="1"/>
  <c r="AX25" i="1"/>
  <c r="AY25" i="1"/>
  <c r="AX207" i="1"/>
  <c r="AY207" i="1"/>
  <c r="AX117" i="1"/>
  <c r="AY117" i="1"/>
  <c r="AX163" i="1"/>
  <c r="AY163" i="1"/>
  <c r="AX16" i="1"/>
  <c r="AY16" i="1"/>
  <c r="AX32" i="1"/>
  <c r="AY32" i="1"/>
  <c r="AX48" i="1"/>
  <c r="AY48" i="1"/>
  <c r="AX72" i="1"/>
  <c r="AY72" i="1"/>
  <c r="AX88" i="1"/>
  <c r="AY88" i="1"/>
  <c r="AX104" i="1"/>
  <c r="AY104" i="1"/>
  <c r="AX120" i="1"/>
  <c r="AY120" i="1"/>
  <c r="AX133" i="1"/>
  <c r="AY133" i="1"/>
  <c r="AX141" i="1"/>
  <c r="AY141" i="1"/>
  <c r="AX65" i="1"/>
  <c r="AY65" i="1"/>
  <c r="AX129" i="1"/>
  <c r="AY129" i="1"/>
  <c r="AX159" i="1"/>
  <c r="AY159" i="1"/>
  <c r="AX183" i="1"/>
  <c r="AY183" i="1"/>
  <c r="AX144" i="1"/>
  <c r="AY144" i="1"/>
  <c r="AX181" i="1"/>
  <c r="AY181" i="1"/>
  <c r="AX216" i="1"/>
  <c r="AY216" i="1"/>
  <c r="AX223" i="1"/>
  <c r="AY223" i="1"/>
  <c r="AX177" i="1"/>
  <c r="AY177" i="1"/>
  <c r="AX213" i="1"/>
  <c r="AY213" i="1"/>
  <c r="AX41" i="1"/>
  <c r="AY41" i="1"/>
  <c r="AX105" i="1"/>
  <c r="AY105" i="1"/>
  <c r="AX151" i="1"/>
  <c r="AY151" i="1"/>
  <c r="AX179" i="1"/>
  <c r="AY179" i="1"/>
  <c r="AX214" i="1"/>
  <c r="AY214" i="1"/>
  <c r="AX171" i="1"/>
  <c r="AY171" i="1"/>
  <c r="AX19" i="1"/>
  <c r="AY19" i="1"/>
  <c r="AX35" i="1"/>
  <c r="AY35" i="1"/>
  <c r="AX51" i="1"/>
  <c r="AY51" i="1"/>
  <c r="AX75" i="1"/>
  <c r="AY75" i="1"/>
  <c r="AX91" i="1"/>
  <c r="AY91" i="1"/>
  <c r="AX107" i="1"/>
  <c r="AY107" i="1"/>
  <c r="AX123" i="1"/>
  <c r="AY123" i="1"/>
  <c r="AX135" i="1"/>
  <c r="AY135" i="1"/>
  <c r="AX17" i="1"/>
  <c r="AY17" i="1"/>
  <c r="AX81" i="1"/>
  <c r="AY81" i="1"/>
  <c r="AX143" i="1"/>
  <c r="AY143" i="1"/>
  <c r="AX169" i="1"/>
  <c r="AY169" i="1"/>
  <c r="AX191" i="1"/>
  <c r="AY191" i="1"/>
  <c r="AX157" i="1"/>
  <c r="AY157" i="1"/>
  <c r="AX189" i="1"/>
  <c r="AY189" i="1"/>
  <c r="AX225" i="1"/>
  <c r="AY225" i="1"/>
  <c r="AX185" i="1"/>
  <c r="AY185" i="1"/>
  <c r="AX57" i="1"/>
  <c r="AY57" i="1"/>
  <c r="AX121" i="1"/>
  <c r="AY121" i="1"/>
  <c r="AX161" i="1"/>
  <c r="AY161" i="1"/>
  <c r="AX187" i="1"/>
  <c r="AY187" i="1"/>
  <c r="AX59" i="1"/>
  <c r="AY59" i="1"/>
  <c r="AX63" i="1"/>
  <c r="AY63" i="1"/>
  <c r="AX67" i="1"/>
  <c r="AY67" i="1"/>
  <c r="AX10" i="1"/>
  <c r="AY10" i="1"/>
  <c r="AX18" i="1"/>
  <c r="AY18" i="1"/>
  <c r="AX26" i="1"/>
  <c r="AY26" i="1"/>
  <c r="AX34" i="1"/>
  <c r="AY34" i="1"/>
  <c r="AX42" i="1"/>
  <c r="AY42" i="1"/>
  <c r="AX50" i="1"/>
  <c r="AY50" i="1"/>
  <c r="AX58" i="1"/>
  <c r="AY58" i="1"/>
  <c r="AX66" i="1"/>
  <c r="AY66" i="1"/>
  <c r="AX74" i="1"/>
  <c r="AY74" i="1"/>
  <c r="AX82" i="1"/>
  <c r="AY82" i="1"/>
  <c r="AX90" i="1"/>
  <c r="AY90" i="1"/>
  <c r="AX98" i="1"/>
  <c r="AY98" i="1"/>
  <c r="AX106" i="1"/>
  <c r="AY106" i="1"/>
  <c r="AX114" i="1"/>
  <c r="AY114" i="1"/>
  <c r="AX122" i="1"/>
  <c r="AY122" i="1"/>
  <c r="AX130" i="1"/>
  <c r="AY130" i="1"/>
  <c r="AX132" i="1"/>
  <c r="AY132" i="1"/>
  <c r="AX134" i="1"/>
  <c r="AY134" i="1"/>
  <c r="AX136" i="1"/>
  <c r="AY136" i="1"/>
  <c r="AX138" i="1"/>
  <c r="AY138" i="1"/>
  <c r="AX140" i="1"/>
  <c r="AY140" i="1"/>
  <c r="AX142" i="1"/>
  <c r="AY142" i="1"/>
  <c r="AX150" i="1"/>
  <c r="AY150" i="1"/>
  <c r="AX158" i="1"/>
  <c r="AY158" i="1"/>
  <c r="AX166" i="1"/>
  <c r="AY166" i="1"/>
  <c r="AX174" i="1"/>
  <c r="AY174" i="1"/>
  <c r="AX178" i="1"/>
  <c r="AY178" i="1"/>
  <c r="AX182" i="1"/>
  <c r="AY182" i="1"/>
  <c r="AX186" i="1"/>
  <c r="AY186" i="1"/>
  <c r="AX190" i="1"/>
  <c r="AY190" i="1"/>
  <c r="AX194" i="1"/>
  <c r="AY194" i="1"/>
  <c r="AX198" i="1"/>
  <c r="AY198" i="1"/>
  <c r="AX210" i="1"/>
  <c r="AY210" i="1"/>
  <c r="AX146" i="1"/>
  <c r="AY146" i="1"/>
  <c r="AX162" i="1"/>
  <c r="AY162" i="1"/>
  <c r="AX180" i="1"/>
  <c r="AY180" i="1"/>
  <c r="AX188" i="1"/>
  <c r="AY188" i="1"/>
  <c r="AX196" i="1"/>
  <c r="AY196" i="1"/>
  <c r="AX208" i="1"/>
  <c r="AY208" i="1"/>
  <c r="AX215" i="1"/>
  <c r="AY215" i="1"/>
  <c r="AX217" i="1"/>
  <c r="AY217" i="1"/>
  <c r="AX218" i="1"/>
  <c r="AY218" i="1"/>
  <c r="AX221" i="1"/>
  <c r="AY221" i="1"/>
  <c r="AX222" i="1"/>
  <c r="AY222" i="1"/>
  <c r="AX224" i="1"/>
  <c r="AY224" i="1"/>
  <c r="AX14" i="1"/>
  <c r="AY14" i="1"/>
  <c r="AX30" i="1"/>
  <c r="AY30" i="1"/>
  <c r="AX46" i="1"/>
  <c r="AY46" i="1"/>
  <c r="AX62" i="1"/>
  <c r="AY62" i="1"/>
  <c r="AX78" i="1"/>
  <c r="AY78" i="1"/>
  <c r="AX94" i="1"/>
  <c r="AY94" i="1"/>
  <c r="AX110" i="1"/>
  <c r="AY110" i="1"/>
  <c r="AX126" i="1"/>
  <c r="AY126" i="1"/>
  <c r="AX86" i="1"/>
  <c r="AY86" i="1"/>
  <c r="AX154" i="1"/>
  <c r="AY154" i="1"/>
  <c r="AX170" i="1"/>
  <c r="AY170" i="1"/>
  <c r="AX176" i="1"/>
  <c r="AY176" i="1"/>
  <c r="AX184" i="1"/>
  <c r="AY184" i="1"/>
  <c r="AX192" i="1"/>
  <c r="AY192" i="1"/>
  <c r="AX202" i="1"/>
  <c r="AY202" i="1"/>
  <c r="AX212" i="1"/>
  <c r="AY212" i="1"/>
  <c r="AX6" i="1"/>
  <c r="AY6" i="1"/>
  <c r="AX22" i="1"/>
  <c r="AY22" i="1"/>
  <c r="AX38" i="1"/>
  <c r="AY38" i="1"/>
  <c r="AX54" i="1"/>
  <c r="AY54" i="1"/>
  <c r="AX70" i="1"/>
  <c r="AY70" i="1"/>
  <c r="AX102" i="1"/>
  <c r="AY102" i="1"/>
  <c r="AX118" i="1"/>
  <c r="AY118" i="1"/>
  <c r="AX15" i="1"/>
  <c r="AY15" i="1"/>
  <c r="AX31" i="1"/>
  <c r="AY31" i="1"/>
  <c r="AX47" i="1"/>
  <c r="AY47" i="1"/>
  <c r="AX68" i="1"/>
  <c r="AY68" i="1"/>
  <c r="AX84" i="1"/>
  <c r="AY84" i="1"/>
  <c r="AX100" i="1"/>
  <c r="AY100" i="1"/>
  <c r="AX116" i="1"/>
  <c r="AY116" i="1"/>
  <c r="AX5" i="1"/>
  <c r="AY5" i="1"/>
  <c r="AX37" i="1"/>
  <c r="AY37" i="1"/>
  <c r="AX69" i="1"/>
  <c r="AY69" i="1"/>
  <c r="AX101" i="1"/>
  <c r="AY101" i="1"/>
  <c r="AX147" i="1"/>
  <c r="AY147" i="1"/>
  <c r="AX8" i="1"/>
  <c r="AY8" i="1"/>
  <c r="AX24" i="1"/>
  <c r="AY24" i="1"/>
  <c r="AX40" i="1"/>
  <c r="AY40" i="1"/>
  <c r="AX56" i="1"/>
  <c r="AY56" i="1"/>
  <c r="AX80" i="1"/>
  <c r="AY80" i="1"/>
  <c r="AX96" i="1"/>
  <c r="AY96" i="1"/>
  <c r="AX112" i="1"/>
  <c r="AY112" i="1"/>
  <c r="AX128" i="1"/>
  <c r="AY128" i="1"/>
  <c r="AX137" i="1"/>
  <c r="AY137" i="1"/>
  <c r="AX33" i="1"/>
  <c r="AY33" i="1"/>
  <c r="AX97" i="1"/>
  <c r="AY97" i="1"/>
  <c r="AX153" i="1"/>
  <c r="AY153" i="1"/>
  <c r="AX172" i="1"/>
  <c r="AY172" i="1"/>
  <c r="AX199" i="1"/>
  <c r="AY199" i="1"/>
  <c r="AX160" i="1"/>
  <c r="AY160" i="1"/>
  <c r="AX197" i="1"/>
  <c r="AY197" i="1"/>
  <c r="AX220" i="1"/>
  <c r="AY220" i="1"/>
  <c r="AX149" i="1"/>
  <c r="AY149" i="1"/>
  <c r="AX193" i="1"/>
  <c r="AY193" i="1"/>
  <c r="AX9" i="1"/>
  <c r="AY9" i="1"/>
  <c r="AX73" i="1"/>
  <c r="AY73" i="1"/>
  <c r="AX145" i="1"/>
  <c r="AY145" i="1"/>
  <c r="AX164" i="1"/>
  <c r="AY164" i="1"/>
  <c r="AX195" i="1"/>
  <c r="AY195" i="1"/>
  <c r="AX168" i="1"/>
  <c r="AY168" i="1"/>
  <c r="C229" i="1"/>
  <c r="AY3" i="1"/>
  <c r="AY226" i="1"/>
  <c r="AX226" i="1"/>
</calcChain>
</file>

<file path=xl/sharedStrings.xml><?xml version="1.0" encoding="utf-8"?>
<sst xmlns="http://schemas.openxmlformats.org/spreadsheetml/2006/main" count="1705" uniqueCount="256">
  <si>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</si>
  <si>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</si>
  <si>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</si>
  <si>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</si>
  <si>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</si>
  <si>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</si>
  <si>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</si>
  <si>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</si>
  <si>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</si>
  <si>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</si>
  <si>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</si>
  <si>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</si>
  <si>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</si>
  <si>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</si>
  <si>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</si>
  <si>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</si>
  <si>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</si>
  <si>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</si>
  <si>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</si>
  <si>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</si>
  <si>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</si>
  <si>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</si>
  <si>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</si>
  <si>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</si>
  <si>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</si>
  <si>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</si>
  <si>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</si>
  <si>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</si>
  <si>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</si>
  <si>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</si>
  <si>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</si>
  <si>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</si>
  <si>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</si>
  <si>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</si>
  <si>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</si>
  <si>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</si>
  <si>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</si>
  <si>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CLASS A GRASS STRIP ACRES</t>
  </si>
  <si>
    <t>CLASS A GRASS STRIP DAMAGES</t>
  </si>
  <si>
    <t>CLASS B GRASS STRIP ACRES</t>
  </si>
  <si>
    <t>CLASS B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</si>
  <si>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</si>
  <si>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</si>
  <si>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</si>
  <si>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</si>
  <si>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</si>
  <si>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</si>
  <si>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</si>
  <si>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</si>
  <si>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</si>
  <si>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</si>
  <si>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</si>
  <si>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</si>
  <si>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</si>
  <si>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</si>
  <si>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</si>
  <si>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</si>
  <si>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</si>
  <si>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22-032-2940</t>
  </si>
  <si>
    <t>CHRISTOPHER &amp; CRISA MORTENSON</t>
  </si>
  <si>
    <t>1890 200TH AVE</t>
  </si>
  <si>
    <t>KENNEDY MN 56733-0000</t>
  </si>
  <si>
    <t>SENE</t>
  </si>
  <si>
    <t>32</t>
  </si>
  <si>
    <t>160</t>
  </si>
  <si>
    <t>049</t>
  </si>
  <si>
    <t>22-032-2960</t>
  </si>
  <si>
    <t>MARY A JUHL</t>
  </si>
  <si>
    <t>BOX 455</t>
  </si>
  <si>
    <t>RED LAKE FALLS MN 56750-0000</t>
  </si>
  <si>
    <t>NWNW</t>
  </si>
  <si>
    <t>22-032-2980</t>
  </si>
  <si>
    <t>JEFFREY &amp; CHRIS MORTENSON</t>
  </si>
  <si>
    <t>1914 150TH ST</t>
  </si>
  <si>
    <t>NESW</t>
  </si>
  <si>
    <t>NWSE</t>
  </si>
  <si>
    <t>SWNE</t>
  </si>
  <si>
    <t>NESE</t>
  </si>
  <si>
    <t>22-032-3000</t>
  </si>
  <si>
    <t>MILTON M ELHARD</t>
  </si>
  <si>
    <t>2005 170TH ST</t>
  </si>
  <si>
    <t>22-032-3020</t>
  </si>
  <si>
    <t>KENNEDY MN 56733-0133</t>
  </si>
  <si>
    <t>SWNW</t>
  </si>
  <si>
    <t>22-032-3040</t>
  </si>
  <si>
    <t>SWSW</t>
  </si>
  <si>
    <t>NWSW</t>
  </si>
  <si>
    <t>SESW</t>
  </si>
  <si>
    <t>22-032-3060</t>
  </si>
  <si>
    <t>FRED &amp; PAMELA KLEIN</t>
  </si>
  <si>
    <t>1642 200TH AVE</t>
  </si>
  <si>
    <t>22-032-3080</t>
  </si>
  <si>
    <t>SWSE</t>
  </si>
  <si>
    <t>SESE</t>
  </si>
  <si>
    <t>22-033-3120</t>
  </si>
  <si>
    <t>SONIA LOU MATTSON LVG TRUST UA</t>
  </si>
  <si>
    <t>17461 ARIZONA AVE E</t>
  </si>
  <si>
    <t>AURORA CO 80017-0000</t>
  </si>
  <si>
    <t>33</t>
  </si>
  <si>
    <t>NENW</t>
  </si>
  <si>
    <t>SENW</t>
  </si>
  <si>
    <t>22-033-3140</t>
  </si>
  <si>
    <t>RONALD L VISNESS</t>
  </si>
  <si>
    <t>4548 PRAIRIE DRIVE</t>
  </si>
  <si>
    <t>MOORHEAD MN 56560-0000</t>
  </si>
  <si>
    <t>22-033-3160</t>
  </si>
  <si>
    <t>JENNIFER A REITMEIER REVOC TR</t>
  </si>
  <si>
    <t>7216 E ARCHSTONE ST</t>
  </si>
  <si>
    <t>SIOUX FALLS SD 57110-0000</t>
  </si>
  <si>
    <t>22-033-3180</t>
  </si>
  <si>
    <t>KARY &amp; ABBIE LINDEGARD</t>
  </si>
  <si>
    <t>805 DOUGLAS AVE NE</t>
  </si>
  <si>
    <t>HALLOCK MN 56728-0000</t>
  </si>
  <si>
    <t>22-034-3240</t>
  </si>
  <si>
    <t>CYNTHIA J MALONEY</t>
  </si>
  <si>
    <t>PO BOX 421</t>
  </si>
  <si>
    <t>34</t>
  </si>
  <si>
    <t>22-034-3260</t>
  </si>
  <si>
    <t>MATTHEW C DAHL ETAL</t>
  </si>
  <si>
    <t>605 9TH ST NE</t>
  </si>
  <si>
    <t>LITTLE FALLS MN 56345-0000</t>
  </si>
  <si>
    <t>22-034-3265</t>
  </si>
  <si>
    <t>22-034-3280</t>
  </si>
  <si>
    <t>22-034-3300</t>
  </si>
  <si>
    <t>22-034-3340</t>
  </si>
  <si>
    <t>JAMES &amp; JANEL DAHL</t>
  </si>
  <si>
    <t>PO BOX 158</t>
  </si>
  <si>
    <t>22-035-3360</t>
  </si>
  <si>
    <t>35</t>
  </si>
  <si>
    <t>NWNE</t>
  </si>
  <si>
    <t>NENE</t>
  </si>
  <si>
    <t>22-035-3380</t>
  </si>
  <si>
    <t>TIMOTHY J BLOOMQUIST</t>
  </si>
  <si>
    <t>1737 130TH ST</t>
  </si>
  <si>
    <t>DRAYTON ND 58225-0000</t>
  </si>
  <si>
    <t>22-035-3400</t>
  </si>
  <si>
    <t>EARL MATTSON</t>
  </si>
  <si>
    <t>506 4TH ST W PO BOX 235</t>
  </si>
  <si>
    <t>KENNEDY MN 56733-0235</t>
  </si>
  <si>
    <t>22-035-3420</t>
  </si>
  <si>
    <t>THE JOHN AND NANCY WEBSTER REVOCABLE TRUST</t>
  </si>
  <si>
    <t>2430 140TH ST</t>
  </si>
  <si>
    <t>22-036-3440</t>
  </si>
  <si>
    <t>RICHARD L DEERE</t>
  </si>
  <si>
    <t>2481 SPARROW LN SE</t>
  </si>
  <si>
    <t>BEMIDJI MN 56601-7329</t>
  </si>
  <si>
    <t>36</t>
  </si>
  <si>
    <t>22-036-3470</t>
  </si>
  <si>
    <t>RICHARD W BOTHUM</t>
  </si>
  <si>
    <t>PO BOX 145</t>
  </si>
  <si>
    <t>22-036-3475</t>
  </si>
  <si>
    <t>MICHELLE &amp; RONALD JOHNSON</t>
  </si>
  <si>
    <t>PO BOX 475</t>
  </si>
  <si>
    <t>HALLOCK MN 56728-0475</t>
  </si>
  <si>
    <t>22-036-3480</t>
  </si>
  <si>
    <t>LYSFJORD FAMILY TRUST</t>
  </si>
  <si>
    <t>3222 N SAGEWOOD CIRCLE</t>
  </si>
  <si>
    <t>MESA AZ 85207-1837</t>
  </si>
  <si>
    <t>27-001-0015</t>
  </si>
  <si>
    <t>RICHARD &amp; JENNIFER DEERE</t>
  </si>
  <si>
    <t>01</t>
  </si>
  <si>
    <t>159</t>
  </si>
  <si>
    <t>27-001-0020</t>
  </si>
  <si>
    <t>ETHAN PAULSON</t>
  </si>
  <si>
    <t>1577 250TH AVE</t>
  </si>
  <si>
    <t>27-001-0025</t>
  </si>
  <si>
    <t>27-001-0030</t>
  </si>
  <si>
    <t>27-001-0035</t>
  </si>
  <si>
    <t>27-001-0040</t>
  </si>
  <si>
    <t>MARY BETH TRAYNOR</t>
  </si>
  <si>
    <t>6160 SILVERLEAF DR S</t>
  </si>
  <si>
    <t>FARGO ND 58104-0000</t>
  </si>
  <si>
    <t>27-001-0050</t>
  </si>
  <si>
    <t>27-001-0060</t>
  </si>
  <si>
    <t>ANNE DIXON</t>
  </si>
  <si>
    <t>6813 DAKOTA TRL</t>
  </si>
  <si>
    <t>EDINA MN 55439-0000</t>
  </si>
  <si>
    <t>27-002-0080</t>
  </si>
  <si>
    <t>02</t>
  </si>
  <si>
    <t>27-002-0100</t>
  </si>
  <si>
    <t>JAMES H &amp; NANCY LARSON</t>
  </si>
  <si>
    <t>1543 240TH AVE</t>
  </si>
  <si>
    <t>27-002-0120</t>
  </si>
  <si>
    <t>27-002-0130</t>
  </si>
  <si>
    <t>KAY RENVILLE</t>
  </si>
  <si>
    <t>16055 CO RD 1 NW</t>
  </si>
  <si>
    <t>EVANSVILLE MN 56326-0000</t>
  </si>
  <si>
    <t>27-003-0180</t>
  </si>
  <si>
    <t>CATHERINE S CARPENTER ETAL</t>
  </si>
  <si>
    <t>11813 PALISADES PKWY</t>
  </si>
  <si>
    <t>AUSTIN TX 78732-0000</t>
  </si>
  <si>
    <t>03</t>
  </si>
  <si>
    <t>27-003-0200</t>
  </si>
  <si>
    <t>CONRAD J DAHL</t>
  </si>
  <si>
    <t>22 SAINT LAURENT</t>
  </si>
  <si>
    <t>NEWPORT COAST CA 92657-0000</t>
  </si>
  <si>
    <t>27-004-0220</t>
  </si>
  <si>
    <t>CONRAD J DAHL &amp; CARPENTER ETAL</t>
  </si>
  <si>
    <t>NEW PORT COAST CA 92657-0000</t>
  </si>
  <si>
    <t>04</t>
  </si>
  <si>
    <t>27-004-0240</t>
  </si>
  <si>
    <t>SHAWNA D HENNEN</t>
  </si>
  <si>
    <t>217 ASH AVE NE</t>
  </si>
  <si>
    <t>27-004-0260</t>
  </si>
  <si>
    <t>STEVE LINDGREN</t>
  </si>
  <si>
    <t>2148 150TH ST</t>
  </si>
  <si>
    <t>27-005-0340</t>
  </si>
  <si>
    <t>CAREY S &amp; TARYN L MORTENSON</t>
  </si>
  <si>
    <t>1870 140TH ST</t>
  </si>
  <si>
    <t>05</t>
  </si>
  <si>
    <t>27-005-0360</t>
  </si>
  <si>
    <t>BRUCE A &amp; MARY L MORTENSON</t>
  </si>
  <si>
    <t>1487 210TH AVE</t>
  </si>
  <si>
    <t>27-005-0380</t>
  </si>
  <si>
    <t>KARL J &amp; PAULA A URBANIAK</t>
  </si>
  <si>
    <t>306 CANTON AVE W PO BOX 215</t>
  </si>
  <si>
    <t>CANTON MN 55922-0215</t>
  </si>
  <si>
    <t>27-005-0400</t>
  </si>
  <si>
    <t>27-005-0420</t>
  </si>
  <si>
    <t>27-005-0440</t>
  </si>
  <si>
    <t>DANIEL LUNDBERG ETAL</t>
  </si>
  <si>
    <t>PO BOX 154</t>
  </si>
  <si>
    <t>28-031-3240</t>
  </si>
  <si>
    <t>LUVERNE KIENE TRUST</t>
  </si>
  <si>
    <t>730 CENTER AVE PO BOX 340</t>
  </si>
  <si>
    <t>MOORHEAD MN 56561-0340</t>
  </si>
  <si>
    <t>31</t>
  </si>
  <si>
    <t>048</t>
  </si>
  <si>
    <t>CITY OF KENNEDY</t>
  </si>
  <si>
    <t>240TH AVE</t>
  </si>
  <si>
    <t>160TH ST</t>
  </si>
  <si>
    <t>250TH AVE</t>
  </si>
  <si>
    <t>230TH AVE</t>
  </si>
  <si>
    <t>210TH AVE</t>
  </si>
  <si>
    <t>T-84</t>
  </si>
  <si>
    <t>200TH AVE</t>
  </si>
  <si>
    <t>170TH ST</t>
  </si>
  <si>
    <t>TOTAL WATERSHED ACRES:</t>
  </si>
  <si>
    <t>KYLE LANGEN</t>
  </si>
  <si>
    <t>PO BOX 234</t>
  </si>
  <si>
    <t>DAVIS TWP ROADS</t>
  </si>
  <si>
    <t>TEGNER TWP ROADS</t>
  </si>
  <si>
    <t>SVEA TWP ROADS</t>
  </si>
  <si>
    <t>SKANE TWP ROADS</t>
  </si>
  <si>
    <t>THOMAS DOWDLE 2844 150TH ST</t>
  </si>
  <si>
    <t>KENNEDY MN 56733</t>
  </si>
  <si>
    <t>KIMBERLEY JOHNSON 1733 300TH AVE</t>
  </si>
  <si>
    <t>JEFF MORTENSON 1914 150TH ST</t>
  </si>
  <si>
    <t>MARK LUNDBERG 1755 220TH AVE</t>
  </si>
  <si>
    <t>MELISSA WOINAROWICZ 414 ATLANTIC AVE N, BOX 7</t>
  </si>
  <si>
    <t>28-099-3920</t>
  </si>
  <si>
    <t>BURLINGTON NORTHERN SANTA FE</t>
  </si>
  <si>
    <t>PO BOX 961089</t>
  </si>
  <si>
    <t>FORT WORTH TX 76161-0089</t>
  </si>
  <si>
    <t>KITTSON CO ROADS</t>
  </si>
  <si>
    <t>CSAH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</si>
</sst>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1">
    <dxf>
      <font>
        <b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31"/>
  <sheetViews>
    <sheetView tabSelected="1"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B1" sqref="B1:B1048576"/>
    </sheetView>
  </sheetViews>
  <sheetFormatPr defaultRowHeight="14.4" x14ac:dyDescent="0.3"/>
  <cols>
    <col min="1" max="1" width="14.6640625" style="1" customWidth="1"/>
    <col min="2" max="2" width="35.6640625" style="1" customWidth="1"/>
    <col min="3" max="3" width="42.5546875" style="1" bestFit="1" customWidth="1"/>
    <col min="4" max="4" width="25.6640625" style="1" customWidth="1"/>
    <col min="5" max="5" width="20.6640625" style="1" customWidth="1"/>
    <col min="6" max="8" width="9.6640625" style="1" customWidth="1"/>
    <col min="9" max="12" width="17.6640625" style="2" customWidth="1"/>
    <col min="13" max="13" width="20.6640625" style="3" customWidth="1"/>
    <col min="14" max="14" width="13.6640625" style="4" customWidth="1"/>
    <col min="15" max="15" width="13.6640625" style="5" customWidth="1"/>
    <col min="16" max="16" width="13.6640625" style="6" customWidth="1"/>
    <col min="17" max="17" width="13.6640625" style="5" customWidth="1"/>
    <col min="18" max="18" width="13.6640625" style="7" customWidth="1"/>
    <col min="19" max="19" width="13.6640625" style="5" customWidth="1"/>
    <col min="20" max="20" width="13.6640625" style="8" customWidth="1"/>
    <col min="21" max="21" width="13.6640625" style="5" customWidth="1"/>
    <col min="22" max="22" width="13.6640625" style="12" customWidth="1"/>
    <col min="23" max="23" width="13.6640625" style="5" customWidth="1"/>
    <col min="24" max="24" width="17.6640625" style="2" customWidth="1"/>
    <col min="25" max="25" width="17.6640625" style="5" customWidth="1"/>
    <col min="26" max="26" width="17.6640625" style="2" hidden="1" customWidth="1"/>
    <col min="27" max="27" width="17.6640625" style="5" hidden="1" customWidth="1"/>
    <col min="28" max="28" width="17.6640625" style="9" customWidth="1"/>
    <col min="29" max="29" width="17.6640625" style="5" customWidth="1"/>
    <col min="30" max="30" width="13.6640625" style="2" customWidth="1"/>
    <col min="31" max="31" width="13.6640625" style="5" customWidth="1"/>
    <col min="32" max="32" width="17.6640625" style="10" customWidth="1"/>
    <col min="33" max="33" width="17.6640625" style="5" customWidth="1"/>
    <col min="34" max="35" width="17.6640625" style="2" hidden="1" customWidth="1"/>
    <col min="36" max="36" width="17.6640625" style="5" hidden="1" customWidth="1"/>
    <col min="37" max="37" width="17.6640625" style="9" customWidth="1"/>
    <col min="38" max="38" width="17.6640625" style="5" customWidth="1"/>
    <col min="39" max="39" width="19.6640625" style="2" hidden="1" customWidth="1"/>
    <col min="40" max="40" width="19.6640625" style="5" hidden="1" customWidth="1"/>
    <col min="41" max="41" width="17.6640625" style="3" customWidth="1"/>
    <col min="42" max="42" width="17.6640625" style="5" customWidth="1"/>
    <col min="43" max="43" width="17.6640625" style="3" customWidth="1"/>
    <col min="44" max="44" width="17.6640625" style="5" customWidth="1"/>
    <col min="45" max="45" width="17.6640625" style="2" hidden="1" customWidth="1"/>
    <col min="46" max="46" width="17.6640625" style="5" hidden="1" customWidth="1"/>
    <col min="47" max="47" width="17.6640625" style="2" customWidth="1"/>
    <col min="48" max="48" width="17.6640625" style="2" hidden="1" customWidth="1"/>
    <col min="49" max="49" width="17.6640625" style="5" customWidth="1"/>
    <col min="50" max="50" width="17.6640625" style="11" customWidth="1"/>
    <col min="51" max="51" width="17.6640625" style="5" customWidth="1"/>
    <col min="52" max="52" width="13.6640625" style="13" hidden="1" customWidth="1"/>
    <col min="53" max="53" width="13.6640625" style="5" hidden="1" customWidth="1"/>
    <col min="54" max="54" width="13.6640625" style="14" hidden="1" customWidth="1"/>
    <col min="55" max="55" width="13.6640625" style="5" hidden="1" customWidth="1"/>
    <col min="56" max="56" width="13.6640625" style="15" hidden="1" customWidth="1"/>
    <col min="57" max="57" width="13.6640625" style="5" hidden="1" customWidth="1"/>
  </cols>
  <sheetData>
    <row r="1" spans="1:57" x14ac:dyDescent="0.3">
      <c r="AP1" s="5">
        <v>1573</v>
      </c>
      <c r="AR1" s="5">
        <v>2622</v>
      </c>
      <c r="AT1" s="5">
        <v>1</v>
      </c>
      <c r="AY1" s="5" t="s">
        <v>0</v>
      </c>
    </row>
    <row r="2" spans="1:57" ht="68.099999999999994" customHeight="1" x14ac:dyDescent="0.3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8" t="s">
        <v>14</v>
      </c>
      <c r="O2" s="16" t="s">
        <v>15</v>
      </c>
      <c r="P2" s="19" t="s">
        <v>16</v>
      </c>
      <c r="Q2" s="16" t="s">
        <v>17</v>
      </c>
      <c r="R2" s="20" t="s">
        <v>18</v>
      </c>
      <c r="S2" s="16" t="s">
        <v>19</v>
      </c>
      <c r="T2" s="21" t="s">
        <v>20</v>
      </c>
      <c r="U2" s="16" t="s">
        <v>21</v>
      </c>
      <c r="V2" s="24" t="s">
        <v>48</v>
      </c>
      <c r="W2" s="16" t="s">
        <v>49</v>
      </c>
      <c r="X2" s="16" t="s">
        <v>22</v>
      </c>
      <c r="Y2" s="16" t="s">
        <v>23</v>
      </c>
      <c r="Z2" s="16" t="s">
        <v>24</v>
      </c>
      <c r="AA2" s="16" t="s">
        <v>25</v>
      </c>
      <c r="AB2" s="22" t="s">
        <v>26</v>
      </c>
      <c r="AC2" s="16" t="s">
        <v>27</v>
      </c>
      <c r="AD2" s="16" t="s">
        <v>56</v>
      </c>
      <c r="AE2" s="16" t="s">
        <v>57</v>
      </c>
      <c r="AF2" s="23" t="s">
        <v>28</v>
      </c>
      <c r="AG2" s="16" t="s">
        <v>29</v>
      </c>
      <c r="AH2" s="16" t="s">
        <v>30</v>
      </c>
      <c r="AI2" s="16" t="s">
        <v>31</v>
      </c>
      <c r="AJ2" s="16" t="s">
        <v>32</v>
      </c>
      <c r="AK2" s="22" t="s">
        <v>33</v>
      </c>
      <c r="AL2" s="16" t="s">
        <v>34</v>
      </c>
      <c r="AM2" s="16" t="s">
        <v>35</v>
      </c>
      <c r="AN2" s="16" t="s">
        <v>36</v>
      </c>
      <c r="AO2" s="17" t="s">
        <v>37</v>
      </c>
      <c r="AP2" s="16" t="s">
        <v>38</v>
      </c>
      <c r="AQ2" s="17" t="s">
        <v>39</v>
      </c>
      <c r="AR2" s="16" t="s">
        <v>40</v>
      </c>
      <c r="AS2" s="16" t="s">
        <v>41</v>
      </c>
      <c r="AT2" s="16" t="s">
        <v>42</v>
      </c>
      <c r="AU2" s="16" t="s">
        <v>43</v>
      </c>
      <c r="AV2" s="16" t="s">
        <v>44</v>
      </c>
      <c r="AW2" s="16" t="s">
        <v>45</v>
      </c>
      <c r="AX2" s="16" t="s">
        <v>46</v>
      </c>
      <c r="AY2" s="16" t="s">
        <v>47</v>
      </c>
      <c r="AZ2" s="25" t="s">
        <v>50</v>
      </c>
      <c r="BA2" s="16" t="s">
        <v>51</v>
      </c>
      <c r="BB2" s="26" t="s">
        <v>52</v>
      </c>
      <c r="BC2" s="16" t="s">
        <v>53</v>
      </c>
      <c r="BD2" s="27" t="s">
        <v>54</v>
      </c>
      <c r="BE2" s="16" t="s">
        <v>55</v>
      </c>
    </row>
    <row r="3" spans="1:57" x14ac:dyDescent="0.3">
      <c r="A3" s="1" t="s">
        <v>58</v>
      </c>
      <c r="B3" s="1" t="s">
        <v>59</v>
      </c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  <c r="H3" s="1" t="s">
        <v>65</v>
      </c>
      <c r="I3" s="2">
        <v>98</v>
      </c>
      <c r="J3" s="2">
        <v>30.67</v>
      </c>
      <c r="K3" s="2">
        <f t="shared" ref="K3:K34" si="0">SUM(N3,P3,R3,T3,X3,Z3,AB3,AF3,AI3,AK3,AM3,V3,AZ3,BB3,BD3,AD3)</f>
        <v>0.4</v>
      </c>
      <c r="L3" s="2">
        <f t="shared" ref="L3:L66" si="1">SUM(M3,AH3,AO3,AQ3,AS3,AU3,AV3)</f>
        <v>0</v>
      </c>
      <c r="T3" s="8">
        <v>0.4</v>
      </c>
      <c r="U3" s="5">
        <v>20.399999999999999</v>
      </c>
      <c r="AP3" s="5" t="str">
        <f t="shared" ref="AP3:AP66" si="2">IF(AO3&gt;0,AO3*$AP$1,"")</f>
        <v/>
      </c>
      <c r="AR3" s="5" t="str">
        <f t="shared" ref="AR3:AR66" si="3">IF(AQ3&gt;0,AQ3*$AR$1,"")</f>
        <v/>
      </c>
      <c r="AT3" s="5" t="str">
        <f t="shared" ref="AT3:AT66" si="4">IF(AS3&gt;0,AS3*$AT$1,"")</f>
        <v/>
      </c>
      <c r="AW3" s="5">
        <f t="shared" ref="AW3:AW66" si="5">SUM(O3,Q3,S3,U3,Y3,AA3,AC3,AG3,AJ3,AL3,AN3,W3,BA3,BC3,BE3,AE3)</f>
        <v>20.399999999999999</v>
      </c>
      <c r="AX3" s="11">
        <f t="shared" ref="AX3:AX34" si="6">(AW3/$AW$226)*100</f>
        <v>4.0509912341855706E-3</v>
      </c>
      <c r="AY3" s="5">
        <f>(AX3/100)*$AY$1</f>
        <v>4.0509912341855703</v>
      </c>
    </row>
    <row r="4" spans="1:57" x14ac:dyDescent="0.3">
      <c r="A4" s="1" t="s">
        <v>66</v>
      </c>
      <c r="B4" s="1" t="s">
        <v>67</v>
      </c>
      <c r="C4" s="1" t="s">
        <v>68</v>
      </c>
      <c r="D4" s="1" t="s">
        <v>69</v>
      </c>
      <c r="E4" s="1" t="s">
        <v>70</v>
      </c>
      <c r="F4" s="1" t="s">
        <v>63</v>
      </c>
      <c r="G4" s="1" t="s">
        <v>64</v>
      </c>
      <c r="H4" s="1" t="s">
        <v>65</v>
      </c>
      <c r="I4" s="2">
        <v>114.94</v>
      </c>
      <c r="J4" s="2">
        <v>33.68</v>
      </c>
      <c r="K4" s="2">
        <f t="shared" si="0"/>
        <v>12.51</v>
      </c>
      <c r="L4" s="2">
        <f t="shared" si="1"/>
        <v>0</v>
      </c>
      <c r="AD4" s="2">
        <v>12.51</v>
      </c>
      <c r="AE4" s="5">
        <v>1090.9971</v>
      </c>
      <c r="AP4" s="5" t="str">
        <f t="shared" si="2"/>
        <v/>
      </c>
      <c r="AR4" s="5" t="str">
        <f t="shared" si="3"/>
        <v/>
      </c>
      <c r="AT4" s="5" t="str">
        <f t="shared" si="4"/>
        <v/>
      </c>
      <c r="AW4" s="5">
        <f t="shared" si="5"/>
        <v>1090.9971</v>
      </c>
      <c r="AX4" s="11">
        <f t="shared" si="6"/>
        <v>0.2166480239520529</v>
      </c>
      <c r="AY4" s="5">
        <f t="shared" ref="AY4:AY67" si="7">(AX4/100)*$AY$1</f>
        <v>216.64802395205291</v>
      </c>
    </row>
    <row r="5" spans="1:57" x14ac:dyDescent="0.3">
      <c r="A5" s="1" t="s">
        <v>71</v>
      </c>
      <c r="B5" s="1" t="s">
        <v>72</v>
      </c>
      <c r="C5" s="1" t="s">
        <v>73</v>
      </c>
      <c r="D5" s="1" t="s">
        <v>61</v>
      </c>
      <c r="E5" s="1" t="s">
        <v>74</v>
      </c>
      <c r="F5" s="1" t="s">
        <v>63</v>
      </c>
      <c r="G5" s="1" t="s">
        <v>64</v>
      </c>
      <c r="H5" s="1" t="s">
        <v>65</v>
      </c>
      <c r="I5" s="2">
        <v>100</v>
      </c>
      <c r="J5" s="2">
        <v>7.0000000000000007E-2</v>
      </c>
      <c r="K5" s="2">
        <f t="shared" si="0"/>
        <v>6.0000000000000005E-2</v>
      </c>
      <c r="L5" s="2">
        <f t="shared" si="1"/>
        <v>0</v>
      </c>
      <c r="N5" s="4">
        <v>0.02</v>
      </c>
      <c r="O5" s="5">
        <v>7.84</v>
      </c>
      <c r="P5" s="6">
        <v>0.03</v>
      </c>
      <c r="Q5" s="5">
        <v>8.8650000000000002</v>
      </c>
      <c r="R5" s="7">
        <v>0.01</v>
      </c>
      <c r="S5" s="5">
        <v>1.6950000000000001</v>
      </c>
      <c r="AP5" s="5" t="str">
        <f t="shared" si="2"/>
        <v/>
      </c>
      <c r="AR5" s="5" t="str">
        <f t="shared" si="3"/>
        <v/>
      </c>
      <c r="AT5" s="5" t="str">
        <f t="shared" si="4"/>
        <v/>
      </c>
      <c r="AW5" s="5">
        <f t="shared" si="5"/>
        <v>18.399999999999999</v>
      </c>
      <c r="AX5" s="11">
        <f t="shared" si="6"/>
        <v>3.653835230834044E-3</v>
      </c>
      <c r="AY5" s="5">
        <f t="shared" si="7"/>
        <v>3.6538352308340443</v>
      </c>
    </row>
    <row r="6" spans="1:57" x14ac:dyDescent="0.3">
      <c r="A6" s="1" t="s">
        <v>71</v>
      </c>
      <c r="B6" s="1" t="s">
        <v>72</v>
      </c>
      <c r="C6" s="1" t="s">
        <v>73</v>
      </c>
      <c r="D6" s="1" t="s">
        <v>61</v>
      </c>
      <c r="E6" s="1" t="s">
        <v>75</v>
      </c>
      <c r="F6" s="1" t="s">
        <v>63</v>
      </c>
      <c r="G6" s="1" t="s">
        <v>64</v>
      </c>
      <c r="H6" s="1" t="s">
        <v>65</v>
      </c>
      <c r="I6" s="2">
        <v>100</v>
      </c>
      <c r="J6" s="2">
        <v>39.07</v>
      </c>
      <c r="K6" s="2">
        <f t="shared" si="0"/>
        <v>23.889999999999997</v>
      </c>
      <c r="L6" s="2">
        <f t="shared" si="1"/>
        <v>2.0699999999999998</v>
      </c>
      <c r="N6" s="4">
        <v>11.19</v>
      </c>
      <c r="O6" s="5">
        <v>4386.4799999999996</v>
      </c>
      <c r="P6" s="6">
        <v>11.89</v>
      </c>
      <c r="Q6" s="5">
        <v>3513.4949999999999</v>
      </c>
      <c r="R6" s="7">
        <v>0.81</v>
      </c>
      <c r="S6" s="5">
        <v>137.29499999999999</v>
      </c>
      <c r="AP6" s="5" t="str">
        <f t="shared" si="2"/>
        <v/>
      </c>
      <c r="AQ6" s="3">
        <v>0.83</v>
      </c>
      <c r="AR6" s="5">
        <f t="shared" si="3"/>
        <v>2176.2599999999998</v>
      </c>
      <c r="AT6" s="5" t="str">
        <f t="shared" si="4"/>
        <v/>
      </c>
      <c r="AU6" s="2">
        <v>1.24</v>
      </c>
      <c r="AW6" s="5">
        <f t="shared" si="5"/>
        <v>8037.2699999999995</v>
      </c>
      <c r="AX6" s="11">
        <f t="shared" si="6"/>
        <v>1.5960250155285616</v>
      </c>
      <c r="AY6" s="5">
        <f t="shared" si="7"/>
        <v>1596.0250155285617</v>
      </c>
    </row>
    <row r="7" spans="1:57" x14ac:dyDescent="0.3">
      <c r="A7" s="1" t="s">
        <v>71</v>
      </c>
      <c r="B7" s="1" t="s">
        <v>72</v>
      </c>
      <c r="C7" s="1" t="s">
        <v>73</v>
      </c>
      <c r="D7" s="1" t="s">
        <v>61</v>
      </c>
      <c r="E7" s="1" t="s">
        <v>76</v>
      </c>
      <c r="F7" s="1" t="s">
        <v>63</v>
      </c>
      <c r="G7" s="1" t="s">
        <v>64</v>
      </c>
      <c r="H7" s="1" t="s">
        <v>65</v>
      </c>
      <c r="I7" s="2">
        <v>100</v>
      </c>
      <c r="J7" s="2">
        <v>9.77</v>
      </c>
      <c r="K7" s="2">
        <f t="shared" si="0"/>
        <v>0.17</v>
      </c>
      <c r="L7" s="2">
        <f t="shared" si="1"/>
        <v>0</v>
      </c>
      <c r="R7" s="7">
        <v>0.17</v>
      </c>
      <c r="S7" s="5">
        <v>28.815000000000001</v>
      </c>
      <c r="AP7" s="5" t="str">
        <f t="shared" si="2"/>
        <v/>
      </c>
      <c r="AR7" s="5" t="str">
        <f t="shared" si="3"/>
        <v/>
      </c>
      <c r="AT7" s="5" t="str">
        <f t="shared" si="4"/>
        <v/>
      </c>
      <c r="AW7" s="5">
        <f t="shared" si="5"/>
        <v>28.815000000000001</v>
      </c>
      <c r="AX7" s="11">
        <f t="shared" si="6"/>
        <v>5.7220251182871192E-3</v>
      </c>
      <c r="AY7" s="5">
        <f t="shared" si="7"/>
        <v>5.7220251182871191</v>
      </c>
    </row>
    <row r="8" spans="1:57" x14ac:dyDescent="0.3">
      <c r="A8" s="1" t="s">
        <v>71</v>
      </c>
      <c r="B8" s="1" t="s">
        <v>72</v>
      </c>
      <c r="C8" s="1" t="s">
        <v>73</v>
      </c>
      <c r="D8" s="1" t="s">
        <v>61</v>
      </c>
      <c r="E8" s="1" t="s">
        <v>62</v>
      </c>
      <c r="F8" s="1" t="s">
        <v>63</v>
      </c>
      <c r="G8" s="1" t="s">
        <v>64</v>
      </c>
      <c r="H8" s="1" t="s">
        <v>65</v>
      </c>
      <c r="I8" s="2">
        <v>100</v>
      </c>
      <c r="J8" s="2">
        <v>10.27</v>
      </c>
      <c r="K8" s="2">
        <f t="shared" si="0"/>
        <v>1.62</v>
      </c>
      <c r="L8" s="2">
        <f t="shared" si="1"/>
        <v>0</v>
      </c>
      <c r="R8" s="7">
        <v>0.64</v>
      </c>
      <c r="S8" s="5">
        <v>108.48</v>
      </c>
      <c r="T8" s="8">
        <v>0.98</v>
      </c>
      <c r="U8" s="5">
        <v>49.98</v>
      </c>
      <c r="AP8" s="5" t="str">
        <f t="shared" si="2"/>
        <v/>
      </c>
      <c r="AR8" s="5" t="str">
        <f t="shared" si="3"/>
        <v/>
      </c>
      <c r="AT8" s="5" t="str">
        <f t="shared" si="4"/>
        <v/>
      </c>
      <c r="AW8" s="5">
        <f t="shared" si="5"/>
        <v>158.46</v>
      </c>
      <c r="AX8" s="11">
        <f t="shared" si="6"/>
        <v>3.1466670145541449E-2</v>
      </c>
      <c r="AY8" s="5">
        <f t="shared" si="7"/>
        <v>31.46667014554145</v>
      </c>
    </row>
    <row r="9" spans="1:57" x14ac:dyDescent="0.3">
      <c r="A9" s="1" t="s">
        <v>71</v>
      </c>
      <c r="B9" s="1" t="s">
        <v>72</v>
      </c>
      <c r="C9" s="1" t="s">
        <v>73</v>
      </c>
      <c r="D9" s="1" t="s">
        <v>61</v>
      </c>
      <c r="E9" s="1" t="s">
        <v>77</v>
      </c>
      <c r="F9" s="1" t="s">
        <v>63</v>
      </c>
      <c r="G9" s="1" t="s">
        <v>64</v>
      </c>
      <c r="H9" s="1" t="s">
        <v>65</v>
      </c>
      <c r="I9" s="2">
        <v>100</v>
      </c>
      <c r="J9" s="2">
        <v>40.22</v>
      </c>
      <c r="K9" s="2">
        <f t="shared" si="0"/>
        <v>31.61</v>
      </c>
      <c r="L9" s="2">
        <f t="shared" si="1"/>
        <v>0</v>
      </c>
      <c r="N9" s="4">
        <v>2.58</v>
      </c>
      <c r="O9" s="5">
        <v>1011.36</v>
      </c>
      <c r="P9" s="6">
        <v>21.18</v>
      </c>
      <c r="Q9" s="5">
        <v>6258.69</v>
      </c>
      <c r="R9" s="7">
        <v>7.85</v>
      </c>
      <c r="S9" s="5">
        <v>1330.575</v>
      </c>
      <c r="AP9" s="5" t="str">
        <f t="shared" si="2"/>
        <v/>
      </c>
      <c r="AR9" s="5" t="str">
        <f t="shared" si="3"/>
        <v/>
      </c>
      <c r="AT9" s="5" t="str">
        <f t="shared" si="4"/>
        <v/>
      </c>
      <c r="AW9" s="5">
        <f t="shared" si="5"/>
        <v>8600.625</v>
      </c>
      <c r="AX9" s="11">
        <f t="shared" si="6"/>
        <v>1.7078949256626115</v>
      </c>
      <c r="AY9" s="5">
        <f t="shared" si="7"/>
        <v>1707.8949256626115</v>
      </c>
    </row>
    <row r="10" spans="1:57" x14ac:dyDescent="0.3">
      <c r="A10" s="1" t="s">
        <v>78</v>
      </c>
      <c r="B10" s="1" t="s">
        <v>79</v>
      </c>
      <c r="C10" s="1" t="s">
        <v>80</v>
      </c>
      <c r="D10" s="1" t="s">
        <v>61</v>
      </c>
      <c r="E10" s="1" t="s">
        <v>70</v>
      </c>
      <c r="F10" s="1" t="s">
        <v>63</v>
      </c>
      <c r="G10" s="1" t="s">
        <v>64</v>
      </c>
      <c r="H10" s="1" t="s">
        <v>65</v>
      </c>
      <c r="I10" s="2">
        <v>5.0599999999999996</v>
      </c>
      <c r="J10" s="2">
        <v>4.28</v>
      </c>
      <c r="K10" s="2">
        <f t="shared" si="0"/>
        <v>3.01</v>
      </c>
      <c r="L10" s="2">
        <f t="shared" si="1"/>
        <v>0</v>
      </c>
      <c r="AD10" s="2">
        <v>3.01</v>
      </c>
      <c r="AE10" s="5">
        <v>262.50209999999998</v>
      </c>
      <c r="AP10" s="5" t="str">
        <f t="shared" si="2"/>
        <v/>
      </c>
      <c r="AR10" s="5" t="str">
        <f t="shared" si="3"/>
        <v/>
      </c>
      <c r="AT10" s="5" t="str">
        <f t="shared" si="4"/>
        <v/>
      </c>
      <c r="AW10" s="5">
        <f t="shared" si="5"/>
        <v>262.50209999999998</v>
      </c>
      <c r="AX10" s="11">
        <f t="shared" si="6"/>
        <v>5.2127142453691377E-2</v>
      </c>
      <c r="AY10" s="5">
        <f t="shared" si="7"/>
        <v>52.127142453691377</v>
      </c>
    </row>
    <row r="11" spans="1:57" x14ac:dyDescent="0.3">
      <c r="A11" s="1" t="s">
        <v>81</v>
      </c>
      <c r="B11" s="1" t="s">
        <v>238</v>
      </c>
      <c r="C11" s="1" t="s">
        <v>239</v>
      </c>
      <c r="D11" s="1" t="s">
        <v>82</v>
      </c>
      <c r="E11" s="1" t="s">
        <v>83</v>
      </c>
      <c r="F11" s="1" t="s">
        <v>63</v>
      </c>
      <c r="G11" s="1" t="s">
        <v>64</v>
      </c>
      <c r="H11" s="1" t="s">
        <v>65</v>
      </c>
      <c r="I11" s="2">
        <v>40</v>
      </c>
      <c r="J11" s="2">
        <v>38.1</v>
      </c>
      <c r="K11" s="2">
        <f t="shared" si="0"/>
        <v>27.96</v>
      </c>
      <c r="L11" s="2">
        <f t="shared" si="1"/>
        <v>0.41000000000000003</v>
      </c>
      <c r="P11" s="6">
        <v>2.36</v>
      </c>
      <c r="Q11" s="5">
        <v>697.38</v>
      </c>
      <c r="AD11" s="2">
        <v>25.6</v>
      </c>
      <c r="AE11" s="5">
        <v>2232.576</v>
      </c>
      <c r="AP11" s="5" t="str">
        <f t="shared" si="2"/>
        <v/>
      </c>
      <c r="AQ11" s="3">
        <v>0.08</v>
      </c>
      <c r="AR11" s="5">
        <f t="shared" si="3"/>
        <v>209.76</v>
      </c>
      <c r="AT11" s="5" t="str">
        <f t="shared" si="4"/>
        <v/>
      </c>
      <c r="AU11" s="2">
        <v>0.33</v>
      </c>
      <c r="AW11" s="5">
        <f t="shared" si="5"/>
        <v>2929.9560000000001</v>
      </c>
      <c r="AX11" s="11">
        <f t="shared" si="6"/>
        <v>0.58182480747791276</v>
      </c>
      <c r="AY11" s="5">
        <f t="shared" si="7"/>
        <v>581.82480747791283</v>
      </c>
    </row>
    <row r="12" spans="1:57" x14ac:dyDescent="0.3">
      <c r="A12" s="1" t="s">
        <v>81</v>
      </c>
      <c r="B12" s="1" t="s">
        <v>238</v>
      </c>
      <c r="C12" s="1" t="s">
        <v>239</v>
      </c>
      <c r="D12" s="1" t="s">
        <v>82</v>
      </c>
      <c r="E12" s="1" t="s">
        <v>70</v>
      </c>
      <c r="F12" s="1" t="s">
        <v>63</v>
      </c>
      <c r="G12" s="1" t="s">
        <v>64</v>
      </c>
      <c r="H12" s="1" t="s">
        <v>65</v>
      </c>
      <c r="I12" s="2">
        <v>40</v>
      </c>
      <c r="J12" s="2">
        <v>0.09</v>
      </c>
      <c r="K12" s="2">
        <f t="shared" si="0"/>
        <v>0.03</v>
      </c>
      <c r="L12" s="2">
        <f t="shared" si="1"/>
        <v>0</v>
      </c>
      <c r="AD12" s="2">
        <v>0.03</v>
      </c>
      <c r="AE12" s="5">
        <v>2.6162999999999998</v>
      </c>
      <c r="AP12" s="5" t="str">
        <f t="shared" si="2"/>
        <v/>
      </c>
      <c r="AR12" s="5" t="str">
        <f t="shared" si="3"/>
        <v/>
      </c>
      <c r="AT12" s="5" t="str">
        <f t="shared" si="4"/>
        <v/>
      </c>
      <c r="AW12" s="5">
        <f t="shared" si="5"/>
        <v>2.6162999999999998</v>
      </c>
      <c r="AX12" s="11">
        <f t="shared" si="6"/>
        <v>5.1953962578429945E-4</v>
      </c>
      <c r="AY12" s="5">
        <f t="shared" si="7"/>
        <v>0.51953962578429946</v>
      </c>
    </row>
    <row r="13" spans="1:57" x14ac:dyDescent="0.3">
      <c r="A13" s="1" t="s">
        <v>84</v>
      </c>
      <c r="B13" s="1" t="s">
        <v>238</v>
      </c>
      <c r="C13" s="1" t="s">
        <v>239</v>
      </c>
      <c r="D13" s="1" t="s">
        <v>82</v>
      </c>
      <c r="E13" s="1" t="s">
        <v>85</v>
      </c>
      <c r="F13" s="1" t="s">
        <v>63</v>
      </c>
      <c r="G13" s="1" t="s">
        <v>64</v>
      </c>
      <c r="H13" s="1" t="s">
        <v>65</v>
      </c>
      <c r="I13" s="2">
        <v>150</v>
      </c>
      <c r="J13" s="2">
        <v>36.78</v>
      </c>
      <c r="K13" s="2">
        <f t="shared" si="0"/>
        <v>36.78</v>
      </c>
      <c r="L13" s="2">
        <f t="shared" si="1"/>
        <v>0</v>
      </c>
      <c r="N13" s="4">
        <v>6.51</v>
      </c>
      <c r="O13" s="5">
        <v>2551.92</v>
      </c>
      <c r="P13" s="6">
        <v>25.5</v>
      </c>
      <c r="Q13" s="5">
        <v>7535.25</v>
      </c>
      <c r="R13" s="7">
        <v>4.7699999999999996</v>
      </c>
      <c r="S13" s="5">
        <v>808.51499999999987</v>
      </c>
      <c r="AP13" s="5" t="str">
        <f t="shared" si="2"/>
        <v/>
      </c>
      <c r="AR13" s="5" t="str">
        <f t="shared" si="3"/>
        <v/>
      </c>
      <c r="AT13" s="5" t="str">
        <f t="shared" si="4"/>
        <v/>
      </c>
      <c r="AW13" s="5">
        <f t="shared" si="5"/>
        <v>10895.684999999999</v>
      </c>
      <c r="AX13" s="11">
        <f t="shared" si="6"/>
        <v>2.1636433541885887</v>
      </c>
      <c r="AY13" s="5">
        <f t="shared" si="7"/>
        <v>2163.6433541885885</v>
      </c>
    </row>
    <row r="14" spans="1:57" x14ac:dyDescent="0.3">
      <c r="A14" s="1" t="s">
        <v>84</v>
      </c>
      <c r="B14" s="1" t="s">
        <v>238</v>
      </c>
      <c r="C14" s="1" t="s">
        <v>239</v>
      </c>
      <c r="D14" s="1" t="s">
        <v>82</v>
      </c>
      <c r="E14" s="1" t="s">
        <v>86</v>
      </c>
      <c r="F14" s="1" t="s">
        <v>63</v>
      </c>
      <c r="G14" s="1" t="s">
        <v>64</v>
      </c>
      <c r="H14" s="1" t="s">
        <v>65</v>
      </c>
      <c r="I14" s="2">
        <v>150</v>
      </c>
      <c r="J14" s="2">
        <v>33.369999999999997</v>
      </c>
      <c r="K14" s="2">
        <f t="shared" si="0"/>
        <v>31.580000000000002</v>
      </c>
      <c r="L14" s="2">
        <f t="shared" si="1"/>
        <v>1.79</v>
      </c>
      <c r="N14" s="4">
        <v>1.61</v>
      </c>
      <c r="O14" s="5">
        <v>631.12</v>
      </c>
      <c r="P14" s="6">
        <v>29.96</v>
      </c>
      <c r="Q14" s="5">
        <v>8853.18</v>
      </c>
      <c r="AD14" s="2">
        <v>0.01</v>
      </c>
      <c r="AE14" s="5">
        <v>0.87209999999999999</v>
      </c>
      <c r="AP14" s="5" t="str">
        <f t="shared" si="2"/>
        <v/>
      </c>
      <c r="AQ14" s="3">
        <v>0.66</v>
      </c>
      <c r="AR14" s="5">
        <f t="shared" si="3"/>
        <v>1730.52</v>
      </c>
      <c r="AT14" s="5" t="str">
        <f t="shared" si="4"/>
        <v/>
      </c>
      <c r="AU14" s="2">
        <v>1.1299999999999999</v>
      </c>
      <c r="AW14" s="5">
        <f t="shared" si="5"/>
        <v>9485.1721000000016</v>
      </c>
      <c r="AX14" s="11">
        <f t="shared" si="6"/>
        <v>1.8835465211687035</v>
      </c>
      <c r="AY14" s="5">
        <f t="shared" si="7"/>
        <v>1883.5465211687035</v>
      </c>
    </row>
    <row r="15" spans="1:57" x14ac:dyDescent="0.3">
      <c r="A15" s="1" t="s">
        <v>84</v>
      </c>
      <c r="B15" s="1" t="s">
        <v>238</v>
      </c>
      <c r="C15" s="1" t="s">
        <v>239</v>
      </c>
      <c r="D15" s="1" t="s">
        <v>82</v>
      </c>
      <c r="E15" s="1" t="s">
        <v>83</v>
      </c>
      <c r="F15" s="1" t="s">
        <v>63</v>
      </c>
      <c r="G15" s="1" t="s">
        <v>64</v>
      </c>
      <c r="H15" s="1" t="s">
        <v>65</v>
      </c>
      <c r="I15" s="2">
        <v>150</v>
      </c>
      <c r="J15" s="2">
        <v>0.04</v>
      </c>
      <c r="K15" s="2">
        <f t="shared" si="0"/>
        <v>0.04</v>
      </c>
      <c r="L15" s="2">
        <f t="shared" si="1"/>
        <v>0</v>
      </c>
      <c r="P15" s="6">
        <v>0.04</v>
      </c>
      <c r="Q15" s="5">
        <v>11.82</v>
      </c>
      <c r="AP15" s="5" t="str">
        <f t="shared" si="2"/>
        <v/>
      </c>
      <c r="AR15" s="5" t="str">
        <f t="shared" si="3"/>
        <v/>
      </c>
      <c r="AT15" s="5" t="str">
        <f t="shared" si="4"/>
        <v/>
      </c>
      <c r="AW15" s="5">
        <f t="shared" si="5"/>
        <v>11.82</v>
      </c>
      <c r="AX15" s="11">
        <f t="shared" si="6"/>
        <v>2.3471919798075218E-3</v>
      </c>
      <c r="AY15" s="5">
        <f t="shared" si="7"/>
        <v>2.3471919798075218</v>
      </c>
    </row>
    <row r="16" spans="1:57" x14ac:dyDescent="0.3">
      <c r="A16" s="1" t="s">
        <v>84</v>
      </c>
      <c r="B16" s="1" t="s">
        <v>238</v>
      </c>
      <c r="C16" s="1" t="s">
        <v>239</v>
      </c>
      <c r="D16" s="1" t="s">
        <v>82</v>
      </c>
      <c r="E16" s="1" t="s">
        <v>74</v>
      </c>
      <c r="F16" s="1" t="s">
        <v>63</v>
      </c>
      <c r="G16" s="1" t="s">
        <v>64</v>
      </c>
      <c r="H16" s="1" t="s">
        <v>65</v>
      </c>
      <c r="I16" s="2">
        <v>150</v>
      </c>
      <c r="J16" s="2">
        <v>39.85</v>
      </c>
      <c r="K16" s="2">
        <f t="shared" si="0"/>
        <v>37.320000000000007</v>
      </c>
      <c r="L16" s="2">
        <f t="shared" si="1"/>
        <v>2.5300000000000002</v>
      </c>
      <c r="N16" s="4">
        <v>4.91</v>
      </c>
      <c r="O16" s="5">
        <v>1924.72</v>
      </c>
      <c r="P16" s="6">
        <v>32.380000000000003</v>
      </c>
      <c r="Q16" s="5">
        <v>9568.2900000000009</v>
      </c>
      <c r="R16" s="7">
        <v>0.03</v>
      </c>
      <c r="S16" s="5">
        <v>5.085</v>
      </c>
      <c r="AP16" s="5" t="str">
        <f t="shared" si="2"/>
        <v/>
      </c>
      <c r="AQ16" s="3">
        <v>1.01</v>
      </c>
      <c r="AR16" s="5">
        <f t="shared" si="3"/>
        <v>2648.22</v>
      </c>
      <c r="AT16" s="5" t="str">
        <f t="shared" si="4"/>
        <v/>
      </c>
      <c r="AU16" s="2">
        <v>1.52</v>
      </c>
      <c r="AW16" s="5">
        <f t="shared" si="5"/>
        <v>11498.094999999999</v>
      </c>
      <c r="AX16" s="11">
        <f t="shared" si="6"/>
        <v>2.2832687281780855</v>
      </c>
      <c r="AY16" s="5">
        <f t="shared" si="7"/>
        <v>2283.2687281780854</v>
      </c>
    </row>
    <row r="17" spans="1:51" x14ac:dyDescent="0.3">
      <c r="A17" s="1" t="s">
        <v>84</v>
      </c>
      <c r="B17" s="1" t="s">
        <v>238</v>
      </c>
      <c r="C17" s="1" t="s">
        <v>239</v>
      </c>
      <c r="D17" s="1" t="s">
        <v>82</v>
      </c>
      <c r="E17" s="1" t="s">
        <v>87</v>
      </c>
      <c r="F17" s="1" t="s">
        <v>63</v>
      </c>
      <c r="G17" s="1" t="s">
        <v>64</v>
      </c>
      <c r="H17" s="1" t="s">
        <v>65</v>
      </c>
      <c r="I17" s="2">
        <v>150</v>
      </c>
      <c r="J17" s="2">
        <v>39.97</v>
      </c>
      <c r="K17" s="2">
        <f t="shared" si="0"/>
        <v>39.970000000000006</v>
      </c>
      <c r="L17" s="2">
        <f t="shared" si="1"/>
        <v>0</v>
      </c>
      <c r="P17" s="6">
        <v>21.03</v>
      </c>
      <c r="Q17" s="5">
        <v>6214.3650000000007</v>
      </c>
      <c r="R17" s="7">
        <v>14.31</v>
      </c>
      <c r="S17" s="5">
        <v>2425.5450000000001</v>
      </c>
      <c r="T17" s="8">
        <v>4.63</v>
      </c>
      <c r="U17" s="5">
        <v>236.13</v>
      </c>
      <c r="AP17" s="5" t="str">
        <f t="shared" si="2"/>
        <v/>
      </c>
      <c r="AR17" s="5" t="str">
        <f t="shared" si="3"/>
        <v/>
      </c>
      <c r="AT17" s="5" t="str">
        <f t="shared" si="4"/>
        <v/>
      </c>
      <c r="AW17" s="5">
        <f t="shared" si="5"/>
        <v>8876.0399999999991</v>
      </c>
      <c r="AX17" s="11">
        <f t="shared" si="6"/>
        <v>1.7625862859941415</v>
      </c>
      <c r="AY17" s="5">
        <f t="shared" si="7"/>
        <v>1762.5862859941417</v>
      </c>
    </row>
    <row r="18" spans="1:51" x14ac:dyDescent="0.3">
      <c r="A18" s="1" t="s">
        <v>88</v>
      </c>
      <c r="B18" s="1" t="s">
        <v>89</v>
      </c>
      <c r="C18" s="1" t="s">
        <v>90</v>
      </c>
      <c r="D18" s="1" t="s">
        <v>61</v>
      </c>
      <c r="E18" s="1" t="s">
        <v>86</v>
      </c>
      <c r="F18" s="1" t="s">
        <v>63</v>
      </c>
      <c r="G18" s="1" t="s">
        <v>64</v>
      </c>
      <c r="H18" s="1" t="s">
        <v>65</v>
      </c>
      <c r="I18" s="2">
        <v>6</v>
      </c>
      <c r="J18" s="2">
        <v>5.17</v>
      </c>
      <c r="K18" s="2">
        <f t="shared" si="0"/>
        <v>4.91</v>
      </c>
      <c r="L18" s="2">
        <f t="shared" si="1"/>
        <v>0.26</v>
      </c>
      <c r="P18" s="6">
        <v>4.91</v>
      </c>
      <c r="Q18" s="5">
        <v>1450.905</v>
      </c>
      <c r="AO18" s="3">
        <v>0.01</v>
      </c>
      <c r="AP18" s="5">
        <f t="shared" si="2"/>
        <v>15.73</v>
      </c>
      <c r="AQ18" s="3">
        <v>0.15</v>
      </c>
      <c r="AR18" s="5">
        <f t="shared" si="3"/>
        <v>393.3</v>
      </c>
      <c r="AT18" s="5" t="str">
        <f t="shared" si="4"/>
        <v/>
      </c>
      <c r="AU18" s="2">
        <v>0.1</v>
      </c>
      <c r="AW18" s="5">
        <f t="shared" si="5"/>
        <v>1450.905</v>
      </c>
      <c r="AX18" s="11">
        <f t="shared" si="6"/>
        <v>0.28811781552137333</v>
      </c>
      <c r="AY18" s="5">
        <f t="shared" si="7"/>
        <v>288.1178155213733</v>
      </c>
    </row>
    <row r="19" spans="1:51" x14ac:dyDescent="0.3">
      <c r="A19" s="1" t="s">
        <v>88</v>
      </c>
      <c r="B19" s="1" t="s">
        <v>89</v>
      </c>
      <c r="C19" s="1" t="s">
        <v>90</v>
      </c>
      <c r="D19" s="1" t="s">
        <v>61</v>
      </c>
      <c r="E19" s="1" t="s">
        <v>83</v>
      </c>
      <c r="F19" s="1" t="s">
        <v>63</v>
      </c>
      <c r="G19" s="1" t="s">
        <v>64</v>
      </c>
      <c r="H19" s="1" t="s">
        <v>65</v>
      </c>
      <c r="I19" s="2">
        <v>6</v>
      </c>
      <c r="J19" s="2">
        <v>0.75</v>
      </c>
      <c r="K19" s="2">
        <f t="shared" si="0"/>
        <v>0.08</v>
      </c>
      <c r="L19" s="2">
        <f t="shared" si="1"/>
        <v>0.67</v>
      </c>
      <c r="P19" s="6">
        <v>0.08</v>
      </c>
      <c r="Q19" s="5">
        <v>23.64</v>
      </c>
      <c r="AO19" s="3">
        <v>0.15</v>
      </c>
      <c r="AP19" s="5">
        <f t="shared" si="2"/>
        <v>235.95</v>
      </c>
      <c r="AR19" s="5" t="str">
        <f t="shared" si="3"/>
        <v/>
      </c>
      <c r="AT19" s="5" t="str">
        <f t="shared" si="4"/>
        <v/>
      </c>
      <c r="AU19" s="2">
        <v>0.52</v>
      </c>
      <c r="AW19" s="5">
        <f t="shared" si="5"/>
        <v>23.64</v>
      </c>
      <c r="AX19" s="11">
        <f t="shared" si="6"/>
        <v>4.6943839596150436E-3</v>
      </c>
      <c r="AY19" s="5">
        <f t="shared" si="7"/>
        <v>4.6943839596150436</v>
      </c>
    </row>
    <row r="20" spans="1:51" x14ac:dyDescent="0.3">
      <c r="A20" s="1" t="s">
        <v>91</v>
      </c>
      <c r="B20" s="1" t="s">
        <v>238</v>
      </c>
      <c r="C20" s="1" t="s">
        <v>239</v>
      </c>
      <c r="D20" s="1" t="s">
        <v>82</v>
      </c>
      <c r="E20" s="1" t="s">
        <v>87</v>
      </c>
      <c r="F20" s="1" t="s">
        <v>63</v>
      </c>
      <c r="G20" s="1" t="s">
        <v>64</v>
      </c>
      <c r="H20" s="1" t="s">
        <v>65</v>
      </c>
      <c r="I20" s="2">
        <v>80</v>
      </c>
      <c r="J20" s="2">
        <v>7.0000000000000007E-2</v>
      </c>
      <c r="K20" s="2">
        <f t="shared" si="0"/>
        <v>7.0000000000000007E-2</v>
      </c>
      <c r="L20" s="2">
        <f t="shared" si="1"/>
        <v>0</v>
      </c>
      <c r="P20" s="6">
        <v>0.02</v>
      </c>
      <c r="Q20" s="5">
        <v>5.91</v>
      </c>
      <c r="R20" s="7">
        <v>0.02</v>
      </c>
      <c r="S20" s="5">
        <v>3.39</v>
      </c>
      <c r="T20" s="8">
        <v>0.03</v>
      </c>
      <c r="U20" s="5">
        <v>1.53</v>
      </c>
      <c r="AP20" s="5" t="str">
        <f t="shared" si="2"/>
        <v/>
      </c>
      <c r="AR20" s="5" t="str">
        <f t="shared" si="3"/>
        <v/>
      </c>
      <c r="AT20" s="5" t="str">
        <f t="shared" si="4"/>
        <v/>
      </c>
      <c r="AW20" s="5">
        <f t="shared" si="5"/>
        <v>10.83</v>
      </c>
      <c r="AX20" s="11">
        <f t="shared" si="6"/>
        <v>2.1505997581485162E-3</v>
      </c>
      <c r="AY20" s="5">
        <f t="shared" si="7"/>
        <v>2.1505997581485161</v>
      </c>
    </row>
    <row r="21" spans="1:51" x14ac:dyDescent="0.3">
      <c r="A21" s="1" t="s">
        <v>91</v>
      </c>
      <c r="B21" s="1" t="s">
        <v>238</v>
      </c>
      <c r="C21" s="1" t="s">
        <v>239</v>
      </c>
      <c r="D21" s="1" t="s">
        <v>82</v>
      </c>
      <c r="E21" s="1" t="s">
        <v>92</v>
      </c>
      <c r="F21" s="1" t="s">
        <v>63</v>
      </c>
      <c r="G21" s="1" t="s">
        <v>64</v>
      </c>
      <c r="H21" s="1" t="s">
        <v>65</v>
      </c>
      <c r="I21" s="2">
        <v>80</v>
      </c>
      <c r="J21" s="2">
        <v>38.72</v>
      </c>
      <c r="K21" s="2">
        <f t="shared" si="0"/>
        <v>36.019999999999996</v>
      </c>
      <c r="L21" s="2">
        <f t="shared" si="1"/>
        <v>2.7</v>
      </c>
      <c r="N21" s="4">
        <v>11.39</v>
      </c>
      <c r="O21" s="5">
        <v>4464.88</v>
      </c>
      <c r="P21" s="6">
        <v>20.399999999999999</v>
      </c>
      <c r="Q21" s="5">
        <v>6028.2</v>
      </c>
      <c r="R21" s="7">
        <v>2.33</v>
      </c>
      <c r="S21" s="5">
        <v>394.935</v>
      </c>
      <c r="T21" s="8">
        <v>1.9</v>
      </c>
      <c r="U21" s="5">
        <v>96.899999999999991</v>
      </c>
      <c r="AP21" s="5" t="str">
        <f t="shared" si="2"/>
        <v/>
      </c>
      <c r="AQ21" s="3">
        <v>1.07</v>
      </c>
      <c r="AR21" s="5">
        <f t="shared" si="3"/>
        <v>2805.54</v>
      </c>
      <c r="AT21" s="5" t="str">
        <f t="shared" si="4"/>
        <v/>
      </c>
      <c r="AU21" s="2">
        <v>1.63</v>
      </c>
      <c r="AW21" s="5">
        <f t="shared" si="5"/>
        <v>10984.914999999999</v>
      </c>
      <c r="AX21" s="11">
        <f t="shared" si="6"/>
        <v>2.1813624692781168</v>
      </c>
      <c r="AY21" s="5">
        <f t="shared" si="7"/>
        <v>2181.3624692781168</v>
      </c>
    </row>
    <row r="22" spans="1:51" x14ac:dyDescent="0.3">
      <c r="A22" s="1" t="s">
        <v>91</v>
      </c>
      <c r="B22" s="1" t="s">
        <v>238</v>
      </c>
      <c r="C22" s="1" t="s">
        <v>239</v>
      </c>
      <c r="D22" s="1" t="s">
        <v>82</v>
      </c>
      <c r="E22" s="1" t="s">
        <v>75</v>
      </c>
      <c r="F22" s="1" t="s">
        <v>63</v>
      </c>
      <c r="G22" s="1" t="s">
        <v>64</v>
      </c>
      <c r="H22" s="1" t="s">
        <v>65</v>
      </c>
      <c r="I22" s="2">
        <v>80</v>
      </c>
      <c r="J22" s="2">
        <v>0.09</v>
      </c>
      <c r="K22" s="2">
        <f t="shared" si="0"/>
        <v>0.08</v>
      </c>
      <c r="L22" s="2">
        <f t="shared" si="1"/>
        <v>0</v>
      </c>
      <c r="N22" s="4">
        <v>0.05</v>
      </c>
      <c r="O22" s="5">
        <v>19.600000000000001</v>
      </c>
      <c r="P22" s="6">
        <v>0.03</v>
      </c>
      <c r="Q22" s="5">
        <v>8.8650000000000002</v>
      </c>
      <c r="AP22" s="5" t="str">
        <f t="shared" si="2"/>
        <v/>
      </c>
      <c r="AR22" s="5" t="str">
        <f t="shared" si="3"/>
        <v/>
      </c>
      <c r="AT22" s="5" t="str">
        <f t="shared" si="4"/>
        <v/>
      </c>
      <c r="AW22" s="5">
        <f t="shared" si="5"/>
        <v>28.465000000000003</v>
      </c>
      <c r="AX22" s="11">
        <f t="shared" si="6"/>
        <v>5.6525228177006018E-3</v>
      </c>
      <c r="AY22" s="5">
        <f t="shared" si="7"/>
        <v>5.6525228177006017</v>
      </c>
    </row>
    <row r="23" spans="1:51" x14ac:dyDescent="0.3">
      <c r="A23" s="1" t="s">
        <v>91</v>
      </c>
      <c r="B23" s="1" t="s">
        <v>238</v>
      </c>
      <c r="C23" s="1" t="s">
        <v>239</v>
      </c>
      <c r="D23" s="1" t="s">
        <v>82</v>
      </c>
      <c r="E23" s="1" t="s">
        <v>77</v>
      </c>
      <c r="F23" s="1" t="s">
        <v>63</v>
      </c>
      <c r="G23" s="1" t="s">
        <v>64</v>
      </c>
      <c r="H23" s="1" t="s">
        <v>65</v>
      </c>
      <c r="I23" s="2">
        <v>80</v>
      </c>
      <c r="J23" s="2">
        <v>0.09</v>
      </c>
      <c r="K23" s="2">
        <f t="shared" si="0"/>
        <v>0.09</v>
      </c>
      <c r="L23" s="2">
        <f t="shared" si="1"/>
        <v>0</v>
      </c>
      <c r="N23" s="4">
        <v>0.04</v>
      </c>
      <c r="O23" s="5">
        <v>15.68</v>
      </c>
      <c r="P23" s="6">
        <v>0.05</v>
      </c>
      <c r="Q23" s="5">
        <v>14.775</v>
      </c>
      <c r="AP23" s="5" t="str">
        <f t="shared" si="2"/>
        <v/>
      </c>
      <c r="AR23" s="5" t="str">
        <f t="shared" si="3"/>
        <v/>
      </c>
      <c r="AT23" s="5" t="str">
        <f t="shared" si="4"/>
        <v/>
      </c>
      <c r="AW23" s="5">
        <f t="shared" si="5"/>
        <v>30.454999999999998</v>
      </c>
      <c r="AX23" s="11">
        <f t="shared" si="6"/>
        <v>6.0476930410353702E-3</v>
      </c>
      <c r="AY23" s="5">
        <f t="shared" si="7"/>
        <v>6.0476930410353704</v>
      </c>
    </row>
    <row r="24" spans="1:51" x14ac:dyDescent="0.3">
      <c r="A24" s="1" t="s">
        <v>91</v>
      </c>
      <c r="B24" s="1" t="s">
        <v>238</v>
      </c>
      <c r="C24" s="1" t="s">
        <v>239</v>
      </c>
      <c r="D24" s="1" t="s">
        <v>82</v>
      </c>
      <c r="E24" s="1" t="s">
        <v>93</v>
      </c>
      <c r="F24" s="1" t="s">
        <v>63</v>
      </c>
      <c r="G24" s="1" t="s">
        <v>64</v>
      </c>
      <c r="H24" s="1" t="s">
        <v>65</v>
      </c>
      <c r="I24" s="2">
        <v>80</v>
      </c>
      <c r="J24" s="2">
        <v>38.619999999999997</v>
      </c>
      <c r="K24" s="2">
        <f t="shared" si="0"/>
        <v>38.53</v>
      </c>
      <c r="L24" s="2">
        <f t="shared" si="1"/>
        <v>0.09</v>
      </c>
      <c r="N24" s="4">
        <v>0.44</v>
      </c>
      <c r="O24" s="5">
        <v>172.48</v>
      </c>
      <c r="P24" s="6">
        <v>10.35</v>
      </c>
      <c r="Q24" s="5">
        <v>3058.4250000000002</v>
      </c>
      <c r="R24" s="7">
        <v>19.670000000000002</v>
      </c>
      <c r="S24" s="5">
        <v>3334.0650000000001</v>
      </c>
      <c r="T24" s="8">
        <v>8.07</v>
      </c>
      <c r="U24" s="5">
        <v>411.57</v>
      </c>
      <c r="AP24" s="5" t="str">
        <f t="shared" si="2"/>
        <v/>
      </c>
      <c r="AQ24" s="3">
        <v>0.04</v>
      </c>
      <c r="AR24" s="5">
        <f t="shared" si="3"/>
        <v>104.88</v>
      </c>
      <c r="AT24" s="5" t="str">
        <f t="shared" si="4"/>
        <v/>
      </c>
      <c r="AU24" s="2">
        <v>0.05</v>
      </c>
      <c r="AW24" s="5">
        <f t="shared" si="5"/>
        <v>6976.54</v>
      </c>
      <c r="AX24" s="11">
        <f t="shared" si="6"/>
        <v>1.3853873718110294</v>
      </c>
      <c r="AY24" s="5">
        <f t="shared" si="7"/>
        <v>1385.3873718110294</v>
      </c>
    </row>
    <row r="25" spans="1:51" x14ac:dyDescent="0.3">
      <c r="A25" s="1" t="s">
        <v>94</v>
      </c>
      <c r="B25" s="1" t="s">
        <v>95</v>
      </c>
      <c r="C25" s="1" t="s">
        <v>96</v>
      </c>
      <c r="D25" s="1" t="s">
        <v>97</v>
      </c>
      <c r="E25" s="1" t="s">
        <v>83</v>
      </c>
      <c r="F25" s="1" t="s">
        <v>98</v>
      </c>
      <c r="G25" s="1" t="s">
        <v>64</v>
      </c>
      <c r="H25" s="1" t="s">
        <v>65</v>
      </c>
      <c r="I25" s="2">
        <v>80</v>
      </c>
      <c r="J25" s="2">
        <v>7.0000000000000007E-2</v>
      </c>
      <c r="K25" s="2">
        <f t="shared" si="0"/>
        <v>7.0000000000000007E-2</v>
      </c>
      <c r="L25" s="2">
        <f t="shared" si="1"/>
        <v>0</v>
      </c>
      <c r="AD25" s="2">
        <v>7.0000000000000007E-2</v>
      </c>
      <c r="AE25" s="5">
        <v>6.1047000000000002</v>
      </c>
      <c r="AP25" s="5" t="str">
        <f t="shared" si="2"/>
        <v/>
      </c>
      <c r="AR25" s="5" t="str">
        <f t="shared" si="3"/>
        <v/>
      </c>
      <c r="AT25" s="5" t="str">
        <f t="shared" si="4"/>
        <v/>
      </c>
      <c r="AW25" s="5">
        <f t="shared" si="5"/>
        <v>6.1047000000000002</v>
      </c>
      <c r="AX25" s="11">
        <f t="shared" si="6"/>
        <v>1.212259126830032E-3</v>
      </c>
      <c r="AY25" s="5">
        <f t="shared" si="7"/>
        <v>1.212259126830032</v>
      </c>
    </row>
    <row r="26" spans="1:51" x14ac:dyDescent="0.3">
      <c r="A26" s="1" t="s">
        <v>94</v>
      </c>
      <c r="B26" s="1" t="s">
        <v>95</v>
      </c>
      <c r="C26" s="1" t="s">
        <v>96</v>
      </c>
      <c r="D26" s="1" t="s">
        <v>97</v>
      </c>
      <c r="E26" s="1" t="s">
        <v>70</v>
      </c>
      <c r="F26" s="1" t="s">
        <v>98</v>
      </c>
      <c r="G26" s="1" t="s">
        <v>64</v>
      </c>
      <c r="H26" s="1" t="s">
        <v>65</v>
      </c>
      <c r="I26" s="2">
        <v>80</v>
      </c>
      <c r="J26" s="2">
        <v>7.0000000000000007E-2</v>
      </c>
      <c r="K26" s="2">
        <f t="shared" si="0"/>
        <v>0.05</v>
      </c>
      <c r="L26" s="2">
        <f t="shared" si="1"/>
        <v>0</v>
      </c>
      <c r="AD26" s="2">
        <v>0.05</v>
      </c>
      <c r="AE26" s="5">
        <v>4.3605</v>
      </c>
      <c r="AP26" s="5" t="str">
        <f t="shared" si="2"/>
        <v/>
      </c>
      <c r="AR26" s="5" t="str">
        <f t="shared" si="3"/>
        <v/>
      </c>
      <c r="AT26" s="5" t="str">
        <f t="shared" si="4"/>
        <v/>
      </c>
      <c r="AW26" s="5">
        <f t="shared" si="5"/>
        <v>4.3605</v>
      </c>
      <c r="AX26" s="11">
        <f t="shared" si="6"/>
        <v>8.6589937630716571E-4</v>
      </c>
      <c r="AY26" s="5">
        <f t="shared" si="7"/>
        <v>0.86589937630716574</v>
      </c>
    </row>
    <row r="27" spans="1:51" x14ac:dyDescent="0.3">
      <c r="A27" s="1" t="s">
        <v>94</v>
      </c>
      <c r="B27" s="1" t="s">
        <v>95</v>
      </c>
      <c r="C27" s="1" t="s">
        <v>96</v>
      </c>
      <c r="D27" s="1" t="s">
        <v>97</v>
      </c>
      <c r="E27" s="1" t="s">
        <v>99</v>
      </c>
      <c r="F27" s="1" t="s">
        <v>98</v>
      </c>
      <c r="G27" s="1" t="s">
        <v>64</v>
      </c>
      <c r="H27" s="1" t="s">
        <v>65</v>
      </c>
      <c r="I27" s="2">
        <v>80</v>
      </c>
      <c r="J27" s="2">
        <v>39.4</v>
      </c>
      <c r="K27" s="2">
        <f t="shared" si="0"/>
        <v>6.89</v>
      </c>
      <c r="L27" s="2">
        <f t="shared" si="1"/>
        <v>0</v>
      </c>
      <c r="AD27" s="2">
        <v>6.89</v>
      </c>
      <c r="AE27" s="5">
        <v>600.87689999999998</v>
      </c>
      <c r="AP27" s="5" t="str">
        <f t="shared" si="2"/>
        <v/>
      </c>
      <c r="AR27" s="5" t="str">
        <f t="shared" si="3"/>
        <v/>
      </c>
      <c r="AT27" s="5" t="str">
        <f t="shared" si="4"/>
        <v/>
      </c>
      <c r="AW27" s="5">
        <f t="shared" si="5"/>
        <v>600.87689999999998</v>
      </c>
      <c r="AX27" s="11">
        <f t="shared" si="6"/>
        <v>0.11932093405512745</v>
      </c>
      <c r="AY27" s="5">
        <f t="shared" si="7"/>
        <v>119.32093405512744</v>
      </c>
    </row>
    <row r="28" spans="1:51" x14ac:dyDescent="0.3">
      <c r="A28" s="1" t="s">
        <v>94</v>
      </c>
      <c r="B28" s="1" t="s">
        <v>95</v>
      </c>
      <c r="C28" s="1" t="s">
        <v>96</v>
      </c>
      <c r="D28" s="1" t="s">
        <v>97</v>
      </c>
      <c r="E28" s="1" t="s">
        <v>100</v>
      </c>
      <c r="F28" s="1" t="s">
        <v>98</v>
      </c>
      <c r="G28" s="1" t="s">
        <v>64</v>
      </c>
      <c r="H28" s="1" t="s">
        <v>65</v>
      </c>
      <c r="I28" s="2">
        <v>80</v>
      </c>
      <c r="J28" s="2">
        <v>39.880000000000003</v>
      </c>
      <c r="K28" s="2">
        <f t="shared" si="0"/>
        <v>11.600000000000001</v>
      </c>
      <c r="L28" s="2">
        <f t="shared" si="1"/>
        <v>0</v>
      </c>
      <c r="T28" s="8">
        <v>0.38</v>
      </c>
      <c r="U28" s="5">
        <v>19.38</v>
      </c>
      <c r="AD28" s="2">
        <v>11.22</v>
      </c>
      <c r="AE28" s="5">
        <v>978.49619999999993</v>
      </c>
      <c r="AP28" s="5" t="str">
        <f t="shared" si="2"/>
        <v/>
      </c>
      <c r="AR28" s="5" t="str">
        <f t="shared" si="3"/>
        <v/>
      </c>
      <c r="AT28" s="5" t="str">
        <f t="shared" si="4"/>
        <v/>
      </c>
      <c r="AW28" s="5">
        <f t="shared" si="5"/>
        <v>997.87619999999993</v>
      </c>
      <c r="AX28" s="11">
        <f t="shared" si="6"/>
        <v>0.19815626171580425</v>
      </c>
      <c r="AY28" s="5">
        <f t="shared" si="7"/>
        <v>198.15626171580428</v>
      </c>
    </row>
    <row r="29" spans="1:51" x14ac:dyDescent="0.3">
      <c r="A29" s="1" t="s">
        <v>101</v>
      </c>
      <c r="B29" s="1" t="s">
        <v>102</v>
      </c>
      <c r="C29" s="1" t="s">
        <v>103</v>
      </c>
      <c r="D29" s="1" t="s">
        <v>104</v>
      </c>
      <c r="E29" s="1" t="s">
        <v>83</v>
      </c>
      <c r="F29" s="1" t="s">
        <v>98</v>
      </c>
      <c r="G29" s="1" t="s">
        <v>64</v>
      </c>
      <c r="H29" s="1" t="s">
        <v>65</v>
      </c>
      <c r="I29" s="2">
        <v>80</v>
      </c>
      <c r="J29" s="2">
        <v>38.65</v>
      </c>
      <c r="K29" s="2">
        <f t="shared" si="0"/>
        <v>23.36</v>
      </c>
      <c r="L29" s="2">
        <f t="shared" si="1"/>
        <v>0</v>
      </c>
      <c r="T29" s="8">
        <v>0.31</v>
      </c>
      <c r="U29" s="5">
        <v>15.81</v>
      </c>
      <c r="AD29" s="2">
        <v>23.05</v>
      </c>
      <c r="AE29" s="5">
        <v>2010.1904999999999</v>
      </c>
      <c r="AP29" s="5" t="str">
        <f t="shared" si="2"/>
        <v/>
      </c>
      <c r="AR29" s="5" t="str">
        <f t="shared" si="3"/>
        <v/>
      </c>
      <c r="AT29" s="5" t="str">
        <f t="shared" si="4"/>
        <v/>
      </c>
      <c r="AW29" s="5">
        <f t="shared" si="5"/>
        <v>2026.0004999999999</v>
      </c>
      <c r="AX29" s="11">
        <f t="shared" si="6"/>
        <v>0.40231913068409725</v>
      </c>
      <c r="AY29" s="5">
        <f t="shared" si="7"/>
        <v>402.31913068409727</v>
      </c>
    </row>
    <row r="30" spans="1:51" x14ac:dyDescent="0.3">
      <c r="A30" s="1" t="s">
        <v>101</v>
      </c>
      <c r="B30" s="1" t="s">
        <v>102</v>
      </c>
      <c r="C30" s="1" t="s">
        <v>103</v>
      </c>
      <c r="D30" s="1" t="s">
        <v>104</v>
      </c>
      <c r="E30" s="1" t="s">
        <v>70</v>
      </c>
      <c r="F30" s="1" t="s">
        <v>98</v>
      </c>
      <c r="G30" s="1" t="s">
        <v>64</v>
      </c>
      <c r="H30" s="1" t="s">
        <v>65</v>
      </c>
      <c r="I30" s="2">
        <v>80</v>
      </c>
      <c r="J30" s="2">
        <v>38.049999999999997</v>
      </c>
      <c r="K30" s="2">
        <f t="shared" si="0"/>
        <v>27.02</v>
      </c>
      <c r="L30" s="2">
        <f t="shared" si="1"/>
        <v>0</v>
      </c>
      <c r="AD30" s="2">
        <v>27.02</v>
      </c>
      <c r="AE30" s="5">
        <v>2356.4142000000002</v>
      </c>
      <c r="AP30" s="5" t="str">
        <f t="shared" si="2"/>
        <v/>
      </c>
      <c r="AR30" s="5" t="str">
        <f t="shared" si="3"/>
        <v/>
      </c>
      <c r="AT30" s="5" t="str">
        <f t="shared" si="4"/>
        <v/>
      </c>
      <c r="AW30" s="5">
        <f t="shared" si="5"/>
        <v>2356.4142000000002</v>
      </c>
      <c r="AX30" s="11">
        <f t="shared" si="6"/>
        <v>0.46793202295639241</v>
      </c>
      <c r="AY30" s="5">
        <f t="shared" si="7"/>
        <v>467.93202295639242</v>
      </c>
    </row>
    <row r="31" spans="1:51" x14ac:dyDescent="0.3">
      <c r="A31" s="1" t="s">
        <v>105</v>
      </c>
      <c r="B31" s="1" t="s">
        <v>106</v>
      </c>
      <c r="C31" s="1" t="s">
        <v>107</v>
      </c>
      <c r="D31" s="1" t="s">
        <v>108</v>
      </c>
      <c r="E31" s="1" t="s">
        <v>85</v>
      </c>
      <c r="F31" s="1" t="s">
        <v>98</v>
      </c>
      <c r="G31" s="1" t="s">
        <v>64</v>
      </c>
      <c r="H31" s="1" t="s">
        <v>65</v>
      </c>
      <c r="I31" s="2">
        <v>160</v>
      </c>
      <c r="J31" s="2">
        <v>36.54</v>
      </c>
      <c r="K31" s="2">
        <f t="shared" si="0"/>
        <v>36.54</v>
      </c>
      <c r="L31" s="2">
        <f t="shared" si="1"/>
        <v>0</v>
      </c>
      <c r="P31" s="6">
        <v>25.34</v>
      </c>
      <c r="Q31" s="5">
        <v>7487.97</v>
      </c>
      <c r="R31" s="7">
        <v>11.2</v>
      </c>
      <c r="S31" s="5">
        <v>1898.4</v>
      </c>
      <c r="AP31" s="5" t="str">
        <f t="shared" si="2"/>
        <v/>
      </c>
      <c r="AR31" s="5" t="str">
        <f t="shared" si="3"/>
        <v/>
      </c>
      <c r="AT31" s="5" t="str">
        <f t="shared" si="4"/>
        <v/>
      </c>
      <c r="AW31" s="5">
        <f t="shared" si="5"/>
        <v>9386.3700000000008</v>
      </c>
      <c r="AX31" s="11">
        <f t="shared" si="6"/>
        <v>1.8639265975893344</v>
      </c>
      <c r="AY31" s="5">
        <f t="shared" si="7"/>
        <v>1863.9265975893343</v>
      </c>
    </row>
    <row r="32" spans="1:51" x14ac:dyDescent="0.3">
      <c r="A32" s="1" t="s">
        <v>105</v>
      </c>
      <c r="B32" s="1" t="s">
        <v>106</v>
      </c>
      <c r="C32" s="1" t="s">
        <v>107</v>
      </c>
      <c r="D32" s="1" t="s">
        <v>108</v>
      </c>
      <c r="E32" s="1" t="s">
        <v>86</v>
      </c>
      <c r="F32" s="1" t="s">
        <v>98</v>
      </c>
      <c r="G32" s="1" t="s">
        <v>64</v>
      </c>
      <c r="H32" s="1" t="s">
        <v>65</v>
      </c>
      <c r="I32" s="2">
        <v>160</v>
      </c>
      <c r="J32" s="2">
        <v>38.43</v>
      </c>
      <c r="K32" s="2">
        <f t="shared" si="0"/>
        <v>28.34</v>
      </c>
      <c r="L32" s="2">
        <f t="shared" si="1"/>
        <v>0</v>
      </c>
      <c r="P32" s="6">
        <v>4.8600000000000003</v>
      </c>
      <c r="Q32" s="5">
        <v>1436.13</v>
      </c>
      <c r="R32" s="7">
        <v>16.7</v>
      </c>
      <c r="S32" s="5">
        <v>2830.65</v>
      </c>
      <c r="T32" s="8">
        <v>4.43</v>
      </c>
      <c r="U32" s="5">
        <v>225.93</v>
      </c>
      <c r="AD32" s="2">
        <v>2.35</v>
      </c>
      <c r="AE32" s="5">
        <v>204.9435</v>
      </c>
      <c r="AP32" s="5" t="str">
        <f t="shared" si="2"/>
        <v/>
      </c>
      <c r="AR32" s="5" t="str">
        <f t="shared" si="3"/>
        <v/>
      </c>
      <c r="AT32" s="5" t="str">
        <f t="shared" si="4"/>
        <v/>
      </c>
      <c r="AW32" s="5">
        <f t="shared" si="5"/>
        <v>4697.6535000000013</v>
      </c>
      <c r="AX32" s="11">
        <f t="shared" si="6"/>
        <v>0.93285064459515554</v>
      </c>
      <c r="AY32" s="5">
        <f t="shared" si="7"/>
        <v>932.85064459515559</v>
      </c>
    </row>
    <row r="33" spans="1:51" x14ac:dyDescent="0.3">
      <c r="A33" s="1" t="s">
        <v>105</v>
      </c>
      <c r="B33" s="1" t="s">
        <v>106</v>
      </c>
      <c r="C33" s="1" t="s">
        <v>107</v>
      </c>
      <c r="D33" s="1" t="s">
        <v>108</v>
      </c>
      <c r="E33" s="1" t="s">
        <v>83</v>
      </c>
      <c r="F33" s="1" t="s">
        <v>98</v>
      </c>
      <c r="G33" s="1" t="s">
        <v>64</v>
      </c>
      <c r="H33" s="1" t="s">
        <v>65</v>
      </c>
      <c r="I33" s="2">
        <v>160</v>
      </c>
      <c r="J33" s="2">
        <v>0.09</v>
      </c>
      <c r="K33" s="2">
        <f t="shared" si="0"/>
        <v>0.06</v>
      </c>
      <c r="L33" s="2">
        <f t="shared" si="1"/>
        <v>0</v>
      </c>
      <c r="T33" s="8">
        <v>0.04</v>
      </c>
      <c r="U33" s="5">
        <v>2.04</v>
      </c>
      <c r="AD33" s="2">
        <v>0.02</v>
      </c>
      <c r="AE33" s="5">
        <v>1.7442</v>
      </c>
      <c r="AP33" s="5" t="str">
        <f t="shared" si="2"/>
        <v/>
      </c>
      <c r="AR33" s="5" t="str">
        <f t="shared" si="3"/>
        <v/>
      </c>
      <c r="AT33" s="5" t="str">
        <f t="shared" si="4"/>
        <v/>
      </c>
      <c r="AW33" s="5">
        <f t="shared" si="5"/>
        <v>3.7842000000000002</v>
      </c>
      <c r="AX33" s="11">
        <f t="shared" si="6"/>
        <v>7.5145887394142345E-4</v>
      </c>
      <c r="AY33" s="5">
        <f t="shared" si="7"/>
        <v>0.75145887394142341</v>
      </c>
    </row>
    <row r="34" spans="1:51" x14ac:dyDescent="0.3">
      <c r="A34" s="1" t="s">
        <v>105</v>
      </c>
      <c r="B34" s="1" t="s">
        <v>106</v>
      </c>
      <c r="C34" s="1" t="s">
        <v>107</v>
      </c>
      <c r="D34" s="1" t="s">
        <v>108</v>
      </c>
      <c r="E34" s="1" t="s">
        <v>100</v>
      </c>
      <c r="F34" s="1" t="s">
        <v>98</v>
      </c>
      <c r="G34" s="1" t="s">
        <v>64</v>
      </c>
      <c r="H34" s="1" t="s">
        <v>65</v>
      </c>
      <c r="I34" s="2">
        <v>160</v>
      </c>
      <c r="J34" s="2">
        <v>0.09</v>
      </c>
      <c r="K34" s="2">
        <f t="shared" si="0"/>
        <v>0.08</v>
      </c>
      <c r="L34" s="2">
        <f t="shared" si="1"/>
        <v>0</v>
      </c>
      <c r="T34" s="8">
        <v>0.08</v>
      </c>
      <c r="U34" s="5">
        <v>4.08</v>
      </c>
      <c r="AP34" s="5" t="str">
        <f t="shared" si="2"/>
        <v/>
      </c>
      <c r="AR34" s="5" t="str">
        <f t="shared" si="3"/>
        <v/>
      </c>
      <c r="AT34" s="5" t="str">
        <f t="shared" si="4"/>
        <v/>
      </c>
      <c r="AW34" s="5">
        <f t="shared" si="5"/>
        <v>4.08</v>
      </c>
      <c r="AX34" s="11">
        <f t="shared" si="6"/>
        <v>8.1019824683711415E-4</v>
      </c>
      <c r="AY34" s="5">
        <f t="shared" si="7"/>
        <v>0.81019824683711406</v>
      </c>
    </row>
    <row r="35" spans="1:51" x14ac:dyDescent="0.3">
      <c r="A35" s="1" t="s">
        <v>105</v>
      </c>
      <c r="B35" s="1" t="s">
        <v>106</v>
      </c>
      <c r="C35" s="1" t="s">
        <v>107</v>
      </c>
      <c r="D35" s="1" t="s">
        <v>108</v>
      </c>
      <c r="E35" s="1" t="s">
        <v>74</v>
      </c>
      <c r="F35" s="1" t="s">
        <v>98</v>
      </c>
      <c r="G35" s="1" t="s">
        <v>64</v>
      </c>
      <c r="H35" s="1" t="s">
        <v>65</v>
      </c>
      <c r="I35" s="2">
        <v>160</v>
      </c>
      <c r="J35" s="2">
        <v>40.56</v>
      </c>
      <c r="K35" s="2">
        <f t="shared" ref="K35:K66" si="8">SUM(N35,P35,R35,T35,X35,Z35,AB35,AF35,AI35,AK35,AM35,V35,AZ35,BB35,BD35,AD35)</f>
        <v>40</v>
      </c>
      <c r="L35" s="2">
        <f t="shared" si="1"/>
        <v>0</v>
      </c>
      <c r="R35" s="7">
        <v>17.54</v>
      </c>
      <c r="S35" s="5">
        <v>2973.03</v>
      </c>
      <c r="T35" s="8">
        <v>22.46</v>
      </c>
      <c r="U35" s="5">
        <v>1145.46</v>
      </c>
      <c r="AP35" s="5" t="str">
        <f t="shared" si="2"/>
        <v/>
      </c>
      <c r="AR35" s="5" t="str">
        <f t="shared" si="3"/>
        <v/>
      </c>
      <c r="AT35" s="5" t="str">
        <f t="shared" si="4"/>
        <v/>
      </c>
      <c r="AW35" s="5">
        <f t="shared" si="5"/>
        <v>4118.49</v>
      </c>
      <c r="AX35" s="11">
        <f t="shared" ref="AX35:AX66" si="9">(AW35/$AW$226)*100</f>
        <v>0.81784151412161421</v>
      </c>
      <c r="AY35" s="5">
        <f t="shared" si="7"/>
        <v>817.8415141216143</v>
      </c>
    </row>
    <row r="36" spans="1:51" x14ac:dyDescent="0.3">
      <c r="A36" s="1" t="s">
        <v>105</v>
      </c>
      <c r="B36" s="1" t="s">
        <v>106</v>
      </c>
      <c r="C36" s="1" t="s">
        <v>107</v>
      </c>
      <c r="D36" s="1" t="s">
        <v>108</v>
      </c>
      <c r="E36" s="1" t="s">
        <v>87</v>
      </c>
      <c r="F36" s="1" t="s">
        <v>98</v>
      </c>
      <c r="G36" s="1" t="s">
        <v>64</v>
      </c>
      <c r="H36" s="1" t="s">
        <v>65</v>
      </c>
      <c r="I36" s="2">
        <v>160</v>
      </c>
      <c r="J36" s="2">
        <v>40.380000000000003</v>
      </c>
      <c r="K36" s="2">
        <f t="shared" si="8"/>
        <v>39.799999999999997</v>
      </c>
      <c r="L36" s="2">
        <f t="shared" si="1"/>
        <v>0</v>
      </c>
      <c r="P36" s="6">
        <v>2.23</v>
      </c>
      <c r="Q36" s="5">
        <v>658.96500000000003</v>
      </c>
      <c r="R36" s="7">
        <v>26.74</v>
      </c>
      <c r="S36" s="5">
        <v>4532.4299999999994</v>
      </c>
      <c r="T36" s="8">
        <v>10.83</v>
      </c>
      <c r="U36" s="5">
        <v>552.33000000000004</v>
      </c>
      <c r="AP36" s="5" t="str">
        <f t="shared" si="2"/>
        <v/>
      </c>
      <c r="AR36" s="5" t="str">
        <f t="shared" si="3"/>
        <v/>
      </c>
      <c r="AT36" s="5" t="str">
        <f t="shared" si="4"/>
        <v/>
      </c>
      <c r="AW36" s="5">
        <f t="shared" si="5"/>
        <v>5743.7249999999995</v>
      </c>
      <c r="AX36" s="11">
        <f t="shared" si="9"/>
        <v>1.1405774326751232</v>
      </c>
      <c r="AY36" s="5">
        <f t="shared" si="7"/>
        <v>1140.5774326751232</v>
      </c>
    </row>
    <row r="37" spans="1:51" x14ac:dyDescent="0.3">
      <c r="A37" s="1" t="s">
        <v>109</v>
      </c>
      <c r="B37" s="1" t="s">
        <v>110</v>
      </c>
      <c r="C37" s="1" t="s">
        <v>111</v>
      </c>
      <c r="D37" s="1" t="s">
        <v>112</v>
      </c>
      <c r="E37" s="1" t="s">
        <v>92</v>
      </c>
      <c r="F37" s="1" t="s">
        <v>98</v>
      </c>
      <c r="G37" s="1" t="s">
        <v>64</v>
      </c>
      <c r="H37" s="1" t="s">
        <v>65</v>
      </c>
      <c r="I37" s="2">
        <v>160</v>
      </c>
      <c r="J37" s="2">
        <v>37.979999999999997</v>
      </c>
      <c r="K37" s="2">
        <f t="shared" si="8"/>
        <v>1.03</v>
      </c>
      <c r="L37" s="2">
        <f t="shared" si="1"/>
        <v>0</v>
      </c>
      <c r="R37" s="7">
        <v>0.18</v>
      </c>
      <c r="S37" s="5">
        <v>30.51</v>
      </c>
      <c r="T37" s="8">
        <v>0.85</v>
      </c>
      <c r="U37" s="5">
        <v>43.35</v>
      </c>
      <c r="AP37" s="5" t="str">
        <f t="shared" si="2"/>
        <v/>
      </c>
      <c r="AR37" s="5" t="str">
        <f t="shared" si="3"/>
        <v/>
      </c>
      <c r="AT37" s="5" t="str">
        <f t="shared" si="4"/>
        <v/>
      </c>
      <c r="AW37" s="5">
        <f t="shared" si="5"/>
        <v>73.86</v>
      </c>
      <c r="AX37" s="11">
        <f t="shared" si="9"/>
        <v>1.4666971203771875E-2</v>
      </c>
      <c r="AY37" s="5">
        <f t="shared" si="7"/>
        <v>14.666971203771876</v>
      </c>
    </row>
    <row r="38" spans="1:51" x14ac:dyDescent="0.3">
      <c r="A38" s="1" t="s">
        <v>109</v>
      </c>
      <c r="B38" s="1" t="s">
        <v>110</v>
      </c>
      <c r="C38" s="1" t="s">
        <v>111</v>
      </c>
      <c r="D38" s="1" t="s">
        <v>112</v>
      </c>
      <c r="E38" s="1" t="s">
        <v>93</v>
      </c>
      <c r="F38" s="1" t="s">
        <v>98</v>
      </c>
      <c r="G38" s="1" t="s">
        <v>64</v>
      </c>
      <c r="H38" s="1" t="s">
        <v>65</v>
      </c>
      <c r="I38" s="2">
        <v>160</v>
      </c>
      <c r="J38" s="2">
        <v>39.43</v>
      </c>
      <c r="K38" s="2">
        <f t="shared" si="8"/>
        <v>1.18</v>
      </c>
      <c r="L38" s="2">
        <f t="shared" si="1"/>
        <v>0</v>
      </c>
      <c r="T38" s="8">
        <v>1.18</v>
      </c>
      <c r="U38" s="5">
        <v>60.18</v>
      </c>
      <c r="AP38" s="5" t="str">
        <f t="shared" si="2"/>
        <v/>
      </c>
      <c r="AR38" s="5" t="str">
        <f t="shared" si="3"/>
        <v/>
      </c>
      <c r="AT38" s="5" t="str">
        <f t="shared" si="4"/>
        <v/>
      </c>
      <c r="AW38" s="5">
        <f t="shared" si="5"/>
        <v>60.18</v>
      </c>
      <c r="AX38" s="11">
        <f t="shared" si="9"/>
        <v>1.1950424140847434E-2</v>
      </c>
      <c r="AY38" s="5">
        <f t="shared" si="7"/>
        <v>11.950424140847433</v>
      </c>
    </row>
    <row r="39" spans="1:51" x14ac:dyDescent="0.3">
      <c r="A39" s="1" t="s">
        <v>113</v>
      </c>
      <c r="B39" s="1" t="s">
        <v>114</v>
      </c>
      <c r="C39" s="1" t="s">
        <v>115</v>
      </c>
      <c r="D39" s="1" t="s">
        <v>112</v>
      </c>
      <c r="E39" s="1" t="s">
        <v>83</v>
      </c>
      <c r="F39" s="1" t="s">
        <v>116</v>
      </c>
      <c r="G39" s="1" t="s">
        <v>64</v>
      </c>
      <c r="H39" s="1" t="s">
        <v>65</v>
      </c>
      <c r="I39" s="2">
        <v>160</v>
      </c>
      <c r="J39" s="2">
        <v>41.79</v>
      </c>
      <c r="K39" s="2">
        <f t="shared" si="8"/>
        <v>39.020000000000003</v>
      </c>
      <c r="L39" s="2">
        <f t="shared" si="1"/>
        <v>0</v>
      </c>
      <c r="AD39" s="2">
        <v>39.020000000000003</v>
      </c>
      <c r="AE39" s="5">
        <v>3402.9342000000001</v>
      </c>
      <c r="AP39" s="5" t="str">
        <f t="shared" si="2"/>
        <v/>
      </c>
      <c r="AR39" s="5" t="str">
        <f t="shared" si="3"/>
        <v/>
      </c>
      <c r="AT39" s="5" t="str">
        <f t="shared" si="4"/>
        <v/>
      </c>
      <c r="AW39" s="5">
        <f t="shared" si="5"/>
        <v>3402.9342000000001</v>
      </c>
      <c r="AX39" s="11">
        <f t="shared" si="9"/>
        <v>0.67574787327011221</v>
      </c>
      <c r="AY39" s="5">
        <f t="shared" si="7"/>
        <v>675.74787327011222</v>
      </c>
    </row>
    <row r="40" spans="1:51" x14ac:dyDescent="0.3">
      <c r="A40" s="1" t="s">
        <v>113</v>
      </c>
      <c r="B40" s="1" t="s">
        <v>114</v>
      </c>
      <c r="C40" s="1" t="s">
        <v>115</v>
      </c>
      <c r="D40" s="1" t="s">
        <v>112</v>
      </c>
      <c r="E40" s="1" t="s">
        <v>70</v>
      </c>
      <c r="F40" s="1" t="s">
        <v>116</v>
      </c>
      <c r="G40" s="1" t="s">
        <v>64</v>
      </c>
      <c r="H40" s="1" t="s">
        <v>65</v>
      </c>
      <c r="I40" s="2">
        <v>160</v>
      </c>
      <c r="J40" s="2">
        <v>40.79</v>
      </c>
      <c r="K40" s="2">
        <f t="shared" si="8"/>
        <v>31.46</v>
      </c>
      <c r="L40" s="2">
        <f t="shared" si="1"/>
        <v>0</v>
      </c>
      <c r="AD40" s="2">
        <v>31.46</v>
      </c>
      <c r="AE40" s="5">
        <v>2743.6226000000001</v>
      </c>
      <c r="AP40" s="5" t="str">
        <f t="shared" si="2"/>
        <v/>
      </c>
      <c r="AR40" s="5" t="str">
        <f t="shared" si="3"/>
        <v/>
      </c>
      <c r="AT40" s="5" t="str">
        <f t="shared" si="4"/>
        <v/>
      </c>
      <c r="AW40" s="5">
        <f t="shared" si="5"/>
        <v>2743.6226000000001</v>
      </c>
      <c r="AX40" s="11">
        <f t="shared" si="9"/>
        <v>0.54482309326046208</v>
      </c>
      <c r="AY40" s="5">
        <f t="shared" si="7"/>
        <v>544.82309326046209</v>
      </c>
    </row>
    <row r="41" spans="1:51" x14ac:dyDescent="0.3">
      <c r="A41" s="1" t="s">
        <v>113</v>
      </c>
      <c r="B41" s="1" t="s">
        <v>114</v>
      </c>
      <c r="C41" s="1" t="s">
        <v>115</v>
      </c>
      <c r="D41" s="1" t="s">
        <v>112</v>
      </c>
      <c r="E41" s="1" t="s">
        <v>99</v>
      </c>
      <c r="F41" s="1" t="s">
        <v>116</v>
      </c>
      <c r="G41" s="1" t="s">
        <v>64</v>
      </c>
      <c r="H41" s="1" t="s">
        <v>65</v>
      </c>
      <c r="I41" s="2">
        <v>160</v>
      </c>
      <c r="J41" s="2">
        <v>35.01</v>
      </c>
      <c r="K41" s="2">
        <f t="shared" si="8"/>
        <v>0.2</v>
      </c>
      <c r="L41" s="2">
        <f t="shared" si="1"/>
        <v>0</v>
      </c>
      <c r="AD41" s="2">
        <v>0.2</v>
      </c>
      <c r="AE41" s="5">
        <v>17.442</v>
      </c>
      <c r="AP41" s="5" t="str">
        <f t="shared" si="2"/>
        <v/>
      </c>
      <c r="AR41" s="5" t="str">
        <f t="shared" si="3"/>
        <v/>
      </c>
      <c r="AT41" s="5" t="str">
        <f t="shared" si="4"/>
        <v/>
      </c>
      <c r="AW41" s="5">
        <f t="shared" si="5"/>
        <v>17.442</v>
      </c>
      <c r="AX41" s="11">
        <f t="shared" si="9"/>
        <v>3.4635975052286628E-3</v>
      </c>
      <c r="AY41" s="5">
        <f t="shared" si="7"/>
        <v>3.4635975052286629</v>
      </c>
    </row>
    <row r="42" spans="1:51" x14ac:dyDescent="0.3">
      <c r="A42" s="1" t="s">
        <v>113</v>
      </c>
      <c r="B42" s="1" t="s">
        <v>114</v>
      </c>
      <c r="C42" s="1" t="s">
        <v>115</v>
      </c>
      <c r="D42" s="1" t="s">
        <v>112</v>
      </c>
      <c r="E42" s="1" t="s">
        <v>100</v>
      </c>
      <c r="F42" s="1" t="s">
        <v>116</v>
      </c>
      <c r="G42" s="1" t="s">
        <v>64</v>
      </c>
      <c r="H42" s="1" t="s">
        <v>65</v>
      </c>
      <c r="I42" s="2">
        <v>160</v>
      </c>
      <c r="J42" s="2">
        <v>36.82</v>
      </c>
      <c r="K42" s="2">
        <f t="shared" si="8"/>
        <v>0.06</v>
      </c>
      <c r="L42" s="2">
        <f t="shared" si="1"/>
        <v>0</v>
      </c>
      <c r="AD42" s="2">
        <v>0.06</v>
      </c>
      <c r="AE42" s="5">
        <v>5.2325999999999997</v>
      </c>
      <c r="AP42" s="5" t="str">
        <f t="shared" si="2"/>
        <v/>
      </c>
      <c r="AR42" s="5" t="str">
        <f t="shared" si="3"/>
        <v/>
      </c>
      <c r="AT42" s="5" t="str">
        <f t="shared" si="4"/>
        <v/>
      </c>
      <c r="AW42" s="5">
        <f t="shared" si="5"/>
        <v>5.2325999999999997</v>
      </c>
      <c r="AX42" s="11">
        <f t="shared" si="9"/>
        <v>1.0390792515685989E-3</v>
      </c>
      <c r="AY42" s="5">
        <f t="shared" si="7"/>
        <v>1.0390792515685989</v>
      </c>
    </row>
    <row r="43" spans="1:51" x14ac:dyDescent="0.3">
      <c r="A43" s="1" t="s">
        <v>117</v>
      </c>
      <c r="B43" s="1" t="s">
        <v>118</v>
      </c>
      <c r="C43" s="1" t="s">
        <v>119</v>
      </c>
      <c r="D43" s="1" t="s">
        <v>120</v>
      </c>
      <c r="E43" s="1" t="s">
        <v>87</v>
      </c>
      <c r="F43" s="1" t="s">
        <v>116</v>
      </c>
      <c r="G43" s="1" t="s">
        <v>64</v>
      </c>
      <c r="H43" s="1" t="s">
        <v>65</v>
      </c>
      <c r="I43" s="2">
        <v>1.59</v>
      </c>
      <c r="J43" s="2">
        <v>1.59</v>
      </c>
      <c r="K43" s="2">
        <f t="shared" si="8"/>
        <v>1.02</v>
      </c>
      <c r="L43" s="2">
        <f t="shared" si="1"/>
        <v>0</v>
      </c>
      <c r="T43" s="8">
        <v>1.02</v>
      </c>
      <c r="U43" s="5">
        <v>52.02</v>
      </c>
      <c r="AP43" s="5" t="str">
        <f t="shared" si="2"/>
        <v/>
      </c>
      <c r="AR43" s="5" t="str">
        <f t="shared" si="3"/>
        <v/>
      </c>
      <c r="AT43" s="5" t="str">
        <f t="shared" si="4"/>
        <v/>
      </c>
      <c r="AW43" s="5">
        <f t="shared" si="5"/>
        <v>52.02</v>
      </c>
      <c r="AX43" s="11">
        <f t="shared" si="9"/>
        <v>1.0330027647173206E-2</v>
      </c>
      <c r="AY43" s="5">
        <f t="shared" si="7"/>
        <v>10.330027647173205</v>
      </c>
    </row>
    <row r="44" spans="1:51" x14ac:dyDescent="0.3">
      <c r="A44" s="1" t="s">
        <v>121</v>
      </c>
      <c r="B44" s="1" t="s">
        <v>118</v>
      </c>
      <c r="C44" s="1" t="s">
        <v>119</v>
      </c>
      <c r="D44" s="1" t="s">
        <v>120</v>
      </c>
      <c r="E44" s="1" t="s">
        <v>85</v>
      </c>
      <c r="F44" s="1" t="s">
        <v>116</v>
      </c>
      <c r="G44" s="1" t="s">
        <v>64</v>
      </c>
      <c r="H44" s="1" t="s">
        <v>65</v>
      </c>
      <c r="I44" s="2">
        <v>73.84</v>
      </c>
      <c r="J44" s="2">
        <v>40.119999999999997</v>
      </c>
      <c r="K44" s="2">
        <f t="shared" si="8"/>
        <v>39.03</v>
      </c>
      <c r="L44" s="2">
        <f t="shared" si="1"/>
        <v>0</v>
      </c>
      <c r="T44" s="8">
        <v>39.03</v>
      </c>
      <c r="U44" s="5">
        <v>1990.53</v>
      </c>
      <c r="AP44" s="5" t="str">
        <f t="shared" si="2"/>
        <v/>
      </c>
      <c r="AR44" s="5" t="str">
        <f t="shared" si="3"/>
        <v/>
      </c>
      <c r="AT44" s="5" t="str">
        <f t="shared" si="4"/>
        <v/>
      </c>
      <c r="AW44" s="5">
        <f t="shared" si="5"/>
        <v>1990.53</v>
      </c>
      <c r="AX44" s="11">
        <f t="shared" si="9"/>
        <v>0.39527546967565708</v>
      </c>
      <c r="AY44" s="5">
        <f t="shared" si="7"/>
        <v>395.27546967565712</v>
      </c>
    </row>
    <row r="45" spans="1:51" x14ac:dyDescent="0.3">
      <c r="A45" s="1" t="s">
        <v>121</v>
      </c>
      <c r="B45" s="1" t="s">
        <v>118</v>
      </c>
      <c r="C45" s="1" t="s">
        <v>119</v>
      </c>
      <c r="D45" s="1" t="s">
        <v>120</v>
      </c>
      <c r="E45" s="1" t="s">
        <v>86</v>
      </c>
      <c r="F45" s="1" t="s">
        <v>116</v>
      </c>
      <c r="G45" s="1" t="s">
        <v>64</v>
      </c>
      <c r="H45" s="1" t="s">
        <v>65</v>
      </c>
      <c r="I45" s="2">
        <v>73.84</v>
      </c>
      <c r="J45" s="2">
        <v>0.09</v>
      </c>
      <c r="K45" s="2">
        <f t="shared" si="8"/>
        <v>0.09</v>
      </c>
      <c r="L45" s="2">
        <f t="shared" si="1"/>
        <v>0</v>
      </c>
      <c r="T45" s="8">
        <v>0.09</v>
      </c>
      <c r="U45" s="5">
        <v>4.59</v>
      </c>
      <c r="AP45" s="5" t="str">
        <f t="shared" si="2"/>
        <v/>
      </c>
      <c r="AR45" s="5" t="str">
        <f t="shared" si="3"/>
        <v/>
      </c>
      <c r="AT45" s="5" t="str">
        <f t="shared" si="4"/>
        <v/>
      </c>
      <c r="AW45" s="5">
        <f t="shared" si="5"/>
        <v>4.59</v>
      </c>
      <c r="AX45" s="11">
        <f t="shared" si="9"/>
        <v>9.114730276917534E-4</v>
      </c>
      <c r="AY45" s="5">
        <f t="shared" si="7"/>
        <v>0.91147302769175331</v>
      </c>
    </row>
    <row r="46" spans="1:51" x14ac:dyDescent="0.3">
      <c r="A46" s="1" t="s">
        <v>121</v>
      </c>
      <c r="B46" s="1" t="s">
        <v>118</v>
      </c>
      <c r="C46" s="1" t="s">
        <v>119</v>
      </c>
      <c r="D46" s="1" t="s">
        <v>120</v>
      </c>
      <c r="E46" s="1" t="s">
        <v>74</v>
      </c>
      <c r="F46" s="1" t="s">
        <v>116</v>
      </c>
      <c r="G46" s="1" t="s">
        <v>64</v>
      </c>
      <c r="H46" s="1" t="s">
        <v>65</v>
      </c>
      <c r="I46" s="2">
        <v>73.84</v>
      </c>
      <c r="J46" s="2">
        <v>0.08</v>
      </c>
      <c r="K46" s="2">
        <f t="shared" si="8"/>
        <v>0.08</v>
      </c>
      <c r="L46" s="2">
        <f t="shared" si="1"/>
        <v>0</v>
      </c>
      <c r="T46" s="8">
        <v>0.08</v>
      </c>
      <c r="U46" s="5">
        <v>4.08</v>
      </c>
      <c r="AP46" s="5" t="str">
        <f t="shared" si="2"/>
        <v/>
      </c>
      <c r="AR46" s="5" t="str">
        <f t="shared" si="3"/>
        <v/>
      </c>
      <c r="AT46" s="5" t="str">
        <f t="shared" si="4"/>
        <v/>
      </c>
      <c r="AW46" s="5">
        <f t="shared" si="5"/>
        <v>4.08</v>
      </c>
      <c r="AX46" s="11">
        <f t="shared" si="9"/>
        <v>8.1019824683711415E-4</v>
      </c>
      <c r="AY46" s="5">
        <f t="shared" si="7"/>
        <v>0.81019824683711406</v>
      </c>
    </row>
    <row r="47" spans="1:51" x14ac:dyDescent="0.3">
      <c r="A47" s="1" t="s">
        <v>121</v>
      </c>
      <c r="B47" s="1" t="s">
        <v>118</v>
      </c>
      <c r="C47" s="1" t="s">
        <v>119</v>
      </c>
      <c r="D47" s="1" t="s">
        <v>120</v>
      </c>
      <c r="E47" s="1" t="s">
        <v>87</v>
      </c>
      <c r="F47" s="1" t="s">
        <v>116</v>
      </c>
      <c r="G47" s="1" t="s">
        <v>64</v>
      </c>
      <c r="H47" s="1" t="s">
        <v>65</v>
      </c>
      <c r="I47" s="2">
        <v>73.84</v>
      </c>
      <c r="J47" s="2">
        <v>30.77</v>
      </c>
      <c r="K47" s="2">
        <f t="shared" si="8"/>
        <v>24.67</v>
      </c>
      <c r="L47" s="2">
        <f t="shared" si="1"/>
        <v>5.13</v>
      </c>
      <c r="T47" s="8">
        <v>24.67</v>
      </c>
      <c r="U47" s="5">
        <v>1258.17</v>
      </c>
      <c r="AP47" s="5" t="str">
        <f t="shared" si="2"/>
        <v/>
      </c>
      <c r="AR47" s="5" t="str">
        <f t="shared" si="3"/>
        <v/>
      </c>
      <c r="AT47" s="5" t="str">
        <f t="shared" si="4"/>
        <v/>
      </c>
      <c r="AU47" s="2">
        <v>5.13</v>
      </c>
      <c r="AW47" s="5">
        <f t="shared" si="5"/>
        <v>1258.17</v>
      </c>
      <c r="AX47" s="11">
        <f t="shared" si="9"/>
        <v>0.24984488436839511</v>
      </c>
      <c r="AY47" s="5">
        <f t="shared" si="7"/>
        <v>249.84488436839513</v>
      </c>
    </row>
    <row r="48" spans="1:51" x14ac:dyDescent="0.3">
      <c r="A48" s="1" t="s">
        <v>122</v>
      </c>
      <c r="B48" s="1" t="s">
        <v>118</v>
      </c>
      <c r="C48" s="1" t="s">
        <v>119</v>
      </c>
      <c r="D48" s="1" t="s">
        <v>120</v>
      </c>
      <c r="E48" s="1" t="s">
        <v>86</v>
      </c>
      <c r="F48" s="1" t="s">
        <v>116</v>
      </c>
      <c r="G48" s="1" t="s">
        <v>64</v>
      </c>
      <c r="H48" s="1" t="s">
        <v>65</v>
      </c>
      <c r="I48" s="2">
        <v>80</v>
      </c>
      <c r="J48" s="2">
        <v>41.59</v>
      </c>
      <c r="K48" s="2">
        <f t="shared" si="8"/>
        <v>39</v>
      </c>
      <c r="L48" s="2">
        <f t="shared" si="1"/>
        <v>0</v>
      </c>
      <c r="T48" s="8">
        <v>9.7899999999999991</v>
      </c>
      <c r="U48" s="5">
        <v>499.29</v>
      </c>
      <c r="AD48" s="2">
        <v>29.21</v>
      </c>
      <c r="AE48" s="5">
        <v>2547.3993</v>
      </c>
      <c r="AP48" s="5" t="str">
        <f t="shared" si="2"/>
        <v/>
      </c>
      <c r="AR48" s="5" t="str">
        <f t="shared" si="3"/>
        <v/>
      </c>
      <c r="AT48" s="5" t="str">
        <f t="shared" si="4"/>
        <v/>
      </c>
      <c r="AW48" s="5">
        <f t="shared" si="5"/>
        <v>3046.6893</v>
      </c>
      <c r="AX48" s="11">
        <f t="shared" si="9"/>
        <v>0.6050054729209301</v>
      </c>
      <c r="AY48" s="5">
        <f t="shared" si="7"/>
        <v>605.00547292093006</v>
      </c>
    </row>
    <row r="49" spans="1:51" x14ac:dyDescent="0.3">
      <c r="A49" s="1" t="s">
        <v>122</v>
      </c>
      <c r="B49" s="1" t="s">
        <v>118</v>
      </c>
      <c r="C49" s="1" t="s">
        <v>119</v>
      </c>
      <c r="D49" s="1" t="s">
        <v>120</v>
      </c>
      <c r="E49" s="1" t="s">
        <v>83</v>
      </c>
      <c r="F49" s="1" t="s">
        <v>116</v>
      </c>
      <c r="G49" s="1" t="s">
        <v>64</v>
      </c>
      <c r="H49" s="1" t="s">
        <v>65</v>
      </c>
      <c r="I49" s="2">
        <v>80</v>
      </c>
      <c r="J49" s="2">
        <v>0.09</v>
      </c>
      <c r="K49" s="2">
        <f t="shared" si="8"/>
        <v>0.08</v>
      </c>
      <c r="L49" s="2">
        <f t="shared" si="1"/>
        <v>0</v>
      </c>
      <c r="AD49" s="2">
        <v>0.08</v>
      </c>
      <c r="AE49" s="5">
        <v>6.9767999999999999</v>
      </c>
      <c r="AP49" s="5" t="str">
        <f t="shared" si="2"/>
        <v/>
      </c>
      <c r="AR49" s="5" t="str">
        <f t="shared" si="3"/>
        <v/>
      </c>
      <c r="AT49" s="5" t="str">
        <f t="shared" si="4"/>
        <v/>
      </c>
      <c r="AW49" s="5">
        <f t="shared" si="5"/>
        <v>6.9767999999999999</v>
      </c>
      <c r="AX49" s="11">
        <f t="shared" si="9"/>
        <v>1.3854390020914651E-3</v>
      </c>
      <c r="AY49" s="5">
        <f t="shared" si="7"/>
        <v>1.3854390020914651</v>
      </c>
    </row>
    <row r="50" spans="1:51" x14ac:dyDescent="0.3">
      <c r="A50" s="1" t="s">
        <v>122</v>
      </c>
      <c r="B50" s="1" t="s">
        <v>118</v>
      </c>
      <c r="C50" s="1" t="s">
        <v>119</v>
      </c>
      <c r="D50" s="1" t="s">
        <v>120</v>
      </c>
      <c r="E50" s="1" t="s">
        <v>74</v>
      </c>
      <c r="F50" s="1" t="s">
        <v>116</v>
      </c>
      <c r="G50" s="1" t="s">
        <v>64</v>
      </c>
      <c r="H50" s="1" t="s">
        <v>65</v>
      </c>
      <c r="I50" s="2">
        <v>80</v>
      </c>
      <c r="J50" s="2">
        <v>37.26</v>
      </c>
      <c r="K50" s="2">
        <f t="shared" si="8"/>
        <v>13.6</v>
      </c>
      <c r="L50" s="2">
        <f t="shared" si="1"/>
        <v>0</v>
      </c>
      <c r="T50" s="8">
        <v>8.6199999999999992</v>
      </c>
      <c r="U50" s="5">
        <v>439.61999999999989</v>
      </c>
      <c r="AD50" s="2">
        <v>4.9800000000000004</v>
      </c>
      <c r="AE50" s="5">
        <v>434.30579999999998</v>
      </c>
      <c r="AP50" s="5" t="str">
        <f t="shared" si="2"/>
        <v/>
      </c>
      <c r="AR50" s="5" t="str">
        <f t="shared" si="3"/>
        <v/>
      </c>
      <c r="AT50" s="5" t="str">
        <f t="shared" si="4"/>
        <v/>
      </c>
      <c r="AW50" s="5">
        <f t="shared" si="5"/>
        <v>873.92579999999987</v>
      </c>
      <c r="AX50" s="11">
        <f t="shared" si="9"/>
        <v>0.17354243897689273</v>
      </c>
      <c r="AY50" s="5">
        <f t="shared" si="7"/>
        <v>173.54243897689273</v>
      </c>
    </row>
    <row r="51" spans="1:51" x14ac:dyDescent="0.3">
      <c r="A51" s="1" t="s">
        <v>123</v>
      </c>
      <c r="B51" s="1" t="s">
        <v>118</v>
      </c>
      <c r="C51" s="1" t="s">
        <v>119</v>
      </c>
      <c r="D51" s="1" t="s">
        <v>120</v>
      </c>
      <c r="E51" s="1" t="s">
        <v>87</v>
      </c>
      <c r="F51" s="1" t="s">
        <v>116</v>
      </c>
      <c r="G51" s="1" t="s">
        <v>64</v>
      </c>
      <c r="H51" s="1" t="s">
        <v>65</v>
      </c>
      <c r="I51" s="2">
        <v>4.57</v>
      </c>
      <c r="J51" s="2">
        <v>4.3099999999999996</v>
      </c>
      <c r="K51" s="2">
        <f t="shared" si="8"/>
        <v>0.41</v>
      </c>
      <c r="L51" s="2">
        <f t="shared" si="1"/>
        <v>0</v>
      </c>
      <c r="T51" s="8">
        <v>0.41</v>
      </c>
      <c r="U51" s="5">
        <v>20.91</v>
      </c>
      <c r="AP51" s="5" t="str">
        <f t="shared" si="2"/>
        <v/>
      </c>
      <c r="AR51" s="5" t="str">
        <f t="shared" si="3"/>
        <v/>
      </c>
      <c r="AT51" s="5" t="str">
        <f t="shared" si="4"/>
        <v/>
      </c>
      <c r="AW51" s="5">
        <f t="shared" si="5"/>
        <v>20.91</v>
      </c>
      <c r="AX51" s="11">
        <f t="shared" si="9"/>
        <v>4.1522660150402103E-3</v>
      </c>
      <c r="AY51" s="5">
        <f t="shared" si="7"/>
        <v>4.15226601504021</v>
      </c>
    </row>
    <row r="52" spans="1:51" x14ac:dyDescent="0.3">
      <c r="A52" s="1" t="s">
        <v>124</v>
      </c>
      <c r="B52" s="1" t="s">
        <v>125</v>
      </c>
      <c r="C52" s="1" t="s">
        <v>126</v>
      </c>
      <c r="D52" s="1" t="s">
        <v>61</v>
      </c>
      <c r="E52" s="1" t="s">
        <v>92</v>
      </c>
      <c r="F52" s="1" t="s">
        <v>116</v>
      </c>
      <c r="G52" s="1" t="s">
        <v>64</v>
      </c>
      <c r="H52" s="1" t="s">
        <v>65</v>
      </c>
      <c r="I52" s="2">
        <v>40</v>
      </c>
      <c r="J52" s="2">
        <v>18.649999999999999</v>
      </c>
      <c r="K52" s="2">
        <f t="shared" si="8"/>
        <v>0.96</v>
      </c>
      <c r="L52" s="2">
        <f t="shared" si="1"/>
        <v>0</v>
      </c>
      <c r="R52" s="7">
        <v>0.57999999999999996</v>
      </c>
      <c r="S52" s="5">
        <v>98.309999999999988</v>
      </c>
      <c r="T52" s="8">
        <v>0.38</v>
      </c>
      <c r="U52" s="5">
        <v>19.38</v>
      </c>
      <c r="AP52" s="5" t="str">
        <f t="shared" si="2"/>
        <v/>
      </c>
      <c r="AR52" s="5" t="str">
        <f t="shared" si="3"/>
        <v/>
      </c>
      <c r="AT52" s="5" t="str">
        <f t="shared" si="4"/>
        <v/>
      </c>
      <c r="AW52" s="5">
        <f t="shared" si="5"/>
        <v>117.68999999999998</v>
      </c>
      <c r="AX52" s="11">
        <f t="shared" si="9"/>
        <v>2.3370645017220578E-2</v>
      </c>
      <c r="AY52" s="5">
        <f t="shared" si="7"/>
        <v>23.370645017220578</v>
      </c>
    </row>
    <row r="53" spans="1:51" x14ac:dyDescent="0.3">
      <c r="A53" s="1" t="s">
        <v>124</v>
      </c>
      <c r="B53" s="1" t="s">
        <v>125</v>
      </c>
      <c r="C53" s="1" t="s">
        <v>126</v>
      </c>
      <c r="D53" s="1" t="s">
        <v>61</v>
      </c>
      <c r="E53" s="1" t="s">
        <v>93</v>
      </c>
      <c r="F53" s="1" t="s">
        <v>116</v>
      </c>
      <c r="G53" s="1" t="s">
        <v>64</v>
      </c>
      <c r="H53" s="1" t="s">
        <v>65</v>
      </c>
      <c r="I53" s="2">
        <v>40</v>
      </c>
      <c r="J53" s="2">
        <v>18.93</v>
      </c>
      <c r="K53" s="2">
        <f t="shared" si="8"/>
        <v>0.96</v>
      </c>
      <c r="L53" s="2">
        <f t="shared" si="1"/>
        <v>0</v>
      </c>
      <c r="R53" s="7">
        <v>0.23</v>
      </c>
      <c r="S53" s="5">
        <v>38.984999999999999</v>
      </c>
      <c r="T53" s="8">
        <v>0.73</v>
      </c>
      <c r="U53" s="5">
        <v>37.229999999999997</v>
      </c>
      <c r="AP53" s="5" t="str">
        <f t="shared" si="2"/>
        <v/>
      </c>
      <c r="AR53" s="5" t="str">
        <f t="shared" si="3"/>
        <v/>
      </c>
      <c r="AT53" s="5" t="str">
        <f t="shared" si="4"/>
        <v/>
      </c>
      <c r="AW53" s="5">
        <f t="shared" si="5"/>
        <v>76.215000000000003</v>
      </c>
      <c r="AX53" s="11">
        <f t="shared" si="9"/>
        <v>1.5134622397718298E-2</v>
      </c>
      <c r="AY53" s="5">
        <f t="shared" si="7"/>
        <v>15.134622397718298</v>
      </c>
    </row>
    <row r="54" spans="1:51" x14ac:dyDescent="0.3">
      <c r="A54" s="1" t="s">
        <v>127</v>
      </c>
      <c r="B54" s="1" t="s">
        <v>106</v>
      </c>
      <c r="C54" s="1" t="s">
        <v>107</v>
      </c>
      <c r="D54" s="1" t="s">
        <v>108</v>
      </c>
      <c r="E54" s="1" t="s">
        <v>76</v>
      </c>
      <c r="F54" s="1" t="s">
        <v>128</v>
      </c>
      <c r="G54" s="1" t="s">
        <v>64</v>
      </c>
      <c r="H54" s="1" t="s">
        <v>65</v>
      </c>
      <c r="I54" s="2">
        <v>320</v>
      </c>
      <c r="J54" s="2">
        <v>40.9</v>
      </c>
      <c r="K54" s="2">
        <f t="shared" si="8"/>
        <v>40</v>
      </c>
      <c r="L54" s="2">
        <f t="shared" si="1"/>
        <v>0</v>
      </c>
      <c r="V54" s="12">
        <v>40</v>
      </c>
      <c r="W54" s="5">
        <v>1836</v>
      </c>
      <c r="AP54" s="5" t="str">
        <f t="shared" si="2"/>
        <v/>
      </c>
      <c r="AR54" s="5" t="str">
        <f t="shared" si="3"/>
        <v/>
      </c>
      <c r="AT54" s="5" t="str">
        <f t="shared" si="4"/>
        <v/>
      </c>
      <c r="AW54" s="5">
        <f t="shared" si="5"/>
        <v>1836</v>
      </c>
      <c r="AX54" s="11">
        <f t="shared" si="9"/>
        <v>0.36458921107670134</v>
      </c>
      <c r="AY54" s="5">
        <f t="shared" si="7"/>
        <v>364.5892110767013</v>
      </c>
    </row>
    <row r="55" spans="1:51" x14ac:dyDescent="0.3">
      <c r="A55" s="1" t="s">
        <v>127</v>
      </c>
      <c r="B55" s="1" t="s">
        <v>106</v>
      </c>
      <c r="C55" s="1" t="s">
        <v>107</v>
      </c>
      <c r="D55" s="1" t="s">
        <v>108</v>
      </c>
      <c r="E55" s="1" t="s">
        <v>129</v>
      </c>
      <c r="F55" s="1" t="s">
        <v>128</v>
      </c>
      <c r="G55" s="1" t="s">
        <v>64</v>
      </c>
      <c r="H55" s="1" t="s">
        <v>65</v>
      </c>
      <c r="I55" s="2">
        <v>320</v>
      </c>
      <c r="J55" s="2">
        <v>37.96</v>
      </c>
      <c r="K55" s="2">
        <f t="shared" si="8"/>
        <v>3.36</v>
      </c>
      <c r="L55" s="2">
        <f t="shared" si="1"/>
        <v>0</v>
      </c>
      <c r="V55" s="12">
        <v>3.36</v>
      </c>
      <c r="W55" s="5">
        <v>154.22399999999999</v>
      </c>
      <c r="AP55" s="5" t="str">
        <f t="shared" si="2"/>
        <v/>
      </c>
      <c r="AR55" s="5" t="str">
        <f t="shared" si="3"/>
        <v/>
      </c>
      <c r="AT55" s="5" t="str">
        <f t="shared" si="4"/>
        <v/>
      </c>
      <c r="AW55" s="5">
        <f t="shared" si="5"/>
        <v>154.22399999999999</v>
      </c>
      <c r="AX55" s="11">
        <f t="shared" si="9"/>
        <v>3.0625493730442911E-2</v>
      </c>
      <c r="AY55" s="5">
        <f t="shared" si="7"/>
        <v>30.625493730442912</v>
      </c>
    </row>
    <row r="56" spans="1:51" x14ac:dyDescent="0.3">
      <c r="A56" s="1" t="s">
        <v>127</v>
      </c>
      <c r="B56" s="1" t="s">
        <v>106</v>
      </c>
      <c r="C56" s="1" t="s">
        <v>107</v>
      </c>
      <c r="D56" s="1" t="s">
        <v>108</v>
      </c>
      <c r="E56" s="1" t="s">
        <v>130</v>
      </c>
      <c r="F56" s="1" t="s">
        <v>128</v>
      </c>
      <c r="G56" s="1" t="s">
        <v>64</v>
      </c>
      <c r="H56" s="1" t="s">
        <v>65</v>
      </c>
      <c r="I56" s="2">
        <v>320</v>
      </c>
      <c r="J56" s="2">
        <v>36.92</v>
      </c>
      <c r="K56" s="2">
        <f t="shared" si="8"/>
        <v>14.24</v>
      </c>
      <c r="L56" s="2">
        <f t="shared" si="1"/>
        <v>0</v>
      </c>
      <c r="V56" s="12">
        <v>14.24</v>
      </c>
      <c r="W56" s="5">
        <v>653.61599999999999</v>
      </c>
      <c r="AP56" s="5" t="str">
        <f t="shared" si="2"/>
        <v/>
      </c>
      <c r="AR56" s="5" t="str">
        <f t="shared" si="3"/>
        <v/>
      </c>
      <c r="AT56" s="5" t="str">
        <f t="shared" si="4"/>
        <v/>
      </c>
      <c r="AW56" s="5">
        <f t="shared" si="5"/>
        <v>653.61599999999999</v>
      </c>
      <c r="AX56" s="11">
        <f t="shared" si="9"/>
        <v>0.12979375914330568</v>
      </c>
      <c r="AY56" s="5">
        <f t="shared" si="7"/>
        <v>129.79375914330569</v>
      </c>
    </row>
    <row r="57" spans="1:51" x14ac:dyDescent="0.3">
      <c r="A57" s="1" t="s">
        <v>127</v>
      </c>
      <c r="B57" s="1" t="s">
        <v>106</v>
      </c>
      <c r="C57" s="1" t="s">
        <v>107</v>
      </c>
      <c r="D57" s="1" t="s">
        <v>108</v>
      </c>
      <c r="E57" s="1" t="s">
        <v>62</v>
      </c>
      <c r="F57" s="1" t="s">
        <v>128</v>
      </c>
      <c r="G57" s="1" t="s">
        <v>64</v>
      </c>
      <c r="H57" s="1" t="s">
        <v>65</v>
      </c>
      <c r="I57" s="2">
        <v>320</v>
      </c>
      <c r="J57" s="2">
        <v>40.869999999999997</v>
      </c>
      <c r="K57" s="2">
        <f t="shared" si="8"/>
        <v>40</v>
      </c>
      <c r="L57" s="2">
        <f t="shared" si="1"/>
        <v>0</v>
      </c>
      <c r="V57" s="12">
        <v>40</v>
      </c>
      <c r="W57" s="5">
        <v>1836</v>
      </c>
      <c r="AP57" s="5" t="str">
        <f t="shared" si="2"/>
        <v/>
      </c>
      <c r="AR57" s="5" t="str">
        <f t="shared" si="3"/>
        <v/>
      </c>
      <c r="AT57" s="5" t="str">
        <f t="shared" si="4"/>
        <v/>
      </c>
      <c r="AW57" s="5">
        <f t="shared" si="5"/>
        <v>1836</v>
      </c>
      <c r="AX57" s="11">
        <f t="shared" si="9"/>
        <v>0.36458921107670134</v>
      </c>
      <c r="AY57" s="5">
        <f t="shared" si="7"/>
        <v>364.5892110767013</v>
      </c>
    </row>
    <row r="58" spans="1:51" x14ac:dyDescent="0.3">
      <c r="A58" s="1" t="s">
        <v>127</v>
      </c>
      <c r="B58" s="1" t="s">
        <v>106</v>
      </c>
      <c r="C58" s="1" t="s">
        <v>107</v>
      </c>
      <c r="D58" s="1" t="s">
        <v>108</v>
      </c>
      <c r="E58" s="1" t="s">
        <v>83</v>
      </c>
      <c r="F58" s="1" t="s">
        <v>128</v>
      </c>
      <c r="G58" s="1" t="s">
        <v>64</v>
      </c>
      <c r="H58" s="1" t="s">
        <v>65</v>
      </c>
      <c r="I58" s="2">
        <v>320</v>
      </c>
      <c r="J58" s="2">
        <v>38.57</v>
      </c>
      <c r="K58" s="2">
        <f t="shared" si="8"/>
        <v>38.57</v>
      </c>
      <c r="L58" s="2">
        <f t="shared" si="1"/>
        <v>0</v>
      </c>
      <c r="T58" s="8">
        <v>0.82</v>
      </c>
      <c r="U58" s="5">
        <v>41.82</v>
      </c>
      <c r="V58" s="12">
        <v>37.75</v>
      </c>
      <c r="W58" s="5">
        <v>1732.7249999999999</v>
      </c>
      <c r="AP58" s="5" t="str">
        <f t="shared" si="2"/>
        <v/>
      </c>
      <c r="AR58" s="5" t="str">
        <f t="shared" si="3"/>
        <v/>
      </c>
      <c r="AT58" s="5" t="str">
        <f t="shared" si="4"/>
        <v/>
      </c>
      <c r="AW58" s="5">
        <f t="shared" si="5"/>
        <v>1774.5449999999998</v>
      </c>
      <c r="AX58" s="11">
        <f t="shared" si="9"/>
        <v>0.35238559998371727</v>
      </c>
      <c r="AY58" s="5">
        <f t="shared" si="7"/>
        <v>352.38559998371727</v>
      </c>
    </row>
    <row r="59" spans="1:51" x14ac:dyDescent="0.3">
      <c r="A59" s="1" t="s">
        <v>127</v>
      </c>
      <c r="B59" s="1" t="s">
        <v>106</v>
      </c>
      <c r="C59" s="1" t="s">
        <v>107</v>
      </c>
      <c r="D59" s="1" t="s">
        <v>108</v>
      </c>
      <c r="E59" s="1" t="s">
        <v>70</v>
      </c>
      <c r="F59" s="1" t="s">
        <v>128</v>
      </c>
      <c r="G59" s="1" t="s">
        <v>64</v>
      </c>
      <c r="H59" s="1" t="s">
        <v>65</v>
      </c>
      <c r="I59" s="2">
        <v>320</v>
      </c>
      <c r="J59" s="2">
        <v>37.53</v>
      </c>
      <c r="K59" s="2">
        <f t="shared" si="8"/>
        <v>8.98</v>
      </c>
      <c r="L59" s="2">
        <f t="shared" si="1"/>
        <v>0</v>
      </c>
      <c r="V59" s="12">
        <v>8.98</v>
      </c>
      <c r="W59" s="5">
        <v>412.18200000000002</v>
      </c>
      <c r="AP59" s="5" t="str">
        <f t="shared" si="2"/>
        <v/>
      </c>
      <c r="AR59" s="5" t="str">
        <f t="shared" si="3"/>
        <v/>
      </c>
      <c r="AT59" s="5" t="str">
        <f t="shared" si="4"/>
        <v/>
      </c>
      <c r="AW59" s="5">
        <f t="shared" si="5"/>
        <v>412.18200000000002</v>
      </c>
      <c r="AX59" s="11">
        <f t="shared" si="9"/>
        <v>8.1850277886719461E-2</v>
      </c>
      <c r="AY59" s="5">
        <f t="shared" si="7"/>
        <v>81.850277886719468</v>
      </c>
    </row>
    <row r="60" spans="1:51" x14ac:dyDescent="0.3">
      <c r="A60" s="1" t="s">
        <v>127</v>
      </c>
      <c r="B60" s="1" t="s">
        <v>106</v>
      </c>
      <c r="C60" s="1" t="s">
        <v>107</v>
      </c>
      <c r="D60" s="1" t="s">
        <v>108</v>
      </c>
      <c r="E60" s="1" t="s">
        <v>99</v>
      </c>
      <c r="F60" s="1" t="s">
        <v>128</v>
      </c>
      <c r="G60" s="1" t="s">
        <v>64</v>
      </c>
      <c r="H60" s="1" t="s">
        <v>65</v>
      </c>
      <c r="I60" s="2">
        <v>320</v>
      </c>
      <c r="J60" s="2">
        <v>39.119999999999997</v>
      </c>
      <c r="K60" s="2">
        <f t="shared" si="8"/>
        <v>12.2</v>
      </c>
      <c r="L60" s="2">
        <f t="shared" si="1"/>
        <v>0</v>
      </c>
      <c r="V60" s="12">
        <v>12.2</v>
      </c>
      <c r="W60" s="5">
        <v>559.9799999999999</v>
      </c>
      <c r="AP60" s="5" t="str">
        <f t="shared" si="2"/>
        <v/>
      </c>
      <c r="AR60" s="5" t="str">
        <f t="shared" si="3"/>
        <v/>
      </c>
      <c r="AT60" s="5" t="str">
        <f t="shared" si="4"/>
        <v/>
      </c>
      <c r="AW60" s="5">
        <f t="shared" si="5"/>
        <v>559.9799999999999</v>
      </c>
      <c r="AX60" s="11">
        <f t="shared" si="9"/>
        <v>0.11119970937839389</v>
      </c>
      <c r="AY60" s="5">
        <f t="shared" si="7"/>
        <v>111.19970937839389</v>
      </c>
    </row>
    <row r="61" spans="1:51" x14ac:dyDescent="0.3">
      <c r="A61" s="1" t="s">
        <v>127</v>
      </c>
      <c r="B61" s="1" t="s">
        <v>106</v>
      </c>
      <c r="C61" s="1" t="s">
        <v>107</v>
      </c>
      <c r="D61" s="1" t="s">
        <v>108</v>
      </c>
      <c r="E61" s="1" t="s">
        <v>100</v>
      </c>
      <c r="F61" s="1" t="s">
        <v>128</v>
      </c>
      <c r="G61" s="1" t="s">
        <v>64</v>
      </c>
      <c r="H61" s="1" t="s">
        <v>65</v>
      </c>
      <c r="I61" s="2">
        <v>320</v>
      </c>
      <c r="J61" s="2">
        <v>41.34</v>
      </c>
      <c r="K61" s="2">
        <f t="shared" si="8"/>
        <v>40</v>
      </c>
      <c r="L61" s="2">
        <f t="shared" si="1"/>
        <v>0</v>
      </c>
      <c r="V61" s="12">
        <v>40</v>
      </c>
      <c r="W61" s="5">
        <v>1836</v>
      </c>
      <c r="AP61" s="5" t="str">
        <f t="shared" si="2"/>
        <v/>
      </c>
      <c r="AR61" s="5" t="str">
        <f t="shared" si="3"/>
        <v/>
      </c>
      <c r="AT61" s="5" t="str">
        <f t="shared" si="4"/>
        <v/>
      </c>
      <c r="AW61" s="5">
        <f t="shared" si="5"/>
        <v>1836</v>
      </c>
      <c r="AX61" s="11">
        <f t="shared" si="9"/>
        <v>0.36458921107670134</v>
      </c>
      <c r="AY61" s="5">
        <f t="shared" si="7"/>
        <v>364.5892110767013</v>
      </c>
    </row>
    <row r="62" spans="1:51" x14ac:dyDescent="0.3">
      <c r="A62" s="1" t="s">
        <v>131</v>
      </c>
      <c r="B62" s="1" t="s">
        <v>132</v>
      </c>
      <c r="C62" s="1" t="s">
        <v>133</v>
      </c>
      <c r="D62" s="1" t="s">
        <v>134</v>
      </c>
      <c r="E62" s="1" t="s">
        <v>86</v>
      </c>
      <c r="F62" s="1" t="s">
        <v>128</v>
      </c>
      <c r="G62" s="1" t="s">
        <v>64</v>
      </c>
      <c r="H62" s="1" t="s">
        <v>65</v>
      </c>
      <c r="I62" s="2">
        <v>80</v>
      </c>
      <c r="J62" s="2">
        <v>38.26</v>
      </c>
      <c r="K62" s="2">
        <f t="shared" si="8"/>
        <v>38.270000000000003</v>
      </c>
      <c r="L62" s="2">
        <f t="shared" si="1"/>
        <v>0</v>
      </c>
      <c r="T62" s="8">
        <v>3.63</v>
      </c>
      <c r="U62" s="5">
        <v>185.13</v>
      </c>
      <c r="V62" s="12">
        <v>34.64</v>
      </c>
      <c r="W62" s="5">
        <v>1589.9760000000001</v>
      </c>
      <c r="AP62" s="5" t="str">
        <f t="shared" si="2"/>
        <v/>
      </c>
      <c r="AR62" s="5" t="str">
        <f t="shared" si="3"/>
        <v/>
      </c>
      <c r="AT62" s="5" t="str">
        <f t="shared" si="4"/>
        <v/>
      </c>
      <c r="AW62" s="5">
        <f t="shared" si="5"/>
        <v>1775.1060000000002</v>
      </c>
      <c r="AX62" s="11">
        <f t="shared" si="9"/>
        <v>0.35249700224265751</v>
      </c>
      <c r="AY62" s="5">
        <f t="shared" si="7"/>
        <v>352.49700224265752</v>
      </c>
    </row>
    <row r="63" spans="1:51" x14ac:dyDescent="0.3">
      <c r="A63" s="1" t="s">
        <v>131</v>
      </c>
      <c r="B63" s="1" t="s">
        <v>132</v>
      </c>
      <c r="C63" s="1" t="s">
        <v>133</v>
      </c>
      <c r="D63" s="1" t="s">
        <v>134</v>
      </c>
      <c r="E63" s="1" t="s">
        <v>83</v>
      </c>
      <c r="F63" s="1" t="s">
        <v>128</v>
      </c>
      <c r="G63" s="1" t="s">
        <v>64</v>
      </c>
      <c r="H63" s="1" t="s">
        <v>65</v>
      </c>
      <c r="I63" s="2">
        <v>80</v>
      </c>
      <c r="J63" s="2">
        <v>0.09</v>
      </c>
      <c r="K63" s="2">
        <f t="shared" si="8"/>
        <v>0.09</v>
      </c>
      <c r="L63" s="2">
        <f t="shared" si="1"/>
        <v>0</v>
      </c>
      <c r="T63" s="8">
        <v>0.01</v>
      </c>
      <c r="U63" s="5">
        <v>0.51</v>
      </c>
      <c r="V63" s="12">
        <v>0.08</v>
      </c>
      <c r="W63" s="5">
        <v>3.6720000000000002</v>
      </c>
      <c r="AP63" s="5" t="str">
        <f t="shared" si="2"/>
        <v/>
      </c>
      <c r="AR63" s="5" t="str">
        <f t="shared" si="3"/>
        <v/>
      </c>
      <c r="AT63" s="5" t="str">
        <f t="shared" si="4"/>
        <v/>
      </c>
      <c r="AW63" s="5">
        <f t="shared" si="5"/>
        <v>4.1820000000000004</v>
      </c>
      <c r="AX63" s="11">
        <f t="shared" si="9"/>
        <v>8.3045320300804211E-4</v>
      </c>
      <c r="AY63" s="5">
        <f t="shared" si="7"/>
        <v>0.83045320300804204</v>
      </c>
    </row>
    <row r="64" spans="1:51" x14ac:dyDescent="0.3">
      <c r="A64" s="1" t="s">
        <v>131</v>
      </c>
      <c r="B64" s="1" t="s">
        <v>132</v>
      </c>
      <c r="C64" s="1" t="s">
        <v>133</v>
      </c>
      <c r="D64" s="1" t="s">
        <v>134</v>
      </c>
      <c r="E64" s="1" t="s">
        <v>100</v>
      </c>
      <c r="F64" s="1" t="s">
        <v>128</v>
      </c>
      <c r="G64" s="1" t="s">
        <v>64</v>
      </c>
      <c r="H64" s="1" t="s">
        <v>65</v>
      </c>
      <c r="I64" s="2">
        <v>80</v>
      </c>
      <c r="J64" s="2">
        <v>0.1</v>
      </c>
      <c r="K64" s="2">
        <f t="shared" si="8"/>
        <v>0.1</v>
      </c>
      <c r="L64" s="2">
        <f t="shared" si="1"/>
        <v>0</v>
      </c>
      <c r="V64" s="12">
        <v>0.1</v>
      </c>
      <c r="W64" s="5">
        <v>4.59</v>
      </c>
      <c r="AP64" s="5" t="str">
        <f t="shared" si="2"/>
        <v/>
      </c>
      <c r="AR64" s="5" t="str">
        <f t="shared" si="3"/>
        <v/>
      </c>
      <c r="AT64" s="5" t="str">
        <f t="shared" si="4"/>
        <v/>
      </c>
      <c r="AW64" s="5">
        <f t="shared" si="5"/>
        <v>4.59</v>
      </c>
      <c r="AX64" s="11">
        <f t="shared" si="9"/>
        <v>9.114730276917534E-4</v>
      </c>
      <c r="AY64" s="5">
        <f t="shared" si="7"/>
        <v>0.91147302769175331</v>
      </c>
    </row>
    <row r="65" spans="1:51" x14ac:dyDescent="0.3">
      <c r="A65" s="1" t="s">
        <v>131</v>
      </c>
      <c r="B65" s="1" t="s">
        <v>132</v>
      </c>
      <c r="C65" s="1" t="s">
        <v>133</v>
      </c>
      <c r="D65" s="1" t="s">
        <v>134</v>
      </c>
      <c r="E65" s="1" t="s">
        <v>74</v>
      </c>
      <c r="F65" s="1" t="s">
        <v>128</v>
      </c>
      <c r="G65" s="1" t="s">
        <v>64</v>
      </c>
      <c r="H65" s="1" t="s">
        <v>65</v>
      </c>
      <c r="I65" s="2">
        <v>80</v>
      </c>
      <c r="J65" s="2">
        <v>40.76</v>
      </c>
      <c r="K65" s="2">
        <f t="shared" si="8"/>
        <v>40</v>
      </c>
      <c r="L65" s="2">
        <f t="shared" si="1"/>
        <v>0</v>
      </c>
      <c r="V65" s="12">
        <v>40</v>
      </c>
      <c r="W65" s="5">
        <v>1836</v>
      </c>
      <c r="AP65" s="5" t="str">
        <f t="shared" si="2"/>
        <v/>
      </c>
      <c r="AR65" s="5" t="str">
        <f t="shared" si="3"/>
        <v/>
      </c>
      <c r="AT65" s="5" t="str">
        <f t="shared" si="4"/>
        <v/>
      </c>
      <c r="AW65" s="5">
        <f t="shared" si="5"/>
        <v>1836</v>
      </c>
      <c r="AX65" s="11">
        <f t="shared" si="9"/>
        <v>0.36458921107670134</v>
      </c>
      <c r="AY65" s="5">
        <f t="shared" si="7"/>
        <v>364.5892110767013</v>
      </c>
    </row>
    <row r="66" spans="1:51" x14ac:dyDescent="0.3">
      <c r="A66" s="1" t="s">
        <v>135</v>
      </c>
      <c r="B66" s="1" t="s">
        <v>136</v>
      </c>
      <c r="C66" s="1" t="s">
        <v>137</v>
      </c>
      <c r="D66" s="1" t="s">
        <v>138</v>
      </c>
      <c r="E66" s="1" t="s">
        <v>85</v>
      </c>
      <c r="F66" s="1" t="s">
        <v>128</v>
      </c>
      <c r="G66" s="1" t="s">
        <v>64</v>
      </c>
      <c r="H66" s="1" t="s">
        <v>65</v>
      </c>
      <c r="I66" s="2">
        <v>80</v>
      </c>
      <c r="J66" s="2">
        <v>37.19</v>
      </c>
      <c r="K66" s="2">
        <f t="shared" si="8"/>
        <v>37.190000000000005</v>
      </c>
      <c r="L66" s="2">
        <f t="shared" si="1"/>
        <v>0</v>
      </c>
      <c r="T66" s="8">
        <v>4.8099999999999996</v>
      </c>
      <c r="U66" s="5">
        <v>245.31</v>
      </c>
      <c r="V66" s="12">
        <v>32.380000000000003</v>
      </c>
      <c r="W66" s="5">
        <v>1486.242</v>
      </c>
      <c r="AP66" s="5" t="str">
        <f t="shared" si="2"/>
        <v/>
      </c>
      <c r="AR66" s="5" t="str">
        <f t="shared" si="3"/>
        <v/>
      </c>
      <c r="AT66" s="5" t="str">
        <f t="shared" si="4"/>
        <v/>
      </c>
      <c r="AW66" s="5">
        <f t="shared" si="5"/>
        <v>1731.5519999999999</v>
      </c>
      <c r="AX66" s="11">
        <f t="shared" si="9"/>
        <v>0.34384813595767122</v>
      </c>
      <c r="AY66" s="5">
        <f t="shared" si="7"/>
        <v>343.84813595767122</v>
      </c>
    </row>
    <row r="67" spans="1:51" x14ac:dyDescent="0.3">
      <c r="A67" s="1" t="s">
        <v>135</v>
      </c>
      <c r="B67" s="1" t="s">
        <v>136</v>
      </c>
      <c r="C67" s="1" t="s">
        <v>137</v>
      </c>
      <c r="D67" s="1" t="s">
        <v>138</v>
      </c>
      <c r="E67" s="1" t="s">
        <v>86</v>
      </c>
      <c r="F67" s="1" t="s">
        <v>128</v>
      </c>
      <c r="G67" s="1" t="s">
        <v>64</v>
      </c>
      <c r="H67" s="1" t="s">
        <v>65</v>
      </c>
      <c r="I67" s="2">
        <v>80</v>
      </c>
      <c r="J67" s="2">
        <v>0.09</v>
      </c>
      <c r="K67" s="2">
        <f t="shared" ref="K67:K98" si="10">SUM(N67,P67,R67,T67,X67,Z67,AB67,AF67,AI67,AK67,AM67,V67,AZ67,BB67,BD67,AD67)</f>
        <v>0.08</v>
      </c>
      <c r="L67" s="2">
        <f t="shared" ref="L67:L130" si="11">SUM(M67,AH67,AO67,AQ67,AS67,AU67,AV67)</f>
        <v>0</v>
      </c>
      <c r="V67" s="12">
        <v>0.08</v>
      </c>
      <c r="W67" s="5">
        <v>3.6720000000000002</v>
      </c>
      <c r="AP67" s="5" t="str">
        <f t="shared" ref="AP67:AP130" si="12">IF(AO67&gt;0,AO67*$AP$1,"")</f>
        <v/>
      </c>
      <c r="AR67" s="5" t="str">
        <f t="shared" ref="AR67:AR130" si="13">IF(AQ67&gt;0,AQ67*$AR$1,"")</f>
        <v/>
      </c>
      <c r="AT67" s="5" t="str">
        <f t="shared" ref="AT67:AT130" si="14">IF(AS67&gt;0,AS67*$AT$1,"")</f>
        <v/>
      </c>
      <c r="AW67" s="5">
        <f t="shared" ref="AW67:AW130" si="15">SUM(O67,Q67,S67,U67,Y67,AA67,AC67,AG67,AJ67,AL67,AN67,W67,BA67,BC67,BE67,AE67)</f>
        <v>3.6720000000000002</v>
      </c>
      <c r="AX67" s="11">
        <f t="shared" ref="AX67:AX98" si="16">(AW67/$AW$226)*100</f>
        <v>7.2917842215340276E-4</v>
      </c>
      <c r="AY67" s="5">
        <f t="shared" si="7"/>
        <v>0.72917842215340278</v>
      </c>
    </row>
    <row r="68" spans="1:51" x14ac:dyDescent="0.3">
      <c r="A68" s="1" t="s">
        <v>135</v>
      </c>
      <c r="B68" s="1" t="s">
        <v>136</v>
      </c>
      <c r="C68" s="1" t="s">
        <v>137</v>
      </c>
      <c r="D68" s="1" t="s">
        <v>138</v>
      </c>
      <c r="E68" s="1" t="s">
        <v>74</v>
      </c>
      <c r="F68" s="1" t="s">
        <v>128</v>
      </c>
      <c r="G68" s="1" t="s">
        <v>64</v>
      </c>
      <c r="H68" s="1" t="s">
        <v>65</v>
      </c>
      <c r="I68" s="2">
        <v>80</v>
      </c>
      <c r="J68" s="2">
        <v>0.09</v>
      </c>
      <c r="K68" s="2">
        <f t="shared" si="10"/>
        <v>0.09</v>
      </c>
      <c r="L68" s="2">
        <f t="shared" si="11"/>
        <v>0</v>
      </c>
      <c r="V68" s="12">
        <v>0.09</v>
      </c>
      <c r="W68" s="5">
        <v>4.1309999999999993</v>
      </c>
      <c r="AP68" s="5" t="str">
        <f t="shared" si="12"/>
        <v/>
      </c>
      <c r="AR68" s="5" t="str">
        <f t="shared" si="13"/>
        <v/>
      </c>
      <c r="AT68" s="5" t="str">
        <f t="shared" si="14"/>
        <v/>
      </c>
      <c r="AW68" s="5">
        <f t="shared" si="15"/>
        <v>4.1309999999999993</v>
      </c>
      <c r="AX68" s="11">
        <f t="shared" si="16"/>
        <v>8.2032572492257792E-4</v>
      </c>
      <c r="AY68" s="5">
        <f t="shared" ref="AY68:AY131" si="17">(AX68/100)*$AY$1</f>
        <v>0.82032572492257794</v>
      </c>
    </row>
    <row r="69" spans="1:51" x14ac:dyDescent="0.3">
      <c r="A69" s="1" t="s">
        <v>135</v>
      </c>
      <c r="B69" s="1" t="s">
        <v>136</v>
      </c>
      <c r="C69" s="1" t="s">
        <v>137</v>
      </c>
      <c r="D69" s="1" t="s">
        <v>138</v>
      </c>
      <c r="E69" s="1" t="s">
        <v>87</v>
      </c>
      <c r="F69" s="1" t="s">
        <v>128</v>
      </c>
      <c r="G69" s="1" t="s">
        <v>64</v>
      </c>
      <c r="H69" s="1" t="s">
        <v>65</v>
      </c>
      <c r="I69" s="2">
        <v>80</v>
      </c>
      <c r="J69" s="2">
        <v>39.89</v>
      </c>
      <c r="K69" s="2">
        <f t="shared" si="10"/>
        <v>39.04</v>
      </c>
      <c r="L69" s="2">
        <f t="shared" si="11"/>
        <v>0.85</v>
      </c>
      <c r="V69" s="12">
        <v>39.04</v>
      </c>
      <c r="W69" s="5">
        <v>1791.9359999999999</v>
      </c>
      <c r="AP69" s="5" t="str">
        <f t="shared" si="12"/>
        <v/>
      </c>
      <c r="AR69" s="5" t="str">
        <f t="shared" si="13"/>
        <v/>
      </c>
      <c r="AT69" s="5" t="str">
        <f t="shared" si="14"/>
        <v/>
      </c>
      <c r="AU69" s="2">
        <v>0.85</v>
      </c>
      <c r="AW69" s="5">
        <f t="shared" si="15"/>
        <v>1791.9359999999999</v>
      </c>
      <c r="AX69" s="11">
        <f t="shared" si="16"/>
        <v>0.35583907001086057</v>
      </c>
      <c r="AY69" s="5">
        <f t="shared" si="17"/>
        <v>355.83907001086061</v>
      </c>
    </row>
    <row r="70" spans="1:51" x14ac:dyDescent="0.3">
      <c r="A70" s="1" t="s">
        <v>139</v>
      </c>
      <c r="B70" s="1" t="s">
        <v>140</v>
      </c>
      <c r="C70" s="1" t="s">
        <v>141</v>
      </c>
      <c r="D70" s="1" t="s">
        <v>61</v>
      </c>
      <c r="E70" s="1" t="s">
        <v>92</v>
      </c>
      <c r="F70" s="1" t="s">
        <v>128</v>
      </c>
      <c r="G70" s="1" t="s">
        <v>64</v>
      </c>
      <c r="H70" s="1" t="s">
        <v>65</v>
      </c>
      <c r="I70" s="2">
        <v>160</v>
      </c>
      <c r="J70" s="2">
        <v>38.89</v>
      </c>
      <c r="K70" s="2">
        <f t="shared" si="10"/>
        <v>38.89</v>
      </c>
      <c r="L70" s="2">
        <f t="shared" si="11"/>
        <v>0</v>
      </c>
      <c r="V70" s="12">
        <v>38.89</v>
      </c>
      <c r="W70" s="5">
        <v>1785.0509999999999</v>
      </c>
      <c r="AP70" s="5" t="str">
        <f t="shared" si="12"/>
        <v/>
      </c>
      <c r="AR70" s="5" t="str">
        <f t="shared" si="13"/>
        <v/>
      </c>
      <c r="AT70" s="5" t="str">
        <f t="shared" si="14"/>
        <v/>
      </c>
      <c r="AW70" s="5">
        <f t="shared" si="15"/>
        <v>1785.0509999999999</v>
      </c>
      <c r="AX70" s="11">
        <f t="shared" si="16"/>
        <v>0.35447186046932294</v>
      </c>
      <c r="AY70" s="5">
        <f t="shared" si="17"/>
        <v>354.47186046932296</v>
      </c>
    </row>
    <row r="71" spans="1:51" x14ac:dyDescent="0.3">
      <c r="A71" s="1" t="s">
        <v>139</v>
      </c>
      <c r="B71" s="1" t="s">
        <v>140</v>
      </c>
      <c r="C71" s="1" t="s">
        <v>141</v>
      </c>
      <c r="D71" s="1" t="s">
        <v>61</v>
      </c>
      <c r="E71" s="1" t="s">
        <v>75</v>
      </c>
      <c r="F71" s="1" t="s">
        <v>128</v>
      </c>
      <c r="G71" s="1" t="s">
        <v>64</v>
      </c>
      <c r="H71" s="1" t="s">
        <v>65</v>
      </c>
      <c r="I71" s="2">
        <v>160</v>
      </c>
      <c r="J71" s="2">
        <v>39.659999999999997</v>
      </c>
      <c r="K71" s="2">
        <f t="shared" si="10"/>
        <v>39.659999999999997</v>
      </c>
      <c r="L71" s="2">
        <f t="shared" si="11"/>
        <v>0</v>
      </c>
      <c r="V71" s="12">
        <v>39.659999999999997</v>
      </c>
      <c r="W71" s="5">
        <v>1820.394</v>
      </c>
      <c r="AP71" s="5" t="str">
        <f t="shared" si="12"/>
        <v/>
      </c>
      <c r="AR71" s="5" t="str">
        <f t="shared" si="13"/>
        <v/>
      </c>
      <c r="AT71" s="5" t="str">
        <f t="shared" si="14"/>
        <v/>
      </c>
      <c r="AW71" s="5">
        <f t="shared" si="15"/>
        <v>1820.394</v>
      </c>
      <c r="AX71" s="11">
        <f t="shared" si="16"/>
        <v>0.3614902027825494</v>
      </c>
      <c r="AY71" s="5">
        <f t="shared" si="17"/>
        <v>361.49020278254937</v>
      </c>
    </row>
    <row r="72" spans="1:51" x14ac:dyDescent="0.3">
      <c r="A72" s="1" t="s">
        <v>139</v>
      </c>
      <c r="B72" s="1" t="s">
        <v>140</v>
      </c>
      <c r="C72" s="1" t="s">
        <v>141</v>
      </c>
      <c r="D72" s="1" t="s">
        <v>61</v>
      </c>
      <c r="E72" s="1" t="s">
        <v>76</v>
      </c>
      <c r="F72" s="1" t="s">
        <v>128</v>
      </c>
      <c r="G72" s="1" t="s">
        <v>64</v>
      </c>
      <c r="H72" s="1" t="s">
        <v>65</v>
      </c>
      <c r="I72" s="2">
        <v>160</v>
      </c>
      <c r="J72" s="2">
        <v>0.09</v>
      </c>
      <c r="K72" s="2">
        <f t="shared" si="10"/>
        <v>0.09</v>
      </c>
      <c r="L72" s="2">
        <f t="shared" si="11"/>
        <v>0</v>
      </c>
      <c r="V72" s="12">
        <v>0.09</v>
      </c>
      <c r="W72" s="5">
        <v>4.1309999999999993</v>
      </c>
      <c r="AP72" s="5" t="str">
        <f t="shared" si="12"/>
        <v/>
      </c>
      <c r="AR72" s="5" t="str">
        <f t="shared" si="13"/>
        <v/>
      </c>
      <c r="AT72" s="5" t="str">
        <f t="shared" si="14"/>
        <v/>
      </c>
      <c r="AW72" s="5">
        <f t="shared" si="15"/>
        <v>4.1309999999999993</v>
      </c>
      <c r="AX72" s="11">
        <f t="shared" si="16"/>
        <v>8.2032572492257792E-4</v>
      </c>
      <c r="AY72" s="5">
        <f t="shared" si="17"/>
        <v>0.82032572492257794</v>
      </c>
    </row>
    <row r="73" spans="1:51" x14ac:dyDescent="0.3">
      <c r="A73" s="1" t="s">
        <v>139</v>
      </c>
      <c r="B73" s="1" t="s">
        <v>140</v>
      </c>
      <c r="C73" s="1" t="s">
        <v>141</v>
      </c>
      <c r="D73" s="1" t="s">
        <v>61</v>
      </c>
      <c r="E73" s="1" t="s">
        <v>62</v>
      </c>
      <c r="F73" s="1" t="s">
        <v>128</v>
      </c>
      <c r="G73" s="1" t="s">
        <v>64</v>
      </c>
      <c r="H73" s="1" t="s">
        <v>65</v>
      </c>
      <c r="I73" s="2">
        <v>160</v>
      </c>
      <c r="J73" s="2">
        <v>0.09</v>
      </c>
      <c r="K73" s="2">
        <f t="shared" si="10"/>
        <v>0.09</v>
      </c>
      <c r="L73" s="2">
        <f t="shared" si="11"/>
        <v>0</v>
      </c>
      <c r="V73" s="12">
        <v>0.09</v>
      </c>
      <c r="W73" s="5">
        <v>4.1309999999999993</v>
      </c>
      <c r="AP73" s="5" t="str">
        <f t="shared" si="12"/>
        <v/>
      </c>
      <c r="AR73" s="5" t="str">
        <f t="shared" si="13"/>
        <v/>
      </c>
      <c r="AT73" s="5" t="str">
        <f t="shared" si="14"/>
        <v/>
      </c>
      <c r="AW73" s="5">
        <f t="shared" si="15"/>
        <v>4.1309999999999993</v>
      </c>
      <c r="AX73" s="11">
        <f t="shared" si="16"/>
        <v>8.2032572492257792E-4</v>
      </c>
      <c r="AY73" s="5">
        <f t="shared" si="17"/>
        <v>0.82032572492257794</v>
      </c>
    </row>
    <row r="74" spans="1:51" x14ac:dyDescent="0.3">
      <c r="A74" s="1" t="s">
        <v>139</v>
      </c>
      <c r="B74" s="1" t="s">
        <v>140</v>
      </c>
      <c r="C74" s="1" t="s">
        <v>141</v>
      </c>
      <c r="D74" s="1" t="s">
        <v>61</v>
      </c>
      <c r="E74" s="1" t="s">
        <v>77</v>
      </c>
      <c r="F74" s="1" t="s">
        <v>128</v>
      </c>
      <c r="G74" s="1" t="s">
        <v>64</v>
      </c>
      <c r="H74" s="1" t="s">
        <v>65</v>
      </c>
      <c r="I74" s="2">
        <v>160</v>
      </c>
      <c r="J74" s="2">
        <v>39</v>
      </c>
      <c r="K74" s="2">
        <f t="shared" si="10"/>
        <v>39</v>
      </c>
      <c r="L74" s="2">
        <f t="shared" si="11"/>
        <v>0</v>
      </c>
      <c r="V74" s="12">
        <v>39</v>
      </c>
      <c r="W74" s="5">
        <v>1790.1</v>
      </c>
      <c r="AP74" s="5" t="str">
        <f t="shared" si="12"/>
        <v/>
      </c>
      <c r="AR74" s="5" t="str">
        <f t="shared" si="13"/>
        <v/>
      </c>
      <c r="AT74" s="5" t="str">
        <f t="shared" si="14"/>
        <v/>
      </c>
      <c r="AW74" s="5">
        <f t="shared" si="15"/>
        <v>1790.1</v>
      </c>
      <c r="AX74" s="11">
        <f t="shared" si="16"/>
        <v>0.35547448079978383</v>
      </c>
      <c r="AY74" s="5">
        <f t="shared" si="17"/>
        <v>355.47448079978381</v>
      </c>
    </row>
    <row r="75" spans="1:51" x14ac:dyDescent="0.3">
      <c r="A75" s="1" t="s">
        <v>139</v>
      </c>
      <c r="B75" s="1" t="s">
        <v>140</v>
      </c>
      <c r="C75" s="1" t="s">
        <v>141</v>
      </c>
      <c r="D75" s="1" t="s">
        <v>61</v>
      </c>
      <c r="E75" s="1" t="s">
        <v>93</v>
      </c>
      <c r="F75" s="1" t="s">
        <v>128</v>
      </c>
      <c r="G75" s="1" t="s">
        <v>64</v>
      </c>
      <c r="H75" s="1" t="s">
        <v>65</v>
      </c>
      <c r="I75" s="2">
        <v>160</v>
      </c>
      <c r="J75" s="2">
        <v>39.25</v>
      </c>
      <c r="K75" s="2">
        <f t="shared" si="10"/>
        <v>39.25</v>
      </c>
      <c r="L75" s="2">
        <f t="shared" si="11"/>
        <v>0</v>
      </c>
      <c r="T75" s="8">
        <v>0.01</v>
      </c>
      <c r="U75" s="5">
        <v>0.51</v>
      </c>
      <c r="V75" s="12">
        <v>39.24</v>
      </c>
      <c r="W75" s="5">
        <v>1801.116</v>
      </c>
      <c r="AP75" s="5" t="str">
        <f t="shared" si="12"/>
        <v/>
      </c>
      <c r="AR75" s="5" t="str">
        <f t="shared" si="13"/>
        <v/>
      </c>
      <c r="AT75" s="5" t="str">
        <f t="shared" si="14"/>
        <v/>
      </c>
      <c r="AW75" s="5">
        <f t="shared" si="15"/>
        <v>1801.626</v>
      </c>
      <c r="AX75" s="11">
        <f t="shared" si="16"/>
        <v>0.35776329084709868</v>
      </c>
      <c r="AY75" s="5">
        <f t="shared" si="17"/>
        <v>357.76329084709869</v>
      </c>
    </row>
    <row r="76" spans="1:51" x14ac:dyDescent="0.3">
      <c r="A76" s="1" t="s">
        <v>139</v>
      </c>
      <c r="B76" s="1" t="s">
        <v>140</v>
      </c>
      <c r="C76" s="1" t="s">
        <v>141</v>
      </c>
      <c r="D76" s="1" t="s">
        <v>61</v>
      </c>
      <c r="E76" s="1" t="s">
        <v>74</v>
      </c>
      <c r="F76" s="1" t="s">
        <v>128</v>
      </c>
      <c r="G76" s="1" t="s">
        <v>64</v>
      </c>
      <c r="H76" s="1" t="s">
        <v>65</v>
      </c>
      <c r="I76" s="2">
        <v>160</v>
      </c>
      <c r="J76" s="2">
        <v>7.0000000000000007E-2</v>
      </c>
      <c r="K76" s="2">
        <f t="shared" si="10"/>
        <v>7.0000000000000007E-2</v>
      </c>
      <c r="L76" s="2">
        <f t="shared" si="11"/>
        <v>0</v>
      </c>
      <c r="V76" s="12">
        <v>7.0000000000000007E-2</v>
      </c>
      <c r="W76" s="5">
        <v>3.2130000000000001</v>
      </c>
      <c r="AP76" s="5" t="str">
        <f t="shared" si="12"/>
        <v/>
      </c>
      <c r="AR76" s="5" t="str">
        <f t="shared" si="13"/>
        <v/>
      </c>
      <c r="AT76" s="5" t="str">
        <f t="shared" si="14"/>
        <v/>
      </c>
      <c r="AW76" s="5">
        <f t="shared" si="15"/>
        <v>3.2130000000000001</v>
      </c>
      <c r="AX76" s="11">
        <f t="shared" si="16"/>
        <v>6.3803111938422739E-4</v>
      </c>
      <c r="AY76" s="5">
        <f t="shared" si="17"/>
        <v>0.63803111938422741</v>
      </c>
    </row>
    <row r="77" spans="1:51" x14ac:dyDescent="0.3">
      <c r="A77" s="1" t="s">
        <v>139</v>
      </c>
      <c r="B77" s="1" t="s">
        <v>140</v>
      </c>
      <c r="C77" s="1" t="s">
        <v>141</v>
      </c>
      <c r="D77" s="1" t="s">
        <v>61</v>
      </c>
      <c r="E77" s="1" t="s">
        <v>87</v>
      </c>
      <c r="F77" s="1" t="s">
        <v>128</v>
      </c>
      <c r="G77" s="1" t="s">
        <v>64</v>
      </c>
      <c r="H77" s="1" t="s">
        <v>65</v>
      </c>
      <c r="I77" s="2">
        <v>160</v>
      </c>
      <c r="J77" s="2">
        <v>7.0000000000000007E-2</v>
      </c>
      <c r="K77" s="2">
        <f t="shared" si="10"/>
        <v>7.0000000000000007E-2</v>
      </c>
      <c r="L77" s="2">
        <f t="shared" si="11"/>
        <v>0</v>
      </c>
      <c r="V77" s="12">
        <v>7.0000000000000007E-2</v>
      </c>
      <c r="W77" s="5">
        <v>3.2130000000000001</v>
      </c>
      <c r="AP77" s="5" t="str">
        <f t="shared" si="12"/>
        <v/>
      </c>
      <c r="AR77" s="5" t="str">
        <f t="shared" si="13"/>
        <v/>
      </c>
      <c r="AT77" s="5" t="str">
        <f t="shared" si="14"/>
        <v/>
      </c>
      <c r="AW77" s="5">
        <f t="shared" si="15"/>
        <v>3.2130000000000001</v>
      </c>
      <c r="AX77" s="11">
        <f t="shared" si="16"/>
        <v>6.3803111938422739E-4</v>
      </c>
      <c r="AY77" s="5">
        <f t="shared" si="17"/>
        <v>0.63803111938422741</v>
      </c>
    </row>
    <row r="78" spans="1:51" x14ac:dyDescent="0.3">
      <c r="A78" s="1" t="s">
        <v>142</v>
      </c>
      <c r="B78" s="1" t="s">
        <v>143</v>
      </c>
      <c r="C78" s="1" t="s">
        <v>144</v>
      </c>
      <c r="D78" s="1" t="s">
        <v>145</v>
      </c>
      <c r="E78" s="1" t="s">
        <v>83</v>
      </c>
      <c r="F78" s="1" t="s">
        <v>146</v>
      </c>
      <c r="G78" s="1" t="s">
        <v>64</v>
      </c>
      <c r="H78" s="1" t="s">
        <v>65</v>
      </c>
      <c r="I78" s="2">
        <v>233.7</v>
      </c>
      <c r="J78" s="2">
        <v>40.33</v>
      </c>
      <c r="K78" s="2">
        <f t="shared" si="10"/>
        <v>40</v>
      </c>
      <c r="L78" s="2">
        <f t="shared" si="11"/>
        <v>0</v>
      </c>
      <c r="V78" s="12">
        <v>40</v>
      </c>
      <c r="W78" s="5">
        <v>1836</v>
      </c>
      <c r="AP78" s="5" t="str">
        <f t="shared" si="12"/>
        <v/>
      </c>
      <c r="AR78" s="5" t="str">
        <f t="shared" si="13"/>
        <v/>
      </c>
      <c r="AT78" s="5" t="str">
        <f t="shared" si="14"/>
        <v/>
      </c>
      <c r="AW78" s="5">
        <f t="shared" si="15"/>
        <v>1836</v>
      </c>
      <c r="AX78" s="11">
        <f t="shared" si="16"/>
        <v>0.36458921107670134</v>
      </c>
      <c r="AY78" s="5">
        <f t="shared" si="17"/>
        <v>364.5892110767013</v>
      </c>
    </row>
    <row r="79" spans="1:51" x14ac:dyDescent="0.3">
      <c r="A79" s="1" t="s">
        <v>142</v>
      </c>
      <c r="B79" s="1" t="s">
        <v>143</v>
      </c>
      <c r="C79" s="1" t="s">
        <v>144</v>
      </c>
      <c r="D79" s="1" t="s">
        <v>145</v>
      </c>
      <c r="E79" s="1" t="s">
        <v>70</v>
      </c>
      <c r="F79" s="1" t="s">
        <v>146</v>
      </c>
      <c r="G79" s="1" t="s">
        <v>64</v>
      </c>
      <c r="H79" s="1" t="s">
        <v>65</v>
      </c>
      <c r="I79" s="2">
        <v>233.7</v>
      </c>
      <c r="J79" s="2">
        <v>36.18</v>
      </c>
      <c r="K79" s="2">
        <f t="shared" si="10"/>
        <v>2.71</v>
      </c>
      <c r="L79" s="2">
        <f t="shared" si="11"/>
        <v>0</v>
      </c>
      <c r="V79" s="12">
        <v>2.71</v>
      </c>
      <c r="W79" s="5">
        <v>124.389</v>
      </c>
      <c r="AP79" s="5" t="str">
        <f t="shared" si="12"/>
        <v/>
      </c>
      <c r="AR79" s="5" t="str">
        <f t="shared" si="13"/>
        <v/>
      </c>
      <c r="AT79" s="5" t="str">
        <f t="shared" si="14"/>
        <v/>
      </c>
      <c r="AW79" s="5">
        <f t="shared" si="15"/>
        <v>124.389</v>
      </c>
      <c r="AX79" s="11">
        <f t="shared" si="16"/>
        <v>2.470091905044652E-2</v>
      </c>
      <c r="AY79" s="5">
        <f t="shared" si="17"/>
        <v>24.700919050446519</v>
      </c>
    </row>
    <row r="80" spans="1:51" x14ac:dyDescent="0.3">
      <c r="A80" s="1" t="s">
        <v>142</v>
      </c>
      <c r="B80" s="1" t="s">
        <v>143</v>
      </c>
      <c r="C80" s="1" t="s">
        <v>144</v>
      </c>
      <c r="D80" s="1" t="s">
        <v>145</v>
      </c>
      <c r="E80" s="1" t="s">
        <v>99</v>
      </c>
      <c r="F80" s="1" t="s">
        <v>146</v>
      </c>
      <c r="G80" s="1" t="s">
        <v>64</v>
      </c>
      <c r="H80" s="1" t="s">
        <v>65</v>
      </c>
      <c r="I80" s="2">
        <v>233.7</v>
      </c>
      <c r="J80" s="2">
        <v>37.799999999999997</v>
      </c>
      <c r="K80" s="2">
        <f t="shared" si="10"/>
        <v>1.5</v>
      </c>
      <c r="L80" s="2">
        <f t="shared" si="11"/>
        <v>0</v>
      </c>
      <c r="V80" s="12">
        <v>1.5</v>
      </c>
      <c r="W80" s="5">
        <v>68.849999999999994</v>
      </c>
      <c r="AP80" s="5" t="str">
        <f t="shared" si="12"/>
        <v/>
      </c>
      <c r="AR80" s="5" t="str">
        <f t="shared" si="13"/>
        <v/>
      </c>
      <c r="AT80" s="5" t="str">
        <f t="shared" si="14"/>
        <v/>
      </c>
      <c r="AW80" s="5">
        <f t="shared" si="15"/>
        <v>68.849999999999994</v>
      </c>
      <c r="AX80" s="11">
        <f t="shared" si="16"/>
        <v>1.36720954153763E-2</v>
      </c>
      <c r="AY80" s="5">
        <f t="shared" si="17"/>
        <v>13.672095415376301</v>
      </c>
    </row>
    <row r="81" spans="1:51" x14ac:dyDescent="0.3">
      <c r="A81" s="1" t="s">
        <v>142</v>
      </c>
      <c r="B81" s="1" t="s">
        <v>143</v>
      </c>
      <c r="C81" s="1" t="s">
        <v>144</v>
      </c>
      <c r="D81" s="1" t="s">
        <v>145</v>
      </c>
      <c r="E81" s="1" t="s">
        <v>100</v>
      </c>
      <c r="F81" s="1" t="s">
        <v>146</v>
      </c>
      <c r="G81" s="1" t="s">
        <v>64</v>
      </c>
      <c r="H81" s="1" t="s">
        <v>65</v>
      </c>
      <c r="I81" s="2">
        <v>233.7</v>
      </c>
      <c r="J81" s="2">
        <v>42.91</v>
      </c>
      <c r="K81" s="2">
        <f t="shared" si="10"/>
        <v>42.91</v>
      </c>
      <c r="L81" s="2">
        <f t="shared" si="11"/>
        <v>0</v>
      </c>
      <c r="V81" s="12">
        <v>42.91</v>
      </c>
      <c r="W81" s="5">
        <v>1969.569</v>
      </c>
      <c r="AP81" s="5" t="str">
        <f t="shared" si="12"/>
        <v/>
      </c>
      <c r="AR81" s="5" t="str">
        <f t="shared" si="13"/>
        <v/>
      </c>
      <c r="AT81" s="5" t="str">
        <f t="shared" si="14"/>
        <v/>
      </c>
      <c r="AW81" s="5">
        <f t="shared" si="15"/>
        <v>1969.569</v>
      </c>
      <c r="AX81" s="11">
        <f t="shared" si="16"/>
        <v>0.39111307618253144</v>
      </c>
      <c r="AY81" s="5">
        <f t="shared" si="17"/>
        <v>391.11307618253142</v>
      </c>
    </row>
    <row r="82" spans="1:51" x14ac:dyDescent="0.3">
      <c r="A82" s="1" t="s">
        <v>142</v>
      </c>
      <c r="B82" s="1" t="s">
        <v>143</v>
      </c>
      <c r="C82" s="1" t="s">
        <v>144</v>
      </c>
      <c r="D82" s="1" t="s">
        <v>145</v>
      </c>
      <c r="E82" s="1" t="s">
        <v>76</v>
      </c>
      <c r="F82" s="1" t="s">
        <v>146</v>
      </c>
      <c r="G82" s="1" t="s">
        <v>64</v>
      </c>
      <c r="H82" s="1" t="s">
        <v>65</v>
      </c>
      <c r="I82" s="2">
        <v>233.7</v>
      </c>
      <c r="J82" s="2">
        <v>41.84</v>
      </c>
      <c r="K82" s="2">
        <f t="shared" si="10"/>
        <v>40</v>
      </c>
      <c r="L82" s="2">
        <f t="shared" si="11"/>
        <v>0</v>
      </c>
      <c r="V82" s="12">
        <v>40</v>
      </c>
      <c r="W82" s="5">
        <v>1836</v>
      </c>
      <c r="AP82" s="5" t="str">
        <f t="shared" si="12"/>
        <v/>
      </c>
      <c r="AR82" s="5" t="str">
        <f t="shared" si="13"/>
        <v/>
      </c>
      <c r="AT82" s="5" t="str">
        <f t="shared" si="14"/>
        <v/>
      </c>
      <c r="AW82" s="5">
        <f t="shared" si="15"/>
        <v>1836</v>
      </c>
      <c r="AX82" s="11">
        <f t="shared" si="16"/>
        <v>0.36458921107670134</v>
      </c>
      <c r="AY82" s="5">
        <f t="shared" si="17"/>
        <v>364.5892110767013</v>
      </c>
    </row>
    <row r="83" spans="1:51" x14ac:dyDescent="0.3">
      <c r="A83" s="1" t="s">
        <v>142</v>
      </c>
      <c r="B83" s="1" t="s">
        <v>143</v>
      </c>
      <c r="C83" s="1" t="s">
        <v>144</v>
      </c>
      <c r="D83" s="1" t="s">
        <v>145</v>
      </c>
      <c r="E83" s="1" t="s">
        <v>129</v>
      </c>
      <c r="F83" s="1" t="s">
        <v>146</v>
      </c>
      <c r="G83" s="1" t="s">
        <v>64</v>
      </c>
      <c r="H83" s="1" t="s">
        <v>65</v>
      </c>
      <c r="I83" s="2">
        <v>233.7</v>
      </c>
      <c r="J83" s="2">
        <v>31.37</v>
      </c>
      <c r="K83" s="2">
        <f t="shared" si="10"/>
        <v>1.5</v>
      </c>
      <c r="L83" s="2">
        <f t="shared" si="11"/>
        <v>0</v>
      </c>
      <c r="V83" s="12">
        <v>1.5</v>
      </c>
      <c r="W83" s="5">
        <v>68.849999999999994</v>
      </c>
      <c r="AP83" s="5" t="str">
        <f t="shared" si="12"/>
        <v/>
      </c>
      <c r="AR83" s="5" t="str">
        <f t="shared" si="13"/>
        <v/>
      </c>
      <c r="AT83" s="5" t="str">
        <f t="shared" si="14"/>
        <v/>
      </c>
      <c r="AW83" s="5">
        <f t="shared" si="15"/>
        <v>68.849999999999994</v>
      </c>
      <c r="AX83" s="11">
        <f t="shared" si="16"/>
        <v>1.36720954153763E-2</v>
      </c>
      <c r="AY83" s="5">
        <f t="shared" si="17"/>
        <v>13.672095415376301</v>
      </c>
    </row>
    <row r="84" spans="1:51" x14ac:dyDescent="0.3">
      <c r="A84" s="1" t="s">
        <v>147</v>
      </c>
      <c r="B84" s="1" t="s">
        <v>148</v>
      </c>
      <c r="C84" s="1" t="s">
        <v>149</v>
      </c>
      <c r="D84" s="1" t="s">
        <v>61</v>
      </c>
      <c r="E84" s="1" t="s">
        <v>76</v>
      </c>
      <c r="F84" s="1" t="s">
        <v>146</v>
      </c>
      <c r="G84" s="1" t="s">
        <v>64</v>
      </c>
      <c r="H84" s="1" t="s">
        <v>65</v>
      </c>
      <c r="I84" s="2">
        <v>1.1299999999999999</v>
      </c>
      <c r="J84" s="2">
        <v>0.16</v>
      </c>
      <c r="K84" s="2">
        <f t="shared" si="10"/>
        <v>0.16</v>
      </c>
      <c r="L84" s="2">
        <f t="shared" si="11"/>
        <v>0</v>
      </c>
      <c r="V84" s="12">
        <v>0.16</v>
      </c>
      <c r="W84" s="5">
        <v>7.3440000000000003</v>
      </c>
      <c r="AP84" s="5" t="str">
        <f t="shared" si="12"/>
        <v/>
      </c>
      <c r="AR84" s="5" t="str">
        <f t="shared" si="13"/>
        <v/>
      </c>
      <c r="AT84" s="5" t="str">
        <f t="shared" si="14"/>
        <v/>
      </c>
      <c r="AW84" s="5">
        <f t="shared" si="15"/>
        <v>7.3440000000000003</v>
      </c>
      <c r="AX84" s="11">
        <f t="shared" si="16"/>
        <v>1.4583568443068055E-3</v>
      </c>
      <c r="AY84" s="5">
        <f t="shared" si="17"/>
        <v>1.4583568443068056</v>
      </c>
    </row>
    <row r="85" spans="1:51" x14ac:dyDescent="0.3">
      <c r="A85" s="1" t="s">
        <v>147</v>
      </c>
      <c r="B85" s="1" t="s">
        <v>148</v>
      </c>
      <c r="C85" s="1" t="s">
        <v>149</v>
      </c>
      <c r="D85" s="1" t="s">
        <v>61</v>
      </c>
      <c r="E85" s="1" t="s">
        <v>129</v>
      </c>
      <c r="F85" s="1" t="s">
        <v>146</v>
      </c>
      <c r="G85" s="1" t="s">
        <v>64</v>
      </c>
      <c r="H85" s="1" t="s">
        <v>65</v>
      </c>
      <c r="I85" s="2">
        <v>1.1299999999999999</v>
      </c>
      <c r="J85" s="2">
        <v>0.83</v>
      </c>
      <c r="K85" s="2">
        <f t="shared" si="10"/>
        <v>0.71</v>
      </c>
      <c r="L85" s="2">
        <f t="shared" si="11"/>
        <v>0</v>
      </c>
      <c r="V85" s="12">
        <v>0.71</v>
      </c>
      <c r="W85" s="5">
        <v>32.588999999999999</v>
      </c>
      <c r="AP85" s="5" t="str">
        <f t="shared" si="12"/>
        <v/>
      </c>
      <c r="AR85" s="5" t="str">
        <f t="shared" si="13"/>
        <v/>
      </c>
      <c r="AT85" s="5" t="str">
        <f t="shared" si="14"/>
        <v/>
      </c>
      <c r="AW85" s="5">
        <f t="shared" si="15"/>
        <v>32.588999999999999</v>
      </c>
      <c r="AX85" s="11">
        <f t="shared" si="16"/>
        <v>6.4714584966114493E-3</v>
      </c>
      <c r="AY85" s="5">
        <f t="shared" si="17"/>
        <v>6.471458496611449</v>
      </c>
    </row>
    <row r="86" spans="1:51" x14ac:dyDescent="0.3">
      <c r="A86" s="1" t="s">
        <v>150</v>
      </c>
      <c r="B86" s="1" t="s">
        <v>151</v>
      </c>
      <c r="C86" s="1" t="s">
        <v>152</v>
      </c>
      <c r="D86" s="1" t="s">
        <v>153</v>
      </c>
      <c r="E86" s="1" t="s">
        <v>85</v>
      </c>
      <c r="F86" s="1" t="s">
        <v>146</v>
      </c>
      <c r="G86" s="1" t="s">
        <v>64</v>
      </c>
      <c r="H86" s="1" t="s">
        <v>65</v>
      </c>
      <c r="I86" s="2">
        <v>160</v>
      </c>
      <c r="J86" s="2">
        <v>37.979999999999997</v>
      </c>
      <c r="K86" s="2">
        <f t="shared" si="10"/>
        <v>37.979999999999997</v>
      </c>
      <c r="L86" s="2">
        <f t="shared" si="11"/>
        <v>0</v>
      </c>
      <c r="T86" s="8">
        <v>0.01</v>
      </c>
      <c r="U86" s="5">
        <v>0.51</v>
      </c>
      <c r="V86" s="12">
        <v>37.97</v>
      </c>
      <c r="W86" s="5">
        <v>1742.8230000000001</v>
      </c>
      <c r="AP86" s="5" t="str">
        <f t="shared" si="12"/>
        <v/>
      </c>
      <c r="AR86" s="5" t="str">
        <f t="shared" si="13"/>
        <v/>
      </c>
      <c r="AT86" s="5" t="str">
        <f t="shared" si="14"/>
        <v/>
      </c>
      <c r="AW86" s="5">
        <f t="shared" si="15"/>
        <v>1743.3330000000001</v>
      </c>
      <c r="AX86" s="11">
        <f t="shared" si="16"/>
        <v>0.34618758339541339</v>
      </c>
      <c r="AY86" s="5">
        <f t="shared" si="17"/>
        <v>346.18758339541336</v>
      </c>
    </row>
    <row r="87" spans="1:51" x14ac:dyDescent="0.3">
      <c r="A87" s="1" t="s">
        <v>150</v>
      </c>
      <c r="B87" s="1" t="s">
        <v>151</v>
      </c>
      <c r="C87" s="1" t="s">
        <v>152</v>
      </c>
      <c r="D87" s="1" t="s">
        <v>153</v>
      </c>
      <c r="E87" s="1" t="s">
        <v>86</v>
      </c>
      <c r="F87" s="1" t="s">
        <v>146</v>
      </c>
      <c r="G87" s="1" t="s">
        <v>64</v>
      </c>
      <c r="H87" s="1" t="s">
        <v>65</v>
      </c>
      <c r="I87" s="2">
        <v>160</v>
      </c>
      <c r="J87" s="2">
        <v>37.450000000000003</v>
      </c>
      <c r="K87" s="2">
        <f t="shared" si="10"/>
        <v>37.450000000000003</v>
      </c>
      <c r="L87" s="2">
        <f t="shared" si="11"/>
        <v>0</v>
      </c>
      <c r="V87" s="12">
        <v>37.450000000000003</v>
      </c>
      <c r="W87" s="5">
        <v>1718.9549999999999</v>
      </c>
      <c r="AP87" s="5" t="str">
        <f t="shared" si="12"/>
        <v/>
      </c>
      <c r="AR87" s="5" t="str">
        <f t="shared" si="13"/>
        <v/>
      </c>
      <c r="AT87" s="5" t="str">
        <f t="shared" si="14"/>
        <v/>
      </c>
      <c r="AW87" s="5">
        <f t="shared" si="15"/>
        <v>1718.9549999999999</v>
      </c>
      <c r="AX87" s="11">
        <f t="shared" si="16"/>
        <v>0.34134664887056165</v>
      </c>
      <c r="AY87" s="5">
        <f t="shared" si="17"/>
        <v>341.34664887056164</v>
      </c>
    </row>
    <row r="88" spans="1:51" x14ac:dyDescent="0.3">
      <c r="A88" s="1" t="s">
        <v>150</v>
      </c>
      <c r="B88" s="1" t="s">
        <v>151</v>
      </c>
      <c r="C88" s="1" t="s">
        <v>152</v>
      </c>
      <c r="D88" s="1" t="s">
        <v>153</v>
      </c>
      <c r="E88" s="1" t="s">
        <v>83</v>
      </c>
      <c r="F88" s="1" t="s">
        <v>146</v>
      </c>
      <c r="G88" s="1" t="s">
        <v>64</v>
      </c>
      <c r="H88" s="1" t="s">
        <v>65</v>
      </c>
      <c r="I88" s="2">
        <v>160</v>
      </c>
      <c r="J88" s="2">
        <v>0.09</v>
      </c>
      <c r="K88" s="2">
        <f t="shared" si="10"/>
        <v>0.09</v>
      </c>
      <c r="L88" s="2">
        <f t="shared" si="11"/>
        <v>0</v>
      </c>
      <c r="V88" s="12">
        <v>0.09</v>
      </c>
      <c r="W88" s="5">
        <v>4.1309999999999993</v>
      </c>
      <c r="AP88" s="5" t="str">
        <f t="shared" si="12"/>
        <v/>
      </c>
      <c r="AR88" s="5" t="str">
        <f t="shared" si="13"/>
        <v/>
      </c>
      <c r="AT88" s="5" t="str">
        <f t="shared" si="14"/>
        <v/>
      </c>
      <c r="AW88" s="5">
        <f t="shared" si="15"/>
        <v>4.1309999999999993</v>
      </c>
      <c r="AX88" s="11">
        <f t="shared" si="16"/>
        <v>8.2032572492257792E-4</v>
      </c>
      <c r="AY88" s="5">
        <f t="shared" si="17"/>
        <v>0.82032572492257794</v>
      </c>
    </row>
    <row r="89" spans="1:51" x14ac:dyDescent="0.3">
      <c r="A89" s="1" t="s">
        <v>150</v>
      </c>
      <c r="B89" s="1" t="s">
        <v>151</v>
      </c>
      <c r="C89" s="1" t="s">
        <v>152</v>
      </c>
      <c r="D89" s="1" t="s">
        <v>153</v>
      </c>
      <c r="E89" s="1" t="s">
        <v>100</v>
      </c>
      <c r="F89" s="1" t="s">
        <v>146</v>
      </c>
      <c r="G89" s="1" t="s">
        <v>64</v>
      </c>
      <c r="H89" s="1" t="s">
        <v>65</v>
      </c>
      <c r="I89" s="2">
        <v>160</v>
      </c>
      <c r="J89" s="2">
        <v>0.09</v>
      </c>
      <c r="K89" s="2">
        <f t="shared" si="10"/>
        <v>0.09</v>
      </c>
      <c r="L89" s="2">
        <f t="shared" si="11"/>
        <v>0</v>
      </c>
      <c r="V89" s="12">
        <v>0.09</v>
      </c>
      <c r="W89" s="5">
        <v>4.1309999999999993</v>
      </c>
      <c r="AP89" s="5" t="str">
        <f t="shared" si="12"/>
        <v/>
      </c>
      <c r="AR89" s="5" t="str">
        <f t="shared" si="13"/>
        <v/>
      </c>
      <c r="AT89" s="5" t="str">
        <f t="shared" si="14"/>
        <v/>
      </c>
      <c r="AW89" s="5">
        <f t="shared" si="15"/>
        <v>4.1309999999999993</v>
      </c>
      <c r="AX89" s="11">
        <f t="shared" si="16"/>
        <v>8.2032572492257792E-4</v>
      </c>
      <c r="AY89" s="5">
        <f t="shared" si="17"/>
        <v>0.82032572492257794</v>
      </c>
    </row>
    <row r="90" spans="1:51" x14ac:dyDescent="0.3">
      <c r="A90" s="1" t="s">
        <v>150</v>
      </c>
      <c r="B90" s="1" t="s">
        <v>151</v>
      </c>
      <c r="C90" s="1" t="s">
        <v>152</v>
      </c>
      <c r="D90" s="1" t="s">
        <v>153</v>
      </c>
      <c r="E90" s="1" t="s">
        <v>74</v>
      </c>
      <c r="F90" s="1" t="s">
        <v>146</v>
      </c>
      <c r="G90" s="1" t="s">
        <v>64</v>
      </c>
      <c r="H90" s="1" t="s">
        <v>65</v>
      </c>
      <c r="I90" s="2">
        <v>160</v>
      </c>
      <c r="J90" s="2">
        <v>39.700000000000003</v>
      </c>
      <c r="K90" s="2">
        <f t="shared" si="10"/>
        <v>39.700000000000003</v>
      </c>
      <c r="L90" s="2">
        <f t="shared" si="11"/>
        <v>0</v>
      </c>
      <c r="V90" s="12">
        <v>39.700000000000003</v>
      </c>
      <c r="W90" s="5">
        <v>1822.23</v>
      </c>
      <c r="AP90" s="5" t="str">
        <f t="shared" si="12"/>
        <v/>
      </c>
      <c r="AR90" s="5" t="str">
        <f t="shared" si="13"/>
        <v/>
      </c>
      <c r="AT90" s="5" t="str">
        <f t="shared" si="14"/>
        <v/>
      </c>
      <c r="AW90" s="5">
        <f t="shared" si="15"/>
        <v>1822.23</v>
      </c>
      <c r="AX90" s="11">
        <f t="shared" si="16"/>
        <v>0.36185479199362608</v>
      </c>
      <c r="AY90" s="5">
        <f t="shared" si="17"/>
        <v>361.85479199362607</v>
      </c>
    </row>
    <row r="91" spans="1:51" x14ac:dyDescent="0.3">
      <c r="A91" s="1" t="s">
        <v>150</v>
      </c>
      <c r="B91" s="1" t="s">
        <v>151</v>
      </c>
      <c r="C91" s="1" t="s">
        <v>152</v>
      </c>
      <c r="D91" s="1" t="s">
        <v>153</v>
      </c>
      <c r="E91" s="1" t="s">
        <v>87</v>
      </c>
      <c r="F91" s="1" t="s">
        <v>146</v>
      </c>
      <c r="G91" s="1" t="s">
        <v>64</v>
      </c>
      <c r="H91" s="1" t="s">
        <v>65</v>
      </c>
      <c r="I91" s="2">
        <v>160</v>
      </c>
      <c r="J91" s="2">
        <v>41.19</v>
      </c>
      <c r="K91" s="2">
        <f t="shared" si="10"/>
        <v>40</v>
      </c>
      <c r="L91" s="2">
        <f t="shared" si="11"/>
        <v>0</v>
      </c>
      <c r="T91" s="8">
        <v>0.01</v>
      </c>
      <c r="U91" s="5">
        <v>0.51</v>
      </c>
      <c r="V91" s="12">
        <v>39.99</v>
      </c>
      <c r="W91" s="5">
        <v>1835.5409999999999</v>
      </c>
      <c r="AP91" s="5" t="str">
        <f t="shared" si="12"/>
        <v/>
      </c>
      <c r="AR91" s="5" t="str">
        <f t="shared" si="13"/>
        <v/>
      </c>
      <c r="AT91" s="5" t="str">
        <f t="shared" si="14"/>
        <v/>
      </c>
      <c r="AW91" s="5">
        <f t="shared" si="15"/>
        <v>1836.0509999999999</v>
      </c>
      <c r="AX91" s="11">
        <f t="shared" si="16"/>
        <v>0.36459933855478682</v>
      </c>
      <c r="AY91" s="5">
        <f t="shared" si="17"/>
        <v>364.59933855478681</v>
      </c>
    </row>
    <row r="92" spans="1:51" x14ac:dyDescent="0.3">
      <c r="A92" s="1" t="s">
        <v>154</v>
      </c>
      <c r="B92" s="1" t="s">
        <v>155</v>
      </c>
      <c r="C92" s="1" t="s">
        <v>156</v>
      </c>
      <c r="D92" s="1" t="s">
        <v>157</v>
      </c>
      <c r="E92" s="1" t="s">
        <v>74</v>
      </c>
      <c r="F92" s="1" t="s">
        <v>146</v>
      </c>
      <c r="G92" s="1" t="s">
        <v>64</v>
      </c>
      <c r="H92" s="1" t="s">
        <v>65</v>
      </c>
      <c r="I92" s="2">
        <v>156.93</v>
      </c>
      <c r="J92" s="2">
        <v>7.0000000000000007E-2</v>
      </c>
      <c r="K92" s="2">
        <f t="shared" si="10"/>
        <v>7.0000000000000007E-2</v>
      </c>
      <c r="L92" s="2">
        <f t="shared" si="11"/>
        <v>0</v>
      </c>
      <c r="V92" s="12">
        <v>7.0000000000000007E-2</v>
      </c>
      <c r="W92" s="5">
        <v>3.2130000000000001</v>
      </c>
      <c r="AP92" s="5" t="str">
        <f t="shared" si="12"/>
        <v/>
      </c>
      <c r="AR92" s="5" t="str">
        <f t="shared" si="13"/>
        <v/>
      </c>
      <c r="AT92" s="5" t="str">
        <f t="shared" si="14"/>
        <v/>
      </c>
      <c r="AW92" s="5">
        <f t="shared" si="15"/>
        <v>3.2130000000000001</v>
      </c>
      <c r="AX92" s="11">
        <f t="shared" si="16"/>
        <v>6.3803111938422739E-4</v>
      </c>
      <c r="AY92" s="5">
        <f t="shared" si="17"/>
        <v>0.63803111938422741</v>
      </c>
    </row>
    <row r="93" spans="1:51" x14ac:dyDescent="0.3">
      <c r="A93" s="1" t="s">
        <v>154</v>
      </c>
      <c r="B93" s="1" t="s">
        <v>155</v>
      </c>
      <c r="C93" s="1" t="s">
        <v>156</v>
      </c>
      <c r="D93" s="1" t="s">
        <v>157</v>
      </c>
      <c r="E93" s="1" t="s">
        <v>87</v>
      </c>
      <c r="F93" s="1" t="s">
        <v>146</v>
      </c>
      <c r="G93" s="1" t="s">
        <v>64</v>
      </c>
      <c r="H93" s="1" t="s">
        <v>65</v>
      </c>
      <c r="I93" s="2">
        <v>156.93</v>
      </c>
      <c r="J93" s="2">
        <v>7.0000000000000007E-2</v>
      </c>
      <c r="K93" s="2">
        <f t="shared" si="10"/>
        <v>7.0000000000000007E-2</v>
      </c>
      <c r="L93" s="2">
        <f t="shared" si="11"/>
        <v>0</v>
      </c>
      <c r="V93" s="12">
        <v>7.0000000000000007E-2</v>
      </c>
      <c r="W93" s="5">
        <v>3.2130000000000001</v>
      </c>
      <c r="AP93" s="5" t="str">
        <f t="shared" si="12"/>
        <v/>
      </c>
      <c r="AR93" s="5" t="str">
        <f t="shared" si="13"/>
        <v/>
      </c>
      <c r="AT93" s="5" t="str">
        <f t="shared" si="14"/>
        <v/>
      </c>
      <c r="AW93" s="5">
        <f t="shared" si="15"/>
        <v>3.2130000000000001</v>
      </c>
      <c r="AX93" s="11">
        <f t="shared" si="16"/>
        <v>6.3803111938422739E-4</v>
      </c>
      <c r="AY93" s="5">
        <f t="shared" si="17"/>
        <v>0.63803111938422741</v>
      </c>
    </row>
    <row r="94" spans="1:51" x14ac:dyDescent="0.3">
      <c r="A94" s="1" t="s">
        <v>154</v>
      </c>
      <c r="B94" s="1" t="s">
        <v>155</v>
      </c>
      <c r="C94" s="1" t="s">
        <v>156</v>
      </c>
      <c r="D94" s="1" t="s">
        <v>157</v>
      </c>
      <c r="E94" s="1" t="s">
        <v>92</v>
      </c>
      <c r="F94" s="1" t="s">
        <v>146</v>
      </c>
      <c r="G94" s="1" t="s">
        <v>64</v>
      </c>
      <c r="H94" s="1" t="s">
        <v>65</v>
      </c>
      <c r="I94" s="2">
        <v>156.93</v>
      </c>
      <c r="J94" s="2">
        <v>40.31</v>
      </c>
      <c r="K94" s="2">
        <f t="shared" si="10"/>
        <v>40</v>
      </c>
      <c r="L94" s="2">
        <f t="shared" si="11"/>
        <v>0</v>
      </c>
      <c r="T94" s="8">
        <v>0.01</v>
      </c>
      <c r="U94" s="5">
        <v>0.51</v>
      </c>
      <c r="V94" s="12">
        <v>39.99</v>
      </c>
      <c r="W94" s="5">
        <v>1835.5409999999999</v>
      </c>
      <c r="AP94" s="5" t="str">
        <f t="shared" si="12"/>
        <v/>
      </c>
      <c r="AR94" s="5" t="str">
        <f t="shared" si="13"/>
        <v/>
      </c>
      <c r="AT94" s="5" t="str">
        <f t="shared" si="14"/>
        <v/>
      </c>
      <c r="AW94" s="5">
        <f t="shared" si="15"/>
        <v>1836.0509999999999</v>
      </c>
      <c r="AX94" s="11">
        <f t="shared" si="16"/>
        <v>0.36459933855478682</v>
      </c>
      <c r="AY94" s="5">
        <f t="shared" si="17"/>
        <v>364.59933855478681</v>
      </c>
    </row>
    <row r="95" spans="1:51" x14ac:dyDescent="0.3">
      <c r="A95" s="1" t="s">
        <v>154</v>
      </c>
      <c r="B95" s="1" t="s">
        <v>155</v>
      </c>
      <c r="C95" s="1" t="s">
        <v>156</v>
      </c>
      <c r="D95" s="1" t="s">
        <v>157</v>
      </c>
      <c r="E95" s="1" t="s">
        <v>75</v>
      </c>
      <c r="F95" s="1" t="s">
        <v>146</v>
      </c>
      <c r="G95" s="1" t="s">
        <v>64</v>
      </c>
      <c r="H95" s="1" t="s">
        <v>65</v>
      </c>
      <c r="I95" s="2">
        <v>156.93</v>
      </c>
      <c r="J95" s="2">
        <v>38.64</v>
      </c>
      <c r="K95" s="2">
        <f t="shared" si="10"/>
        <v>38.64</v>
      </c>
      <c r="L95" s="2">
        <f t="shared" si="11"/>
        <v>0</v>
      </c>
      <c r="V95" s="12">
        <v>38.64</v>
      </c>
      <c r="W95" s="5">
        <v>1773.576</v>
      </c>
      <c r="AP95" s="5" t="str">
        <f t="shared" si="12"/>
        <v/>
      </c>
      <c r="AR95" s="5" t="str">
        <f t="shared" si="13"/>
        <v/>
      </c>
      <c r="AT95" s="5" t="str">
        <f t="shared" si="14"/>
        <v/>
      </c>
      <c r="AW95" s="5">
        <f t="shared" si="15"/>
        <v>1773.576</v>
      </c>
      <c r="AX95" s="11">
        <f t="shared" si="16"/>
        <v>0.35219317790009352</v>
      </c>
      <c r="AY95" s="5">
        <f t="shared" si="17"/>
        <v>352.19317790009353</v>
      </c>
    </row>
    <row r="96" spans="1:51" x14ac:dyDescent="0.3">
      <c r="A96" s="1" t="s">
        <v>154</v>
      </c>
      <c r="B96" s="1" t="s">
        <v>155</v>
      </c>
      <c r="C96" s="1" t="s">
        <v>156</v>
      </c>
      <c r="D96" s="1" t="s">
        <v>157</v>
      </c>
      <c r="E96" s="1" t="s">
        <v>76</v>
      </c>
      <c r="F96" s="1" t="s">
        <v>146</v>
      </c>
      <c r="G96" s="1" t="s">
        <v>64</v>
      </c>
      <c r="H96" s="1" t="s">
        <v>65</v>
      </c>
      <c r="I96" s="2">
        <v>156.93</v>
      </c>
      <c r="J96" s="2">
        <v>0.09</v>
      </c>
      <c r="K96" s="2">
        <f t="shared" si="10"/>
        <v>0.09</v>
      </c>
      <c r="L96" s="2">
        <f t="shared" si="11"/>
        <v>0</v>
      </c>
      <c r="V96" s="12">
        <v>0.09</v>
      </c>
      <c r="W96" s="5">
        <v>4.1309999999999993</v>
      </c>
      <c r="AP96" s="5" t="str">
        <f t="shared" si="12"/>
        <v/>
      </c>
      <c r="AR96" s="5" t="str">
        <f t="shared" si="13"/>
        <v/>
      </c>
      <c r="AT96" s="5" t="str">
        <f t="shared" si="14"/>
        <v/>
      </c>
      <c r="AW96" s="5">
        <f t="shared" si="15"/>
        <v>4.1309999999999993</v>
      </c>
      <c r="AX96" s="11">
        <f t="shared" si="16"/>
        <v>8.2032572492257792E-4</v>
      </c>
      <c r="AY96" s="5">
        <f t="shared" si="17"/>
        <v>0.82032572492257794</v>
      </c>
    </row>
    <row r="97" spans="1:51" x14ac:dyDescent="0.3">
      <c r="A97" s="1" t="s">
        <v>154</v>
      </c>
      <c r="B97" s="1" t="s">
        <v>155</v>
      </c>
      <c r="C97" s="1" t="s">
        <v>156</v>
      </c>
      <c r="D97" s="1" t="s">
        <v>157</v>
      </c>
      <c r="E97" s="1" t="s">
        <v>77</v>
      </c>
      <c r="F97" s="1" t="s">
        <v>146</v>
      </c>
      <c r="G97" s="1" t="s">
        <v>64</v>
      </c>
      <c r="H97" s="1" t="s">
        <v>65</v>
      </c>
      <c r="I97" s="2">
        <v>156.93</v>
      </c>
      <c r="J97" s="2">
        <v>31.15</v>
      </c>
      <c r="K97" s="2">
        <f t="shared" si="10"/>
        <v>31.15</v>
      </c>
      <c r="L97" s="2">
        <f t="shared" si="11"/>
        <v>0</v>
      </c>
      <c r="V97" s="12">
        <v>31.15</v>
      </c>
      <c r="W97" s="5">
        <v>1429.7850000000001</v>
      </c>
      <c r="AP97" s="5" t="str">
        <f t="shared" si="12"/>
        <v/>
      </c>
      <c r="AR97" s="5" t="str">
        <f t="shared" si="13"/>
        <v/>
      </c>
      <c r="AT97" s="5" t="str">
        <f t="shared" si="14"/>
        <v/>
      </c>
      <c r="AW97" s="5">
        <f t="shared" si="15"/>
        <v>1429.7850000000001</v>
      </c>
      <c r="AX97" s="11">
        <f t="shared" si="16"/>
        <v>0.2839238481259812</v>
      </c>
      <c r="AY97" s="5">
        <f t="shared" si="17"/>
        <v>283.92384812598118</v>
      </c>
    </row>
    <row r="98" spans="1:51" x14ac:dyDescent="0.3">
      <c r="A98" s="1" t="s">
        <v>154</v>
      </c>
      <c r="B98" s="1" t="s">
        <v>155</v>
      </c>
      <c r="C98" s="1" t="s">
        <v>156</v>
      </c>
      <c r="D98" s="1" t="s">
        <v>157</v>
      </c>
      <c r="E98" s="1" t="s">
        <v>93</v>
      </c>
      <c r="F98" s="1" t="s">
        <v>146</v>
      </c>
      <c r="G98" s="1" t="s">
        <v>64</v>
      </c>
      <c r="H98" s="1" t="s">
        <v>65</v>
      </c>
      <c r="I98" s="2">
        <v>156.93</v>
      </c>
      <c r="J98" s="2">
        <v>40.36</v>
      </c>
      <c r="K98" s="2">
        <f t="shared" si="10"/>
        <v>40</v>
      </c>
      <c r="L98" s="2">
        <f t="shared" si="11"/>
        <v>0</v>
      </c>
      <c r="V98" s="12">
        <v>40</v>
      </c>
      <c r="W98" s="5">
        <v>1836</v>
      </c>
      <c r="AP98" s="5" t="str">
        <f t="shared" si="12"/>
        <v/>
      </c>
      <c r="AR98" s="5" t="str">
        <f t="shared" si="13"/>
        <v/>
      </c>
      <c r="AT98" s="5" t="str">
        <f t="shared" si="14"/>
        <v/>
      </c>
      <c r="AW98" s="5">
        <f t="shared" si="15"/>
        <v>1836</v>
      </c>
      <c r="AX98" s="11">
        <f t="shared" si="16"/>
        <v>0.36458921107670134</v>
      </c>
      <c r="AY98" s="5">
        <f t="shared" si="17"/>
        <v>364.5892110767013</v>
      </c>
    </row>
    <row r="99" spans="1:51" x14ac:dyDescent="0.3">
      <c r="A99" s="1" t="s">
        <v>158</v>
      </c>
      <c r="B99" s="1" t="s">
        <v>159</v>
      </c>
      <c r="C99" s="1" t="s">
        <v>144</v>
      </c>
      <c r="D99" s="1" t="s">
        <v>145</v>
      </c>
      <c r="E99" s="1" t="s">
        <v>130</v>
      </c>
      <c r="F99" s="1" t="s">
        <v>160</v>
      </c>
      <c r="G99" s="1" t="s">
        <v>161</v>
      </c>
      <c r="H99" s="1" t="s">
        <v>65</v>
      </c>
      <c r="I99" s="2">
        <v>9.25</v>
      </c>
      <c r="J99" s="2">
        <v>8.86</v>
      </c>
      <c r="K99" s="2">
        <f t="shared" ref="K99:K130" si="18">SUM(N99,P99,R99,T99,X99,Z99,AB99,AF99,AI99,AK99,AM99,V99,AZ99,BB99,BD99,AD99)</f>
        <v>7.64</v>
      </c>
      <c r="L99" s="2">
        <f t="shared" si="11"/>
        <v>1.23</v>
      </c>
      <c r="T99" s="8">
        <v>0.08</v>
      </c>
      <c r="U99" s="5">
        <v>4.08</v>
      </c>
      <c r="AB99" s="9">
        <v>7.56</v>
      </c>
      <c r="AC99" s="5">
        <v>139.482</v>
      </c>
      <c r="AP99" s="5" t="str">
        <f t="shared" si="12"/>
        <v/>
      </c>
      <c r="AR99" s="5" t="str">
        <f t="shared" si="13"/>
        <v/>
      </c>
      <c r="AT99" s="5" t="str">
        <f t="shared" si="14"/>
        <v/>
      </c>
      <c r="AU99" s="2">
        <v>1.23</v>
      </c>
      <c r="AW99" s="5">
        <f t="shared" si="15"/>
        <v>143.56200000000001</v>
      </c>
      <c r="AX99" s="11">
        <f t="shared" ref="AX99:AX130" si="19">(AW99/$AW$226)*100</f>
        <v>2.8508255076575933E-2</v>
      </c>
      <c r="AY99" s="5">
        <f t="shared" si="17"/>
        <v>28.508255076575931</v>
      </c>
    </row>
    <row r="100" spans="1:51" x14ac:dyDescent="0.3">
      <c r="A100" s="1" t="s">
        <v>162</v>
      </c>
      <c r="B100" s="1" t="s">
        <v>163</v>
      </c>
      <c r="C100" s="1" t="s">
        <v>164</v>
      </c>
      <c r="D100" s="1" t="s">
        <v>61</v>
      </c>
      <c r="E100" s="1" t="s">
        <v>130</v>
      </c>
      <c r="F100" s="1" t="s">
        <v>160</v>
      </c>
      <c r="G100" s="1" t="s">
        <v>161</v>
      </c>
      <c r="H100" s="1" t="s">
        <v>65</v>
      </c>
      <c r="I100" s="2">
        <v>1.1299999999999999</v>
      </c>
      <c r="J100" s="2">
        <v>0.74</v>
      </c>
      <c r="K100" s="2">
        <f t="shared" si="18"/>
        <v>0.74</v>
      </c>
      <c r="L100" s="2">
        <f t="shared" si="11"/>
        <v>0</v>
      </c>
      <c r="T100" s="8">
        <v>0.71</v>
      </c>
      <c r="U100" s="5">
        <v>36.21</v>
      </c>
      <c r="AB100" s="9">
        <v>0.03</v>
      </c>
      <c r="AC100" s="5">
        <v>0.55349999999999999</v>
      </c>
      <c r="AP100" s="5" t="str">
        <f t="shared" si="12"/>
        <v/>
      </c>
      <c r="AR100" s="5" t="str">
        <f t="shared" si="13"/>
        <v/>
      </c>
      <c r="AT100" s="5" t="str">
        <f t="shared" si="14"/>
        <v/>
      </c>
      <c r="AW100" s="5">
        <f t="shared" si="15"/>
        <v>36.763500000000001</v>
      </c>
      <c r="AX100" s="11">
        <f t="shared" si="19"/>
        <v>7.3004223646069228E-3</v>
      </c>
      <c r="AY100" s="5">
        <f t="shared" si="17"/>
        <v>7.3004223646069226</v>
      </c>
    </row>
    <row r="101" spans="1:51" x14ac:dyDescent="0.3">
      <c r="A101" s="1" t="s">
        <v>162</v>
      </c>
      <c r="B101" s="1" t="s">
        <v>163</v>
      </c>
      <c r="C101" s="1" t="s">
        <v>164</v>
      </c>
      <c r="D101" s="1" t="s">
        <v>61</v>
      </c>
      <c r="E101" s="1" t="s">
        <v>62</v>
      </c>
      <c r="F101" s="1" t="s">
        <v>160</v>
      </c>
      <c r="G101" s="1" t="s">
        <v>161</v>
      </c>
      <c r="H101" s="1" t="s">
        <v>65</v>
      </c>
      <c r="I101" s="2">
        <v>1.1299999999999999</v>
      </c>
      <c r="J101" s="2">
        <v>0.28000000000000003</v>
      </c>
      <c r="K101" s="2">
        <f t="shared" si="18"/>
        <v>0.28000000000000003</v>
      </c>
      <c r="L101" s="2">
        <f t="shared" si="11"/>
        <v>0</v>
      </c>
      <c r="T101" s="8">
        <v>0.28000000000000003</v>
      </c>
      <c r="U101" s="5">
        <v>14.28</v>
      </c>
      <c r="AP101" s="5" t="str">
        <f t="shared" si="12"/>
        <v/>
      </c>
      <c r="AR101" s="5" t="str">
        <f t="shared" si="13"/>
        <v/>
      </c>
      <c r="AT101" s="5" t="str">
        <f t="shared" si="14"/>
        <v/>
      </c>
      <c r="AW101" s="5">
        <f t="shared" si="15"/>
        <v>14.28</v>
      </c>
      <c r="AX101" s="11">
        <f t="shared" si="19"/>
        <v>2.8356938639298996E-3</v>
      </c>
      <c r="AY101" s="5">
        <f t="shared" si="17"/>
        <v>2.8356938639298996</v>
      </c>
    </row>
    <row r="102" spans="1:51" x14ac:dyDescent="0.3">
      <c r="A102" s="1" t="s">
        <v>165</v>
      </c>
      <c r="B102" s="1" t="s">
        <v>143</v>
      </c>
      <c r="C102" s="1" t="s">
        <v>144</v>
      </c>
      <c r="D102" s="1" t="s">
        <v>145</v>
      </c>
      <c r="E102" s="1" t="s">
        <v>99</v>
      </c>
      <c r="F102" s="1" t="s">
        <v>160</v>
      </c>
      <c r="G102" s="1" t="s">
        <v>161</v>
      </c>
      <c r="H102" s="1" t="s">
        <v>65</v>
      </c>
      <c r="I102" s="2">
        <v>68.349999999999994</v>
      </c>
      <c r="J102" s="2">
        <v>7.0000000000000007E-2</v>
      </c>
      <c r="K102" s="2">
        <f t="shared" si="18"/>
        <v>6.9999999999999993E-2</v>
      </c>
      <c r="L102" s="2">
        <f t="shared" si="11"/>
        <v>0</v>
      </c>
      <c r="R102" s="7">
        <v>0.01</v>
      </c>
      <c r="S102" s="5">
        <v>1.6950000000000001</v>
      </c>
      <c r="T102" s="8">
        <v>0.06</v>
      </c>
      <c r="U102" s="5">
        <v>3.06</v>
      </c>
      <c r="AP102" s="5" t="str">
        <f t="shared" si="12"/>
        <v/>
      </c>
      <c r="AR102" s="5" t="str">
        <f t="shared" si="13"/>
        <v/>
      </c>
      <c r="AT102" s="5" t="str">
        <f t="shared" si="14"/>
        <v/>
      </c>
      <c r="AW102" s="5">
        <f t="shared" si="15"/>
        <v>4.7549999999999999</v>
      </c>
      <c r="AX102" s="11">
        <f t="shared" si="19"/>
        <v>9.4423839796825429E-4</v>
      </c>
      <c r="AY102" s="5">
        <f t="shared" si="17"/>
        <v>0.94423839796825437</v>
      </c>
    </row>
    <row r="103" spans="1:51" x14ac:dyDescent="0.3">
      <c r="A103" s="1" t="s">
        <v>165</v>
      </c>
      <c r="B103" s="1" t="s">
        <v>143</v>
      </c>
      <c r="C103" s="1" t="s">
        <v>144</v>
      </c>
      <c r="D103" s="1" t="s">
        <v>145</v>
      </c>
      <c r="E103" s="1" t="s">
        <v>129</v>
      </c>
      <c r="F103" s="1" t="s">
        <v>160</v>
      </c>
      <c r="G103" s="1" t="s">
        <v>161</v>
      </c>
      <c r="H103" s="1" t="s">
        <v>65</v>
      </c>
      <c r="I103" s="2">
        <v>68.349999999999994</v>
      </c>
      <c r="J103" s="2">
        <v>37.729999999999997</v>
      </c>
      <c r="K103" s="2">
        <f t="shared" si="18"/>
        <v>37.74</v>
      </c>
      <c r="L103" s="2">
        <f t="shared" si="11"/>
        <v>0</v>
      </c>
      <c r="R103" s="7">
        <v>3.29</v>
      </c>
      <c r="S103" s="5">
        <v>557.65499999999997</v>
      </c>
      <c r="T103" s="8">
        <v>34.450000000000003</v>
      </c>
      <c r="U103" s="5">
        <v>1756.95</v>
      </c>
      <c r="AP103" s="5" t="str">
        <f t="shared" si="12"/>
        <v/>
      </c>
      <c r="AR103" s="5" t="str">
        <f t="shared" si="13"/>
        <v/>
      </c>
      <c r="AT103" s="5" t="str">
        <f t="shared" si="14"/>
        <v/>
      </c>
      <c r="AW103" s="5">
        <f t="shared" si="15"/>
        <v>2314.605</v>
      </c>
      <c r="AX103" s="11">
        <f t="shared" si="19"/>
        <v>0.45962963556873004</v>
      </c>
      <c r="AY103" s="5">
        <f t="shared" si="17"/>
        <v>459.62963556873007</v>
      </c>
    </row>
    <row r="104" spans="1:51" x14ac:dyDescent="0.3">
      <c r="A104" s="1" t="s">
        <v>165</v>
      </c>
      <c r="B104" s="1" t="s">
        <v>143</v>
      </c>
      <c r="C104" s="1" t="s">
        <v>144</v>
      </c>
      <c r="D104" s="1" t="s">
        <v>145</v>
      </c>
      <c r="E104" s="1" t="s">
        <v>130</v>
      </c>
      <c r="F104" s="1" t="s">
        <v>160</v>
      </c>
      <c r="G104" s="1" t="s">
        <v>161</v>
      </c>
      <c r="H104" s="1" t="s">
        <v>65</v>
      </c>
      <c r="I104" s="2">
        <v>68.349999999999994</v>
      </c>
      <c r="J104" s="2">
        <v>28.65</v>
      </c>
      <c r="K104" s="2">
        <f t="shared" si="18"/>
        <v>28.65</v>
      </c>
      <c r="L104" s="2">
        <f t="shared" si="11"/>
        <v>0</v>
      </c>
      <c r="R104" s="7">
        <v>0.02</v>
      </c>
      <c r="S104" s="5">
        <v>3.39</v>
      </c>
      <c r="T104" s="8">
        <v>28.63</v>
      </c>
      <c r="U104" s="5">
        <v>1460.13</v>
      </c>
      <c r="AP104" s="5" t="str">
        <f t="shared" si="12"/>
        <v/>
      </c>
      <c r="AR104" s="5" t="str">
        <f t="shared" si="13"/>
        <v/>
      </c>
      <c r="AT104" s="5" t="str">
        <f t="shared" si="14"/>
        <v/>
      </c>
      <c r="AW104" s="5">
        <f t="shared" si="15"/>
        <v>1463.5200000000002</v>
      </c>
      <c r="AX104" s="11">
        <f t="shared" si="19"/>
        <v>0.2906228770125131</v>
      </c>
      <c r="AY104" s="5">
        <f t="shared" si="17"/>
        <v>290.62287701251313</v>
      </c>
    </row>
    <row r="105" spans="1:51" x14ac:dyDescent="0.3">
      <c r="A105" s="1" t="s">
        <v>166</v>
      </c>
      <c r="B105" s="1" t="s">
        <v>143</v>
      </c>
      <c r="C105" s="1" t="s">
        <v>144</v>
      </c>
      <c r="D105" s="1" t="s">
        <v>145</v>
      </c>
      <c r="E105" s="1" t="s">
        <v>100</v>
      </c>
      <c r="F105" s="1" t="s">
        <v>160</v>
      </c>
      <c r="G105" s="1" t="s">
        <v>161</v>
      </c>
      <c r="H105" s="1" t="s">
        <v>65</v>
      </c>
      <c r="I105" s="2">
        <v>74.64</v>
      </c>
      <c r="J105" s="2">
        <v>7.0000000000000007E-2</v>
      </c>
      <c r="K105" s="2">
        <f t="shared" si="18"/>
        <v>7.0000000000000007E-2</v>
      </c>
      <c r="L105" s="2">
        <f t="shared" si="11"/>
        <v>0</v>
      </c>
      <c r="T105" s="8">
        <v>7.0000000000000007E-2</v>
      </c>
      <c r="U105" s="5">
        <v>3.57</v>
      </c>
      <c r="AP105" s="5" t="str">
        <f t="shared" si="12"/>
        <v/>
      </c>
      <c r="AR105" s="5" t="str">
        <f t="shared" si="13"/>
        <v/>
      </c>
      <c r="AT105" s="5" t="str">
        <f t="shared" si="14"/>
        <v/>
      </c>
      <c r="AW105" s="5">
        <f t="shared" si="15"/>
        <v>3.57</v>
      </c>
      <c r="AX105" s="11">
        <f t="shared" si="19"/>
        <v>7.0892346598247491E-4</v>
      </c>
      <c r="AY105" s="5">
        <f t="shared" si="17"/>
        <v>0.70892346598247491</v>
      </c>
    </row>
    <row r="106" spans="1:51" x14ac:dyDescent="0.3">
      <c r="A106" s="1" t="s">
        <v>166</v>
      </c>
      <c r="B106" s="1" t="s">
        <v>143</v>
      </c>
      <c r="C106" s="1" t="s">
        <v>144</v>
      </c>
      <c r="D106" s="1" t="s">
        <v>145</v>
      </c>
      <c r="E106" s="1" t="s">
        <v>76</v>
      </c>
      <c r="F106" s="1" t="s">
        <v>160</v>
      </c>
      <c r="G106" s="1" t="s">
        <v>161</v>
      </c>
      <c r="H106" s="1" t="s">
        <v>65</v>
      </c>
      <c r="I106" s="2">
        <v>74.64</v>
      </c>
      <c r="J106" s="2">
        <v>39.19</v>
      </c>
      <c r="K106" s="2">
        <f t="shared" si="18"/>
        <v>39.19</v>
      </c>
      <c r="L106" s="2">
        <f t="shared" si="11"/>
        <v>0</v>
      </c>
      <c r="T106" s="8">
        <v>39.19</v>
      </c>
      <c r="U106" s="5">
        <v>1998.69</v>
      </c>
      <c r="AP106" s="5" t="str">
        <f t="shared" si="12"/>
        <v/>
      </c>
      <c r="AR106" s="5" t="str">
        <f t="shared" si="13"/>
        <v/>
      </c>
      <c r="AT106" s="5" t="str">
        <f t="shared" si="14"/>
        <v/>
      </c>
      <c r="AW106" s="5">
        <f t="shared" si="15"/>
        <v>1998.69</v>
      </c>
      <c r="AX106" s="11">
        <f t="shared" si="19"/>
        <v>0.39689586616933126</v>
      </c>
      <c r="AY106" s="5">
        <f t="shared" si="17"/>
        <v>396.89586616933127</v>
      </c>
    </row>
    <row r="107" spans="1:51" x14ac:dyDescent="0.3">
      <c r="A107" s="1" t="s">
        <v>166</v>
      </c>
      <c r="B107" s="1" t="s">
        <v>143</v>
      </c>
      <c r="C107" s="1" t="s">
        <v>144</v>
      </c>
      <c r="D107" s="1" t="s">
        <v>145</v>
      </c>
      <c r="E107" s="1" t="s">
        <v>129</v>
      </c>
      <c r="F107" s="1" t="s">
        <v>160</v>
      </c>
      <c r="G107" s="1" t="s">
        <v>161</v>
      </c>
      <c r="H107" s="1" t="s">
        <v>65</v>
      </c>
      <c r="I107" s="2">
        <v>74.64</v>
      </c>
      <c r="J107" s="2">
        <v>0.09</v>
      </c>
      <c r="K107" s="2">
        <f t="shared" si="18"/>
        <v>0.09</v>
      </c>
      <c r="L107" s="2">
        <f t="shared" si="11"/>
        <v>0</v>
      </c>
      <c r="T107" s="8">
        <v>0.09</v>
      </c>
      <c r="U107" s="5">
        <v>4.59</v>
      </c>
      <c r="AP107" s="5" t="str">
        <f t="shared" si="12"/>
        <v/>
      </c>
      <c r="AR107" s="5" t="str">
        <f t="shared" si="13"/>
        <v/>
      </c>
      <c r="AT107" s="5" t="str">
        <f t="shared" si="14"/>
        <v/>
      </c>
      <c r="AW107" s="5">
        <f t="shared" si="15"/>
        <v>4.59</v>
      </c>
      <c r="AX107" s="11">
        <f t="shared" si="19"/>
        <v>9.114730276917534E-4</v>
      </c>
      <c r="AY107" s="5">
        <f t="shared" si="17"/>
        <v>0.91147302769175331</v>
      </c>
    </row>
    <row r="108" spans="1:51" x14ac:dyDescent="0.3">
      <c r="A108" s="1" t="s">
        <v>166</v>
      </c>
      <c r="B108" s="1" t="s">
        <v>143</v>
      </c>
      <c r="C108" s="1" t="s">
        <v>144</v>
      </c>
      <c r="D108" s="1" t="s">
        <v>145</v>
      </c>
      <c r="E108" s="1" t="s">
        <v>130</v>
      </c>
      <c r="F108" s="1" t="s">
        <v>160</v>
      </c>
      <c r="G108" s="1" t="s">
        <v>161</v>
      </c>
      <c r="H108" s="1" t="s">
        <v>65</v>
      </c>
      <c r="I108" s="2">
        <v>74.64</v>
      </c>
      <c r="J108" s="2">
        <v>0.05</v>
      </c>
      <c r="K108" s="2">
        <f t="shared" si="18"/>
        <v>0.05</v>
      </c>
      <c r="L108" s="2">
        <f t="shared" si="11"/>
        <v>0</v>
      </c>
      <c r="T108" s="8">
        <v>0.03</v>
      </c>
      <c r="U108" s="5">
        <v>1.53</v>
      </c>
      <c r="AB108" s="9">
        <v>0.02</v>
      </c>
      <c r="AC108" s="5">
        <v>0.36899999999999999</v>
      </c>
      <c r="AP108" s="5" t="str">
        <f t="shared" si="12"/>
        <v/>
      </c>
      <c r="AR108" s="5" t="str">
        <f t="shared" si="13"/>
        <v/>
      </c>
      <c r="AT108" s="5" t="str">
        <f t="shared" si="14"/>
        <v/>
      </c>
      <c r="AW108" s="5">
        <f t="shared" si="15"/>
        <v>1.899</v>
      </c>
      <c r="AX108" s="11">
        <f t="shared" si="19"/>
        <v>3.7709962518227448E-4</v>
      </c>
      <c r="AY108" s="5">
        <f t="shared" si="17"/>
        <v>0.37709962518227447</v>
      </c>
    </row>
    <row r="109" spans="1:51" x14ac:dyDescent="0.3">
      <c r="A109" s="1" t="s">
        <v>166</v>
      </c>
      <c r="B109" s="1" t="s">
        <v>143</v>
      </c>
      <c r="C109" s="1" t="s">
        <v>144</v>
      </c>
      <c r="D109" s="1" t="s">
        <v>145</v>
      </c>
      <c r="E109" s="1" t="s">
        <v>62</v>
      </c>
      <c r="F109" s="1" t="s">
        <v>160</v>
      </c>
      <c r="G109" s="1" t="s">
        <v>161</v>
      </c>
      <c r="H109" s="1" t="s">
        <v>65</v>
      </c>
      <c r="I109" s="2">
        <v>74.64</v>
      </c>
      <c r="J109" s="2">
        <v>35.25</v>
      </c>
      <c r="K109" s="2">
        <f t="shared" si="18"/>
        <v>35.1</v>
      </c>
      <c r="L109" s="2">
        <f t="shared" si="11"/>
        <v>0.15</v>
      </c>
      <c r="T109" s="8">
        <v>35.1</v>
      </c>
      <c r="U109" s="5">
        <v>1790.1</v>
      </c>
      <c r="AP109" s="5" t="str">
        <f t="shared" si="12"/>
        <v/>
      </c>
      <c r="AR109" s="5" t="str">
        <f t="shared" si="13"/>
        <v/>
      </c>
      <c r="AT109" s="5" t="str">
        <f t="shared" si="14"/>
        <v/>
      </c>
      <c r="AU109" s="2">
        <v>0.15</v>
      </c>
      <c r="AW109" s="5">
        <f t="shared" si="15"/>
        <v>1790.1</v>
      </c>
      <c r="AX109" s="11">
        <f t="shared" si="19"/>
        <v>0.35547448079978383</v>
      </c>
      <c r="AY109" s="5">
        <f t="shared" si="17"/>
        <v>355.47448079978381</v>
      </c>
    </row>
    <row r="110" spans="1:51" x14ac:dyDescent="0.3">
      <c r="A110" s="1" t="s">
        <v>167</v>
      </c>
      <c r="B110" s="1" t="s">
        <v>159</v>
      </c>
      <c r="C110" s="1" t="s">
        <v>144</v>
      </c>
      <c r="D110" s="1" t="s">
        <v>145</v>
      </c>
      <c r="E110" s="1" t="s">
        <v>62</v>
      </c>
      <c r="F110" s="1" t="s">
        <v>160</v>
      </c>
      <c r="G110" s="1" t="s">
        <v>161</v>
      </c>
      <c r="H110" s="1" t="s">
        <v>65</v>
      </c>
      <c r="I110" s="2">
        <v>3.11</v>
      </c>
      <c r="J110" s="2">
        <v>3.11</v>
      </c>
      <c r="K110" s="2">
        <f t="shared" si="18"/>
        <v>2.44</v>
      </c>
      <c r="L110" s="2">
        <f t="shared" si="11"/>
        <v>0.67</v>
      </c>
      <c r="T110" s="8">
        <v>2.44</v>
      </c>
      <c r="U110" s="5">
        <v>124.44</v>
      </c>
      <c r="AP110" s="5" t="str">
        <f t="shared" si="12"/>
        <v/>
      </c>
      <c r="AR110" s="5" t="str">
        <f t="shared" si="13"/>
        <v/>
      </c>
      <c r="AT110" s="5" t="str">
        <f t="shared" si="14"/>
        <v/>
      </c>
      <c r="AU110" s="2">
        <v>0.67</v>
      </c>
      <c r="AW110" s="5">
        <f t="shared" si="15"/>
        <v>124.44</v>
      </c>
      <c r="AX110" s="11">
        <f t="shared" si="19"/>
        <v>2.4711046528531979E-2</v>
      </c>
      <c r="AY110" s="5">
        <f t="shared" si="17"/>
        <v>24.71104652853198</v>
      </c>
    </row>
    <row r="111" spans="1:51" x14ac:dyDescent="0.3">
      <c r="A111" s="1" t="s">
        <v>168</v>
      </c>
      <c r="B111" s="1" t="s">
        <v>169</v>
      </c>
      <c r="C111" s="1" t="s">
        <v>170</v>
      </c>
      <c r="D111" s="1" t="s">
        <v>171</v>
      </c>
      <c r="E111" s="1" t="s">
        <v>70</v>
      </c>
      <c r="F111" s="1" t="s">
        <v>160</v>
      </c>
      <c r="G111" s="1" t="s">
        <v>161</v>
      </c>
      <c r="H111" s="1" t="s">
        <v>65</v>
      </c>
      <c r="I111" s="2">
        <v>75.44</v>
      </c>
      <c r="J111" s="2">
        <v>34.799999999999997</v>
      </c>
      <c r="K111" s="2">
        <f t="shared" si="18"/>
        <v>34.79</v>
      </c>
      <c r="L111" s="2">
        <f t="shared" si="11"/>
        <v>0</v>
      </c>
      <c r="R111" s="7">
        <v>9.5500000000000007</v>
      </c>
      <c r="S111" s="5">
        <v>1618.7249999999999</v>
      </c>
      <c r="T111" s="8">
        <v>25.24</v>
      </c>
      <c r="U111" s="5">
        <v>1287.24</v>
      </c>
      <c r="AP111" s="5" t="str">
        <f t="shared" si="12"/>
        <v/>
      </c>
      <c r="AR111" s="5" t="str">
        <f t="shared" si="13"/>
        <v/>
      </c>
      <c r="AT111" s="5" t="str">
        <f t="shared" si="14"/>
        <v/>
      </c>
      <c r="AW111" s="5">
        <f t="shared" si="15"/>
        <v>2905.9650000000001</v>
      </c>
      <c r="AX111" s="11">
        <f t="shared" si="19"/>
        <v>0.57706072263970942</v>
      </c>
      <c r="AY111" s="5">
        <f t="shared" si="17"/>
        <v>577.06072263970941</v>
      </c>
    </row>
    <row r="112" spans="1:51" x14ac:dyDescent="0.3">
      <c r="A112" s="1" t="s">
        <v>168</v>
      </c>
      <c r="B112" s="1" t="s">
        <v>169</v>
      </c>
      <c r="C112" s="1" t="s">
        <v>170</v>
      </c>
      <c r="D112" s="1" t="s">
        <v>171</v>
      </c>
      <c r="E112" s="1" t="s">
        <v>99</v>
      </c>
      <c r="F112" s="1" t="s">
        <v>160</v>
      </c>
      <c r="G112" s="1" t="s">
        <v>161</v>
      </c>
      <c r="H112" s="1" t="s">
        <v>65</v>
      </c>
      <c r="I112" s="2">
        <v>75.44</v>
      </c>
      <c r="J112" s="2">
        <v>38.17</v>
      </c>
      <c r="K112" s="2">
        <f t="shared" si="18"/>
        <v>38.17</v>
      </c>
      <c r="L112" s="2">
        <f t="shared" si="11"/>
        <v>0</v>
      </c>
      <c r="R112" s="7">
        <v>2.91</v>
      </c>
      <c r="S112" s="5">
        <v>493.245</v>
      </c>
      <c r="T112" s="8">
        <v>35.26</v>
      </c>
      <c r="U112" s="5">
        <v>1798.26</v>
      </c>
      <c r="AP112" s="5" t="str">
        <f t="shared" si="12"/>
        <v/>
      </c>
      <c r="AR112" s="5" t="str">
        <f t="shared" si="13"/>
        <v/>
      </c>
      <c r="AT112" s="5" t="str">
        <f t="shared" si="14"/>
        <v/>
      </c>
      <c r="AW112" s="5">
        <f t="shared" si="15"/>
        <v>2291.5050000000001</v>
      </c>
      <c r="AX112" s="11">
        <f t="shared" si="19"/>
        <v>0.45504248373001999</v>
      </c>
      <c r="AY112" s="5">
        <f t="shared" si="17"/>
        <v>455.04248373001997</v>
      </c>
    </row>
    <row r="113" spans="1:51" x14ac:dyDescent="0.3">
      <c r="A113" s="1" t="s">
        <v>172</v>
      </c>
      <c r="B113" s="1" t="s">
        <v>169</v>
      </c>
      <c r="C113" s="1" t="s">
        <v>170</v>
      </c>
      <c r="D113" s="1" t="s">
        <v>171</v>
      </c>
      <c r="E113" s="1" t="s">
        <v>83</v>
      </c>
      <c r="F113" s="1" t="s">
        <v>160</v>
      </c>
      <c r="G113" s="1" t="s">
        <v>161</v>
      </c>
      <c r="H113" s="1" t="s">
        <v>65</v>
      </c>
      <c r="I113" s="2">
        <v>78</v>
      </c>
      <c r="J113" s="2">
        <v>38.19</v>
      </c>
      <c r="K113" s="2">
        <f t="shared" si="18"/>
        <v>38.190000000000005</v>
      </c>
      <c r="L113" s="2">
        <f t="shared" si="11"/>
        <v>0</v>
      </c>
      <c r="R113" s="7">
        <v>5.0999999999999996</v>
      </c>
      <c r="S113" s="5">
        <v>864.44999999999993</v>
      </c>
      <c r="T113" s="8">
        <v>33.090000000000003</v>
      </c>
      <c r="U113" s="5">
        <v>1687.59</v>
      </c>
      <c r="AP113" s="5" t="str">
        <f t="shared" si="12"/>
        <v/>
      </c>
      <c r="AR113" s="5" t="str">
        <f t="shared" si="13"/>
        <v/>
      </c>
      <c r="AT113" s="5" t="str">
        <f t="shared" si="14"/>
        <v/>
      </c>
      <c r="AW113" s="5">
        <f t="shared" si="15"/>
        <v>2552.04</v>
      </c>
      <c r="AX113" s="11">
        <f t="shared" si="19"/>
        <v>0.50677900339661497</v>
      </c>
      <c r="AY113" s="5">
        <f t="shared" si="17"/>
        <v>506.77900339661494</v>
      </c>
    </row>
    <row r="114" spans="1:51" x14ac:dyDescent="0.3">
      <c r="A114" s="1" t="s">
        <v>172</v>
      </c>
      <c r="B114" s="1" t="s">
        <v>169</v>
      </c>
      <c r="C114" s="1" t="s">
        <v>170</v>
      </c>
      <c r="D114" s="1" t="s">
        <v>171</v>
      </c>
      <c r="E114" s="1" t="s">
        <v>70</v>
      </c>
      <c r="F114" s="1" t="s">
        <v>160</v>
      </c>
      <c r="G114" s="1" t="s">
        <v>161</v>
      </c>
      <c r="H114" s="1" t="s">
        <v>65</v>
      </c>
      <c r="I114" s="2">
        <v>78</v>
      </c>
      <c r="J114" s="2">
        <v>0.09</v>
      </c>
      <c r="K114" s="2">
        <f t="shared" si="18"/>
        <v>9.0000000000000011E-2</v>
      </c>
      <c r="L114" s="2">
        <f t="shared" si="11"/>
        <v>0</v>
      </c>
      <c r="R114" s="7">
        <v>0.02</v>
      </c>
      <c r="S114" s="5">
        <v>3.39</v>
      </c>
      <c r="T114" s="8">
        <v>7.0000000000000007E-2</v>
      </c>
      <c r="U114" s="5">
        <v>3.57</v>
      </c>
      <c r="AP114" s="5" t="str">
        <f t="shared" si="12"/>
        <v/>
      </c>
      <c r="AR114" s="5" t="str">
        <f t="shared" si="13"/>
        <v/>
      </c>
      <c r="AT114" s="5" t="str">
        <f t="shared" si="14"/>
        <v/>
      </c>
      <c r="AW114" s="5">
        <f t="shared" si="15"/>
        <v>6.96</v>
      </c>
      <c r="AX114" s="11">
        <f t="shared" si="19"/>
        <v>1.3821028916633125E-3</v>
      </c>
      <c r="AY114" s="5">
        <f t="shared" si="17"/>
        <v>1.3821028916633125</v>
      </c>
    </row>
    <row r="115" spans="1:51" x14ac:dyDescent="0.3">
      <c r="A115" s="1" t="s">
        <v>172</v>
      </c>
      <c r="B115" s="1" t="s">
        <v>169</v>
      </c>
      <c r="C115" s="1" t="s">
        <v>170</v>
      </c>
      <c r="D115" s="1" t="s">
        <v>171</v>
      </c>
      <c r="E115" s="1" t="s">
        <v>99</v>
      </c>
      <c r="F115" s="1" t="s">
        <v>160</v>
      </c>
      <c r="G115" s="1" t="s">
        <v>161</v>
      </c>
      <c r="H115" s="1" t="s">
        <v>65</v>
      </c>
      <c r="I115" s="2">
        <v>78</v>
      </c>
      <c r="J115" s="2">
        <v>0.1</v>
      </c>
      <c r="K115" s="2">
        <f t="shared" si="18"/>
        <v>0.1</v>
      </c>
      <c r="L115" s="2">
        <f t="shared" si="11"/>
        <v>0</v>
      </c>
      <c r="T115" s="8">
        <v>0.1</v>
      </c>
      <c r="U115" s="5">
        <v>5.1000000000000014</v>
      </c>
      <c r="AP115" s="5" t="str">
        <f t="shared" si="12"/>
        <v/>
      </c>
      <c r="AR115" s="5" t="str">
        <f t="shared" si="13"/>
        <v/>
      </c>
      <c r="AT115" s="5" t="str">
        <f t="shared" si="14"/>
        <v/>
      </c>
      <c r="AW115" s="5">
        <f t="shared" si="15"/>
        <v>5.1000000000000014</v>
      </c>
      <c r="AX115" s="11">
        <f t="shared" si="19"/>
        <v>1.0127478085463929E-3</v>
      </c>
      <c r="AY115" s="5">
        <f t="shared" si="17"/>
        <v>1.012747808546393</v>
      </c>
    </row>
    <row r="116" spans="1:51" x14ac:dyDescent="0.3">
      <c r="A116" s="1" t="s">
        <v>172</v>
      </c>
      <c r="B116" s="1" t="s">
        <v>169</v>
      </c>
      <c r="C116" s="1" t="s">
        <v>170</v>
      </c>
      <c r="D116" s="1" t="s">
        <v>171</v>
      </c>
      <c r="E116" s="1" t="s">
        <v>100</v>
      </c>
      <c r="F116" s="1" t="s">
        <v>160</v>
      </c>
      <c r="G116" s="1" t="s">
        <v>161</v>
      </c>
      <c r="H116" s="1" t="s">
        <v>65</v>
      </c>
      <c r="I116" s="2">
        <v>78</v>
      </c>
      <c r="J116" s="2">
        <v>39.619999999999997</v>
      </c>
      <c r="K116" s="2">
        <f t="shared" si="18"/>
        <v>39.619999999999997</v>
      </c>
      <c r="L116" s="2">
        <f t="shared" si="11"/>
        <v>0</v>
      </c>
      <c r="T116" s="8">
        <v>39.619999999999997</v>
      </c>
      <c r="U116" s="5">
        <v>2020.62</v>
      </c>
      <c r="AP116" s="5" t="str">
        <f t="shared" si="12"/>
        <v/>
      </c>
      <c r="AR116" s="5" t="str">
        <f t="shared" si="13"/>
        <v/>
      </c>
      <c r="AT116" s="5" t="str">
        <f t="shared" si="14"/>
        <v/>
      </c>
      <c r="AW116" s="5">
        <f t="shared" si="15"/>
        <v>2020.62</v>
      </c>
      <c r="AX116" s="11">
        <f t="shared" si="19"/>
        <v>0.40125068174608075</v>
      </c>
      <c r="AY116" s="5">
        <f t="shared" si="17"/>
        <v>401.25068174608072</v>
      </c>
    </row>
    <row r="117" spans="1:51" x14ac:dyDescent="0.3">
      <c r="A117" s="1" t="s">
        <v>173</v>
      </c>
      <c r="B117" s="1" t="s">
        <v>174</v>
      </c>
      <c r="C117" s="1" t="s">
        <v>175</v>
      </c>
      <c r="D117" s="1" t="s">
        <v>176</v>
      </c>
      <c r="E117" s="1" t="s">
        <v>86</v>
      </c>
      <c r="F117" s="1" t="s">
        <v>160</v>
      </c>
      <c r="G117" s="1" t="s">
        <v>161</v>
      </c>
      <c r="H117" s="1" t="s">
        <v>65</v>
      </c>
      <c r="I117" s="2">
        <v>314</v>
      </c>
      <c r="J117" s="2">
        <v>36.32</v>
      </c>
      <c r="K117" s="2">
        <f t="shared" si="18"/>
        <v>13.79</v>
      </c>
      <c r="L117" s="2">
        <f t="shared" si="11"/>
        <v>0</v>
      </c>
      <c r="R117" s="7">
        <v>0.54</v>
      </c>
      <c r="S117" s="5">
        <v>91.53</v>
      </c>
      <c r="T117" s="8">
        <v>13.25</v>
      </c>
      <c r="U117" s="5">
        <v>675.75</v>
      </c>
      <c r="AP117" s="5" t="str">
        <f t="shared" si="12"/>
        <v/>
      </c>
      <c r="AR117" s="5" t="str">
        <f t="shared" si="13"/>
        <v/>
      </c>
      <c r="AT117" s="5" t="str">
        <f t="shared" si="14"/>
        <v/>
      </c>
      <c r="AW117" s="5">
        <f t="shared" si="15"/>
        <v>767.28</v>
      </c>
      <c r="AX117" s="11">
        <f t="shared" si="19"/>
        <v>0.15236492912577965</v>
      </c>
      <c r="AY117" s="5">
        <f t="shared" si="17"/>
        <v>152.36492912577964</v>
      </c>
    </row>
    <row r="118" spans="1:51" x14ac:dyDescent="0.3">
      <c r="A118" s="1" t="s">
        <v>173</v>
      </c>
      <c r="B118" s="1" t="s">
        <v>174</v>
      </c>
      <c r="C118" s="1" t="s">
        <v>175</v>
      </c>
      <c r="D118" s="1" t="s">
        <v>176</v>
      </c>
      <c r="E118" s="1" t="s">
        <v>83</v>
      </c>
      <c r="F118" s="1" t="s">
        <v>160</v>
      </c>
      <c r="G118" s="1" t="s">
        <v>161</v>
      </c>
      <c r="H118" s="1" t="s">
        <v>65</v>
      </c>
      <c r="I118" s="2">
        <v>314</v>
      </c>
      <c r="J118" s="2">
        <v>0.09</v>
      </c>
      <c r="K118" s="2">
        <f t="shared" si="18"/>
        <v>9.9999999999999992E-2</v>
      </c>
      <c r="L118" s="2">
        <f t="shared" si="11"/>
        <v>0</v>
      </c>
      <c r="R118" s="7">
        <v>0.01</v>
      </c>
      <c r="S118" s="5">
        <v>1.6950000000000001</v>
      </c>
      <c r="T118" s="8">
        <v>0.09</v>
      </c>
      <c r="U118" s="5">
        <v>4.59</v>
      </c>
      <c r="AP118" s="5" t="str">
        <f t="shared" si="12"/>
        <v/>
      </c>
      <c r="AR118" s="5" t="str">
        <f t="shared" si="13"/>
        <v/>
      </c>
      <c r="AT118" s="5" t="str">
        <f t="shared" si="14"/>
        <v/>
      </c>
      <c r="AW118" s="5">
        <f t="shared" si="15"/>
        <v>6.2850000000000001</v>
      </c>
      <c r="AX118" s="11">
        <f t="shared" si="19"/>
        <v>1.2480627405321723E-3</v>
      </c>
      <c r="AY118" s="5">
        <f t="shared" si="17"/>
        <v>1.2480627405321725</v>
      </c>
    </row>
    <row r="119" spans="1:51" x14ac:dyDescent="0.3">
      <c r="A119" s="1" t="s">
        <v>173</v>
      </c>
      <c r="B119" s="1" t="s">
        <v>174</v>
      </c>
      <c r="C119" s="1" t="s">
        <v>175</v>
      </c>
      <c r="D119" s="1" t="s">
        <v>176</v>
      </c>
      <c r="E119" s="1" t="s">
        <v>100</v>
      </c>
      <c r="F119" s="1" t="s">
        <v>160</v>
      </c>
      <c r="G119" s="1" t="s">
        <v>161</v>
      </c>
      <c r="H119" s="1" t="s">
        <v>65</v>
      </c>
      <c r="I119" s="2">
        <v>314</v>
      </c>
      <c r="J119" s="2">
        <v>0.1</v>
      </c>
      <c r="K119" s="2">
        <f t="shared" si="18"/>
        <v>0.09</v>
      </c>
      <c r="L119" s="2">
        <f t="shared" si="11"/>
        <v>0</v>
      </c>
      <c r="T119" s="8">
        <v>0.09</v>
      </c>
      <c r="U119" s="5">
        <v>4.59</v>
      </c>
      <c r="AP119" s="5" t="str">
        <f t="shared" si="12"/>
        <v/>
      </c>
      <c r="AR119" s="5" t="str">
        <f t="shared" si="13"/>
        <v/>
      </c>
      <c r="AT119" s="5" t="str">
        <f t="shared" si="14"/>
        <v/>
      </c>
      <c r="AW119" s="5">
        <f t="shared" si="15"/>
        <v>4.59</v>
      </c>
      <c r="AX119" s="11">
        <f t="shared" si="19"/>
        <v>9.114730276917534E-4</v>
      </c>
      <c r="AY119" s="5">
        <f t="shared" si="17"/>
        <v>0.91147302769175331</v>
      </c>
    </row>
    <row r="120" spans="1:51" x14ac:dyDescent="0.3">
      <c r="A120" s="1" t="s">
        <v>173</v>
      </c>
      <c r="B120" s="1" t="s">
        <v>174</v>
      </c>
      <c r="C120" s="1" t="s">
        <v>175</v>
      </c>
      <c r="D120" s="1" t="s">
        <v>176</v>
      </c>
      <c r="E120" s="1" t="s">
        <v>74</v>
      </c>
      <c r="F120" s="1" t="s">
        <v>160</v>
      </c>
      <c r="G120" s="1" t="s">
        <v>161</v>
      </c>
      <c r="H120" s="1" t="s">
        <v>65</v>
      </c>
      <c r="I120" s="2">
        <v>314</v>
      </c>
      <c r="J120" s="2">
        <v>37.200000000000003</v>
      </c>
      <c r="K120" s="2">
        <f t="shared" si="18"/>
        <v>0.95</v>
      </c>
      <c r="L120" s="2">
        <f t="shared" si="11"/>
        <v>0</v>
      </c>
      <c r="T120" s="8">
        <v>0.95</v>
      </c>
      <c r="U120" s="5">
        <v>48.45</v>
      </c>
      <c r="AP120" s="5" t="str">
        <f t="shared" si="12"/>
        <v/>
      </c>
      <c r="AR120" s="5" t="str">
        <f t="shared" si="13"/>
        <v/>
      </c>
      <c r="AT120" s="5" t="str">
        <f t="shared" si="14"/>
        <v/>
      </c>
      <c r="AW120" s="5">
        <f t="shared" si="15"/>
        <v>48.45</v>
      </c>
      <c r="AX120" s="11">
        <f t="shared" si="19"/>
        <v>9.6211041811907309E-3</v>
      </c>
      <c r="AY120" s="5">
        <f t="shared" si="17"/>
        <v>9.6211041811907307</v>
      </c>
    </row>
    <row r="121" spans="1:51" x14ac:dyDescent="0.3">
      <c r="A121" s="1" t="s">
        <v>173</v>
      </c>
      <c r="B121" s="1" t="s">
        <v>174</v>
      </c>
      <c r="C121" s="1" t="s">
        <v>175</v>
      </c>
      <c r="D121" s="1" t="s">
        <v>176</v>
      </c>
      <c r="E121" s="1" t="s">
        <v>92</v>
      </c>
      <c r="F121" s="1" t="s">
        <v>160</v>
      </c>
      <c r="G121" s="1" t="s">
        <v>161</v>
      </c>
      <c r="H121" s="1" t="s">
        <v>65</v>
      </c>
      <c r="I121" s="2">
        <v>314</v>
      </c>
      <c r="J121" s="2">
        <v>42.52</v>
      </c>
      <c r="K121" s="2">
        <f t="shared" si="18"/>
        <v>0.61</v>
      </c>
      <c r="L121" s="2">
        <f t="shared" si="11"/>
        <v>0</v>
      </c>
      <c r="T121" s="8">
        <v>0.61</v>
      </c>
      <c r="U121" s="5">
        <v>31.11</v>
      </c>
      <c r="AP121" s="5" t="str">
        <f t="shared" si="12"/>
        <v/>
      </c>
      <c r="AR121" s="5" t="str">
        <f t="shared" si="13"/>
        <v/>
      </c>
      <c r="AT121" s="5" t="str">
        <f t="shared" si="14"/>
        <v/>
      </c>
      <c r="AW121" s="5">
        <f t="shared" si="15"/>
        <v>31.11</v>
      </c>
      <c r="AX121" s="11">
        <f t="shared" si="19"/>
        <v>6.1777616321329947E-3</v>
      </c>
      <c r="AY121" s="5">
        <f t="shared" si="17"/>
        <v>6.1777616321329951</v>
      </c>
    </row>
    <row r="122" spans="1:51" x14ac:dyDescent="0.3">
      <c r="A122" s="1" t="s">
        <v>173</v>
      </c>
      <c r="B122" s="1" t="s">
        <v>174</v>
      </c>
      <c r="C122" s="1" t="s">
        <v>175</v>
      </c>
      <c r="D122" s="1" t="s">
        <v>176</v>
      </c>
      <c r="E122" s="1" t="s">
        <v>75</v>
      </c>
      <c r="F122" s="1" t="s">
        <v>160</v>
      </c>
      <c r="G122" s="1" t="s">
        <v>161</v>
      </c>
      <c r="H122" s="1" t="s">
        <v>65</v>
      </c>
      <c r="I122" s="2">
        <v>314</v>
      </c>
      <c r="J122" s="2">
        <v>35.659999999999997</v>
      </c>
      <c r="K122" s="2">
        <f t="shared" si="18"/>
        <v>25.98</v>
      </c>
      <c r="L122" s="2">
        <f t="shared" si="11"/>
        <v>0</v>
      </c>
      <c r="T122" s="8">
        <v>25.98</v>
      </c>
      <c r="U122" s="5">
        <v>1324.98</v>
      </c>
      <c r="AP122" s="5" t="str">
        <f t="shared" si="12"/>
        <v/>
      </c>
      <c r="AR122" s="5" t="str">
        <f t="shared" si="13"/>
        <v/>
      </c>
      <c r="AT122" s="5" t="str">
        <f t="shared" si="14"/>
        <v/>
      </c>
      <c r="AW122" s="5">
        <f t="shared" si="15"/>
        <v>1324.98</v>
      </c>
      <c r="AX122" s="11">
        <f t="shared" si="19"/>
        <v>0.26311188066035285</v>
      </c>
      <c r="AY122" s="5">
        <f t="shared" si="17"/>
        <v>263.11188066035282</v>
      </c>
    </row>
    <row r="123" spans="1:51" x14ac:dyDescent="0.3">
      <c r="A123" s="1" t="s">
        <v>173</v>
      </c>
      <c r="B123" s="1" t="s">
        <v>174</v>
      </c>
      <c r="C123" s="1" t="s">
        <v>175</v>
      </c>
      <c r="D123" s="1" t="s">
        <v>176</v>
      </c>
      <c r="E123" s="1" t="s">
        <v>76</v>
      </c>
      <c r="F123" s="1" t="s">
        <v>160</v>
      </c>
      <c r="G123" s="1" t="s">
        <v>161</v>
      </c>
      <c r="H123" s="1" t="s">
        <v>65</v>
      </c>
      <c r="I123" s="2">
        <v>314</v>
      </c>
      <c r="J123" s="2">
        <v>0.09</v>
      </c>
      <c r="K123" s="2">
        <f t="shared" si="18"/>
        <v>0.09</v>
      </c>
      <c r="L123" s="2">
        <f t="shared" si="11"/>
        <v>0</v>
      </c>
      <c r="T123" s="8">
        <v>0.09</v>
      </c>
      <c r="U123" s="5">
        <v>4.59</v>
      </c>
      <c r="AP123" s="5" t="str">
        <f t="shared" si="12"/>
        <v/>
      </c>
      <c r="AR123" s="5" t="str">
        <f t="shared" si="13"/>
        <v/>
      </c>
      <c r="AT123" s="5" t="str">
        <f t="shared" si="14"/>
        <v/>
      </c>
      <c r="AW123" s="5">
        <f t="shared" si="15"/>
        <v>4.59</v>
      </c>
      <c r="AX123" s="11">
        <f t="shared" si="19"/>
        <v>9.114730276917534E-4</v>
      </c>
      <c r="AY123" s="5">
        <f t="shared" si="17"/>
        <v>0.91147302769175331</v>
      </c>
    </row>
    <row r="124" spans="1:51" x14ac:dyDescent="0.3">
      <c r="A124" s="1" t="s">
        <v>173</v>
      </c>
      <c r="B124" s="1" t="s">
        <v>174</v>
      </c>
      <c r="C124" s="1" t="s">
        <v>175</v>
      </c>
      <c r="D124" s="1" t="s">
        <v>176</v>
      </c>
      <c r="E124" s="1" t="s">
        <v>62</v>
      </c>
      <c r="F124" s="1" t="s">
        <v>160</v>
      </c>
      <c r="G124" s="1" t="s">
        <v>161</v>
      </c>
      <c r="H124" s="1" t="s">
        <v>65</v>
      </c>
      <c r="I124" s="2">
        <v>314</v>
      </c>
      <c r="J124" s="2">
        <v>0.09</v>
      </c>
      <c r="K124" s="2">
        <f t="shared" si="18"/>
        <v>0.09</v>
      </c>
      <c r="L124" s="2">
        <f t="shared" si="11"/>
        <v>0</v>
      </c>
      <c r="T124" s="8">
        <v>0.09</v>
      </c>
      <c r="U124" s="5">
        <v>4.59</v>
      </c>
      <c r="AP124" s="5" t="str">
        <f t="shared" si="12"/>
        <v/>
      </c>
      <c r="AR124" s="5" t="str">
        <f t="shared" si="13"/>
        <v/>
      </c>
      <c r="AT124" s="5" t="str">
        <f t="shared" si="14"/>
        <v/>
      </c>
      <c r="AW124" s="5">
        <f t="shared" si="15"/>
        <v>4.59</v>
      </c>
      <c r="AX124" s="11">
        <f t="shared" si="19"/>
        <v>9.114730276917534E-4</v>
      </c>
      <c r="AY124" s="5">
        <f t="shared" si="17"/>
        <v>0.91147302769175331</v>
      </c>
    </row>
    <row r="125" spans="1:51" x14ac:dyDescent="0.3">
      <c r="A125" s="1" t="s">
        <v>173</v>
      </c>
      <c r="B125" s="1" t="s">
        <v>174</v>
      </c>
      <c r="C125" s="1" t="s">
        <v>175</v>
      </c>
      <c r="D125" s="1" t="s">
        <v>176</v>
      </c>
      <c r="E125" s="1" t="s">
        <v>77</v>
      </c>
      <c r="F125" s="1" t="s">
        <v>160</v>
      </c>
      <c r="G125" s="1" t="s">
        <v>161</v>
      </c>
      <c r="H125" s="1" t="s">
        <v>65</v>
      </c>
      <c r="I125" s="2">
        <v>314</v>
      </c>
      <c r="J125" s="2">
        <v>34.549999999999997</v>
      </c>
      <c r="K125" s="2">
        <f t="shared" si="18"/>
        <v>34.549999999999997</v>
      </c>
      <c r="L125" s="2">
        <f t="shared" si="11"/>
        <v>0</v>
      </c>
      <c r="T125" s="8">
        <v>34.549999999999997</v>
      </c>
      <c r="U125" s="5">
        <v>1762.05</v>
      </c>
      <c r="AP125" s="5" t="str">
        <f t="shared" si="12"/>
        <v/>
      </c>
      <c r="AR125" s="5" t="str">
        <f t="shared" si="13"/>
        <v/>
      </c>
      <c r="AT125" s="5" t="str">
        <f t="shared" si="14"/>
        <v/>
      </c>
      <c r="AW125" s="5">
        <f t="shared" si="15"/>
        <v>1762.05</v>
      </c>
      <c r="AX125" s="11">
        <f t="shared" si="19"/>
        <v>0.34990436785277867</v>
      </c>
      <c r="AY125" s="5">
        <f t="shared" si="17"/>
        <v>349.90436785277865</v>
      </c>
    </row>
    <row r="126" spans="1:51" x14ac:dyDescent="0.3">
      <c r="A126" s="1" t="s">
        <v>173</v>
      </c>
      <c r="B126" s="1" t="s">
        <v>174</v>
      </c>
      <c r="C126" s="1" t="s">
        <v>175</v>
      </c>
      <c r="D126" s="1" t="s">
        <v>176</v>
      </c>
      <c r="E126" s="1" t="s">
        <v>93</v>
      </c>
      <c r="F126" s="1" t="s">
        <v>160</v>
      </c>
      <c r="G126" s="1" t="s">
        <v>161</v>
      </c>
      <c r="H126" s="1" t="s">
        <v>65</v>
      </c>
      <c r="I126" s="2">
        <v>314</v>
      </c>
      <c r="J126" s="2">
        <v>42.26</v>
      </c>
      <c r="K126" s="2">
        <f t="shared" si="18"/>
        <v>2.1</v>
      </c>
      <c r="L126" s="2">
        <f t="shared" si="11"/>
        <v>0</v>
      </c>
      <c r="T126" s="8">
        <v>2.1</v>
      </c>
      <c r="U126" s="5">
        <v>107.1</v>
      </c>
      <c r="AP126" s="5" t="str">
        <f t="shared" si="12"/>
        <v/>
      </c>
      <c r="AR126" s="5" t="str">
        <f t="shared" si="13"/>
        <v/>
      </c>
      <c r="AT126" s="5" t="str">
        <f t="shared" si="14"/>
        <v/>
      </c>
      <c r="AW126" s="5">
        <f t="shared" si="15"/>
        <v>107.1</v>
      </c>
      <c r="AX126" s="11">
        <f t="shared" si="19"/>
        <v>2.1267703979474247E-2</v>
      </c>
      <c r="AY126" s="5">
        <f t="shared" si="17"/>
        <v>21.267703979474245</v>
      </c>
    </row>
    <row r="127" spans="1:51" x14ac:dyDescent="0.3">
      <c r="A127" s="1" t="s">
        <v>177</v>
      </c>
      <c r="B127" s="1" t="s">
        <v>140</v>
      </c>
      <c r="C127" s="1" t="s">
        <v>141</v>
      </c>
      <c r="D127" s="1" t="s">
        <v>61</v>
      </c>
      <c r="E127" s="1" t="s">
        <v>129</v>
      </c>
      <c r="F127" s="1" t="s">
        <v>178</v>
      </c>
      <c r="G127" s="1" t="s">
        <v>161</v>
      </c>
      <c r="H127" s="1" t="s">
        <v>65</v>
      </c>
      <c r="I127" s="2">
        <v>73.8</v>
      </c>
      <c r="J127" s="2">
        <v>35.83</v>
      </c>
      <c r="K127" s="2">
        <f t="shared" si="18"/>
        <v>35.83</v>
      </c>
      <c r="L127" s="2">
        <f t="shared" si="11"/>
        <v>0</v>
      </c>
      <c r="R127" s="7">
        <v>10.34</v>
      </c>
      <c r="S127" s="5">
        <v>1752.63</v>
      </c>
      <c r="T127" s="8">
        <v>25.49</v>
      </c>
      <c r="U127" s="5">
        <v>1299.99</v>
      </c>
      <c r="AP127" s="5" t="str">
        <f t="shared" si="12"/>
        <v/>
      </c>
      <c r="AR127" s="5" t="str">
        <f t="shared" si="13"/>
        <v/>
      </c>
      <c r="AT127" s="5" t="str">
        <f t="shared" si="14"/>
        <v/>
      </c>
      <c r="AW127" s="5">
        <f t="shared" si="15"/>
        <v>3052.62</v>
      </c>
      <c r="AX127" s="11">
        <f t="shared" si="19"/>
        <v>0.60618317947546851</v>
      </c>
      <c r="AY127" s="5">
        <f t="shared" si="17"/>
        <v>606.18317947546848</v>
      </c>
    </row>
    <row r="128" spans="1:51" x14ac:dyDescent="0.3">
      <c r="A128" s="1" t="s">
        <v>177</v>
      </c>
      <c r="B128" s="1" t="s">
        <v>140</v>
      </c>
      <c r="C128" s="1" t="s">
        <v>141</v>
      </c>
      <c r="D128" s="1" t="s">
        <v>61</v>
      </c>
      <c r="E128" s="1" t="s">
        <v>130</v>
      </c>
      <c r="F128" s="1" t="s">
        <v>178</v>
      </c>
      <c r="G128" s="1" t="s">
        <v>161</v>
      </c>
      <c r="H128" s="1" t="s">
        <v>65</v>
      </c>
      <c r="I128" s="2">
        <v>73.8</v>
      </c>
      <c r="J128" s="2">
        <v>35.82</v>
      </c>
      <c r="K128" s="2">
        <f t="shared" si="18"/>
        <v>35.770000000000003</v>
      </c>
      <c r="L128" s="2">
        <f t="shared" si="11"/>
        <v>0</v>
      </c>
      <c r="R128" s="7">
        <v>0.09</v>
      </c>
      <c r="S128" s="5">
        <v>15.255000000000001</v>
      </c>
      <c r="T128" s="8">
        <v>35.68</v>
      </c>
      <c r="U128" s="5">
        <v>1819.68</v>
      </c>
      <c r="AP128" s="5" t="str">
        <f t="shared" si="12"/>
        <v/>
      </c>
      <c r="AR128" s="5" t="str">
        <f t="shared" si="13"/>
        <v/>
      </c>
      <c r="AT128" s="5" t="str">
        <f t="shared" si="14"/>
        <v/>
      </c>
      <c r="AW128" s="5">
        <f t="shared" si="15"/>
        <v>1834.9350000000002</v>
      </c>
      <c r="AX128" s="11">
        <f t="shared" si="19"/>
        <v>0.36437772550491671</v>
      </c>
      <c r="AY128" s="5">
        <f t="shared" si="17"/>
        <v>364.37772550491673</v>
      </c>
    </row>
    <row r="129" spans="1:51" x14ac:dyDescent="0.3">
      <c r="A129" s="1" t="s">
        <v>177</v>
      </c>
      <c r="B129" s="1" t="s">
        <v>140</v>
      </c>
      <c r="C129" s="1" t="s">
        <v>141</v>
      </c>
      <c r="D129" s="1" t="s">
        <v>61</v>
      </c>
      <c r="E129" s="1" t="s">
        <v>99</v>
      </c>
      <c r="F129" s="1" t="s">
        <v>178</v>
      </c>
      <c r="G129" s="1" t="s">
        <v>161</v>
      </c>
      <c r="H129" s="1" t="s">
        <v>65</v>
      </c>
      <c r="I129" s="2">
        <v>73.8</v>
      </c>
      <c r="J129" s="2">
        <v>0.06</v>
      </c>
      <c r="K129" s="2">
        <f t="shared" si="18"/>
        <v>0.06</v>
      </c>
      <c r="L129" s="2">
        <f t="shared" si="11"/>
        <v>0</v>
      </c>
      <c r="R129" s="7">
        <v>0.03</v>
      </c>
      <c r="S129" s="5">
        <v>5.085</v>
      </c>
      <c r="T129" s="8">
        <v>0.03</v>
      </c>
      <c r="U129" s="5">
        <v>1.53</v>
      </c>
      <c r="AP129" s="5" t="str">
        <f t="shared" si="12"/>
        <v/>
      </c>
      <c r="AR129" s="5" t="str">
        <f t="shared" si="13"/>
        <v/>
      </c>
      <c r="AT129" s="5" t="str">
        <f t="shared" si="14"/>
        <v/>
      </c>
      <c r="AW129" s="5">
        <f t="shared" si="15"/>
        <v>6.6150000000000002</v>
      </c>
      <c r="AX129" s="11">
        <f t="shared" si="19"/>
        <v>1.3135934810851741E-3</v>
      </c>
      <c r="AY129" s="5">
        <f t="shared" si="17"/>
        <v>1.3135934810851742</v>
      </c>
    </row>
    <row r="130" spans="1:51" x14ac:dyDescent="0.3">
      <c r="A130" s="1" t="s">
        <v>179</v>
      </c>
      <c r="B130" s="1" t="s">
        <v>180</v>
      </c>
      <c r="C130" s="1" t="s">
        <v>181</v>
      </c>
      <c r="D130" s="1" t="s">
        <v>61</v>
      </c>
      <c r="E130" s="1" t="s">
        <v>129</v>
      </c>
      <c r="F130" s="1" t="s">
        <v>178</v>
      </c>
      <c r="G130" s="1" t="s">
        <v>161</v>
      </c>
      <c r="H130" s="1" t="s">
        <v>65</v>
      </c>
      <c r="I130" s="2">
        <v>313</v>
      </c>
      <c r="J130" s="2">
        <v>0.09</v>
      </c>
      <c r="K130" s="2">
        <f t="shared" si="18"/>
        <v>0.09</v>
      </c>
      <c r="L130" s="2">
        <f t="shared" si="11"/>
        <v>0</v>
      </c>
      <c r="T130" s="8">
        <v>0.09</v>
      </c>
      <c r="U130" s="5">
        <v>4.59</v>
      </c>
      <c r="AP130" s="5" t="str">
        <f t="shared" si="12"/>
        <v/>
      </c>
      <c r="AR130" s="5" t="str">
        <f t="shared" si="13"/>
        <v/>
      </c>
      <c r="AT130" s="5" t="str">
        <f t="shared" si="14"/>
        <v/>
      </c>
      <c r="AW130" s="5">
        <f t="shared" si="15"/>
        <v>4.59</v>
      </c>
      <c r="AX130" s="11">
        <f t="shared" si="19"/>
        <v>9.114730276917534E-4</v>
      </c>
      <c r="AY130" s="5">
        <f t="shared" si="17"/>
        <v>0.91147302769175331</v>
      </c>
    </row>
    <row r="131" spans="1:51" x14ac:dyDescent="0.3">
      <c r="A131" s="1" t="s">
        <v>179</v>
      </c>
      <c r="B131" s="1" t="s">
        <v>180</v>
      </c>
      <c r="C131" s="1" t="s">
        <v>181</v>
      </c>
      <c r="D131" s="1" t="s">
        <v>61</v>
      </c>
      <c r="E131" s="1" t="s">
        <v>130</v>
      </c>
      <c r="F131" s="1" t="s">
        <v>178</v>
      </c>
      <c r="G131" s="1" t="s">
        <v>161</v>
      </c>
      <c r="H131" s="1" t="s">
        <v>65</v>
      </c>
      <c r="I131" s="2">
        <v>313</v>
      </c>
      <c r="J131" s="2">
        <v>0.09</v>
      </c>
      <c r="K131" s="2">
        <f t="shared" ref="K131:K162" si="20">SUM(N131,P131,R131,T131,X131,Z131,AB131,AF131,AI131,AK131,AM131,V131,AZ131,BB131,BD131,AD131)</f>
        <v>0.09</v>
      </c>
      <c r="L131" s="2">
        <f t="shared" ref="L131:L194" si="21">SUM(M131,AH131,AO131,AQ131,AS131,AU131,AV131)</f>
        <v>0</v>
      </c>
      <c r="T131" s="8">
        <v>0.09</v>
      </c>
      <c r="U131" s="5">
        <v>4.59</v>
      </c>
      <c r="AP131" s="5" t="str">
        <f t="shared" ref="AP131:AP194" si="22">IF(AO131&gt;0,AO131*$AP$1,"")</f>
        <v/>
      </c>
      <c r="AR131" s="5" t="str">
        <f t="shared" ref="AR131:AR194" si="23">IF(AQ131&gt;0,AQ131*$AR$1,"")</f>
        <v/>
      </c>
      <c r="AT131" s="5" t="str">
        <f t="shared" ref="AT131:AT194" si="24">IF(AS131&gt;0,AS131*$AT$1,"")</f>
        <v/>
      </c>
      <c r="AW131" s="5">
        <f t="shared" ref="AW131:AW194" si="25">SUM(O131,Q131,S131,U131,Y131,AA131,AC131,AG131,AJ131,AL131,AN131,W131,BA131,BC131,BE131,AE131)</f>
        <v>4.59</v>
      </c>
      <c r="AX131" s="11">
        <f t="shared" ref="AX131:AX162" si="26">(AW131/$AW$226)*100</f>
        <v>9.114730276917534E-4</v>
      </c>
      <c r="AY131" s="5">
        <f t="shared" si="17"/>
        <v>0.91147302769175331</v>
      </c>
    </row>
    <row r="132" spans="1:51" x14ac:dyDescent="0.3">
      <c r="A132" s="1" t="s">
        <v>179</v>
      </c>
      <c r="B132" s="1" t="s">
        <v>180</v>
      </c>
      <c r="C132" s="1" t="s">
        <v>181</v>
      </c>
      <c r="D132" s="1" t="s">
        <v>61</v>
      </c>
      <c r="E132" s="1" t="s">
        <v>62</v>
      </c>
      <c r="F132" s="1" t="s">
        <v>178</v>
      </c>
      <c r="G132" s="1" t="s">
        <v>161</v>
      </c>
      <c r="H132" s="1" t="s">
        <v>65</v>
      </c>
      <c r="I132" s="2">
        <v>313</v>
      </c>
      <c r="J132" s="2">
        <v>39.51</v>
      </c>
      <c r="K132" s="2">
        <f t="shared" si="20"/>
        <v>1.33</v>
      </c>
      <c r="L132" s="2">
        <f t="shared" si="21"/>
        <v>0</v>
      </c>
      <c r="T132" s="8">
        <v>1.33</v>
      </c>
      <c r="U132" s="5">
        <v>67.83</v>
      </c>
      <c r="AP132" s="5" t="str">
        <f t="shared" si="22"/>
        <v/>
      </c>
      <c r="AR132" s="5" t="str">
        <f t="shared" si="23"/>
        <v/>
      </c>
      <c r="AT132" s="5" t="str">
        <f t="shared" si="24"/>
        <v/>
      </c>
      <c r="AW132" s="5">
        <f t="shared" si="25"/>
        <v>67.83</v>
      </c>
      <c r="AX132" s="11">
        <f t="shared" si="26"/>
        <v>1.3469545853667022E-2</v>
      </c>
      <c r="AY132" s="5">
        <f t="shared" ref="AY132:AY195" si="27">(AX132/100)*$AY$1</f>
        <v>13.469545853667022</v>
      </c>
    </row>
    <row r="133" spans="1:51" x14ac:dyDescent="0.3">
      <c r="A133" s="1" t="s">
        <v>179</v>
      </c>
      <c r="B133" s="1" t="s">
        <v>180</v>
      </c>
      <c r="C133" s="1" t="s">
        <v>181</v>
      </c>
      <c r="D133" s="1" t="s">
        <v>61</v>
      </c>
      <c r="E133" s="1" t="s">
        <v>100</v>
      </c>
      <c r="F133" s="1" t="s">
        <v>178</v>
      </c>
      <c r="G133" s="1" t="s">
        <v>161</v>
      </c>
      <c r="H133" s="1" t="s">
        <v>65</v>
      </c>
      <c r="I133" s="2">
        <v>313</v>
      </c>
      <c r="J133" s="2">
        <v>0.16</v>
      </c>
      <c r="K133" s="2">
        <f t="shared" si="20"/>
        <v>0.05</v>
      </c>
      <c r="L133" s="2">
        <f t="shared" si="21"/>
        <v>0</v>
      </c>
      <c r="T133" s="8">
        <v>0.05</v>
      </c>
      <c r="U133" s="5">
        <v>2.5499999999999998</v>
      </c>
      <c r="AP133" s="5" t="str">
        <f t="shared" si="22"/>
        <v/>
      </c>
      <c r="AR133" s="5" t="str">
        <f t="shared" si="23"/>
        <v/>
      </c>
      <c r="AT133" s="5" t="str">
        <f t="shared" si="24"/>
        <v/>
      </c>
      <c r="AW133" s="5">
        <f t="shared" si="25"/>
        <v>2.5499999999999998</v>
      </c>
      <c r="AX133" s="11">
        <f t="shared" si="26"/>
        <v>5.0637390427319632E-4</v>
      </c>
      <c r="AY133" s="5">
        <f t="shared" si="27"/>
        <v>0.50637390427319628</v>
      </c>
    </row>
    <row r="134" spans="1:51" x14ac:dyDescent="0.3">
      <c r="A134" s="1" t="s">
        <v>179</v>
      </c>
      <c r="B134" s="1" t="s">
        <v>180</v>
      </c>
      <c r="C134" s="1" t="s">
        <v>181</v>
      </c>
      <c r="D134" s="1" t="s">
        <v>61</v>
      </c>
      <c r="E134" s="1" t="s">
        <v>76</v>
      </c>
      <c r="F134" s="1" t="s">
        <v>178</v>
      </c>
      <c r="G134" s="1" t="s">
        <v>161</v>
      </c>
      <c r="H134" s="1" t="s">
        <v>65</v>
      </c>
      <c r="I134" s="2">
        <v>313</v>
      </c>
      <c r="J134" s="2">
        <v>40.19</v>
      </c>
      <c r="K134" s="2">
        <f t="shared" si="20"/>
        <v>1.8</v>
      </c>
      <c r="L134" s="2">
        <f t="shared" si="21"/>
        <v>0</v>
      </c>
      <c r="T134" s="8">
        <v>1.8</v>
      </c>
      <c r="U134" s="5">
        <v>91.8</v>
      </c>
      <c r="AP134" s="5" t="str">
        <f t="shared" si="22"/>
        <v/>
      </c>
      <c r="AR134" s="5" t="str">
        <f t="shared" si="23"/>
        <v/>
      </c>
      <c r="AT134" s="5" t="str">
        <f t="shared" si="24"/>
        <v/>
      </c>
      <c r="AW134" s="5">
        <f t="shared" si="25"/>
        <v>91.8</v>
      </c>
      <c r="AX134" s="11">
        <f t="shared" si="26"/>
        <v>1.8229460553835067E-2</v>
      </c>
      <c r="AY134" s="5">
        <f t="shared" si="27"/>
        <v>18.229460553835068</v>
      </c>
    </row>
    <row r="135" spans="1:51" x14ac:dyDescent="0.3">
      <c r="A135" s="1" t="s">
        <v>182</v>
      </c>
      <c r="B135" s="1" t="s">
        <v>136</v>
      </c>
      <c r="C135" s="1" t="s">
        <v>137</v>
      </c>
      <c r="D135" s="1" t="s">
        <v>138</v>
      </c>
      <c r="E135" s="1" t="s">
        <v>70</v>
      </c>
      <c r="F135" s="1" t="s">
        <v>178</v>
      </c>
      <c r="G135" s="1" t="s">
        <v>161</v>
      </c>
      <c r="H135" s="1" t="s">
        <v>65</v>
      </c>
      <c r="I135" s="2">
        <v>73.67</v>
      </c>
      <c r="J135" s="2">
        <v>34.06</v>
      </c>
      <c r="K135" s="2">
        <f t="shared" si="20"/>
        <v>34.07</v>
      </c>
      <c r="L135" s="2">
        <f t="shared" si="21"/>
        <v>0</v>
      </c>
      <c r="R135" s="7">
        <v>26.03</v>
      </c>
      <c r="S135" s="5">
        <v>4412.085</v>
      </c>
      <c r="T135" s="8">
        <v>8.0399999999999991</v>
      </c>
      <c r="U135" s="5">
        <v>410.04</v>
      </c>
      <c r="AP135" s="5" t="str">
        <f t="shared" si="22"/>
        <v/>
      </c>
      <c r="AR135" s="5" t="str">
        <f t="shared" si="23"/>
        <v/>
      </c>
      <c r="AT135" s="5" t="str">
        <f t="shared" si="24"/>
        <v/>
      </c>
      <c r="AW135" s="5">
        <f t="shared" si="25"/>
        <v>4822.125</v>
      </c>
      <c r="AX135" s="11">
        <f t="shared" si="26"/>
        <v>0.95756794633073994</v>
      </c>
      <c r="AY135" s="5">
        <f t="shared" si="27"/>
        <v>957.56794633073991</v>
      </c>
    </row>
    <row r="136" spans="1:51" x14ac:dyDescent="0.3">
      <c r="A136" s="1" t="s">
        <v>182</v>
      </c>
      <c r="B136" s="1" t="s">
        <v>136</v>
      </c>
      <c r="C136" s="1" t="s">
        <v>137</v>
      </c>
      <c r="D136" s="1" t="s">
        <v>138</v>
      </c>
      <c r="E136" s="1" t="s">
        <v>99</v>
      </c>
      <c r="F136" s="1" t="s">
        <v>178</v>
      </c>
      <c r="G136" s="1" t="s">
        <v>161</v>
      </c>
      <c r="H136" s="1" t="s">
        <v>65</v>
      </c>
      <c r="I136" s="2">
        <v>73.67</v>
      </c>
      <c r="J136" s="2">
        <v>36.69</v>
      </c>
      <c r="K136" s="2">
        <f t="shared" si="20"/>
        <v>33.700000000000003</v>
      </c>
      <c r="L136" s="2">
        <f t="shared" si="21"/>
        <v>3</v>
      </c>
      <c r="R136" s="7">
        <v>3.56</v>
      </c>
      <c r="S136" s="5">
        <v>603.41999999999996</v>
      </c>
      <c r="T136" s="8">
        <v>30.14</v>
      </c>
      <c r="U136" s="5">
        <v>1537.14</v>
      </c>
      <c r="AP136" s="5" t="str">
        <f t="shared" si="22"/>
        <v/>
      </c>
      <c r="AR136" s="5" t="str">
        <f t="shared" si="23"/>
        <v/>
      </c>
      <c r="AT136" s="5" t="str">
        <f t="shared" si="24"/>
        <v/>
      </c>
      <c r="AU136" s="2">
        <v>3</v>
      </c>
      <c r="AW136" s="5">
        <f t="shared" si="25"/>
        <v>2140.56</v>
      </c>
      <c r="AX136" s="11">
        <f t="shared" si="26"/>
        <v>0.42506812726707188</v>
      </c>
      <c r="AY136" s="5">
        <f t="shared" si="27"/>
        <v>425.06812726707187</v>
      </c>
    </row>
    <row r="137" spans="1:51" x14ac:dyDescent="0.3">
      <c r="A137" s="1" t="s">
        <v>183</v>
      </c>
      <c r="B137" s="1" t="s">
        <v>184</v>
      </c>
      <c r="C137" s="1" t="s">
        <v>185</v>
      </c>
      <c r="D137" s="1" t="s">
        <v>186</v>
      </c>
      <c r="E137" s="1" t="s">
        <v>83</v>
      </c>
      <c r="F137" s="1" t="s">
        <v>178</v>
      </c>
      <c r="G137" s="1" t="s">
        <v>161</v>
      </c>
      <c r="H137" s="1" t="s">
        <v>65</v>
      </c>
      <c r="I137" s="2">
        <v>78</v>
      </c>
      <c r="J137" s="2">
        <v>37.19</v>
      </c>
      <c r="K137" s="2">
        <f t="shared" si="20"/>
        <v>37.19</v>
      </c>
      <c r="L137" s="2">
        <f t="shared" si="21"/>
        <v>0</v>
      </c>
      <c r="R137" s="7">
        <v>19.47</v>
      </c>
      <c r="S137" s="5">
        <v>3300.165</v>
      </c>
      <c r="T137" s="8">
        <v>17.72</v>
      </c>
      <c r="U137" s="5">
        <v>903.71999999999991</v>
      </c>
      <c r="AP137" s="5" t="str">
        <f t="shared" si="22"/>
        <v/>
      </c>
      <c r="AR137" s="5" t="str">
        <f t="shared" si="23"/>
        <v/>
      </c>
      <c r="AT137" s="5" t="str">
        <f t="shared" si="24"/>
        <v/>
      </c>
      <c r="AW137" s="5">
        <f t="shared" si="25"/>
        <v>4203.8850000000002</v>
      </c>
      <c r="AX137" s="11">
        <f t="shared" si="26"/>
        <v>0.83479908257471613</v>
      </c>
      <c r="AY137" s="5">
        <f t="shared" si="27"/>
        <v>834.79908257471607</v>
      </c>
    </row>
    <row r="138" spans="1:51" x14ac:dyDescent="0.3">
      <c r="A138" s="1" t="s">
        <v>183</v>
      </c>
      <c r="B138" s="1" t="s">
        <v>184</v>
      </c>
      <c r="C138" s="1" t="s">
        <v>185</v>
      </c>
      <c r="D138" s="1" t="s">
        <v>186</v>
      </c>
      <c r="E138" s="1" t="s">
        <v>70</v>
      </c>
      <c r="F138" s="1" t="s">
        <v>178</v>
      </c>
      <c r="G138" s="1" t="s">
        <v>161</v>
      </c>
      <c r="H138" s="1" t="s">
        <v>65</v>
      </c>
      <c r="I138" s="2">
        <v>78</v>
      </c>
      <c r="J138" s="2">
        <v>0.08</v>
      </c>
      <c r="K138" s="2">
        <f t="shared" si="20"/>
        <v>7.0000000000000007E-2</v>
      </c>
      <c r="L138" s="2">
        <f t="shared" si="21"/>
        <v>0</v>
      </c>
      <c r="R138" s="7">
        <v>0.05</v>
      </c>
      <c r="S138" s="5">
        <v>8.4749999999999996</v>
      </c>
      <c r="T138" s="8">
        <v>0.02</v>
      </c>
      <c r="U138" s="5">
        <v>1.02</v>
      </c>
      <c r="AP138" s="5" t="str">
        <f t="shared" si="22"/>
        <v/>
      </c>
      <c r="AR138" s="5" t="str">
        <f t="shared" si="23"/>
        <v/>
      </c>
      <c r="AT138" s="5" t="str">
        <f t="shared" si="24"/>
        <v/>
      </c>
      <c r="AW138" s="5">
        <f t="shared" si="25"/>
        <v>9.4949999999999992</v>
      </c>
      <c r="AX138" s="11">
        <f t="shared" si="26"/>
        <v>1.885498125911372E-3</v>
      </c>
      <c r="AY138" s="5">
        <f t="shared" si="27"/>
        <v>1.8854981259113721</v>
      </c>
    </row>
    <row r="139" spans="1:51" x14ac:dyDescent="0.3">
      <c r="A139" s="1" t="s">
        <v>183</v>
      </c>
      <c r="B139" s="1" t="s">
        <v>184</v>
      </c>
      <c r="C139" s="1" t="s">
        <v>185</v>
      </c>
      <c r="D139" s="1" t="s">
        <v>186</v>
      </c>
      <c r="E139" s="1" t="s">
        <v>99</v>
      </c>
      <c r="F139" s="1" t="s">
        <v>178</v>
      </c>
      <c r="G139" s="1" t="s">
        <v>161</v>
      </c>
      <c r="H139" s="1" t="s">
        <v>65</v>
      </c>
      <c r="I139" s="2">
        <v>78</v>
      </c>
      <c r="J139" s="2">
        <v>0.08</v>
      </c>
      <c r="K139" s="2">
        <f t="shared" si="20"/>
        <v>0.08</v>
      </c>
      <c r="L139" s="2">
        <f t="shared" si="21"/>
        <v>0</v>
      </c>
      <c r="T139" s="8">
        <v>0.08</v>
      </c>
      <c r="U139" s="5">
        <v>4.08</v>
      </c>
      <c r="AP139" s="5" t="str">
        <f t="shared" si="22"/>
        <v/>
      </c>
      <c r="AR139" s="5" t="str">
        <f t="shared" si="23"/>
        <v/>
      </c>
      <c r="AT139" s="5" t="str">
        <f t="shared" si="24"/>
        <v/>
      </c>
      <c r="AW139" s="5">
        <f t="shared" si="25"/>
        <v>4.08</v>
      </c>
      <c r="AX139" s="11">
        <f t="shared" si="26"/>
        <v>8.1019824683711415E-4</v>
      </c>
      <c r="AY139" s="5">
        <f t="shared" si="27"/>
        <v>0.81019824683711406</v>
      </c>
    </row>
    <row r="140" spans="1:51" x14ac:dyDescent="0.3">
      <c r="A140" s="1" t="s">
        <v>183</v>
      </c>
      <c r="B140" s="1" t="s">
        <v>184</v>
      </c>
      <c r="C140" s="1" t="s">
        <v>185</v>
      </c>
      <c r="D140" s="1" t="s">
        <v>186</v>
      </c>
      <c r="E140" s="1" t="s">
        <v>100</v>
      </c>
      <c r="F140" s="1" t="s">
        <v>178</v>
      </c>
      <c r="G140" s="1" t="s">
        <v>161</v>
      </c>
      <c r="H140" s="1" t="s">
        <v>65</v>
      </c>
      <c r="I140" s="2">
        <v>78</v>
      </c>
      <c r="J140" s="2">
        <v>39.93</v>
      </c>
      <c r="K140" s="2">
        <f t="shared" si="20"/>
        <v>39.93</v>
      </c>
      <c r="L140" s="2">
        <f t="shared" si="21"/>
        <v>0</v>
      </c>
      <c r="T140" s="8">
        <v>39.93</v>
      </c>
      <c r="U140" s="5">
        <v>2036.43</v>
      </c>
      <c r="AP140" s="5" t="str">
        <f t="shared" si="22"/>
        <v/>
      </c>
      <c r="AR140" s="5" t="str">
        <f t="shared" si="23"/>
        <v/>
      </c>
      <c r="AT140" s="5" t="str">
        <f t="shared" si="24"/>
        <v/>
      </c>
      <c r="AW140" s="5">
        <f t="shared" si="25"/>
        <v>2036.43</v>
      </c>
      <c r="AX140" s="11">
        <f t="shared" si="26"/>
        <v>0.40439019995257458</v>
      </c>
      <c r="AY140" s="5">
        <f t="shared" si="27"/>
        <v>404.39019995257462</v>
      </c>
    </row>
    <row r="141" spans="1:51" x14ac:dyDescent="0.3">
      <c r="A141" s="1" t="s">
        <v>187</v>
      </c>
      <c r="B141" s="1" t="s">
        <v>188</v>
      </c>
      <c r="C141" s="1" t="s">
        <v>189</v>
      </c>
      <c r="D141" s="1" t="s">
        <v>190</v>
      </c>
      <c r="E141" s="1" t="s">
        <v>99</v>
      </c>
      <c r="F141" s="1" t="s">
        <v>191</v>
      </c>
      <c r="G141" s="1" t="s">
        <v>161</v>
      </c>
      <c r="H141" s="1" t="s">
        <v>65</v>
      </c>
      <c r="I141" s="2">
        <v>309.19</v>
      </c>
      <c r="J141" s="2">
        <v>0.06</v>
      </c>
      <c r="K141" s="2">
        <f t="shared" si="20"/>
        <v>0.06</v>
      </c>
      <c r="L141" s="2">
        <f t="shared" si="21"/>
        <v>0</v>
      </c>
      <c r="P141" s="6">
        <v>0.04</v>
      </c>
      <c r="Q141" s="5">
        <v>11.82</v>
      </c>
      <c r="R141" s="7">
        <v>0.02</v>
      </c>
      <c r="S141" s="5">
        <v>3.39</v>
      </c>
      <c r="AP141" s="5" t="str">
        <f t="shared" si="22"/>
        <v/>
      </c>
      <c r="AR141" s="5" t="str">
        <f t="shared" si="23"/>
        <v/>
      </c>
      <c r="AT141" s="5" t="str">
        <f t="shared" si="24"/>
        <v/>
      </c>
      <c r="AW141" s="5">
        <f t="shared" si="25"/>
        <v>15.21</v>
      </c>
      <c r="AX141" s="11">
        <f t="shared" si="26"/>
        <v>3.0203714054883595E-3</v>
      </c>
      <c r="AY141" s="5">
        <f t="shared" si="27"/>
        <v>3.0203714054883593</v>
      </c>
    </row>
    <row r="142" spans="1:51" x14ac:dyDescent="0.3">
      <c r="A142" s="1" t="s">
        <v>187</v>
      </c>
      <c r="B142" s="1" t="s">
        <v>188</v>
      </c>
      <c r="C142" s="1" t="s">
        <v>189</v>
      </c>
      <c r="D142" s="1" t="s">
        <v>190</v>
      </c>
      <c r="E142" s="1" t="s">
        <v>100</v>
      </c>
      <c r="F142" s="1" t="s">
        <v>191</v>
      </c>
      <c r="G142" s="1" t="s">
        <v>161</v>
      </c>
      <c r="H142" s="1" t="s">
        <v>65</v>
      </c>
      <c r="I142" s="2">
        <v>309.19</v>
      </c>
      <c r="J142" s="2">
        <v>7.0000000000000007E-2</v>
      </c>
      <c r="K142" s="2">
        <f t="shared" si="20"/>
        <v>7.0000000000000007E-2</v>
      </c>
      <c r="L142" s="2">
        <f t="shared" si="21"/>
        <v>0</v>
      </c>
      <c r="P142" s="6">
        <v>0.05</v>
      </c>
      <c r="Q142" s="5">
        <v>14.775</v>
      </c>
      <c r="R142" s="7">
        <v>0.02</v>
      </c>
      <c r="S142" s="5">
        <v>3.39</v>
      </c>
      <c r="AP142" s="5" t="str">
        <f t="shared" si="22"/>
        <v/>
      </c>
      <c r="AR142" s="5" t="str">
        <f t="shared" si="23"/>
        <v/>
      </c>
      <c r="AT142" s="5" t="str">
        <f t="shared" si="24"/>
        <v/>
      </c>
      <c r="AW142" s="5">
        <f t="shared" si="25"/>
        <v>18.164999999999999</v>
      </c>
      <c r="AX142" s="11">
        <f t="shared" si="26"/>
        <v>3.6071694004402395E-3</v>
      </c>
      <c r="AY142" s="5">
        <f t="shared" si="27"/>
        <v>3.6071694004402395</v>
      </c>
    </row>
    <row r="143" spans="1:51" x14ac:dyDescent="0.3">
      <c r="A143" s="1" t="s">
        <v>187</v>
      </c>
      <c r="B143" s="1" t="s">
        <v>188</v>
      </c>
      <c r="C143" s="1" t="s">
        <v>189</v>
      </c>
      <c r="D143" s="1" t="s">
        <v>190</v>
      </c>
      <c r="E143" s="1" t="s">
        <v>74</v>
      </c>
      <c r="F143" s="1" t="s">
        <v>191</v>
      </c>
      <c r="G143" s="1" t="s">
        <v>161</v>
      </c>
      <c r="H143" s="1" t="s">
        <v>65</v>
      </c>
      <c r="I143" s="2">
        <v>309.19</v>
      </c>
      <c r="J143" s="2">
        <v>7.0000000000000007E-2</v>
      </c>
      <c r="K143" s="2">
        <f t="shared" si="20"/>
        <v>7.0000000000000007E-2</v>
      </c>
      <c r="L143" s="2">
        <f t="shared" si="21"/>
        <v>0</v>
      </c>
      <c r="P143" s="6">
        <v>0.05</v>
      </c>
      <c r="Q143" s="5">
        <v>14.775</v>
      </c>
      <c r="R143" s="7">
        <v>0.02</v>
      </c>
      <c r="S143" s="5">
        <v>3.39</v>
      </c>
      <c r="AP143" s="5" t="str">
        <f t="shared" si="22"/>
        <v/>
      </c>
      <c r="AR143" s="5" t="str">
        <f t="shared" si="23"/>
        <v/>
      </c>
      <c r="AT143" s="5" t="str">
        <f t="shared" si="24"/>
        <v/>
      </c>
      <c r="AW143" s="5">
        <f t="shared" si="25"/>
        <v>18.164999999999999</v>
      </c>
      <c r="AX143" s="11">
        <f t="shared" si="26"/>
        <v>3.6071694004402395E-3</v>
      </c>
      <c r="AY143" s="5">
        <f t="shared" si="27"/>
        <v>3.6071694004402395</v>
      </c>
    </row>
    <row r="144" spans="1:51" x14ac:dyDescent="0.3">
      <c r="A144" s="1" t="s">
        <v>187</v>
      </c>
      <c r="B144" s="1" t="s">
        <v>188</v>
      </c>
      <c r="C144" s="1" t="s">
        <v>189</v>
      </c>
      <c r="D144" s="1" t="s">
        <v>190</v>
      </c>
      <c r="E144" s="1" t="s">
        <v>87</v>
      </c>
      <c r="F144" s="1" t="s">
        <v>191</v>
      </c>
      <c r="G144" s="1" t="s">
        <v>161</v>
      </c>
      <c r="H144" s="1" t="s">
        <v>65</v>
      </c>
      <c r="I144" s="2">
        <v>309.19</v>
      </c>
      <c r="J144" s="2">
        <v>7.0000000000000007E-2</v>
      </c>
      <c r="K144" s="2">
        <f t="shared" si="20"/>
        <v>0.06</v>
      </c>
      <c r="L144" s="2">
        <f t="shared" si="21"/>
        <v>0</v>
      </c>
      <c r="P144" s="6">
        <v>0.04</v>
      </c>
      <c r="Q144" s="5">
        <v>11.82</v>
      </c>
      <c r="R144" s="7">
        <v>0.02</v>
      </c>
      <c r="S144" s="5">
        <v>3.39</v>
      </c>
      <c r="AP144" s="5" t="str">
        <f t="shared" si="22"/>
        <v/>
      </c>
      <c r="AR144" s="5" t="str">
        <f t="shared" si="23"/>
        <v/>
      </c>
      <c r="AT144" s="5" t="str">
        <f t="shared" si="24"/>
        <v/>
      </c>
      <c r="AW144" s="5">
        <f t="shared" si="25"/>
        <v>15.21</v>
      </c>
      <c r="AX144" s="11">
        <f t="shared" si="26"/>
        <v>3.0203714054883595E-3</v>
      </c>
      <c r="AY144" s="5">
        <f t="shared" si="27"/>
        <v>3.0203714054883593</v>
      </c>
    </row>
    <row r="145" spans="1:51" x14ac:dyDescent="0.3">
      <c r="A145" s="1" t="s">
        <v>187</v>
      </c>
      <c r="B145" s="1" t="s">
        <v>188</v>
      </c>
      <c r="C145" s="1" t="s">
        <v>189</v>
      </c>
      <c r="D145" s="1" t="s">
        <v>190</v>
      </c>
      <c r="E145" s="1" t="s">
        <v>92</v>
      </c>
      <c r="F145" s="1" t="s">
        <v>191</v>
      </c>
      <c r="G145" s="1" t="s">
        <v>161</v>
      </c>
      <c r="H145" s="1" t="s">
        <v>65</v>
      </c>
      <c r="I145" s="2">
        <v>309.19</v>
      </c>
      <c r="J145" s="2">
        <v>38.06</v>
      </c>
      <c r="K145" s="2">
        <f t="shared" si="20"/>
        <v>35.99</v>
      </c>
      <c r="L145" s="2">
        <f t="shared" si="21"/>
        <v>0</v>
      </c>
      <c r="P145" s="6">
        <v>3.68</v>
      </c>
      <c r="Q145" s="5">
        <v>1087.44</v>
      </c>
      <c r="R145" s="7">
        <v>14.14</v>
      </c>
      <c r="S145" s="5">
        <v>2396.73</v>
      </c>
      <c r="T145" s="8">
        <v>18.170000000000002</v>
      </c>
      <c r="U145" s="5">
        <v>926.67000000000007</v>
      </c>
      <c r="AP145" s="5" t="str">
        <f t="shared" si="22"/>
        <v/>
      </c>
      <c r="AR145" s="5" t="str">
        <f t="shared" si="23"/>
        <v/>
      </c>
      <c r="AT145" s="5" t="str">
        <f t="shared" si="24"/>
        <v/>
      </c>
      <c r="AW145" s="5">
        <f t="shared" si="25"/>
        <v>4410.84</v>
      </c>
      <c r="AX145" s="11">
        <f t="shared" si="26"/>
        <v>0.87589579291152375</v>
      </c>
      <c r="AY145" s="5">
        <f t="shared" si="27"/>
        <v>875.8957929115237</v>
      </c>
    </row>
    <row r="146" spans="1:51" x14ac:dyDescent="0.3">
      <c r="A146" s="1" t="s">
        <v>187</v>
      </c>
      <c r="B146" s="1" t="s">
        <v>188</v>
      </c>
      <c r="C146" s="1" t="s">
        <v>189</v>
      </c>
      <c r="D146" s="1" t="s">
        <v>190</v>
      </c>
      <c r="E146" s="1" t="s">
        <v>75</v>
      </c>
      <c r="F146" s="1" t="s">
        <v>191</v>
      </c>
      <c r="G146" s="1" t="s">
        <v>161</v>
      </c>
      <c r="H146" s="1" t="s">
        <v>65</v>
      </c>
      <c r="I146" s="2">
        <v>309.19</v>
      </c>
      <c r="J146" s="2">
        <v>39.85</v>
      </c>
      <c r="K146" s="2">
        <f t="shared" si="20"/>
        <v>39.849999999999994</v>
      </c>
      <c r="L146" s="2">
        <f t="shared" si="21"/>
        <v>0</v>
      </c>
      <c r="P146" s="6">
        <v>7.02</v>
      </c>
      <c r="Q146" s="5">
        <v>2074.41</v>
      </c>
      <c r="R146" s="7">
        <v>25.49</v>
      </c>
      <c r="S146" s="5">
        <v>4320.5549999999994</v>
      </c>
      <c r="T146" s="8">
        <v>7.34</v>
      </c>
      <c r="U146" s="5">
        <v>374.34</v>
      </c>
      <c r="AP146" s="5" t="str">
        <f t="shared" si="22"/>
        <v/>
      </c>
      <c r="AR146" s="5" t="str">
        <f t="shared" si="23"/>
        <v/>
      </c>
      <c r="AT146" s="5" t="str">
        <f t="shared" si="24"/>
        <v/>
      </c>
      <c r="AW146" s="5">
        <f t="shared" si="25"/>
        <v>6769.3049999999994</v>
      </c>
      <c r="AX146" s="11">
        <f t="shared" si="26"/>
        <v>1.3442350596337527</v>
      </c>
      <c r="AY146" s="5">
        <f t="shared" si="27"/>
        <v>1344.2350596337526</v>
      </c>
    </row>
    <row r="147" spans="1:51" x14ac:dyDescent="0.3">
      <c r="A147" s="1" t="s">
        <v>187</v>
      </c>
      <c r="B147" s="1" t="s">
        <v>188</v>
      </c>
      <c r="C147" s="1" t="s">
        <v>189</v>
      </c>
      <c r="D147" s="1" t="s">
        <v>190</v>
      </c>
      <c r="E147" s="1" t="s">
        <v>76</v>
      </c>
      <c r="F147" s="1" t="s">
        <v>191</v>
      </c>
      <c r="G147" s="1" t="s">
        <v>161</v>
      </c>
      <c r="H147" s="1" t="s">
        <v>65</v>
      </c>
      <c r="I147" s="2">
        <v>309.19</v>
      </c>
      <c r="J147" s="2">
        <v>39.32</v>
      </c>
      <c r="K147" s="2">
        <f t="shared" si="20"/>
        <v>39.33</v>
      </c>
      <c r="L147" s="2">
        <f t="shared" si="21"/>
        <v>0</v>
      </c>
      <c r="P147" s="6">
        <v>5.55</v>
      </c>
      <c r="Q147" s="5">
        <v>1640.0250000000001</v>
      </c>
      <c r="R147" s="7">
        <v>23.96</v>
      </c>
      <c r="S147" s="5">
        <v>4061.22</v>
      </c>
      <c r="T147" s="8">
        <v>9.82</v>
      </c>
      <c r="U147" s="5">
        <v>500.82</v>
      </c>
      <c r="AP147" s="5" t="str">
        <f t="shared" si="22"/>
        <v/>
      </c>
      <c r="AR147" s="5" t="str">
        <f t="shared" si="23"/>
        <v/>
      </c>
      <c r="AT147" s="5" t="str">
        <f t="shared" si="24"/>
        <v/>
      </c>
      <c r="AW147" s="5">
        <f t="shared" si="25"/>
        <v>6202.0649999999996</v>
      </c>
      <c r="AX147" s="11">
        <f t="shared" si="26"/>
        <v>1.2315936739631927</v>
      </c>
      <c r="AY147" s="5">
        <f t="shared" si="27"/>
        <v>1231.5936739631927</v>
      </c>
    </row>
    <row r="148" spans="1:51" x14ac:dyDescent="0.3">
      <c r="A148" s="1" t="s">
        <v>187</v>
      </c>
      <c r="B148" s="1" t="s">
        <v>188</v>
      </c>
      <c r="C148" s="1" t="s">
        <v>189</v>
      </c>
      <c r="D148" s="1" t="s">
        <v>190</v>
      </c>
      <c r="E148" s="1" t="s">
        <v>129</v>
      </c>
      <c r="F148" s="1" t="s">
        <v>191</v>
      </c>
      <c r="G148" s="1" t="s">
        <v>161</v>
      </c>
      <c r="H148" s="1" t="s">
        <v>65</v>
      </c>
      <c r="I148" s="2">
        <v>309.19</v>
      </c>
      <c r="J148" s="2">
        <v>35.299999999999997</v>
      </c>
      <c r="K148" s="2">
        <f t="shared" si="20"/>
        <v>35.180000000000007</v>
      </c>
      <c r="L148" s="2">
        <f t="shared" si="21"/>
        <v>0.12000000000000001</v>
      </c>
      <c r="P148" s="6">
        <v>6.08</v>
      </c>
      <c r="Q148" s="5">
        <v>1796.64</v>
      </c>
      <c r="R148" s="7">
        <v>23.37</v>
      </c>
      <c r="S148" s="5">
        <v>3961.2150000000001</v>
      </c>
      <c r="T148" s="8">
        <v>5.73</v>
      </c>
      <c r="U148" s="5">
        <v>292.23</v>
      </c>
      <c r="AP148" s="5" t="str">
        <f t="shared" si="22"/>
        <v/>
      </c>
      <c r="AQ148" s="3">
        <v>0.05</v>
      </c>
      <c r="AR148" s="5">
        <f t="shared" si="23"/>
        <v>131.1</v>
      </c>
      <c r="AT148" s="5" t="str">
        <f t="shared" si="24"/>
        <v/>
      </c>
      <c r="AU148" s="2">
        <v>7.0000000000000007E-2</v>
      </c>
      <c r="AW148" s="5">
        <f t="shared" si="25"/>
        <v>6050.0850000000009</v>
      </c>
      <c r="AX148" s="11">
        <f t="shared" si="26"/>
        <v>1.2014137892685104</v>
      </c>
      <c r="AY148" s="5">
        <f t="shared" si="27"/>
        <v>1201.4137892685103</v>
      </c>
    </row>
    <row r="149" spans="1:51" x14ac:dyDescent="0.3">
      <c r="A149" s="1" t="s">
        <v>187</v>
      </c>
      <c r="B149" s="1" t="s">
        <v>188</v>
      </c>
      <c r="C149" s="1" t="s">
        <v>189</v>
      </c>
      <c r="D149" s="1" t="s">
        <v>190</v>
      </c>
      <c r="E149" s="1" t="s">
        <v>130</v>
      </c>
      <c r="F149" s="1" t="s">
        <v>191</v>
      </c>
      <c r="G149" s="1" t="s">
        <v>161</v>
      </c>
      <c r="H149" s="1" t="s">
        <v>65</v>
      </c>
      <c r="I149" s="2">
        <v>309.19</v>
      </c>
      <c r="J149" s="2">
        <v>35.64</v>
      </c>
      <c r="K149" s="2">
        <f t="shared" si="20"/>
        <v>35.64</v>
      </c>
      <c r="L149" s="2">
        <f t="shared" si="21"/>
        <v>0</v>
      </c>
      <c r="P149" s="6">
        <v>10.119999999999999</v>
      </c>
      <c r="Q149" s="5">
        <v>2990.46</v>
      </c>
      <c r="R149" s="7">
        <v>21.06</v>
      </c>
      <c r="S149" s="5">
        <v>3569.67</v>
      </c>
      <c r="T149" s="8">
        <v>4.46</v>
      </c>
      <c r="U149" s="5">
        <v>227.46</v>
      </c>
      <c r="AP149" s="5" t="str">
        <f t="shared" si="22"/>
        <v/>
      </c>
      <c r="AR149" s="5" t="str">
        <f t="shared" si="23"/>
        <v/>
      </c>
      <c r="AT149" s="5" t="str">
        <f t="shared" si="24"/>
        <v/>
      </c>
      <c r="AW149" s="5">
        <f t="shared" si="25"/>
        <v>6787.59</v>
      </c>
      <c r="AX149" s="11">
        <f t="shared" si="26"/>
        <v>1.347866058394394</v>
      </c>
      <c r="AY149" s="5">
        <f t="shared" si="27"/>
        <v>1347.866058394394</v>
      </c>
    </row>
    <row r="150" spans="1:51" x14ac:dyDescent="0.3">
      <c r="A150" s="1" t="s">
        <v>187</v>
      </c>
      <c r="B150" s="1" t="s">
        <v>188</v>
      </c>
      <c r="C150" s="1" t="s">
        <v>189</v>
      </c>
      <c r="D150" s="1" t="s">
        <v>190</v>
      </c>
      <c r="E150" s="1" t="s">
        <v>62</v>
      </c>
      <c r="F150" s="1" t="s">
        <v>191</v>
      </c>
      <c r="G150" s="1" t="s">
        <v>161</v>
      </c>
      <c r="H150" s="1" t="s">
        <v>65</v>
      </c>
      <c r="I150" s="2">
        <v>309.19</v>
      </c>
      <c r="J150" s="2">
        <v>39.549999999999997</v>
      </c>
      <c r="K150" s="2">
        <f t="shared" si="20"/>
        <v>39.549999999999997</v>
      </c>
      <c r="L150" s="2">
        <f t="shared" si="21"/>
        <v>0</v>
      </c>
      <c r="P150" s="6">
        <v>0.79</v>
      </c>
      <c r="Q150" s="5">
        <v>233.44499999999999</v>
      </c>
      <c r="R150" s="7">
        <v>22.4</v>
      </c>
      <c r="S150" s="5">
        <v>3796.8</v>
      </c>
      <c r="T150" s="8">
        <v>16.36</v>
      </c>
      <c r="U150" s="5">
        <v>834.36</v>
      </c>
      <c r="AP150" s="5" t="str">
        <f t="shared" si="22"/>
        <v/>
      </c>
      <c r="AR150" s="5" t="str">
        <f t="shared" si="23"/>
        <v/>
      </c>
      <c r="AT150" s="5" t="str">
        <f t="shared" si="24"/>
        <v/>
      </c>
      <c r="AW150" s="5">
        <f t="shared" si="25"/>
        <v>4864.6050000000005</v>
      </c>
      <c r="AX150" s="11">
        <f t="shared" si="26"/>
        <v>0.96600353984192655</v>
      </c>
      <c r="AY150" s="5">
        <f t="shared" si="27"/>
        <v>966.00353984192657</v>
      </c>
    </row>
    <row r="151" spans="1:51" x14ac:dyDescent="0.3">
      <c r="A151" s="1" t="s">
        <v>187</v>
      </c>
      <c r="B151" s="1" t="s">
        <v>188</v>
      </c>
      <c r="C151" s="1" t="s">
        <v>189</v>
      </c>
      <c r="D151" s="1" t="s">
        <v>190</v>
      </c>
      <c r="E151" s="1" t="s">
        <v>77</v>
      </c>
      <c r="F151" s="1" t="s">
        <v>191</v>
      </c>
      <c r="G151" s="1" t="s">
        <v>161</v>
      </c>
      <c r="H151" s="1" t="s">
        <v>65</v>
      </c>
      <c r="I151" s="2">
        <v>309.19</v>
      </c>
      <c r="J151" s="2">
        <v>39.78</v>
      </c>
      <c r="K151" s="2">
        <f t="shared" si="20"/>
        <v>39.769999999999996</v>
      </c>
      <c r="L151" s="2">
        <f t="shared" si="21"/>
        <v>0</v>
      </c>
      <c r="R151" s="7">
        <v>0.65</v>
      </c>
      <c r="S151" s="5">
        <v>110.175</v>
      </c>
      <c r="T151" s="8">
        <v>39.119999999999997</v>
      </c>
      <c r="U151" s="5">
        <v>1995.12</v>
      </c>
      <c r="AP151" s="5" t="str">
        <f t="shared" si="22"/>
        <v/>
      </c>
      <c r="AR151" s="5" t="str">
        <f t="shared" si="23"/>
        <v/>
      </c>
      <c r="AT151" s="5" t="str">
        <f t="shared" si="24"/>
        <v/>
      </c>
      <c r="AW151" s="5">
        <f t="shared" si="25"/>
        <v>2105.2950000000001</v>
      </c>
      <c r="AX151" s="11">
        <f t="shared" si="26"/>
        <v>0.41806527403797611</v>
      </c>
      <c r="AY151" s="5">
        <f t="shared" si="27"/>
        <v>418.06527403797611</v>
      </c>
    </row>
    <row r="152" spans="1:51" x14ac:dyDescent="0.3">
      <c r="A152" s="1" t="s">
        <v>187</v>
      </c>
      <c r="B152" s="1" t="s">
        <v>188</v>
      </c>
      <c r="C152" s="1" t="s">
        <v>189</v>
      </c>
      <c r="D152" s="1" t="s">
        <v>190</v>
      </c>
      <c r="E152" s="1" t="s">
        <v>93</v>
      </c>
      <c r="F152" s="1" t="s">
        <v>191</v>
      </c>
      <c r="G152" s="1" t="s">
        <v>161</v>
      </c>
      <c r="H152" s="1" t="s">
        <v>65</v>
      </c>
      <c r="I152" s="2">
        <v>309.19</v>
      </c>
      <c r="J152" s="2">
        <v>37.33</v>
      </c>
      <c r="K152" s="2">
        <f t="shared" si="20"/>
        <v>21.56</v>
      </c>
      <c r="L152" s="2">
        <f t="shared" si="21"/>
        <v>0</v>
      </c>
      <c r="T152" s="8">
        <v>21.56</v>
      </c>
      <c r="U152" s="5">
        <v>1099.56</v>
      </c>
      <c r="AP152" s="5" t="str">
        <f t="shared" si="22"/>
        <v/>
      </c>
      <c r="AR152" s="5" t="str">
        <f t="shared" si="23"/>
        <v/>
      </c>
      <c r="AT152" s="5" t="str">
        <f t="shared" si="24"/>
        <v/>
      </c>
      <c r="AW152" s="5">
        <f t="shared" si="25"/>
        <v>1099.56</v>
      </c>
      <c r="AX152" s="11">
        <f t="shared" si="26"/>
        <v>0.21834842752260225</v>
      </c>
      <c r="AY152" s="5">
        <f t="shared" si="27"/>
        <v>218.34842752260224</v>
      </c>
    </row>
    <row r="153" spans="1:51" x14ac:dyDescent="0.3">
      <c r="A153" s="1" t="s">
        <v>192</v>
      </c>
      <c r="B153" s="1" t="s">
        <v>193</v>
      </c>
      <c r="C153" s="1" t="s">
        <v>194</v>
      </c>
      <c r="D153" s="1" t="s">
        <v>195</v>
      </c>
      <c r="E153" s="1" t="s">
        <v>85</v>
      </c>
      <c r="F153" s="1" t="s">
        <v>191</v>
      </c>
      <c r="G153" s="1" t="s">
        <v>161</v>
      </c>
      <c r="H153" s="1" t="s">
        <v>65</v>
      </c>
      <c r="I153" s="2">
        <v>311.39</v>
      </c>
      <c r="J153" s="2">
        <v>39.47</v>
      </c>
      <c r="K153" s="2">
        <f t="shared" si="20"/>
        <v>37.549999999999997</v>
      </c>
      <c r="L153" s="2">
        <f t="shared" si="21"/>
        <v>0</v>
      </c>
      <c r="N153" s="4">
        <v>5.01</v>
      </c>
      <c r="O153" s="5">
        <v>1963.92</v>
      </c>
      <c r="P153" s="6">
        <v>23.21</v>
      </c>
      <c r="Q153" s="5">
        <v>6858.56</v>
      </c>
      <c r="R153" s="7">
        <v>1.1000000000000001</v>
      </c>
      <c r="S153" s="5">
        <v>186.45</v>
      </c>
      <c r="AD153" s="2">
        <v>8.23</v>
      </c>
      <c r="AE153" s="5">
        <v>717.73800000000006</v>
      </c>
      <c r="AP153" s="5" t="str">
        <f t="shared" si="22"/>
        <v/>
      </c>
      <c r="AR153" s="5" t="str">
        <f t="shared" si="23"/>
        <v/>
      </c>
      <c r="AT153" s="5" t="str">
        <f t="shared" si="24"/>
        <v/>
      </c>
      <c r="AW153" s="5">
        <f t="shared" si="25"/>
        <v>9726.6679999999997</v>
      </c>
      <c r="AX153" s="11">
        <f t="shared" si="26"/>
        <v>1.9315022944035931</v>
      </c>
      <c r="AY153" s="5">
        <f t="shared" si="27"/>
        <v>1931.5022944035929</v>
      </c>
    </row>
    <row r="154" spans="1:51" x14ac:dyDescent="0.3">
      <c r="A154" s="1" t="s">
        <v>192</v>
      </c>
      <c r="B154" s="1" t="s">
        <v>193</v>
      </c>
      <c r="C154" s="1" t="s">
        <v>194</v>
      </c>
      <c r="D154" s="1" t="s">
        <v>195</v>
      </c>
      <c r="E154" s="1" t="s">
        <v>86</v>
      </c>
      <c r="F154" s="1" t="s">
        <v>191</v>
      </c>
      <c r="G154" s="1" t="s">
        <v>161</v>
      </c>
      <c r="H154" s="1" t="s">
        <v>65</v>
      </c>
      <c r="I154" s="2">
        <v>311.39</v>
      </c>
      <c r="J154" s="2">
        <v>41.3</v>
      </c>
      <c r="K154" s="2">
        <f t="shared" si="20"/>
        <v>39</v>
      </c>
      <c r="L154" s="2">
        <f t="shared" si="21"/>
        <v>0</v>
      </c>
      <c r="N154" s="4">
        <v>10.97</v>
      </c>
      <c r="O154" s="5">
        <v>4300.24</v>
      </c>
      <c r="P154" s="6">
        <v>27.72</v>
      </c>
      <c r="Q154" s="5">
        <v>8191.2599999999993</v>
      </c>
      <c r="R154" s="7">
        <v>0.31</v>
      </c>
      <c r="S154" s="5">
        <v>52.545000000000002</v>
      </c>
      <c r="AP154" s="5" t="str">
        <f t="shared" si="22"/>
        <v/>
      </c>
      <c r="AR154" s="5" t="str">
        <f t="shared" si="23"/>
        <v/>
      </c>
      <c r="AT154" s="5" t="str">
        <f t="shared" si="24"/>
        <v/>
      </c>
      <c r="AW154" s="5">
        <f t="shared" si="25"/>
        <v>12544.045</v>
      </c>
      <c r="AX154" s="11">
        <f t="shared" si="26"/>
        <v>2.4909713890308502</v>
      </c>
      <c r="AY154" s="5">
        <f t="shared" si="27"/>
        <v>2490.9713890308503</v>
      </c>
    </row>
    <row r="155" spans="1:51" x14ac:dyDescent="0.3">
      <c r="A155" s="1" t="s">
        <v>192</v>
      </c>
      <c r="B155" s="1" t="s">
        <v>193</v>
      </c>
      <c r="C155" s="1" t="s">
        <v>194</v>
      </c>
      <c r="D155" s="1" t="s">
        <v>195</v>
      </c>
      <c r="E155" s="1" t="s">
        <v>83</v>
      </c>
      <c r="F155" s="1" t="s">
        <v>191</v>
      </c>
      <c r="G155" s="1" t="s">
        <v>161</v>
      </c>
      <c r="H155" s="1" t="s">
        <v>65</v>
      </c>
      <c r="I155" s="2">
        <v>311.39</v>
      </c>
      <c r="J155" s="2">
        <v>41.37</v>
      </c>
      <c r="K155" s="2">
        <f t="shared" si="20"/>
        <v>38.99</v>
      </c>
      <c r="L155" s="2">
        <f t="shared" si="21"/>
        <v>0</v>
      </c>
      <c r="N155" s="4">
        <v>6.53</v>
      </c>
      <c r="O155" s="5">
        <v>2559.7600000000002</v>
      </c>
      <c r="P155" s="6">
        <v>24.55</v>
      </c>
      <c r="Q155" s="5">
        <v>7254.53</v>
      </c>
      <c r="R155" s="7">
        <v>7.91</v>
      </c>
      <c r="S155" s="5">
        <v>1340.7449999999999</v>
      </c>
      <c r="AP155" s="5" t="str">
        <f t="shared" si="22"/>
        <v/>
      </c>
      <c r="AR155" s="5" t="str">
        <f t="shared" si="23"/>
        <v/>
      </c>
      <c r="AT155" s="5" t="str">
        <f t="shared" si="24"/>
        <v/>
      </c>
      <c r="AW155" s="5">
        <f t="shared" si="25"/>
        <v>11155.035</v>
      </c>
      <c r="AX155" s="11">
        <f t="shared" si="26"/>
        <v>2.2151445589231979</v>
      </c>
      <c r="AY155" s="5">
        <f t="shared" si="27"/>
        <v>2215.144558923198</v>
      </c>
    </row>
    <row r="156" spans="1:51" x14ac:dyDescent="0.3">
      <c r="A156" s="1" t="s">
        <v>192</v>
      </c>
      <c r="B156" s="1" t="s">
        <v>193</v>
      </c>
      <c r="C156" s="1" t="s">
        <v>194</v>
      </c>
      <c r="D156" s="1" t="s">
        <v>195</v>
      </c>
      <c r="E156" s="1" t="s">
        <v>70</v>
      </c>
      <c r="F156" s="1" t="s">
        <v>191</v>
      </c>
      <c r="G156" s="1" t="s">
        <v>161</v>
      </c>
      <c r="H156" s="1" t="s">
        <v>65</v>
      </c>
      <c r="I156" s="2">
        <v>311.39</v>
      </c>
      <c r="J156" s="2">
        <v>37.28</v>
      </c>
      <c r="K156" s="2">
        <f t="shared" si="20"/>
        <v>35.1</v>
      </c>
      <c r="L156" s="2">
        <f t="shared" si="21"/>
        <v>1.27</v>
      </c>
      <c r="N156" s="4">
        <v>10.79</v>
      </c>
      <c r="O156" s="5">
        <v>4229.68</v>
      </c>
      <c r="P156" s="6">
        <v>21.38</v>
      </c>
      <c r="Q156" s="5">
        <v>6317.79</v>
      </c>
      <c r="R156" s="7">
        <v>2.93</v>
      </c>
      <c r="S156" s="5">
        <v>496.63499999999999</v>
      </c>
      <c r="AP156" s="5" t="str">
        <f t="shared" si="22"/>
        <v/>
      </c>
      <c r="AQ156" s="3">
        <v>0.5</v>
      </c>
      <c r="AR156" s="5">
        <f t="shared" si="23"/>
        <v>1311</v>
      </c>
      <c r="AT156" s="5" t="str">
        <f t="shared" si="24"/>
        <v/>
      </c>
      <c r="AU156" s="2">
        <v>0.77</v>
      </c>
      <c r="AW156" s="5">
        <f t="shared" si="25"/>
        <v>11044.105000000001</v>
      </c>
      <c r="AX156" s="11">
        <f t="shared" si="26"/>
        <v>2.1931163011973056</v>
      </c>
      <c r="AY156" s="5">
        <f t="shared" si="27"/>
        <v>2193.1163011973053</v>
      </c>
    </row>
    <row r="157" spans="1:51" x14ac:dyDescent="0.3">
      <c r="A157" s="1" t="s">
        <v>192</v>
      </c>
      <c r="B157" s="1" t="s">
        <v>193</v>
      </c>
      <c r="C157" s="1" t="s">
        <v>194</v>
      </c>
      <c r="D157" s="1" t="s">
        <v>195</v>
      </c>
      <c r="E157" s="1" t="s">
        <v>99</v>
      </c>
      <c r="F157" s="1" t="s">
        <v>191</v>
      </c>
      <c r="G157" s="1" t="s">
        <v>161</v>
      </c>
      <c r="H157" s="1" t="s">
        <v>65</v>
      </c>
      <c r="I157" s="2">
        <v>311.39</v>
      </c>
      <c r="J157" s="2">
        <v>34.18</v>
      </c>
      <c r="K157" s="2">
        <f t="shared" si="20"/>
        <v>32.86</v>
      </c>
      <c r="L157" s="2">
        <f t="shared" si="21"/>
        <v>1.31</v>
      </c>
      <c r="N157" s="4">
        <v>7.51</v>
      </c>
      <c r="O157" s="5">
        <v>2943.92</v>
      </c>
      <c r="P157" s="6">
        <v>23.32</v>
      </c>
      <c r="Q157" s="5">
        <v>6891.06</v>
      </c>
      <c r="R157" s="7">
        <v>2.0299999999999998</v>
      </c>
      <c r="S157" s="5">
        <v>344.08499999999998</v>
      </c>
      <c r="AP157" s="5" t="str">
        <f t="shared" si="22"/>
        <v/>
      </c>
      <c r="AQ157" s="3">
        <v>0.47</v>
      </c>
      <c r="AR157" s="5">
        <f t="shared" si="23"/>
        <v>1232.3399999999999</v>
      </c>
      <c r="AT157" s="5" t="str">
        <f t="shared" si="24"/>
        <v/>
      </c>
      <c r="AU157" s="2">
        <v>0.84</v>
      </c>
      <c r="AW157" s="5">
        <f t="shared" si="25"/>
        <v>10179.064999999999</v>
      </c>
      <c r="AX157" s="11">
        <f t="shared" si="26"/>
        <v>2.0213383866277033</v>
      </c>
      <c r="AY157" s="5">
        <f t="shared" si="27"/>
        <v>2021.3383866277034</v>
      </c>
    </row>
    <row r="158" spans="1:51" x14ac:dyDescent="0.3">
      <c r="A158" s="1" t="s">
        <v>192</v>
      </c>
      <c r="B158" s="1" t="s">
        <v>193</v>
      </c>
      <c r="C158" s="1" t="s">
        <v>194</v>
      </c>
      <c r="D158" s="1" t="s">
        <v>195</v>
      </c>
      <c r="E158" s="1" t="s">
        <v>100</v>
      </c>
      <c r="F158" s="1" t="s">
        <v>191</v>
      </c>
      <c r="G158" s="1" t="s">
        <v>161</v>
      </c>
      <c r="H158" s="1" t="s">
        <v>65</v>
      </c>
      <c r="I158" s="2">
        <v>311.39</v>
      </c>
      <c r="J158" s="2">
        <v>37.880000000000003</v>
      </c>
      <c r="K158" s="2">
        <f t="shared" si="20"/>
        <v>37.880000000000003</v>
      </c>
      <c r="L158" s="2">
        <f t="shared" si="21"/>
        <v>0</v>
      </c>
      <c r="N158" s="4">
        <v>0.21</v>
      </c>
      <c r="O158" s="5">
        <v>82.32</v>
      </c>
      <c r="P158" s="6">
        <v>22.32</v>
      </c>
      <c r="Q158" s="5">
        <v>6595.56</v>
      </c>
      <c r="R158" s="7">
        <v>14.73</v>
      </c>
      <c r="S158" s="5">
        <v>2496.7350000000001</v>
      </c>
      <c r="T158" s="8">
        <v>0.62</v>
      </c>
      <c r="U158" s="5">
        <v>31.62</v>
      </c>
      <c r="AP158" s="5" t="str">
        <f t="shared" si="22"/>
        <v/>
      </c>
      <c r="AR158" s="5" t="str">
        <f t="shared" si="23"/>
        <v/>
      </c>
      <c r="AT158" s="5" t="str">
        <f t="shared" si="24"/>
        <v/>
      </c>
      <c r="AW158" s="5">
        <f t="shared" si="25"/>
        <v>9206.2350000000006</v>
      </c>
      <c r="AX158" s="11">
        <f t="shared" si="26"/>
        <v>1.8281557492574707</v>
      </c>
      <c r="AY158" s="5">
        <f t="shared" si="27"/>
        <v>1828.1557492574707</v>
      </c>
    </row>
    <row r="159" spans="1:51" x14ac:dyDescent="0.3">
      <c r="A159" s="1" t="s">
        <v>192</v>
      </c>
      <c r="B159" s="1" t="s">
        <v>193</v>
      </c>
      <c r="C159" s="1" t="s">
        <v>194</v>
      </c>
      <c r="D159" s="1" t="s">
        <v>195</v>
      </c>
      <c r="E159" s="1" t="s">
        <v>74</v>
      </c>
      <c r="F159" s="1" t="s">
        <v>191</v>
      </c>
      <c r="G159" s="1" t="s">
        <v>161</v>
      </c>
      <c r="H159" s="1" t="s">
        <v>65</v>
      </c>
      <c r="I159" s="2">
        <v>311.39</v>
      </c>
      <c r="J159" s="2">
        <v>38.18</v>
      </c>
      <c r="K159" s="2">
        <f t="shared" si="20"/>
        <v>38.17</v>
      </c>
      <c r="L159" s="2">
        <f t="shared" si="21"/>
        <v>0</v>
      </c>
      <c r="P159" s="6">
        <v>30.54</v>
      </c>
      <c r="Q159" s="5">
        <v>9024.57</v>
      </c>
      <c r="R159" s="7">
        <v>7.63</v>
      </c>
      <c r="S159" s="5">
        <v>1293.2850000000001</v>
      </c>
      <c r="AP159" s="5" t="str">
        <f t="shared" si="22"/>
        <v/>
      </c>
      <c r="AR159" s="5" t="str">
        <f t="shared" si="23"/>
        <v/>
      </c>
      <c r="AT159" s="5" t="str">
        <f t="shared" si="24"/>
        <v/>
      </c>
      <c r="AW159" s="5">
        <f t="shared" si="25"/>
        <v>10317.855</v>
      </c>
      <c r="AX159" s="11">
        <f t="shared" si="26"/>
        <v>2.0488990274802825</v>
      </c>
      <c r="AY159" s="5">
        <f t="shared" si="27"/>
        <v>2048.8990274802827</v>
      </c>
    </row>
    <row r="160" spans="1:51" x14ac:dyDescent="0.3">
      <c r="A160" s="1" t="s">
        <v>192</v>
      </c>
      <c r="B160" s="1" t="s">
        <v>193</v>
      </c>
      <c r="C160" s="1" t="s">
        <v>194</v>
      </c>
      <c r="D160" s="1" t="s">
        <v>195</v>
      </c>
      <c r="E160" s="1" t="s">
        <v>87</v>
      </c>
      <c r="F160" s="1" t="s">
        <v>191</v>
      </c>
      <c r="G160" s="1" t="s">
        <v>161</v>
      </c>
      <c r="H160" s="1" t="s">
        <v>65</v>
      </c>
      <c r="I160" s="2">
        <v>311.39</v>
      </c>
      <c r="J160" s="2">
        <v>36.590000000000003</v>
      </c>
      <c r="K160" s="2">
        <f t="shared" si="20"/>
        <v>36.090000000000003</v>
      </c>
      <c r="L160" s="2">
        <f t="shared" si="21"/>
        <v>0</v>
      </c>
      <c r="N160" s="4">
        <v>0.39</v>
      </c>
      <c r="O160" s="5">
        <v>152.88</v>
      </c>
      <c r="P160" s="6">
        <v>30.25</v>
      </c>
      <c r="Q160" s="5">
        <v>8938.875</v>
      </c>
      <c r="R160" s="7">
        <v>5.42</v>
      </c>
      <c r="S160" s="5">
        <v>918.68999999999994</v>
      </c>
      <c r="T160" s="8">
        <v>0.03</v>
      </c>
      <c r="U160" s="5">
        <v>1.53</v>
      </c>
      <c r="AP160" s="5" t="str">
        <f t="shared" si="22"/>
        <v/>
      </c>
      <c r="AR160" s="5" t="str">
        <f t="shared" si="23"/>
        <v/>
      </c>
      <c r="AT160" s="5" t="str">
        <f t="shared" si="24"/>
        <v/>
      </c>
      <c r="AW160" s="5">
        <f t="shared" si="25"/>
        <v>10011.975</v>
      </c>
      <c r="AX160" s="11">
        <f t="shared" si="26"/>
        <v>1.9881579883277001</v>
      </c>
      <c r="AY160" s="5">
        <f t="shared" si="27"/>
        <v>1988.1579883277</v>
      </c>
    </row>
    <row r="161" spans="1:51" x14ac:dyDescent="0.3">
      <c r="A161" s="1" t="s">
        <v>196</v>
      </c>
      <c r="B161" s="1" t="s">
        <v>197</v>
      </c>
      <c r="C161" s="1" t="s">
        <v>194</v>
      </c>
      <c r="D161" s="1" t="s">
        <v>198</v>
      </c>
      <c r="E161" s="1" t="s">
        <v>99</v>
      </c>
      <c r="F161" s="1" t="s">
        <v>199</v>
      </c>
      <c r="G161" s="1" t="s">
        <v>161</v>
      </c>
      <c r="H161" s="1" t="s">
        <v>65</v>
      </c>
      <c r="I161" s="2">
        <v>154.75</v>
      </c>
      <c r="J161" s="2">
        <v>7.0000000000000007E-2</v>
      </c>
      <c r="K161" s="2">
        <f t="shared" si="20"/>
        <v>6.0000000000000005E-2</v>
      </c>
      <c r="L161" s="2">
        <f t="shared" si="21"/>
        <v>0</v>
      </c>
      <c r="N161" s="4">
        <v>0.05</v>
      </c>
      <c r="O161" s="5">
        <v>19.600000000000001</v>
      </c>
      <c r="P161" s="6">
        <v>0.01</v>
      </c>
      <c r="Q161" s="5">
        <v>2.9550000000000001</v>
      </c>
      <c r="AP161" s="5" t="str">
        <f t="shared" si="22"/>
        <v/>
      </c>
      <c r="AR161" s="5" t="str">
        <f t="shared" si="23"/>
        <v/>
      </c>
      <c r="AT161" s="5" t="str">
        <f t="shared" si="24"/>
        <v/>
      </c>
      <c r="AW161" s="5">
        <f t="shared" si="25"/>
        <v>22.555</v>
      </c>
      <c r="AX161" s="11">
        <f t="shared" si="26"/>
        <v>4.47892682779684E-3</v>
      </c>
      <c r="AY161" s="5">
        <f t="shared" si="27"/>
        <v>4.4789268277968395</v>
      </c>
    </row>
    <row r="162" spans="1:51" x14ac:dyDescent="0.3">
      <c r="A162" s="1" t="s">
        <v>196</v>
      </c>
      <c r="B162" s="1" t="s">
        <v>197</v>
      </c>
      <c r="C162" s="1" t="s">
        <v>194</v>
      </c>
      <c r="D162" s="1" t="s">
        <v>198</v>
      </c>
      <c r="E162" s="1" t="s">
        <v>100</v>
      </c>
      <c r="F162" s="1" t="s">
        <v>199</v>
      </c>
      <c r="G162" s="1" t="s">
        <v>161</v>
      </c>
      <c r="H162" s="1" t="s">
        <v>65</v>
      </c>
      <c r="I162" s="2">
        <v>154.75</v>
      </c>
      <c r="J162" s="2">
        <v>7.0000000000000007E-2</v>
      </c>
      <c r="K162" s="2">
        <f t="shared" si="20"/>
        <v>0.06</v>
      </c>
      <c r="L162" s="2">
        <f t="shared" si="21"/>
        <v>0</v>
      </c>
      <c r="P162" s="6">
        <v>0.06</v>
      </c>
      <c r="Q162" s="5">
        <v>17.73</v>
      </c>
      <c r="AP162" s="5" t="str">
        <f t="shared" si="22"/>
        <v/>
      </c>
      <c r="AR162" s="5" t="str">
        <f t="shared" si="23"/>
        <v/>
      </c>
      <c r="AT162" s="5" t="str">
        <f t="shared" si="24"/>
        <v/>
      </c>
      <c r="AW162" s="5">
        <f t="shared" si="25"/>
        <v>17.73</v>
      </c>
      <c r="AX162" s="11">
        <f t="shared" si="26"/>
        <v>3.5207879697112827E-3</v>
      </c>
      <c r="AY162" s="5">
        <f t="shared" si="27"/>
        <v>3.5207879697112827</v>
      </c>
    </row>
    <row r="163" spans="1:51" x14ac:dyDescent="0.3">
      <c r="A163" s="1" t="s">
        <v>196</v>
      </c>
      <c r="B163" s="1" t="s">
        <v>197</v>
      </c>
      <c r="C163" s="1" t="s">
        <v>194</v>
      </c>
      <c r="D163" s="1" t="s">
        <v>198</v>
      </c>
      <c r="E163" s="1" t="s">
        <v>76</v>
      </c>
      <c r="F163" s="1" t="s">
        <v>199</v>
      </c>
      <c r="G163" s="1" t="s">
        <v>161</v>
      </c>
      <c r="H163" s="1" t="s">
        <v>65</v>
      </c>
      <c r="I163" s="2">
        <v>154.75</v>
      </c>
      <c r="J163" s="2">
        <v>40.159999999999997</v>
      </c>
      <c r="K163" s="2">
        <f t="shared" ref="K163:K194" si="28">SUM(N163,P163,R163,T163,X163,Z163,AB163,AF163,AI163,AK163,AM163,V163,AZ163,BB163,BD163,AD163)</f>
        <v>38.410000000000004</v>
      </c>
      <c r="L163" s="2">
        <f t="shared" si="21"/>
        <v>0</v>
      </c>
      <c r="N163" s="4">
        <v>2.4300000000000002</v>
      </c>
      <c r="O163" s="5">
        <v>952.56000000000006</v>
      </c>
      <c r="P163" s="6">
        <v>15.37</v>
      </c>
      <c r="Q163" s="5">
        <v>4541.835</v>
      </c>
      <c r="R163" s="7">
        <v>17.100000000000001</v>
      </c>
      <c r="S163" s="5">
        <v>2898.45</v>
      </c>
      <c r="T163" s="8">
        <v>3.51</v>
      </c>
      <c r="U163" s="5">
        <v>179.01</v>
      </c>
      <c r="AP163" s="5" t="str">
        <f t="shared" si="22"/>
        <v/>
      </c>
      <c r="AR163" s="5" t="str">
        <f t="shared" si="23"/>
        <v/>
      </c>
      <c r="AT163" s="5" t="str">
        <f t="shared" si="24"/>
        <v/>
      </c>
      <c r="AW163" s="5">
        <f t="shared" si="25"/>
        <v>8571.8550000000014</v>
      </c>
      <c r="AX163" s="11">
        <f t="shared" ref="AX163:AX194" si="29">(AW163/$AW$226)*100</f>
        <v>1.7021818365544001</v>
      </c>
      <c r="AY163" s="5">
        <f t="shared" si="27"/>
        <v>1702.1818365544002</v>
      </c>
    </row>
    <row r="164" spans="1:51" x14ac:dyDescent="0.3">
      <c r="A164" s="1" t="s">
        <v>196</v>
      </c>
      <c r="B164" s="1" t="s">
        <v>197</v>
      </c>
      <c r="C164" s="1" t="s">
        <v>194</v>
      </c>
      <c r="D164" s="1" t="s">
        <v>198</v>
      </c>
      <c r="E164" s="1" t="s">
        <v>129</v>
      </c>
      <c r="F164" s="1" t="s">
        <v>199</v>
      </c>
      <c r="G164" s="1" t="s">
        <v>161</v>
      </c>
      <c r="H164" s="1" t="s">
        <v>65</v>
      </c>
      <c r="I164" s="2">
        <v>154.75</v>
      </c>
      <c r="J164" s="2">
        <v>36.25</v>
      </c>
      <c r="K164" s="2">
        <f t="shared" si="28"/>
        <v>31.270000000000003</v>
      </c>
      <c r="L164" s="2">
        <f t="shared" si="21"/>
        <v>4.9800000000000004</v>
      </c>
      <c r="N164" s="4">
        <v>9.2200000000000006</v>
      </c>
      <c r="O164" s="5">
        <v>3614.24</v>
      </c>
      <c r="P164" s="6">
        <v>21.3</v>
      </c>
      <c r="Q164" s="5">
        <v>6294.1500000000005</v>
      </c>
      <c r="R164" s="7">
        <v>0.75</v>
      </c>
      <c r="S164" s="5">
        <v>127.125</v>
      </c>
      <c r="AP164" s="5" t="str">
        <f t="shared" si="22"/>
        <v/>
      </c>
      <c r="AQ164" s="3">
        <v>0.49</v>
      </c>
      <c r="AR164" s="5">
        <f t="shared" si="23"/>
        <v>1284.78</v>
      </c>
      <c r="AT164" s="5" t="str">
        <f t="shared" si="24"/>
        <v/>
      </c>
      <c r="AU164" s="2">
        <v>4.49</v>
      </c>
      <c r="AW164" s="5">
        <f t="shared" si="25"/>
        <v>10035.514999999999</v>
      </c>
      <c r="AX164" s="11">
        <f t="shared" si="29"/>
        <v>1.9928325144871473</v>
      </c>
      <c r="AY164" s="5">
        <f t="shared" si="27"/>
        <v>1992.8325144871474</v>
      </c>
    </row>
    <row r="165" spans="1:51" x14ac:dyDescent="0.3">
      <c r="A165" s="1" t="s">
        <v>196</v>
      </c>
      <c r="B165" s="1" t="s">
        <v>197</v>
      </c>
      <c r="C165" s="1" t="s">
        <v>194</v>
      </c>
      <c r="D165" s="1" t="s">
        <v>198</v>
      </c>
      <c r="E165" s="1" t="s">
        <v>130</v>
      </c>
      <c r="F165" s="1" t="s">
        <v>199</v>
      </c>
      <c r="G165" s="1" t="s">
        <v>161</v>
      </c>
      <c r="H165" s="1" t="s">
        <v>65</v>
      </c>
      <c r="I165" s="2">
        <v>154.75</v>
      </c>
      <c r="J165" s="2">
        <v>36.78</v>
      </c>
      <c r="K165" s="2">
        <f t="shared" si="28"/>
        <v>34.51</v>
      </c>
      <c r="L165" s="2">
        <f t="shared" si="21"/>
        <v>1.3599999999999999</v>
      </c>
      <c r="N165" s="4">
        <v>4.3</v>
      </c>
      <c r="O165" s="5">
        <v>1685.6</v>
      </c>
      <c r="P165" s="6">
        <v>18.75</v>
      </c>
      <c r="Q165" s="5">
        <v>5527.3</v>
      </c>
      <c r="R165" s="7">
        <v>10.35</v>
      </c>
      <c r="S165" s="5">
        <v>1754.33</v>
      </c>
      <c r="T165" s="8">
        <v>1.1100000000000001</v>
      </c>
      <c r="U165" s="5">
        <v>56.610000000000007</v>
      </c>
      <c r="AP165" s="5" t="str">
        <f t="shared" si="22"/>
        <v/>
      </c>
      <c r="AQ165" s="3">
        <v>0.5</v>
      </c>
      <c r="AR165" s="5">
        <f t="shared" si="23"/>
        <v>1311</v>
      </c>
      <c r="AT165" s="5" t="str">
        <f t="shared" si="24"/>
        <v/>
      </c>
      <c r="AU165" s="2">
        <v>0.86</v>
      </c>
      <c r="AW165" s="5">
        <f t="shared" si="25"/>
        <v>9023.84</v>
      </c>
      <c r="AX165" s="11">
        <f t="shared" si="29"/>
        <v>1.7919361146418198</v>
      </c>
      <c r="AY165" s="5">
        <f t="shared" si="27"/>
        <v>1791.9361146418198</v>
      </c>
    </row>
    <row r="166" spans="1:51" x14ac:dyDescent="0.3">
      <c r="A166" s="1" t="s">
        <v>196</v>
      </c>
      <c r="B166" s="1" t="s">
        <v>197</v>
      </c>
      <c r="C166" s="1" t="s">
        <v>194</v>
      </c>
      <c r="D166" s="1" t="s">
        <v>198</v>
      </c>
      <c r="E166" s="1" t="s">
        <v>62</v>
      </c>
      <c r="F166" s="1" t="s">
        <v>199</v>
      </c>
      <c r="G166" s="1" t="s">
        <v>161</v>
      </c>
      <c r="H166" s="1" t="s">
        <v>65</v>
      </c>
      <c r="I166" s="2">
        <v>154.75</v>
      </c>
      <c r="J166" s="2">
        <v>39.74</v>
      </c>
      <c r="K166" s="2">
        <f t="shared" si="28"/>
        <v>37.47</v>
      </c>
      <c r="L166" s="2">
        <f t="shared" si="21"/>
        <v>0</v>
      </c>
      <c r="P166" s="6">
        <v>7.8</v>
      </c>
      <c r="Q166" s="5">
        <v>2304.9</v>
      </c>
      <c r="R166" s="7">
        <v>13.93</v>
      </c>
      <c r="S166" s="5">
        <v>2361.14</v>
      </c>
      <c r="T166" s="8">
        <v>15.74</v>
      </c>
      <c r="U166" s="5">
        <v>802.74</v>
      </c>
      <c r="AP166" s="5" t="str">
        <f t="shared" si="22"/>
        <v/>
      </c>
      <c r="AR166" s="5" t="str">
        <f t="shared" si="23"/>
        <v/>
      </c>
      <c r="AT166" s="5" t="str">
        <f t="shared" si="24"/>
        <v/>
      </c>
      <c r="AW166" s="5">
        <f t="shared" si="25"/>
        <v>5468.78</v>
      </c>
      <c r="AX166" s="11">
        <f t="shared" si="29"/>
        <v>1.0859794040043806</v>
      </c>
      <c r="AY166" s="5">
        <f t="shared" si="27"/>
        <v>1085.9794040043805</v>
      </c>
    </row>
    <row r="167" spans="1:51" x14ac:dyDescent="0.3">
      <c r="A167" s="1" t="s">
        <v>200</v>
      </c>
      <c r="B167" s="1" t="s">
        <v>201</v>
      </c>
      <c r="C167" s="1" t="s">
        <v>202</v>
      </c>
      <c r="D167" s="1" t="s">
        <v>112</v>
      </c>
      <c r="E167" s="1" t="s">
        <v>83</v>
      </c>
      <c r="F167" s="1" t="s">
        <v>199</v>
      </c>
      <c r="G167" s="1" t="s">
        <v>161</v>
      </c>
      <c r="H167" s="1" t="s">
        <v>65</v>
      </c>
      <c r="I167" s="2">
        <v>153.5</v>
      </c>
      <c r="J167" s="2">
        <v>38.159999999999997</v>
      </c>
      <c r="K167" s="2">
        <f t="shared" si="28"/>
        <v>31</v>
      </c>
      <c r="L167" s="2">
        <f t="shared" si="21"/>
        <v>2.85</v>
      </c>
      <c r="N167" s="4">
        <v>1.74</v>
      </c>
      <c r="O167" s="5">
        <v>682.08</v>
      </c>
      <c r="P167" s="6">
        <v>12.85</v>
      </c>
      <c r="Q167" s="5">
        <v>3797.1750000000002</v>
      </c>
      <c r="AD167" s="2">
        <v>16.41</v>
      </c>
      <c r="AE167" s="5">
        <v>1431.1161</v>
      </c>
      <c r="AP167" s="5" t="str">
        <f t="shared" si="22"/>
        <v/>
      </c>
      <c r="AR167" s="5" t="str">
        <f t="shared" si="23"/>
        <v/>
      </c>
      <c r="AT167" s="5" t="str">
        <f t="shared" si="24"/>
        <v/>
      </c>
      <c r="AU167" s="2">
        <v>2.85</v>
      </c>
      <c r="AW167" s="5">
        <f t="shared" si="25"/>
        <v>5910.3711000000003</v>
      </c>
      <c r="AX167" s="11">
        <f t="shared" si="29"/>
        <v>1.1736696822001829</v>
      </c>
      <c r="AY167" s="5">
        <f t="shared" si="27"/>
        <v>1173.6696822001829</v>
      </c>
    </row>
    <row r="168" spans="1:51" x14ac:dyDescent="0.3">
      <c r="A168" s="1" t="s">
        <v>200</v>
      </c>
      <c r="B168" s="1" t="s">
        <v>201</v>
      </c>
      <c r="C168" s="1" t="s">
        <v>202</v>
      </c>
      <c r="D168" s="1" t="s">
        <v>112</v>
      </c>
      <c r="E168" s="1" t="s">
        <v>70</v>
      </c>
      <c r="F168" s="1" t="s">
        <v>199</v>
      </c>
      <c r="G168" s="1" t="s">
        <v>161</v>
      </c>
      <c r="H168" s="1" t="s">
        <v>65</v>
      </c>
      <c r="I168" s="2">
        <v>153.5</v>
      </c>
      <c r="J168" s="2">
        <v>35.090000000000003</v>
      </c>
      <c r="K168" s="2">
        <f t="shared" si="28"/>
        <v>33.79</v>
      </c>
      <c r="L168" s="2">
        <f t="shared" si="21"/>
        <v>1.2999999999999998</v>
      </c>
      <c r="N168" s="4">
        <v>10.4</v>
      </c>
      <c r="O168" s="5">
        <v>4076.8</v>
      </c>
      <c r="P168" s="6">
        <v>21.81</v>
      </c>
      <c r="Q168" s="5">
        <v>6444.8549999999996</v>
      </c>
      <c r="R168" s="7">
        <v>1.58</v>
      </c>
      <c r="S168" s="5">
        <v>267.81</v>
      </c>
      <c r="AP168" s="5" t="str">
        <f t="shared" si="22"/>
        <v/>
      </c>
      <c r="AQ168" s="3">
        <v>0.47</v>
      </c>
      <c r="AR168" s="5">
        <f t="shared" si="23"/>
        <v>1232.3399999999999</v>
      </c>
      <c r="AT168" s="5" t="str">
        <f t="shared" si="24"/>
        <v/>
      </c>
      <c r="AU168" s="2">
        <v>0.83</v>
      </c>
      <c r="AW168" s="5">
        <f t="shared" si="25"/>
        <v>10789.464999999998</v>
      </c>
      <c r="AX168" s="11">
        <f t="shared" si="29"/>
        <v>2.142550398850589</v>
      </c>
      <c r="AY168" s="5">
        <f t="shared" si="27"/>
        <v>2142.5503988505889</v>
      </c>
    </row>
    <row r="169" spans="1:51" x14ac:dyDescent="0.3">
      <c r="A169" s="1" t="s">
        <v>200</v>
      </c>
      <c r="B169" s="1" t="s">
        <v>201</v>
      </c>
      <c r="C169" s="1" t="s">
        <v>202</v>
      </c>
      <c r="D169" s="1" t="s">
        <v>112</v>
      </c>
      <c r="E169" s="1" t="s">
        <v>99</v>
      </c>
      <c r="F169" s="1" t="s">
        <v>199</v>
      </c>
      <c r="G169" s="1" t="s">
        <v>161</v>
      </c>
      <c r="H169" s="1" t="s">
        <v>65</v>
      </c>
      <c r="I169" s="2">
        <v>153.5</v>
      </c>
      <c r="J169" s="2">
        <v>38.619999999999997</v>
      </c>
      <c r="K169" s="2">
        <f t="shared" si="28"/>
        <v>37.290000000000006</v>
      </c>
      <c r="L169" s="2">
        <f t="shared" si="21"/>
        <v>1.33</v>
      </c>
      <c r="N169" s="4">
        <v>1.81</v>
      </c>
      <c r="O169" s="5">
        <v>709.52</v>
      </c>
      <c r="P169" s="6">
        <v>18.760000000000002</v>
      </c>
      <c r="Q169" s="5">
        <v>5543.5800000000008</v>
      </c>
      <c r="R169" s="7">
        <v>16.190000000000001</v>
      </c>
      <c r="S169" s="5">
        <v>2744.2049999999999</v>
      </c>
      <c r="T169" s="8">
        <v>0.53</v>
      </c>
      <c r="U169" s="5">
        <v>27.03</v>
      </c>
      <c r="AP169" s="5" t="str">
        <f t="shared" si="22"/>
        <v/>
      </c>
      <c r="AQ169" s="3">
        <v>0.53</v>
      </c>
      <c r="AR169" s="5">
        <f t="shared" si="23"/>
        <v>1389.66</v>
      </c>
      <c r="AT169" s="5" t="str">
        <f t="shared" si="24"/>
        <v/>
      </c>
      <c r="AU169" s="2">
        <v>0.8</v>
      </c>
      <c r="AW169" s="5">
        <f t="shared" si="25"/>
        <v>9024.3350000000009</v>
      </c>
      <c r="AX169" s="11">
        <f t="shared" si="29"/>
        <v>1.7920344107526494</v>
      </c>
      <c r="AY169" s="5">
        <f t="shared" si="27"/>
        <v>1792.0344107526491</v>
      </c>
    </row>
    <row r="170" spans="1:51" x14ac:dyDescent="0.3">
      <c r="A170" s="1" t="s">
        <v>200</v>
      </c>
      <c r="B170" s="1" t="s">
        <v>201</v>
      </c>
      <c r="C170" s="1" t="s">
        <v>202</v>
      </c>
      <c r="D170" s="1" t="s">
        <v>112</v>
      </c>
      <c r="E170" s="1" t="s">
        <v>100</v>
      </c>
      <c r="F170" s="1" t="s">
        <v>199</v>
      </c>
      <c r="G170" s="1" t="s">
        <v>161</v>
      </c>
      <c r="H170" s="1" t="s">
        <v>65</v>
      </c>
      <c r="I170" s="2">
        <v>153.5</v>
      </c>
      <c r="J170" s="2">
        <v>40.83</v>
      </c>
      <c r="K170" s="2">
        <f t="shared" si="28"/>
        <v>25.020000000000003</v>
      </c>
      <c r="L170" s="2">
        <f t="shared" si="21"/>
        <v>0</v>
      </c>
      <c r="N170" s="4">
        <v>0.39</v>
      </c>
      <c r="O170" s="5">
        <v>152.88</v>
      </c>
      <c r="P170" s="6">
        <v>6.45</v>
      </c>
      <c r="Q170" s="5">
        <v>1905.9749999999999</v>
      </c>
      <c r="R170" s="7">
        <v>12.71</v>
      </c>
      <c r="S170" s="5">
        <v>2154.3449999999998</v>
      </c>
      <c r="T170" s="8">
        <v>2.5299999999999998</v>
      </c>
      <c r="U170" s="5">
        <v>129.03</v>
      </c>
      <c r="AD170" s="2">
        <v>2.94</v>
      </c>
      <c r="AE170" s="5">
        <v>256.3974</v>
      </c>
      <c r="AP170" s="5" t="str">
        <f t="shared" si="22"/>
        <v/>
      </c>
      <c r="AR170" s="5" t="str">
        <f t="shared" si="23"/>
        <v/>
      </c>
      <c r="AT170" s="5" t="str">
        <f t="shared" si="24"/>
        <v/>
      </c>
      <c r="AW170" s="5">
        <f t="shared" si="25"/>
        <v>4598.6273999999994</v>
      </c>
      <c r="AX170" s="11">
        <f t="shared" si="29"/>
        <v>0.91318623954341083</v>
      </c>
      <c r="AY170" s="5">
        <f t="shared" si="27"/>
        <v>913.18623954341081</v>
      </c>
    </row>
    <row r="171" spans="1:51" x14ac:dyDescent="0.3">
      <c r="A171" s="1" t="s">
        <v>203</v>
      </c>
      <c r="B171" s="1" t="s">
        <v>204</v>
      </c>
      <c r="C171" s="1" t="s">
        <v>205</v>
      </c>
      <c r="D171" s="1" t="s">
        <v>61</v>
      </c>
      <c r="E171" s="1" t="s">
        <v>85</v>
      </c>
      <c r="F171" s="1" t="s">
        <v>199</v>
      </c>
      <c r="G171" s="1" t="s">
        <v>161</v>
      </c>
      <c r="H171" s="1" t="s">
        <v>65</v>
      </c>
      <c r="I171" s="2">
        <v>154</v>
      </c>
      <c r="J171" s="2">
        <v>37.94</v>
      </c>
      <c r="K171" s="2">
        <f t="shared" si="28"/>
        <v>20.399999999999999</v>
      </c>
      <c r="L171" s="2">
        <f t="shared" si="21"/>
        <v>0</v>
      </c>
      <c r="AD171" s="2">
        <v>20.399999999999999</v>
      </c>
      <c r="AE171" s="5">
        <v>1779.0840000000001</v>
      </c>
      <c r="AP171" s="5" t="str">
        <f t="shared" si="22"/>
        <v/>
      </c>
      <c r="AR171" s="5" t="str">
        <f t="shared" si="23"/>
        <v/>
      </c>
      <c r="AT171" s="5" t="str">
        <f t="shared" si="24"/>
        <v/>
      </c>
      <c r="AW171" s="5">
        <f t="shared" si="25"/>
        <v>1779.0840000000001</v>
      </c>
      <c r="AX171" s="11">
        <f t="shared" si="29"/>
        <v>0.35328694553332363</v>
      </c>
      <c r="AY171" s="5">
        <f t="shared" si="27"/>
        <v>353.2869455333236</v>
      </c>
    </row>
    <row r="172" spans="1:51" x14ac:dyDescent="0.3">
      <c r="A172" s="1" t="s">
        <v>203</v>
      </c>
      <c r="B172" s="1" t="s">
        <v>204</v>
      </c>
      <c r="C172" s="1" t="s">
        <v>205</v>
      </c>
      <c r="D172" s="1" t="s">
        <v>61</v>
      </c>
      <c r="E172" s="1" t="s">
        <v>86</v>
      </c>
      <c r="F172" s="1" t="s">
        <v>199</v>
      </c>
      <c r="G172" s="1" t="s">
        <v>161</v>
      </c>
      <c r="H172" s="1" t="s">
        <v>65</v>
      </c>
      <c r="I172" s="2">
        <v>154</v>
      </c>
      <c r="J172" s="2">
        <v>36.57</v>
      </c>
      <c r="K172" s="2">
        <f t="shared" si="28"/>
        <v>36.57</v>
      </c>
      <c r="L172" s="2">
        <f t="shared" si="21"/>
        <v>0</v>
      </c>
      <c r="AD172" s="2">
        <v>36.57</v>
      </c>
      <c r="AE172" s="5">
        <v>3189.2696999999998</v>
      </c>
      <c r="AP172" s="5" t="str">
        <f t="shared" si="22"/>
        <v/>
      </c>
      <c r="AR172" s="5" t="str">
        <f t="shared" si="23"/>
        <v/>
      </c>
      <c r="AT172" s="5" t="str">
        <f t="shared" si="24"/>
        <v/>
      </c>
      <c r="AW172" s="5">
        <f t="shared" si="25"/>
        <v>3189.2696999999998</v>
      </c>
      <c r="AX172" s="11">
        <f t="shared" si="29"/>
        <v>0.63331880383106098</v>
      </c>
      <c r="AY172" s="5">
        <f t="shared" si="27"/>
        <v>633.31880383106102</v>
      </c>
    </row>
    <row r="173" spans="1:51" x14ac:dyDescent="0.3">
      <c r="A173" s="1" t="s">
        <v>203</v>
      </c>
      <c r="B173" s="1" t="s">
        <v>204</v>
      </c>
      <c r="C173" s="1" t="s">
        <v>205</v>
      </c>
      <c r="D173" s="1" t="s">
        <v>61</v>
      </c>
      <c r="E173" s="1" t="s">
        <v>83</v>
      </c>
      <c r="F173" s="1" t="s">
        <v>199</v>
      </c>
      <c r="G173" s="1" t="s">
        <v>161</v>
      </c>
      <c r="H173" s="1" t="s">
        <v>65</v>
      </c>
      <c r="I173" s="2">
        <v>154</v>
      </c>
      <c r="J173" s="2">
        <v>0.09</v>
      </c>
      <c r="K173" s="2">
        <f t="shared" si="28"/>
        <v>0.05</v>
      </c>
      <c r="L173" s="2">
        <f t="shared" si="21"/>
        <v>0</v>
      </c>
      <c r="AD173" s="2">
        <v>0.05</v>
      </c>
      <c r="AE173" s="5">
        <v>4.3605</v>
      </c>
      <c r="AP173" s="5" t="str">
        <f t="shared" si="22"/>
        <v/>
      </c>
      <c r="AR173" s="5" t="str">
        <f t="shared" si="23"/>
        <v/>
      </c>
      <c r="AT173" s="5" t="str">
        <f t="shared" si="24"/>
        <v/>
      </c>
      <c r="AW173" s="5">
        <f t="shared" si="25"/>
        <v>4.3605</v>
      </c>
      <c r="AX173" s="11">
        <f t="shared" si="29"/>
        <v>8.6589937630716571E-4</v>
      </c>
      <c r="AY173" s="5">
        <f t="shared" si="27"/>
        <v>0.86589937630716574</v>
      </c>
    </row>
    <row r="174" spans="1:51" x14ac:dyDescent="0.3">
      <c r="A174" s="1" t="s">
        <v>203</v>
      </c>
      <c r="B174" s="1" t="s">
        <v>204</v>
      </c>
      <c r="C174" s="1" t="s">
        <v>205</v>
      </c>
      <c r="D174" s="1" t="s">
        <v>61</v>
      </c>
      <c r="E174" s="1" t="s">
        <v>74</v>
      </c>
      <c r="F174" s="1" t="s">
        <v>199</v>
      </c>
      <c r="G174" s="1" t="s">
        <v>161</v>
      </c>
      <c r="H174" s="1" t="s">
        <v>65</v>
      </c>
      <c r="I174" s="2">
        <v>154</v>
      </c>
      <c r="J174" s="2">
        <v>40</v>
      </c>
      <c r="K174" s="2">
        <f t="shared" si="28"/>
        <v>8.6300000000000008</v>
      </c>
      <c r="L174" s="2">
        <f t="shared" si="21"/>
        <v>0</v>
      </c>
      <c r="AD174" s="2">
        <v>8.6300000000000008</v>
      </c>
      <c r="AE174" s="5">
        <v>752.6223</v>
      </c>
      <c r="AP174" s="5" t="str">
        <f t="shared" si="22"/>
        <v/>
      </c>
      <c r="AR174" s="5" t="str">
        <f t="shared" si="23"/>
        <v/>
      </c>
      <c r="AT174" s="5" t="str">
        <f t="shared" si="24"/>
        <v/>
      </c>
      <c r="AW174" s="5">
        <f t="shared" si="25"/>
        <v>752.6223</v>
      </c>
      <c r="AX174" s="11">
        <f t="shared" si="29"/>
        <v>0.14945423235061681</v>
      </c>
      <c r="AY174" s="5">
        <f t="shared" si="27"/>
        <v>149.45423235061679</v>
      </c>
    </row>
    <row r="175" spans="1:51" x14ac:dyDescent="0.3">
      <c r="A175" s="1" t="s">
        <v>203</v>
      </c>
      <c r="B175" s="1" t="s">
        <v>204</v>
      </c>
      <c r="C175" s="1" t="s">
        <v>205</v>
      </c>
      <c r="D175" s="1" t="s">
        <v>61</v>
      </c>
      <c r="E175" s="1" t="s">
        <v>87</v>
      </c>
      <c r="F175" s="1" t="s">
        <v>199</v>
      </c>
      <c r="G175" s="1" t="s">
        <v>161</v>
      </c>
      <c r="H175" s="1" t="s">
        <v>65</v>
      </c>
      <c r="I175" s="2">
        <v>154</v>
      </c>
      <c r="J175" s="2">
        <v>38.25</v>
      </c>
      <c r="K175" s="2">
        <f t="shared" si="28"/>
        <v>2.42</v>
      </c>
      <c r="L175" s="2">
        <f t="shared" si="21"/>
        <v>0</v>
      </c>
      <c r="AD175" s="2">
        <v>2.42</v>
      </c>
      <c r="AE175" s="5">
        <v>211.04820000000001</v>
      </c>
      <c r="AP175" s="5" t="str">
        <f t="shared" si="22"/>
        <v/>
      </c>
      <c r="AR175" s="5" t="str">
        <f t="shared" si="23"/>
        <v/>
      </c>
      <c r="AT175" s="5" t="str">
        <f t="shared" si="24"/>
        <v/>
      </c>
      <c r="AW175" s="5">
        <f t="shared" si="25"/>
        <v>211.04820000000001</v>
      </c>
      <c r="AX175" s="11">
        <f t="shared" si="29"/>
        <v>4.190952981326683E-2</v>
      </c>
      <c r="AY175" s="5">
        <f t="shared" si="27"/>
        <v>41.909529813266829</v>
      </c>
    </row>
    <row r="176" spans="1:51" x14ac:dyDescent="0.3">
      <c r="A176" s="1" t="s">
        <v>206</v>
      </c>
      <c r="B176" s="1" t="s">
        <v>207</v>
      </c>
      <c r="C176" s="1" t="s">
        <v>208</v>
      </c>
      <c r="D176" s="1" t="s">
        <v>61</v>
      </c>
      <c r="E176" s="1" t="s">
        <v>76</v>
      </c>
      <c r="F176" s="1" t="s">
        <v>209</v>
      </c>
      <c r="G176" s="1" t="s">
        <v>161</v>
      </c>
      <c r="H176" s="1" t="s">
        <v>65</v>
      </c>
      <c r="I176" s="2">
        <v>76.69</v>
      </c>
      <c r="J176" s="2">
        <v>7.0000000000000007E-2</v>
      </c>
      <c r="K176" s="2">
        <f t="shared" si="28"/>
        <v>0.04</v>
      </c>
      <c r="L176" s="2">
        <f t="shared" si="21"/>
        <v>0</v>
      </c>
      <c r="P176" s="6">
        <v>0.04</v>
      </c>
      <c r="Q176" s="5">
        <v>11.82</v>
      </c>
      <c r="AP176" s="5" t="str">
        <f t="shared" si="22"/>
        <v/>
      </c>
      <c r="AR176" s="5" t="str">
        <f t="shared" si="23"/>
        <v/>
      </c>
      <c r="AT176" s="5" t="str">
        <f t="shared" si="24"/>
        <v/>
      </c>
      <c r="AW176" s="5">
        <f t="shared" si="25"/>
        <v>11.82</v>
      </c>
      <c r="AX176" s="11">
        <f t="shared" si="29"/>
        <v>2.3471919798075218E-3</v>
      </c>
      <c r="AY176" s="5">
        <f t="shared" si="27"/>
        <v>2.3471919798075218</v>
      </c>
    </row>
    <row r="177" spans="1:51" x14ac:dyDescent="0.3">
      <c r="A177" s="1" t="s">
        <v>206</v>
      </c>
      <c r="B177" s="1" t="s">
        <v>207</v>
      </c>
      <c r="C177" s="1" t="s">
        <v>208</v>
      </c>
      <c r="D177" s="1" t="s">
        <v>61</v>
      </c>
      <c r="E177" s="1" t="s">
        <v>129</v>
      </c>
      <c r="F177" s="1" t="s">
        <v>209</v>
      </c>
      <c r="G177" s="1" t="s">
        <v>161</v>
      </c>
      <c r="H177" s="1" t="s">
        <v>65</v>
      </c>
      <c r="I177" s="2">
        <v>76.69</v>
      </c>
      <c r="J177" s="2">
        <v>7.0000000000000007E-2</v>
      </c>
      <c r="K177" s="2">
        <f t="shared" si="28"/>
        <v>7.0000000000000007E-2</v>
      </c>
      <c r="L177" s="2">
        <f t="shared" si="21"/>
        <v>0</v>
      </c>
      <c r="N177" s="4">
        <v>0.05</v>
      </c>
      <c r="O177" s="5">
        <v>19.600000000000001</v>
      </c>
      <c r="P177" s="6">
        <v>0.02</v>
      </c>
      <c r="Q177" s="5">
        <v>5.91</v>
      </c>
      <c r="AP177" s="5" t="str">
        <f t="shared" si="22"/>
        <v/>
      </c>
      <c r="AR177" s="5" t="str">
        <f t="shared" si="23"/>
        <v/>
      </c>
      <c r="AT177" s="5" t="str">
        <f t="shared" si="24"/>
        <v/>
      </c>
      <c r="AW177" s="5">
        <f t="shared" si="25"/>
        <v>25.51</v>
      </c>
      <c r="AX177" s="11">
        <f t="shared" si="29"/>
        <v>5.0657248227487213E-3</v>
      </c>
      <c r="AY177" s="5">
        <f t="shared" si="27"/>
        <v>5.0657248227487219</v>
      </c>
    </row>
    <row r="178" spans="1:51" x14ac:dyDescent="0.3">
      <c r="A178" s="1" t="s">
        <v>206</v>
      </c>
      <c r="B178" s="1" t="s">
        <v>207</v>
      </c>
      <c r="C178" s="1" t="s">
        <v>208</v>
      </c>
      <c r="D178" s="1" t="s">
        <v>61</v>
      </c>
      <c r="E178" s="1" t="s">
        <v>130</v>
      </c>
      <c r="F178" s="1" t="s">
        <v>209</v>
      </c>
      <c r="G178" s="1" t="s">
        <v>161</v>
      </c>
      <c r="H178" s="1" t="s">
        <v>65</v>
      </c>
      <c r="I178" s="2">
        <v>76.69</v>
      </c>
      <c r="J178" s="2">
        <v>36.700000000000003</v>
      </c>
      <c r="K178" s="2">
        <f t="shared" si="28"/>
        <v>35.299999999999997</v>
      </c>
      <c r="L178" s="2">
        <f t="shared" si="21"/>
        <v>1.4100000000000001</v>
      </c>
      <c r="N178" s="4">
        <v>13.48</v>
      </c>
      <c r="O178" s="5">
        <v>5284.16</v>
      </c>
      <c r="P178" s="6">
        <v>21.34</v>
      </c>
      <c r="Q178" s="5">
        <v>6305.97</v>
      </c>
      <c r="R178" s="7">
        <v>0.48</v>
      </c>
      <c r="S178" s="5">
        <v>81.36</v>
      </c>
      <c r="AP178" s="5" t="str">
        <f t="shared" si="22"/>
        <v/>
      </c>
      <c r="AQ178" s="3">
        <v>0.5</v>
      </c>
      <c r="AR178" s="5">
        <f t="shared" si="23"/>
        <v>1311</v>
      </c>
      <c r="AT178" s="5" t="str">
        <f t="shared" si="24"/>
        <v/>
      </c>
      <c r="AU178" s="2">
        <v>0.91</v>
      </c>
      <c r="AW178" s="5">
        <f t="shared" si="25"/>
        <v>11671.490000000002</v>
      </c>
      <c r="AX178" s="11">
        <f t="shared" si="29"/>
        <v>2.3177011607786548</v>
      </c>
      <c r="AY178" s="5">
        <f t="shared" si="27"/>
        <v>2317.7011607786549</v>
      </c>
    </row>
    <row r="179" spans="1:51" x14ac:dyDescent="0.3">
      <c r="A179" s="1" t="s">
        <v>206</v>
      </c>
      <c r="B179" s="1" t="s">
        <v>207</v>
      </c>
      <c r="C179" s="1" t="s">
        <v>208</v>
      </c>
      <c r="D179" s="1" t="s">
        <v>61</v>
      </c>
      <c r="E179" s="1" t="s">
        <v>62</v>
      </c>
      <c r="F179" s="1" t="s">
        <v>209</v>
      </c>
      <c r="G179" s="1" t="s">
        <v>161</v>
      </c>
      <c r="H179" s="1" t="s">
        <v>65</v>
      </c>
      <c r="I179" s="2">
        <v>76.69</v>
      </c>
      <c r="J179" s="2">
        <v>37.97</v>
      </c>
      <c r="K179" s="2">
        <f t="shared" si="28"/>
        <v>34.93</v>
      </c>
      <c r="L179" s="2">
        <f t="shared" si="21"/>
        <v>0</v>
      </c>
      <c r="N179" s="4">
        <v>0.11</v>
      </c>
      <c r="O179" s="5">
        <v>43.12</v>
      </c>
      <c r="P179" s="6">
        <v>15.4</v>
      </c>
      <c r="Q179" s="5">
        <v>4550.7</v>
      </c>
      <c r="R179" s="7">
        <v>14.7</v>
      </c>
      <c r="S179" s="5">
        <v>2491.65</v>
      </c>
      <c r="T179" s="8">
        <v>4.72</v>
      </c>
      <c r="U179" s="5">
        <v>240.72</v>
      </c>
      <c r="AP179" s="5" t="str">
        <f t="shared" si="22"/>
        <v/>
      </c>
      <c r="AR179" s="5" t="str">
        <f t="shared" si="23"/>
        <v/>
      </c>
      <c r="AT179" s="5" t="str">
        <f t="shared" si="24"/>
        <v/>
      </c>
      <c r="AW179" s="5">
        <f t="shared" si="25"/>
        <v>7326.19</v>
      </c>
      <c r="AX179" s="11">
        <f t="shared" si="29"/>
        <v>1.4548201700969601</v>
      </c>
      <c r="AY179" s="5">
        <f t="shared" si="27"/>
        <v>1454.8201700969601</v>
      </c>
    </row>
    <row r="180" spans="1:51" x14ac:dyDescent="0.3">
      <c r="A180" s="1" t="s">
        <v>210</v>
      </c>
      <c r="B180" s="1" t="s">
        <v>211</v>
      </c>
      <c r="C180" s="1" t="s">
        <v>212</v>
      </c>
      <c r="D180" s="1" t="s">
        <v>61</v>
      </c>
      <c r="E180" s="1" t="s">
        <v>99</v>
      </c>
      <c r="F180" s="1" t="s">
        <v>209</v>
      </c>
      <c r="G180" s="1" t="s">
        <v>161</v>
      </c>
      <c r="H180" s="1" t="s">
        <v>65</v>
      </c>
      <c r="I180" s="2">
        <v>39.06</v>
      </c>
      <c r="J180" s="2">
        <v>7.0000000000000007E-2</v>
      </c>
      <c r="K180" s="2">
        <f t="shared" si="28"/>
        <v>6.9999999999999993E-2</v>
      </c>
      <c r="L180" s="2">
        <f t="shared" si="21"/>
        <v>0</v>
      </c>
      <c r="R180" s="7">
        <v>0.06</v>
      </c>
      <c r="S180" s="5">
        <v>10.17</v>
      </c>
      <c r="T180" s="8">
        <v>0.01</v>
      </c>
      <c r="U180" s="5">
        <v>0.51</v>
      </c>
      <c r="AP180" s="5" t="str">
        <f t="shared" si="22"/>
        <v/>
      </c>
      <c r="AR180" s="5" t="str">
        <f t="shared" si="23"/>
        <v/>
      </c>
      <c r="AT180" s="5" t="str">
        <f t="shared" si="24"/>
        <v/>
      </c>
      <c r="AW180" s="5">
        <f t="shared" si="25"/>
        <v>10.68</v>
      </c>
      <c r="AX180" s="11">
        <f t="shared" si="29"/>
        <v>2.120813057897152E-3</v>
      </c>
      <c r="AY180" s="5">
        <f t="shared" si="27"/>
        <v>2.120813057897152</v>
      </c>
    </row>
    <row r="181" spans="1:51" x14ac:dyDescent="0.3">
      <c r="A181" s="1" t="s">
        <v>210</v>
      </c>
      <c r="B181" s="1" t="s">
        <v>211</v>
      </c>
      <c r="C181" s="1" t="s">
        <v>212</v>
      </c>
      <c r="D181" s="1" t="s">
        <v>61</v>
      </c>
      <c r="E181" s="1" t="s">
        <v>129</v>
      </c>
      <c r="F181" s="1" t="s">
        <v>209</v>
      </c>
      <c r="G181" s="1" t="s">
        <v>161</v>
      </c>
      <c r="H181" s="1" t="s">
        <v>65</v>
      </c>
      <c r="I181" s="2">
        <v>39.06</v>
      </c>
      <c r="J181" s="2">
        <v>37.909999999999997</v>
      </c>
      <c r="K181" s="2">
        <f t="shared" si="28"/>
        <v>37.9</v>
      </c>
      <c r="L181" s="2">
        <f t="shared" si="21"/>
        <v>0</v>
      </c>
      <c r="N181" s="4">
        <v>4.03</v>
      </c>
      <c r="O181" s="5">
        <v>1579.76</v>
      </c>
      <c r="P181" s="6">
        <v>8.7999999999999989</v>
      </c>
      <c r="Q181" s="5">
        <v>2600.4</v>
      </c>
      <c r="R181" s="7">
        <v>7.66</v>
      </c>
      <c r="S181" s="5">
        <v>1298.3699999999999</v>
      </c>
      <c r="T181" s="8">
        <v>17.41</v>
      </c>
      <c r="U181" s="5">
        <v>887.91</v>
      </c>
      <c r="AP181" s="5" t="str">
        <f t="shared" si="22"/>
        <v/>
      </c>
      <c r="AR181" s="5" t="str">
        <f t="shared" si="23"/>
        <v/>
      </c>
      <c r="AT181" s="5" t="str">
        <f t="shared" si="24"/>
        <v/>
      </c>
      <c r="AW181" s="5">
        <f t="shared" si="25"/>
        <v>6366.44</v>
      </c>
      <c r="AX181" s="11">
        <f t="shared" si="29"/>
        <v>1.2642349329886462</v>
      </c>
      <c r="AY181" s="5">
        <f t="shared" si="27"/>
        <v>1264.2349329886463</v>
      </c>
    </row>
    <row r="182" spans="1:51" x14ac:dyDescent="0.3">
      <c r="A182" s="1" t="s">
        <v>213</v>
      </c>
      <c r="B182" s="1" t="s">
        <v>214</v>
      </c>
      <c r="C182" s="1" t="s">
        <v>215</v>
      </c>
      <c r="D182" s="1" t="s">
        <v>216</v>
      </c>
      <c r="E182" s="1" t="s">
        <v>100</v>
      </c>
      <c r="F182" s="1" t="s">
        <v>209</v>
      </c>
      <c r="G182" s="1" t="s">
        <v>161</v>
      </c>
      <c r="H182" s="1" t="s">
        <v>65</v>
      </c>
      <c r="I182" s="2">
        <v>275</v>
      </c>
      <c r="J182" s="2">
        <v>0.16</v>
      </c>
      <c r="K182" s="2">
        <f t="shared" si="28"/>
        <v>0.13</v>
      </c>
      <c r="L182" s="2">
        <f t="shared" si="21"/>
        <v>0</v>
      </c>
      <c r="P182" s="6">
        <v>0.05</v>
      </c>
      <c r="Q182" s="5">
        <v>14.775</v>
      </c>
      <c r="R182" s="7">
        <v>0.05</v>
      </c>
      <c r="S182" s="5">
        <v>8.4749999999999996</v>
      </c>
      <c r="T182" s="8">
        <v>0.03</v>
      </c>
      <c r="U182" s="5">
        <v>1.53</v>
      </c>
      <c r="AP182" s="5" t="str">
        <f t="shared" si="22"/>
        <v/>
      </c>
      <c r="AR182" s="5" t="str">
        <f t="shared" si="23"/>
        <v/>
      </c>
      <c r="AT182" s="5" t="str">
        <f t="shared" si="24"/>
        <v/>
      </c>
      <c r="AW182" s="5">
        <f t="shared" si="25"/>
        <v>24.78</v>
      </c>
      <c r="AX182" s="11">
        <f t="shared" si="29"/>
        <v>4.9207628815254147E-3</v>
      </c>
      <c r="AY182" s="5">
        <f t="shared" si="27"/>
        <v>4.9207628815254143</v>
      </c>
    </row>
    <row r="183" spans="1:51" x14ac:dyDescent="0.3">
      <c r="A183" s="1" t="s">
        <v>213</v>
      </c>
      <c r="B183" s="1" t="s">
        <v>214</v>
      </c>
      <c r="C183" s="1" t="s">
        <v>215</v>
      </c>
      <c r="D183" s="1" t="s">
        <v>216</v>
      </c>
      <c r="E183" s="1" t="s">
        <v>74</v>
      </c>
      <c r="F183" s="1" t="s">
        <v>209</v>
      </c>
      <c r="G183" s="1" t="s">
        <v>161</v>
      </c>
      <c r="H183" s="1" t="s">
        <v>65</v>
      </c>
      <c r="I183" s="2">
        <v>275</v>
      </c>
      <c r="J183" s="2">
        <v>39.54</v>
      </c>
      <c r="K183" s="2">
        <f t="shared" si="28"/>
        <v>13.159999999999998</v>
      </c>
      <c r="L183" s="2">
        <f t="shared" si="21"/>
        <v>0</v>
      </c>
      <c r="P183" s="6">
        <v>4.97</v>
      </c>
      <c r="Q183" s="5">
        <v>1468.635</v>
      </c>
      <c r="R183" s="7">
        <v>7.02</v>
      </c>
      <c r="S183" s="5">
        <v>1189.8900000000001</v>
      </c>
      <c r="T183" s="8">
        <v>0.73</v>
      </c>
      <c r="U183" s="5">
        <v>37.229999999999997</v>
      </c>
      <c r="AD183" s="2">
        <v>0.44</v>
      </c>
      <c r="AE183" s="5">
        <v>38.372399999999999</v>
      </c>
      <c r="AP183" s="5" t="str">
        <f t="shared" si="22"/>
        <v/>
      </c>
      <c r="AR183" s="5" t="str">
        <f t="shared" si="23"/>
        <v/>
      </c>
      <c r="AT183" s="5" t="str">
        <f t="shared" si="24"/>
        <v/>
      </c>
      <c r="AW183" s="5">
        <f t="shared" si="25"/>
        <v>2734.1274000000003</v>
      </c>
      <c r="AX183" s="11">
        <f t="shared" si="29"/>
        <v>0.54293755541895039</v>
      </c>
      <c r="AY183" s="5">
        <f t="shared" si="27"/>
        <v>542.9375554189503</v>
      </c>
    </row>
    <row r="184" spans="1:51" x14ac:dyDescent="0.3">
      <c r="A184" s="1" t="s">
        <v>213</v>
      </c>
      <c r="B184" s="1" t="s">
        <v>214</v>
      </c>
      <c r="C184" s="1" t="s">
        <v>215</v>
      </c>
      <c r="D184" s="1" t="s">
        <v>216</v>
      </c>
      <c r="E184" s="1" t="s">
        <v>87</v>
      </c>
      <c r="F184" s="1" t="s">
        <v>209</v>
      </c>
      <c r="G184" s="1" t="s">
        <v>161</v>
      </c>
      <c r="H184" s="1" t="s">
        <v>65</v>
      </c>
      <c r="I184" s="2">
        <v>275</v>
      </c>
      <c r="J184" s="2">
        <v>37.630000000000003</v>
      </c>
      <c r="K184" s="2">
        <f t="shared" si="28"/>
        <v>11.16</v>
      </c>
      <c r="L184" s="2">
        <f t="shared" si="21"/>
        <v>0</v>
      </c>
      <c r="AD184" s="2">
        <v>11.16</v>
      </c>
      <c r="AE184" s="5">
        <v>973.2636</v>
      </c>
      <c r="AP184" s="5" t="str">
        <f t="shared" si="22"/>
        <v/>
      </c>
      <c r="AR184" s="5" t="str">
        <f t="shared" si="23"/>
        <v/>
      </c>
      <c r="AT184" s="5" t="str">
        <f t="shared" si="24"/>
        <v/>
      </c>
      <c r="AW184" s="5">
        <f t="shared" si="25"/>
        <v>973.2636</v>
      </c>
      <c r="AX184" s="11">
        <f t="shared" si="29"/>
        <v>0.1932687407917594</v>
      </c>
      <c r="AY184" s="5">
        <f t="shared" si="27"/>
        <v>193.2687407917594</v>
      </c>
    </row>
    <row r="185" spans="1:51" x14ac:dyDescent="0.3">
      <c r="A185" s="1" t="s">
        <v>213</v>
      </c>
      <c r="B185" s="1" t="s">
        <v>214</v>
      </c>
      <c r="C185" s="1" t="s">
        <v>215</v>
      </c>
      <c r="D185" s="1" t="s">
        <v>216</v>
      </c>
      <c r="E185" s="1" t="s">
        <v>76</v>
      </c>
      <c r="F185" s="1" t="s">
        <v>209</v>
      </c>
      <c r="G185" s="1" t="s">
        <v>161</v>
      </c>
      <c r="H185" s="1" t="s">
        <v>65</v>
      </c>
      <c r="I185" s="2">
        <v>275</v>
      </c>
      <c r="J185" s="2">
        <v>39.08</v>
      </c>
      <c r="K185" s="2">
        <f t="shared" si="28"/>
        <v>31.740000000000002</v>
      </c>
      <c r="L185" s="2">
        <f t="shared" si="21"/>
        <v>0</v>
      </c>
      <c r="P185" s="6">
        <v>1.22</v>
      </c>
      <c r="Q185" s="5">
        <v>360.51</v>
      </c>
      <c r="R185" s="7">
        <v>2.76</v>
      </c>
      <c r="S185" s="5">
        <v>467.82</v>
      </c>
      <c r="T185" s="8">
        <v>27.76</v>
      </c>
      <c r="U185" s="5">
        <v>1415.76</v>
      </c>
      <c r="AP185" s="5" t="str">
        <f t="shared" si="22"/>
        <v/>
      </c>
      <c r="AR185" s="5" t="str">
        <f t="shared" si="23"/>
        <v/>
      </c>
      <c r="AT185" s="5" t="str">
        <f t="shared" si="24"/>
        <v/>
      </c>
      <c r="AW185" s="5">
        <f t="shared" si="25"/>
        <v>2244.09</v>
      </c>
      <c r="AX185" s="11">
        <f t="shared" si="29"/>
        <v>0.44562690778056369</v>
      </c>
      <c r="AY185" s="5">
        <f t="shared" si="27"/>
        <v>445.62690778056367</v>
      </c>
    </row>
    <row r="186" spans="1:51" x14ac:dyDescent="0.3">
      <c r="A186" s="1" t="s">
        <v>213</v>
      </c>
      <c r="B186" s="1" t="s">
        <v>214</v>
      </c>
      <c r="C186" s="1" t="s">
        <v>215</v>
      </c>
      <c r="D186" s="1" t="s">
        <v>216</v>
      </c>
      <c r="E186" s="1" t="s">
        <v>129</v>
      </c>
      <c r="F186" s="1" t="s">
        <v>209</v>
      </c>
      <c r="G186" s="1" t="s">
        <v>161</v>
      </c>
      <c r="H186" s="1" t="s">
        <v>65</v>
      </c>
      <c r="I186" s="2">
        <v>275</v>
      </c>
      <c r="J186" s="2">
        <v>0.09</v>
      </c>
      <c r="K186" s="2">
        <f t="shared" si="28"/>
        <v>0.09</v>
      </c>
      <c r="L186" s="2">
        <f t="shared" si="21"/>
        <v>0</v>
      </c>
      <c r="P186" s="6">
        <v>0.02</v>
      </c>
      <c r="Q186" s="5">
        <v>5.91</v>
      </c>
      <c r="R186" s="7">
        <v>0.01</v>
      </c>
      <c r="S186" s="5">
        <v>1.6950000000000001</v>
      </c>
      <c r="T186" s="8">
        <v>0.06</v>
      </c>
      <c r="U186" s="5">
        <v>3.06</v>
      </c>
      <c r="AP186" s="5" t="str">
        <f t="shared" si="22"/>
        <v/>
      </c>
      <c r="AR186" s="5" t="str">
        <f t="shared" si="23"/>
        <v/>
      </c>
      <c r="AT186" s="5" t="str">
        <f t="shared" si="24"/>
        <v/>
      </c>
      <c r="AW186" s="5">
        <f t="shared" si="25"/>
        <v>10.665000000000001</v>
      </c>
      <c r="AX186" s="11">
        <f t="shared" si="29"/>
        <v>2.1178343878720156E-3</v>
      </c>
      <c r="AY186" s="5">
        <f t="shared" si="27"/>
        <v>2.1178343878720156</v>
      </c>
    </row>
    <row r="187" spans="1:51" x14ac:dyDescent="0.3">
      <c r="A187" s="1" t="s">
        <v>213</v>
      </c>
      <c r="B187" s="1" t="s">
        <v>214</v>
      </c>
      <c r="C187" s="1" t="s">
        <v>215</v>
      </c>
      <c r="D187" s="1" t="s">
        <v>216</v>
      </c>
      <c r="E187" s="1" t="s">
        <v>77</v>
      </c>
      <c r="F187" s="1" t="s">
        <v>209</v>
      </c>
      <c r="G187" s="1" t="s">
        <v>161</v>
      </c>
      <c r="H187" s="1" t="s">
        <v>65</v>
      </c>
      <c r="I187" s="2">
        <v>275</v>
      </c>
      <c r="J187" s="2">
        <v>38.07</v>
      </c>
      <c r="K187" s="2">
        <f t="shared" si="28"/>
        <v>0.28999999999999998</v>
      </c>
      <c r="L187" s="2">
        <f t="shared" si="21"/>
        <v>0</v>
      </c>
      <c r="T187" s="8">
        <v>0.28999999999999998</v>
      </c>
      <c r="U187" s="5">
        <v>14.79</v>
      </c>
      <c r="AP187" s="5" t="str">
        <f t="shared" si="22"/>
        <v/>
      </c>
      <c r="AR187" s="5" t="str">
        <f t="shared" si="23"/>
        <v/>
      </c>
      <c r="AT187" s="5" t="str">
        <f t="shared" si="24"/>
        <v/>
      </c>
      <c r="AW187" s="5">
        <f t="shared" si="25"/>
        <v>14.79</v>
      </c>
      <c r="AX187" s="11">
        <f t="shared" si="29"/>
        <v>2.9369686447845386E-3</v>
      </c>
      <c r="AY187" s="5">
        <f t="shared" si="27"/>
        <v>2.9369686447845389</v>
      </c>
    </row>
    <row r="188" spans="1:51" x14ac:dyDescent="0.3">
      <c r="A188" s="1" t="s">
        <v>213</v>
      </c>
      <c r="B188" s="1" t="s">
        <v>214</v>
      </c>
      <c r="C188" s="1" t="s">
        <v>215</v>
      </c>
      <c r="D188" s="1" t="s">
        <v>216</v>
      </c>
      <c r="E188" s="1" t="s">
        <v>85</v>
      </c>
      <c r="F188" s="1" t="s">
        <v>209</v>
      </c>
      <c r="G188" s="1" t="s">
        <v>161</v>
      </c>
      <c r="H188" s="1" t="s">
        <v>65</v>
      </c>
      <c r="I188" s="2">
        <v>275</v>
      </c>
      <c r="J188" s="2">
        <v>7.0000000000000007E-2</v>
      </c>
      <c r="K188" s="2">
        <f t="shared" si="28"/>
        <v>0.03</v>
      </c>
      <c r="L188" s="2">
        <f t="shared" si="21"/>
        <v>0</v>
      </c>
      <c r="AD188" s="2">
        <v>0.03</v>
      </c>
      <c r="AE188" s="5">
        <v>2.6162999999999998</v>
      </c>
      <c r="AP188" s="5" t="str">
        <f t="shared" si="22"/>
        <v/>
      </c>
      <c r="AR188" s="5" t="str">
        <f t="shared" si="23"/>
        <v/>
      </c>
      <c r="AT188" s="5" t="str">
        <f t="shared" si="24"/>
        <v/>
      </c>
      <c r="AW188" s="5">
        <f t="shared" si="25"/>
        <v>2.6162999999999998</v>
      </c>
      <c r="AX188" s="11">
        <f t="shared" si="29"/>
        <v>5.1953962578429945E-4</v>
      </c>
      <c r="AY188" s="5">
        <f t="shared" si="27"/>
        <v>0.51953962578429946</v>
      </c>
    </row>
    <row r="189" spans="1:51" x14ac:dyDescent="0.3">
      <c r="A189" s="1" t="s">
        <v>213</v>
      </c>
      <c r="B189" s="1" t="s">
        <v>214</v>
      </c>
      <c r="C189" s="1" t="s">
        <v>215</v>
      </c>
      <c r="D189" s="1" t="s">
        <v>216</v>
      </c>
      <c r="E189" s="1" t="s">
        <v>86</v>
      </c>
      <c r="F189" s="1" t="s">
        <v>209</v>
      </c>
      <c r="G189" s="1" t="s">
        <v>161</v>
      </c>
      <c r="H189" s="1" t="s">
        <v>65</v>
      </c>
      <c r="I189" s="2">
        <v>275</v>
      </c>
      <c r="J189" s="2">
        <v>7.0000000000000007E-2</v>
      </c>
      <c r="K189" s="2">
        <f t="shared" si="28"/>
        <v>0.03</v>
      </c>
      <c r="L189" s="2">
        <f t="shared" si="21"/>
        <v>0</v>
      </c>
      <c r="P189" s="6">
        <v>0.03</v>
      </c>
      <c r="Q189" s="5">
        <v>8.8650000000000002</v>
      </c>
      <c r="AP189" s="5" t="str">
        <f t="shared" si="22"/>
        <v/>
      </c>
      <c r="AR189" s="5" t="str">
        <f t="shared" si="23"/>
        <v/>
      </c>
      <c r="AT189" s="5" t="str">
        <f t="shared" si="24"/>
        <v/>
      </c>
      <c r="AW189" s="5">
        <f t="shared" si="25"/>
        <v>8.8650000000000002</v>
      </c>
      <c r="AX189" s="11">
        <f t="shared" si="29"/>
        <v>1.7603939848556413E-3</v>
      </c>
      <c r="AY189" s="5">
        <f t="shared" si="27"/>
        <v>1.7603939848556414</v>
      </c>
    </row>
    <row r="190" spans="1:51" x14ac:dyDescent="0.3">
      <c r="A190" s="1" t="s">
        <v>217</v>
      </c>
      <c r="B190" s="1" t="s">
        <v>201</v>
      </c>
      <c r="C190" s="1" t="s">
        <v>202</v>
      </c>
      <c r="D190" s="1" t="s">
        <v>112</v>
      </c>
      <c r="E190" s="1" t="s">
        <v>99</v>
      </c>
      <c r="F190" s="1" t="s">
        <v>209</v>
      </c>
      <c r="G190" s="1" t="s">
        <v>161</v>
      </c>
      <c r="H190" s="1" t="s">
        <v>65</v>
      </c>
      <c r="I190" s="2">
        <v>157.24</v>
      </c>
      <c r="J190" s="2">
        <v>39.67</v>
      </c>
      <c r="K190" s="2">
        <f t="shared" si="28"/>
        <v>39.670000000000009</v>
      </c>
      <c r="L190" s="2">
        <f t="shared" si="21"/>
        <v>0</v>
      </c>
      <c r="N190" s="4">
        <v>0.11</v>
      </c>
      <c r="O190" s="5">
        <v>43.12</v>
      </c>
      <c r="P190" s="6">
        <v>23.12</v>
      </c>
      <c r="Q190" s="5">
        <v>6831.96</v>
      </c>
      <c r="R190" s="7">
        <v>16.170000000000002</v>
      </c>
      <c r="S190" s="5">
        <v>2740.815000000001</v>
      </c>
      <c r="T190" s="8">
        <v>0.27</v>
      </c>
      <c r="U190" s="5">
        <v>13.77</v>
      </c>
      <c r="AP190" s="5" t="str">
        <f t="shared" si="22"/>
        <v/>
      </c>
      <c r="AR190" s="5" t="str">
        <f t="shared" si="23"/>
        <v/>
      </c>
      <c r="AT190" s="5" t="str">
        <f t="shared" si="24"/>
        <v/>
      </c>
      <c r="AW190" s="5">
        <f t="shared" si="25"/>
        <v>9629.6650000000009</v>
      </c>
      <c r="AX190" s="11">
        <f t="shared" si="29"/>
        <v>1.912239632507039</v>
      </c>
      <c r="AY190" s="5">
        <f t="shared" si="27"/>
        <v>1912.239632507039</v>
      </c>
    </row>
    <row r="191" spans="1:51" x14ac:dyDescent="0.3">
      <c r="A191" s="1" t="s">
        <v>217</v>
      </c>
      <c r="B191" s="1" t="s">
        <v>201</v>
      </c>
      <c r="C191" s="1" t="s">
        <v>202</v>
      </c>
      <c r="D191" s="1" t="s">
        <v>112</v>
      </c>
      <c r="E191" s="1" t="s">
        <v>100</v>
      </c>
      <c r="F191" s="1" t="s">
        <v>209</v>
      </c>
      <c r="G191" s="1" t="s">
        <v>161</v>
      </c>
      <c r="H191" s="1" t="s">
        <v>65</v>
      </c>
      <c r="I191" s="2">
        <v>157.24</v>
      </c>
      <c r="J191" s="2">
        <v>39.39</v>
      </c>
      <c r="K191" s="2">
        <f t="shared" si="28"/>
        <v>39.199999999999996</v>
      </c>
      <c r="L191" s="2">
        <f t="shared" si="21"/>
        <v>0</v>
      </c>
      <c r="P191" s="6">
        <v>7.51</v>
      </c>
      <c r="Q191" s="5">
        <v>2219.2049999999999</v>
      </c>
      <c r="R191" s="7">
        <v>27.33</v>
      </c>
      <c r="S191" s="5">
        <v>4632.4349999999986</v>
      </c>
      <c r="T191" s="8">
        <v>4.3600000000000003</v>
      </c>
      <c r="U191" s="5">
        <v>222.36</v>
      </c>
      <c r="AP191" s="5" t="str">
        <f t="shared" si="22"/>
        <v/>
      </c>
      <c r="AR191" s="5" t="str">
        <f t="shared" si="23"/>
        <v/>
      </c>
      <c r="AT191" s="5" t="str">
        <f t="shared" si="24"/>
        <v/>
      </c>
      <c r="AW191" s="5">
        <f t="shared" si="25"/>
        <v>7073.9999999999982</v>
      </c>
      <c r="AX191" s="11">
        <f t="shared" si="29"/>
        <v>1.4047407838543491</v>
      </c>
      <c r="AY191" s="5">
        <f t="shared" si="27"/>
        <v>1404.740783854349</v>
      </c>
    </row>
    <row r="192" spans="1:51" x14ac:dyDescent="0.3">
      <c r="A192" s="1" t="s">
        <v>217</v>
      </c>
      <c r="B192" s="1" t="s">
        <v>201</v>
      </c>
      <c r="C192" s="1" t="s">
        <v>202</v>
      </c>
      <c r="D192" s="1" t="s">
        <v>112</v>
      </c>
      <c r="E192" s="1" t="s">
        <v>83</v>
      </c>
      <c r="F192" s="1" t="s">
        <v>209</v>
      </c>
      <c r="G192" s="1" t="s">
        <v>161</v>
      </c>
      <c r="H192" s="1" t="s">
        <v>65</v>
      </c>
      <c r="I192" s="2">
        <v>157.24</v>
      </c>
      <c r="J192" s="2">
        <v>37.85</v>
      </c>
      <c r="K192" s="2">
        <f t="shared" si="28"/>
        <v>37.839999999999996</v>
      </c>
      <c r="L192" s="2">
        <f t="shared" si="21"/>
        <v>0</v>
      </c>
      <c r="N192" s="4">
        <v>3.04</v>
      </c>
      <c r="O192" s="5">
        <v>1191.68</v>
      </c>
      <c r="P192" s="6">
        <v>33.04</v>
      </c>
      <c r="Q192" s="5">
        <v>9763.32</v>
      </c>
      <c r="R192" s="7">
        <v>1.76</v>
      </c>
      <c r="S192" s="5">
        <v>298.32</v>
      </c>
      <c r="AP192" s="5" t="str">
        <f t="shared" si="22"/>
        <v/>
      </c>
      <c r="AR192" s="5" t="str">
        <f t="shared" si="23"/>
        <v/>
      </c>
      <c r="AT192" s="5" t="str">
        <f t="shared" si="24"/>
        <v/>
      </c>
      <c r="AW192" s="5">
        <f t="shared" si="25"/>
        <v>11253.32</v>
      </c>
      <c r="AX192" s="11">
        <f t="shared" si="29"/>
        <v>2.2346617978179002</v>
      </c>
      <c r="AY192" s="5">
        <f t="shared" si="27"/>
        <v>2234.6617978179002</v>
      </c>
    </row>
    <row r="193" spans="1:51" x14ac:dyDescent="0.3">
      <c r="A193" s="1" t="s">
        <v>217</v>
      </c>
      <c r="B193" s="1" t="s">
        <v>201</v>
      </c>
      <c r="C193" s="1" t="s">
        <v>202</v>
      </c>
      <c r="D193" s="1" t="s">
        <v>112</v>
      </c>
      <c r="E193" s="1" t="s">
        <v>70</v>
      </c>
      <c r="F193" s="1" t="s">
        <v>209</v>
      </c>
      <c r="G193" s="1" t="s">
        <v>161</v>
      </c>
      <c r="H193" s="1" t="s">
        <v>65</v>
      </c>
      <c r="I193" s="2">
        <v>157.24</v>
      </c>
      <c r="J193" s="2">
        <v>36.93</v>
      </c>
      <c r="K193" s="2">
        <f t="shared" si="28"/>
        <v>36.92</v>
      </c>
      <c r="L193" s="2">
        <f t="shared" si="21"/>
        <v>0</v>
      </c>
      <c r="N193" s="4">
        <v>10.34</v>
      </c>
      <c r="O193" s="5">
        <v>4053.28</v>
      </c>
      <c r="P193" s="6">
        <v>26.58</v>
      </c>
      <c r="Q193" s="5">
        <v>7854.3899999999994</v>
      </c>
      <c r="AP193" s="5" t="str">
        <f t="shared" si="22"/>
        <v/>
      </c>
      <c r="AR193" s="5" t="str">
        <f t="shared" si="23"/>
        <v/>
      </c>
      <c r="AT193" s="5" t="str">
        <f t="shared" si="24"/>
        <v/>
      </c>
      <c r="AW193" s="5">
        <f t="shared" si="25"/>
        <v>11907.67</v>
      </c>
      <c r="AX193" s="11">
        <f t="shared" si="29"/>
        <v>2.3646013132144361</v>
      </c>
      <c r="AY193" s="5">
        <f t="shared" si="27"/>
        <v>2364.6013132144362</v>
      </c>
    </row>
    <row r="194" spans="1:51" x14ac:dyDescent="0.3">
      <c r="A194" s="1" t="s">
        <v>218</v>
      </c>
      <c r="B194" s="1" t="s">
        <v>201</v>
      </c>
      <c r="C194" s="1" t="s">
        <v>202</v>
      </c>
      <c r="D194" s="1" t="s">
        <v>112</v>
      </c>
      <c r="E194" s="1" t="s">
        <v>86</v>
      </c>
      <c r="F194" s="1" t="s">
        <v>209</v>
      </c>
      <c r="G194" s="1" t="s">
        <v>161</v>
      </c>
      <c r="H194" s="1" t="s">
        <v>65</v>
      </c>
      <c r="I194" s="2">
        <v>39</v>
      </c>
      <c r="J194" s="2">
        <v>38.24</v>
      </c>
      <c r="K194" s="2">
        <f t="shared" si="28"/>
        <v>34.879999999999995</v>
      </c>
      <c r="L194" s="2">
        <f t="shared" si="21"/>
        <v>0</v>
      </c>
      <c r="P194" s="6">
        <v>14.32</v>
      </c>
      <c r="Q194" s="5">
        <v>4231.5600000000004</v>
      </c>
      <c r="R194" s="7">
        <v>2.25</v>
      </c>
      <c r="S194" s="5">
        <v>381.375</v>
      </c>
      <c r="AD194" s="2">
        <v>18.309999999999999</v>
      </c>
      <c r="AE194" s="5">
        <v>1596.8151</v>
      </c>
      <c r="AP194" s="5" t="str">
        <f t="shared" si="22"/>
        <v/>
      </c>
      <c r="AR194" s="5" t="str">
        <f t="shared" si="23"/>
        <v/>
      </c>
      <c r="AT194" s="5" t="str">
        <f t="shared" si="24"/>
        <v/>
      </c>
      <c r="AW194" s="5">
        <f t="shared" si="25"/>
        <v>6209.7501000000002</v>
      </c>
      <c r="AX194" s="11">
        <f t="shared" si="29"/>
        <v>1.2331197657638713</v>
      </c>
      <c r="AY194" s="5">
        <f t="shared" si="27"/>
        <v>1233.1197657638713</v>
      </c>
    </row>
    <row r="195" spans="1:51" x14ac:dyDescent="0.3">
      <c r="A195" s="1" t="s">
        <v>218</v>
      </c>
      <c r="B195" s="1" t="s">
        <v>201</v>
      </c>
      <c r="C195" s="1" t="s">
        <v>202</v>
      </c>
      <c r="D195" s="1" t="s">
        <v>112</v>
      </c>
      <c r="E195" s="1" t="s">
        <v>83</v>
      </c>
      <c r="F195" s="1" t="s">
        <v>209</v>
      </c>
      <c r="G195" s="1" t="s">
        <v>161</v>
      </c>
      <c r="H195" s="1" t="s">
        <v>65</v>
      </c>
      <c r="I195" s="2">
        <v>39</v>
      </c>
      <c r="J195" s="2">
        <v>0.09</v>
      </c>
      <c r="K195" s="2">
        <f t="shared" ref="K195:K199" si="30">SUM(N195,P195,R195,T195,X195,Z195,AB195,AF195,AI195,AK195,AM195,V195,AZ195,BB195,BD195,AD195)</f>
        <v>0.09</v>
      </c>
      <c r="L195" s="2">
        <f t="shared" ref="L195:L225" si="31">SUM(M195,AH195,AO195,AQ195,AS195,AU195,AV195)</f>
        <v>0</v>
      </c>
      <c r="P195" s="6">
        <v>0.09</v>
      </c>
      <c r="Q195" s="5">
        <v>26.594999999999999</v>
      </c>
      <c r="AP195" s="5" t="str">
        <f t="shared" ref="AP195:AP225" si="32">IF(AO195&gt;0,AO195*$AP$1,"")</f>
        <v/>
      </c>
      <c r="AR195" s="5" t="str">
        <f t="shared" ref="AR195:AR225" si="33">IF(AQ195&gt;0,AQ195*$AR$1,"")</f>
        <v/>
      </c>
      <c r="AT195" s="5" t="str">
        <f t="shared" ref="AT195:AT225" si="34">IF(AS195&gt;0,AS195*$AT$1,"")</f>
        <v/>
      </c>
      <c r="AW195" s="5">
        <f t="shared" ref="AW195:AW225" si="35">SUM(O195,Q195,S195,U195,Y195,AA195,AC195,AG195,AJ195,AL195,AN195,W195,BA195,BC195,BE195,AE195)</f>
        <v>26.594999999999999</v>
      </c>
      <c r="AX195" s="11">
        <f t="shared" ref="AX195:AX226" si="36">(AW195/$AW$226)*100</f>
        <v>5.281181954566924E-3</v>
      </c>
      <c r="AY195" s="5">
        <f t="shared" si="27"/>
        <v>5.2811819545669243</v>
      </c>
    </row>
    <row r="196" spans="1:51" x14ac:dyDescent="0.3">
      <c r="A196" s="1" t="s">
        <v>219</v>
      </c>
      <c r="B196" s="1" t="s">
        <v>220</v>
      </c>
      <c r="C196" s="1" t="s">
        <v>221</v>
      </c>
      <c r="D196" s="1" t="s">
        <v>61</v>
      </c>
      <c r="E196" s="1" t="s">
        <v>85</v>
      </c>
      <c r="F196" s="1" t="s">
        <v>209</v>
      </c>
      <c r="G196" s="1" t="s">
        <v>161</v>
      </c>
      <c r="H196" s="1" t="s">
        <v>65</v>
      </c>
      <c r="I196" s="2">
        <v>38</v>
      </c>
      <c r="J196" s="2">
        <v>36.81</v>
      </c>
      <c r="K196" s="2">
        <f t="shared" si="30"/>
        <v>25.39</v>
      </c>
      <c r="L196" s="2">
        <f t="shared" si="31"/>
        <v>0</v>
      </c>
      <c r="AD196" s="2">
        <v>25.39</v>
      </c>
      <c r="AE196" s="5">
        <v>2214.2619</v>
      </c>
      <c r="AP196" s="5" t="str">
        <f t="shared" si="32"/>
        <v/>
      </c>
      <c r="AR196" s="5" t="str">
        <f t="shared" si="33"/>
        <v/>
      </c>
      <c r="AT196" s="5" t="str">
        <f t="shared" si="34"/>
        <v/>
      </c>
      <c r="AW196" s="5">
        <f t="shared" si="35"/>
        <v>2214.2619</v>
      </c>
      <c r="AX196" s="11">
        <f t="shared" si="36"/>
        <v>0.43970370328877872</v>
      </c>
      <c r="AY196" s="5">
        <f t="shared" ref="AY196:AY225" si="37">(AX196/100)*$AY$1</f>
        <v>439.70370328877874</v>
      </c>
    </row>
    <row r="197" spans="1:51" x14ac:dyDescent="0.3">
      <c r="A197" s="1" t="s">
        <v>219</v>
      </c>
      <c r="B197" s="1" t="s">
        <v>220</v>
      </c>
      <c r="C197" s="1" t="s">
        <v>221</v>
      </c>
      <c r="D197" s="1" t="s">
        <v>61</v>
      </c>
      <c r="E197" s="1" t="s">
        <v>86</v>
      </c>
      <c r="F197" s="1" t="s">
        <v>209</v>
      </c>
      <c r="G197" s="1" t="s">
        <v>161</v>
      </c>
      <c r="H197" s="1" t="s">
        <v>65</v>
      </c>
      <c r="I197" s="2">
        <v>38</v>
      </c>
      <c r="J197" s="2">
        <v>0.09</v>
      </c>
      <c r="K197" s="2">
        <f t="shared" si="30"/>
        <v>0.02</v>
      </c>
      <c r="L197" s="2">
        <f t="shared" si="31"/>
        <v>0</v>
      </c>
      <c r="AD197" s="2">
        <v>0.02</v>
      </c>
      <c r="AE197" s="5">
        <v>1.7442</v>
      </c>
      <c r="AP197" s="5" t="str">
        <f t="shared" si="32"/>
        <v/>
      </c>
      <c r="AR197" s="5" t="str">
        <f t="shared" si="33"/>
        <v/>
      </c>
      <c r="AT197" s="5" t="str">
        <f t="shared" si="34"/>
        <v/>
      </c>
      <c r="AW197" s="5">
        <f t="shared" si="35"/>
        <v>1.7442</v>
      </c>
      <c r="AX197" s="11">
        <f t="shared" si="36"/>
        <v>3.4635975052286626E-4</v>
      </c>
      <c r="AY197" s="5">
        <f t="shared" si="37"/>
        <v>0.34635975052286627</v>
      </c>
    </row>
    <row r="198" spans="1:51" x14ac:dyDescent="0.3">
      <c r="A198" s="1" t="s">
        <v>222</v>
      </c>
      <c r="B198" s="1" t="s">
        <v>223</v>
      </c>
      <c r="C198" s="1" t="s">
        <v>224</v>
      </c>
      <c r="D198" s="1" t="s">
        <v>225</v>
      </c>
      <c r="E198" s="1" t="s">
        <v>85</v>
      </c>
      <c r="F198" s="1" t="s">
        <v>226</v>
      </c>
      <c r="G198" s="1" t="s">
        <v>64</v>
      </c>
      <c r="H198" s="1" t="s">
        <v>227</v>
      </c>
      <c r="I198" s="2">
        <v>25</v>
      </c>
      <c r="J198" s="2">
        <v>14.67</v>
      </c>
      <c r="K198" s="2">
        <f t="shared" si="30"/>
        <v>14.65</v>
      </c>
      <c r="L198" s="2">
        <f t="shared" si="31"/>
        <v>0</v>
      </c>
      <c r="V198" s="12">
        <v>14.65</v>
      </c>
      <c r="W198" s="5">
        <v>672.43499999999995</v>
      </c>
      <c r="AP198" s="5" t="str">
        <f t="shared" si="32"/>
        <v/>
      </c>
      <c r="AR198" s="5" t="str">
        <f t="shared" si="33"/>
        <v/>
      </c>
      <c r="AT198" s="5" t="str">
        <f t="shared" si="34"/>
        <v/>
      </c>
      <c r="AW198" s="5">
        <f t="shared" si="35"/>
        <v>672.43499999999995</v>
      </c>
      <c r="AX198" s="11">
        <f t="shared" si="36"/>
        <v>0.13353079855684188</v>
      </c>
      <c r="AY198" s="5">
        <f t="shared" si="37"/>
        <v>133.53079855684189</v>
      </c>
    </row>
    <row r="199" spans="1:51" x14ac:dyDescent="0.3">
      <c r="A199" s="1" t="s">
        <v>222</v>
      </c>
      <c r="B199" s="1" t="s">
        <v>223</v>
      </c>
      <c r="C199" s="1" t="s">
        <v>224</v>
      </c>
      <c r="D199" s="1" t="s">
        <v>225</v>
      </c>
      <c r="E199" s="1" t="s">
        <v>86</v>
      </c>
      <c r="F199" s="1" t="s">
        <v>226</v>
      </c>
      <c r="G199" s="1" t="s">
        <v>64</v>
      </c>
      <c r="H199" s="1" t="s">
        <v>227</v>
      </c>
      <c r="I199" s="2">
        <v>25</v>
      </c>
      <c r="J199" s="2">
        <v>7.84</v>
      </c>
      <c r="K199" s="2">
        <f t="shared" si="30"/>
        <v>7.84</v>
      </c>
      <c r="L199" s="2">
        <f t="shared" si="31"/>
        <v>0</v>
      </c>
      <c r="V199" s="12">
        <v>7.84</v>
      </c>
      <c r="W199" s="5">
        <v>359.85599999999999</v>
      </c>
      <c r="AP199" s="5" t="str">
        <f t="shared" si="32"/>
        <v/>
      </c>
      <c r="AR199" s="5" t="str">
        <f t="shared" si="33"/>
        <v/>
      </c>
      <c r="AT199" s="5" t="str">
        <f t="shared" si="34"/>
        <v/>
      </c>
      <c r="AW199" s="5">
        <f t="shared" si="35"/>
        <v>359.85599999999999</v>
      </c>
      <c r="AX199" s="11">
        <f t="shared" si="36"/>
        <v>7.1459485371033471E-2</v>
      </c>
      <c r="AY199" s="5">
        <f t="shared" si="37"/>
        <v>71.459485371033466</v>
      </c>
    </row>
    <row r="200" spans="1:51" x14ac:dyDescent="0.3">
      <c r="A200" s="1" t="s">
        <v>250</v>
      </c>
      <c r="B200" s="1" t="s">
        <v>251</v>
      </c>
      <c r="C200" s="1" t="s">
        <v>252</v>
      </c>
      <c r="D200" s="1" t="s">
        <v>253</v>
      </c>
      <c r="E200" s="1" t="s">
        <v>85</v>
      </c>
      <c r="F200" s="1">
        <v>31</v>
      </c>
      <c r="G200" s="1">
        <v>160</v>
      </c>
      <c r="H200" s="1">
        <v>48</v>
      </c>
      <c r="K200" s="2">
        <f t="shared" ref="K200:K205" si="38">SUM(N200,P200,R200,T200,X200,Z200,AB200,AF200,AI200,AK200,AM200,V200,AZ200,BB200,BD200,AD200)</f>
        <v>0.51</v>
      </c>
      <c r="L200" s="2">
        <f t="shared" ref="L200:L205" si="39">SUM(M200,AH200,AO200,AQ200,AS200,AU200,AV200)</f>
        <v>0</v>
      </c>
      <c r="AK200" s="9">
        <v>0.51</v>
      </c>
      <c r="AL200" s="5">
        <v>97.698149999999998</v>
      </c>
      <c r="AW200" s="5">
        <f t="shared" ref="AW200:AW206" si="40">SUM(O200,Q200,S200,U200,Y200,AA200,AC200,AG200,AJ200,AL200,AN200,W200,BA200,BC200,BE200,AE200)</f>
        <v>97.698149999999998</v>
      </c>
      <c r="AX200" s="11">
        <f t="shared" si="36"/>
        <v>1.9400703394418971E-2</v>
      </c>
      <c r="AY200" s="5">
        <f t="shared" ref="AY200:AY206" si="41">(AX200/100)*$AY$1</f>
        <v>19.400703394418972</v>
      </c>
    </row>
    <row r="201" spans="1:51" x14ac:dyDescent="0.3">
      <c r="A201" s="1" t="s">
        <v>250</v>
      </c>
      <c r="B201" s="1" t="s">
        <v>251</v>
      </c>
      <c r="C201" s="1" t="s">
        <v>252</v>
      </c>
      <c r="D201" s="1" t="s">
        <v>253</v>
      </c>
      <c r="E201" s="1" t="s">
        <v>86</v>
      </c>
      <c r="F201" s="1">
        <v>31</v>
      </c>
      <c r="G201" s="1">
        <v>160</v>
      </c>
      <c r="H201" s="1">
        <v>48</v>
      </c>
      <c r="K201" s="2">
        <f t="shared" si="38"/>
        <v>0.36</v>
      </c>
      <c r="L201" s="2">
        <f t="shared" si="39"/>
        <v>0</v>
      </c>
      <c r="AK201" s="9">
        <v>0.36</v>
      </c>
      <c r="AL201" s="5">
        <v>68.963399999999993</v>
      </c>
      <c r="AW201" s="5">
        <f t="shared" si="40"/>
        <v>68.963399999999993</v>
      </c>
      <c r="AX201" s="11">
        <f t="shared" si="36"/>
        <v>1.3694614160766333E-2</v>
      </c>
      <c r="AY201" s="5">
        <f t="shared" si="41"/>
        <v>13.694614160766333</v>
      </c>
    </row>
    <row r="202" spans="1:51" x14ac:dyDescent="0.3">
      <c r="A202" s="1">
        <v>100</v>
      </c>
      <c r="B202" s="1" t="s">
        <v>228</v>
      </c>
      <c r="C202" s="1" t="s">
        <v>249</v>
      </c>
      <c r="D202" s="1" t="s">
        <v>245</v>
      </c>
      <c r="K202" s="2">
        <f>SUM(N202,P202,R202,T202,X202,Z202,AB202,AF202,AI202,AK202,AM202,V202,AZ202,BB202,BD202,AD202)</f>
        <v>48.32</v>
      </c>
      <c r="L202" s="2">
        <f>SUM(M202,AH202,AO202,AQ202,AS202,AU202,AV202)</f>
        <v>0</v>
      </c>
      <c r="V202" s="12">
        <v>14.74</v>
      </c>
      <c r="W202" s="5">
        <v>676.56600000000003</v>
      </c>
      <c r="X202" s="2">
        <v>33.58</v>
      </c>
      <c r="Y202" s="5">
        <v>1359.99</v>
      </c>
      <c r="AP202" s="5" t="str">
        <f>IF(AO202&gt;0,AO202*$AP$1,"")</f>
        <v/>
      </c>
      <c r="AR202" s="5" t="str">
        <f>IF(AQ202&gt;0,AQ202*$AR$1,"")</f>
        <v/>
      </c>
      <c r="AT202" s="5" t="str">
        <f>IF(AS202&gt;0,AS202*$AT$1,"")</f>
        <v/>
      </c>
      <c r="AW202" s="5">
        <f>SUM(O202,Q202,S202,U202,Y202,AA202,AC202,AG202,AJ202,AL202,AN202,W202,BA202,BC202,BE202,AE202)</f>
        <v>2036.556</v>
      </c>
      <c r="AX202" s="11">
        <f t="shared" si="36"/>
        <v>0.40441522078078573</v>
      </c>
      <c r="AY202" s="5">
        <f>(AX202/100)*$AY$1</f>
        <v>404.41522078078572</v>
      </c>
    </row>
    <row r="203" spans="1:51" x14ac:dyDescent="0.3">
      <c r="B203" s="41" t="s">
        <v>254</v>
      </c>
      <c r="C203" s="41"/>
    </row>
    <row r="204" spans="1:51" x14ac:dyDescent="0.3">
      <c r="B204" s="1" t="s">
        <v>255</v>
      </c>
      <c r="J204" s="2">
        <v>4.99</v>
      </c>
      <c r="K204" s="2">
        <f>SUM(N204,P204,R204,T204,X204,Z204,AB204,AF204,AI204,AK204,AM204,V204,AZ204,BB204,BD204,AD204)</f>
        <v>16.84</v>
      </c>
      <c r="L204" s="2">
        <f>SUM(M204,AH204,AO204,AQ204,AS204,AU204,AV204)</f>
        <v>0</v>
      </c>
      <c r="AD204" s="2">
        <v>2.81</v>
      </c>
      <c r="AE204" s="5">
        <v>245.0574</v>
      </c>
      <c r="AK204" s="9">
        <v>14.03</v>
      </c>
      <c r="AL204" s="5">
        <v>2998.2505000000001</v>
      </c>
      <c r="AP204" s="5" t="str">
        <f>IF(AO204&gt;0,AO204*$AP$1,"")</f>
        <v/>
      </c>
      <c r="AR204" s="5" t="str">
        <f>IF(AQ204&gt;0,AQ204*$AR$1,"")</f>
        <v/>
      </c>
      <c r="AT204" s="5" t="str">
        <f>IF(AS204&gt;0,AS204*$AT$1,"")</f>
        <v/>
      </c>
      <c r="AW204" s="5">
        <f>SUM(O204,Q204,S204,U204,Y204,AA204,AC204,AG204,AJ204,AL204,AN204,W204,BA204,BC204,BE204,AE204)</f>
        <v>3243.3079000000002</v>
      </c>
      <c r="AX204" s="11">
        <f t="shared" ref="AX204:AX225" si="42">(AW204/$AW$226)*100</f>
        <v>0.64404960160121638</v>
      </c>
      <c r="AY204" s="5">
        <f>(AX204/100)*$AY$1</f>
        <v>644.04960160121641</v>
      </c>
    </row>
    <row r="205" spans="1:51" x14ac:dyDescent="0.3">
      <c r="B205" s="41" t="s">
        <v>240</v>
      </c>
      <c r="K205" s="2">
        <f t="shared" si="38"/>
        <v>0</v>
      </c>
      <c r="L205" s="2">
        <f t="shared" si="39"/>
        <v>0</v>
      </c>
      <c r="AW205" s="5">
        <f t="shared" si="40"/>
        <v>0</v>
      </c>
      <c r="AX205" s="11">
        <f t="shared" si="42"/>
        <v>0</v>
      </c>
      <c r="AY205" s="5">
        <f t="shared" si="41"/>
        <v>0</v>
      </c>
    </row>
    <row r="206" spans="1:51" x14ac:dyDescent="0.3">
      <c r="B206" s="1" t="s">
        <v>231</v>
      </c>
      <c r="C206" s="1" t="s">
        <v>244</v>
      </c>
      <c r="D206" s="1" t="s">
        <v>245</v>
      </c>
      <c r="J206" s="2">
        <v>2.41</v>
      </c>
      <c r="K206" s="2">
        <f>SUM(N206,P206,R206,T206,X206,Z206,AB206,AF206,AI206,AK206,AM206,V206,AZ206,BB206,BD206,AD206)</f>
        <v>0.06</v>
      </c>
      <c r="L206" s="2">
        <f t="shared" si="31"/>
        <v>0</v>
      </c>
      <c r="AK206" s="9">
        <v>0.06</v>
      </c>
      <c r="AL206" s="5">
        <v>12.558149999999999</v>
      </c>
      <c r="AP206" s="5" t="str">
        <f t="shared" si="32"/>
        <v/>
      </c>
      <c r="AR206" s="5" t="str">
        <f t="shared" si="33"/>
        <v/>
      </c>
      <c r="AT206" s="5" t="str">
        <f t="shared" si="34"/>
        <v/>
      </c>
      <c r="AW206" s="5">
        <f t="shared" si="40"/>
        <v>12.558149999999999</v>
      </c>
      <c r="AX206" s="11">
        <f t="shared" si="42"/>
        <v>2.4937723317444865E-3</v>
      </c>
      <c r="AY206" s="5">
        <f t="shared" si="41"/>
        <v>2.4937723317444864</v>
      </c>
    </row>
    <row r="207" spans="1:51" x14ac:dyDescent="0.3">
      <c r="B207" s="41" t="s">
        <v>241</v>
      </c>
      <c r="AW207" s="5">
        <f t="shared" si="35"/>
        <v>0</v>
      </c>
      <c r="AX207" s="11">
        <f t="shared" si="42"/>
        <v>0</v>
      </c>
      <c r="AY207" s="5">
        <f t="shared" si="37"/>
        <v>0</v>
      </c>
    </row>
    <row r="208" spans="1:51" x14ac:dyDescent="0.3">
      <c r="B208" s="1" t="s">
        <v>231</v>
      </c>
      <c r="C208" s="1" t="s">
        <v>246</v>
      </c>
      <c r="D208" s="1" t="s">
        <v>245</v>
      </c>
      <c r="J208" s="2">
        <v>1.03</v>
      </c>
      <c r="K208" s="2">
        <f>SUM(N208,P208,R208,T208,X208,Z208,AB208,AF208,AI208,AK208,AM208,V208,AZ208,BB208,BD208,AD208)</f>
        <v>2.4300000000000002</v>
      </c>
      <c r="L208" s="2">
        <f t="shared" si="31"/>
        <v>0</v>
      </c>
      <c r="AK208" s="9">
        <v>2.4300000000000002</v>
      </c>
      <c r="AL208" s="5">
        <v>465.50295000000023</v>
      </c>
      <c r="AP208" s="5" t="str">
        <f t="shared" si="32"/>
        <v/>
      </c>
      <c r="AR208" s="5" t="str">
        <f t="shared" si="33"/>
        <v/>
      </c>
      <c r="AT208" s="5" t="str">
        <f t="shared" si="34"/>
        <v/>
      </c>
      <c r="AW208" s="5">
        <f t="shared" si="35"/>
        <v>465.50295000000023</v>
      </c>
      <c r="AX208" s="11">
        <f t="shared" si="42"/>
        <v>9.2438645585172785E-2</v>
      </c>
      <c r="AY208" s="5">
        <f t="shared" si="37"/>
        <v>92.438645585172779</v>
      </c>
    </row>
    <row r="209" spans="2:51" x14ac:dyDescent="0.3">
      <c r="B209" s="41" t="s">
        <v>242</v>
      </c>
      <c r="AW209" s="5">
        <f t="shared" si="35"/>
        <v>0</v>
      </c>
      <c r="AX209" s="11">
        <f t="shared" si="42"/>
        <v>0</v>
      </c>
      <c r="AY209" s="5">
        <f t="shared" si="37"/>
        <v>0</v>
      </c>
    </row>
    <row r="210" spans="2:51" x14ac:dyDescent="0.3">
      <c r="B210" s="1" t="s">
        <v>229</v>
      </c>
      <c r="C210" s="1" t="s">
        <v>247</v>
      </c>
      <c r="D210" s="1" t="s">
        <v>245</v>
      </c>
      <c r="J210" s="2">
        <v>5.07</v>
      </c>
      <c r="K210" s="2">
        <f t="shared" ref="K210:K216" si="43">SUM(N210,P210,R210,T210,X210,Z210,AB210,AF210,AI210,AK210,AM210,V210,AZ210,BB210,BD210,AD210)</f>
        <v>5.09</v>
      </c>
      <c r="L210" s="2">
        <f t="shared" ref="L210:L216" si="44">SUM(M210,AH210,AO210,AQ210,AS210,AU210,AV210)</f>
        <v>0</v>
      </c>
      <c r="AK210" s="9">
        <v>5.09</v>
      </c>
      <c r="AL210" s="5">
        <v>1144.4235000000001</v>
      </c>
      <c r="AP210" s="5" t="str">
        <f t="shared" ref="AP210:AP216" si="45">IF(AO210&gt;0,AO210*$AP$1,"")</f>
        <v/>
      </c>
      <c r="AR210" s="5" t="str">
        <f t="shared" ref="AR210:AR216" si="46">IF(AQ210&gt;0,AQ210*$AR$1,"")</f>
        <v/>
      </c>
      <c r="AT210" s="5" t="str">
        <f t="shared" ref="AT210:AT216" si="47">IF(AS210&gt;0,AS210*$AT$1,"")</f>
        <v/>
      </c>
      <c r="AW210" s="5">
        <f t="shared" si="35"/>
        <v>1144.4235000000001</v>
      </c>
      <c r="AX210" s="11">
        <f t="shared" si="42"/>
        <v>0.22725733170078288</v>
      </c>
      <c r="AY210" s="5">
        <f t="shared" si="37"/>
        <v>227.25733170078288</v>
      </c>
    </row>
    <row r="211" spans="2:51" x14ac:dyDescent="0.3">
      <c r="B211" s="1" t="s">
        <v>230</v>
      </c>
      <c r="C211" s="1" t="s">
        <v>247</v>
      </c>
      <c r="D211" s="1" t="s">
        <v>245</v>
      </c>
      <c r="J211" s="2">
        <v>10.06</v>
      </c>
      <c r="K211" s="2">
        <f t="shared" si="43"/>
        <v>11.2</v>
      </c>
      <c r="L211" s="2">
        <f t="shared" si="44"/>
        <v>0</v>
      </c>
      <c r="AK211" s="9">
        <v>11.2</v>
      </c>
      <c r="AL211" s="5">
        <v>2635.625</v>
      </c>
      <c r="AP211" s="5" t="str">
        <f t="shared" si="45"/>
        <v/>
      </c>
      <c r="AR211" s="5" t="str">
        <f t="shared" si="46"/>
        <v/>
      </c>
      <c r="AT211" s="5" t="str">
        <f t="shared" si="47"/>
        <v/>
      </c>
      <c r="AW211" s="5">
        <f t="shared" si="35"/>
        <v>2635.625</v>
      </c>
      <c r="AX211" s="11">
        <f t="shared" si="42"/>
        <v>0.52337714566668359</v>
      </c>
      <c r="AY211" s="5">
        <f t="shared" si="37"/>
        <v>523.37714566668365</v>
      </c>
    </row>
    <row r="212" spans="2:51" x14ac:dyDescent="0.3">
      <c r="B212" s="1" t="s">
        <v>231</v>
      </c>
      <c r="C212" s="1" t="s">
        <v>247</v>
      </c>
      <c r="D212" s="1" t="s">
        <v>245</v>
      </c>
      <c r="J212" s="2">
        <v>3.83</v>
      </c>
      <c r="K212" s="2">
        <f t="shared" si="43"/>
        <v>3.79</v>
      </c>
      <c r="L212" s="2">
        <f t="shared" si="44"/>
        <v>0</v>
      </c>
      <c r="AK212" s="9">
        <v>3.79</v>
      </c>
      <c r="AL212" s="5">
        <v>806.7014999999999</v>
      </c>
      <c r="AP212" s="5" t="str">
        <f t="shared" si="45"/>
        <v/>
      </c>
      <c r="AR212" s="5" t="str">
        <f t="shared" si="46"/>
        <v/>
      </c>
      <c r="AT212" s="5" t="str">
        <f t="shared" si="47"/>
        <v/>
      </c>
      <c r="AW212" s="5">
        <f t="shared" si="35"/>
        <v>806.7014999999999</v>
      </c>
      <c r="AX212" s="11">
        <f t="shared" si="42"/>
        <v>0.16019317181884071</v>
      </c>
      <c r="AY212" s="5">
        <f t="shared" si="37"/>
        <v>160.19317181884071</v>
      </c>
    </row>
    <row r="213" spans="2:51" x14ac:dyDescent="0.3">
      <c r="B213" s="1" t="s">
        <v>232</v>
      </c>
      <c r="C213" s="1" t="s">
        <v>247</v>
      </c>
      <c r="D213" s="1" t="s">
        <v>245</v>
      </c>
      <c r="J213" s="2">
        <v>4.7</v>
      </c>
      <c r="K213" s="2">
        <f t="shared" si="43"/>
        <v>2.68</v>
      </c>
      <c r="L213" s="2">
        <f t="shared" si="44"/>
        <v>0</v>
      </c>
      <c r="AK213" s="9">
        <v>2.68</v>
      </c>
      <c r="AL213" s="5">
        <v>600.70999999999992</v>
      </c>
      <c r="AP213" s="5" t="str">
        <f t="shared" si="45"/>
        <v/>
      </c>
      <c r="AR213" s="5" t="str">
        <f t="shared" si="46"/>
        <v/>
      </c>
      <c r="AT213" s="5" t="str">
        <f t="shared" si="47"/>
        <v/>
      </c>
      <c r="AW213" s="5">
        <f t="shared" si="35"/>
        <v>600.70999999999992</v>
      </c>
      <c r="AX213" s="11">
        <f t="shared" si="42"/>
        <v>0.11928779138664775</v>
      </c>
      <c r="AY213" s="5">
        <f t="shared" si="37"/>
        <v>119.28779138664774</v>
      </c>
    </row>
    <row r="214" spans="2:51" x14ac:dyDescent="0.3">
      <c r="B214" s="1" t="s">
        <v>233</v>
      </c>
      <c r="C214" s="1" t="s">
        <v>247</v>
      </c>
      <c r="D214" s="1" t="s">
        <v>245</v>
      </c>
      <c r="J214" s="2">
        <v>5.9700000000000006</v>
      </c>
      <c r="K214" s="2">
        <f t="shared" si="43"/>
        <v>4.33</v>
      </c>
      <c r="L214" s="2">
        <f t="shared" si="44"/>
        <v>0</v>
      </c>
      <c r="AD214" s="2">
        <v>0.59</v>
      </c>
      <c r="AE214" s="5">
        <v>51.45389999999999</v>
      </c>
      <c r="AK214" s="9">
        <v>3.74</v>
      </c>
      <c r="AL214" s="5">
        <v>991.38435000000004</v>
      </c>
      <c r="AP214" s="5" t="str">
        <f t="shared" si="45"/>
        <v/>
      </c>
      <c r="AR214" s="5" t="str">
        <f t="shared" si="46"/>
        <v/>
      </c>
      <c r="AT214" s="5" t="str">
        <f t="shared" si="47"/>
        <v/>
      </c>
      <c r="AW214" s="5">
        <f t="shared" si="35"/>
        <v>1042.83825</v>
      </c>
      <c r="AX214" s="11">
        <f t="shared" si="42"/>
        <v>0.20708473575605005</v>
      </c>
      <c r="AY214" s="5">
        <f t="shared" si="37"/>
        <v>207.08473575605007</v>
      </c>
    </row>
    <row r="215" spans="2:51" x14ac:dyDescent="0.3">
      <c r="B215" s="1" t="s">
        <v>234</v>
      </c>
      <c r="C215" s="1" t="s">
        <v>247</v>
      </c>
      <c r="D215" s="1" t="s">
        <v>245</v>
      </c>
      <c r="J215" s="2">
        <v>1.33</v>
      </c>
      <c r="K215" s="2">
        <f t="shared" si="43"/>
        <v>2.52</v>
      </c>
      <c r="L215" s="2">
        <f t="shared" si="44"/>
        <v>0</v>
      </c>
      <c r="AK215" s="9">
        <v>2.52</v>
      </c>
      <c r="AL215" s="5">
        <v>637.72299999999996</v>
      </c>
      <c r="AP215" s="5" t="str">
        <f t="shared" si="45"/>
        <v/>
      </c>
      <c r="AR215" s="5" t="str">
        <f t="shared" si="46"/>
        <v/>
      </c>
      <c r="AT215" s="5" t="str">
        <f t="shared" si="47"/>
        <v/>
      </c>
      <c r="AW215" s="5">
        <f t="shared" si="35"/>
        <v>637.72299999999996</v>
      </c>
      <c r="AX215" s="11">
        <f t="shared" si="42"/>
        <v>0.12663775896267279</v>
      </c>
      <c r="AY215" s="5">
        <f t="shared" si="37"/>
        <v>126.63775896267278</v>
      </c>
    </row>
    <row r="216" spans="2:51" x14ac:dyDescent="0.3">
      <c r="B216" s="1" t="s">
        <v>235</v>
      </c>
      <c r="C216" s="1" t="s">
        <v>247</v>
      </c>
      <c r="D216" s="1" t="s">
        <v>245</v>
      </c>
      <c r="J216" s="2">
        <v>6.0100000000000007</v>
      </c>
      <c r="K216" s="2">
        <f t="shared" si="43"/>
        <v>3.28</v>
      </c>
      <c r="L216" s="2">
        <f t="shared" si="44"/>
        <v>0</v>
      </c>
      <c r="AD216" s="2">
        <v>0.52</v>
      </c>
      <c r="AE216" s="5">
        <v>45.349200000000003</v>
      </c>
      <c r="AK216" s="9">
        <v>2.76</v>
      </c>
      <c r="AL216" s="5">
        <v>781.49059999999997</v>
      </c>
      <c r="AP216" s="5" t="str">
        <f t="shared" si="45"/>
        <v/>
      </c>
      <c r="AR216" s="5" t="str">
        <f t="shared" si="46"/>
        <v/>
      </c>
      <c r="AT216" s="5" t="str">
        <f t="shared" si="47"/>
        <v/>
      </c>
      <c r="AW216" s="5">
        <f t="shared" si="35"/>
        <v>826.83979999999997</v>
      </c>
      <c r="AX216" s="11">
        <f t="shared" si="42"/>
        <v>0.16419219518998776</v>
      </c>
      <c r="AY216" s="5">
        <f t="shared" si="37"/>
        <v>164.19219518998776</v>
      </c>
    </row>
    <row r="217" spans="2:51" x14ac:dyDescent="0.3">
      <c r="B217" s="41" t="s">
        <v>243</v>
      </c>
      <c r="AW217" s="5">
        <f t="shared" si="35"/>
        <v>0</v>
      </c>
      <c r="AX217" s="11">
        <f t="shared" si="42"/>
        <v>0</v>
      </c>
      <c r="AY217" s="5">
        <f t="shared" si="37"/>
        <v>0</v>
      </c>
    </row>
    <row r="218" spans="2:51" x14ac:dyDescent="0.3">
      <c r="B218" s="1" t="s">
        <v>234</v>
      </c>
      <c r="C218" s="1" t="s">
        <v>248</v>
      </c>
      <c r="D218" s="1" t="s">
        <v>245</v>
      </c>
      <c r="J218" s="2">
        <v>2.96</v>
      </c>
      <c r="K218" s="2">
        <f t="shared" ref="K218:K225" si="48">SUM(N218,P218,R218,T218,X218,Z218,AB218,AF218,AI218,AK218,AM218,V218,AZ218,BB218,BD218,AD218)</f>
        <v>4.25</v>
      </c>
      <c r="L218" s="2">
        <f t="shared" si="31"/>
        <v>0</v>
      </c>
      <c r="AK218" s="9">
        <v>4.25</v>
      </c>
      <c r="AL218" s="5">
        <v>1064.6284000000001</v>
      </c>
      <c r="AP218" s="5" t="str">
        <f t="shared" si="32"/>
        <v/>
      </c>
      <c r="AR218" s="5" t="str">
        <f t="shared" si="33"/>
        <v/>
      </c>
      <c r="AT218" s="5" t="str">
        <f t="shared" si="34"/>
        <v/>
      </c>
      <c r="AW218" s="5">
        <f t="shared" si="35"/>
        <v>1064.6284000000001</v>
      </c>
      <c r="AX218" s="11">
        <f t="shared" si="42"/>
        <v>0.21141178019926521</v>
      </c>
      <c r="AY218" s="5">
        <f t="shared" si="37"/>
        <v>211.41178019926519</v>
      </c>
    </row>
    <row r="219" spans="2:51" x14ac:dyDescent="0.3">
      <c r="B219" s="1" t="s">
        <v>235</v>
      </c>
      <c r="C219" s="1" t="s">
        <v>248</v>
      </c>
      <c r="D219" s="1" t="s">
        <v>245</v>
      </c>
      <c r="J219" s="2">
        <v>7.06</v>
      </c>
      <c r="K219" s="2">
        <f>SUM(N219,P219,R219,T219,X219,Z219,AB219,AF219,AI219,AK219,AM219,V219,AZ219,BB219,BD219,AD219)</f>
        <v>3.53</v>
      </c>
      <c r="L219" s="2">
        <f>SUM(M219,AH219,AO219,AQ219,AS219,AU219,AV219)</f>
        <v>0</v>
      </c>
      <c r="AD219" s="2">
        <v>7.0000000000000007E-2</v>
      </c>
      <c r="AE219" s="5">
        <v>6.1047000000000002</v>
      </c>
      <c r="AK219" s="9">
        <v>3.46</v>
      </c>
      <c r="AL219" s="5">
        <v>945.12495000000013</v>
      </c>
      <c r="AP219" s="5" t="str">
        <f>IF(AO219&gt;0,AO219*$AP$1,"")</f>
        <v/>
      </c>
      <c r="AR219" s="5" t="str">
        <f>IF(AQ219&gt;0,AQ219*$AR$1,"")</f>
        <v/>
      </c>
      <c r="AT219" s="5" t="str">
        <f>IF(AS219&gt;0,AS219*$AT$1,"")</f>
        <v/>
      </c>
      <c r="AW219" s="5">
        <f>SUM(O219,Q219,S219,U219,Y219,AA219,AC219,AG219,AJ219,AL219,AN219,W219,BA219,BC219,BE219,AE219)</f>
        <v>951.22965000000011</v>
      </c>
      <c r="AX219" s="11">
        <f t="shared" si="42"/>
        <v>0.18889328303173572</v>
      </c>
      <c r="AY219" s="5">
        <f>(AX219/100)*$AY$1</f>
        <v>188.89328303173573</v>
      </c>
    </row>
    <row r="220" spans="2:51" x14ac:dyDescent="0.3">
      <c r="B220" s="1" t="s">
        <v>233</v>
      </c>
      <c r="C220" s="1" t="s">
        <v>248</v>
      </c>
      <c r="D220" s="1" t="s">
        <v>245</v>
      </c>
      <c r="J220" s="2">
        <v>5.04</v>
      </c>
      <c r="K220" s="2">
        <f t="shared" si="48"/>
        <v>3.28</v>
      </c>
      <c r="L220" s="2">
        <f t="shared" si="31"/>
        <v>0</v>
      </c>
      <c r="AK220" s="9">
        <v>3.28</v>
      </c>
      <c r="AL220" s="5">
        <v>839.57500000000005</v>
      </c>
      <c r="AP220" s="5" t="str">
        <f t="shared" si="32"/>
        <v/>
      </c>
      <c r="AR220" s="5" t="str">
        <f t="shared" si="33"/>
        <v/>
      </c>
      <c r="AT220" s="5" t="str">
        <f t="shared" si="34"/>
        <v/>
      </c>
      <c r="AW220" s="5">
        <f t="shared" si="35"/>
        <v>839.57500000000005</v>
      </c>
      <c r="AX220" s="11">
        <f t="shared" si="42"/>
        <v>0.16672112575692896</v>
      </c>
      <c r="AY220" s="5">
        <f t="shared" si="37"/>
        <v>166.72112575692898</v>
      </c>
    </row>
    <row r="221" spans="2:51" x14ac:dyDescent="0.3">
      <c r="B221" s="1" t="s">
        <v>230</v>
      </c>
      <c r="C221" s="1" t="s">
        <v>248</v>
      </c>
      <c r="D221" s="1" t="s">
        <v>245</v>
      </c>
      <c r="J221" s="2">
        <v>11.58</v>
      </c>
      <c r="K221" s="2">
        <f t="shared" si="48"/>
        <v>16.48</v>
      </c>
      <c r="L221" s="2">
        <f t="shared" si="31"/>
        <v>0</v>
      </c>
      <c r="AK221" s="9">
        <v>16.48</v>
      </c>
      <c r="AL221" s="5">
        <v>3530.7350000000001</v>
      </c>
      <c r="AP221" s="5" t="str">
        <f t="shared" si="32"/>
        <v/>
      </c>
      <c r="AR221" s="5" t="str">
        <f t="shared" si="33"/>
        <v/>
      </c>
      <c r="AT221" s="5" t="str">
        <f t="shared" si="34"/>
        <v/>
      </c>
      <c r="AW221" s="5">
        <f t="shared" si="35"/>
        <v>3530.7350000000001</v>
      </c>
      <c r="AX221" s="11">
        <f t="shared" si="42"/>
        <v>0.70112630074667615</v>
      </c>
      <c r="AY221" s="5">
        <f t="shared" si="37"/>
        <v>701.12630074667618</v>
      </c>
    </row>
    <row r="222" spans="2:51" x14ac:dyDescent="0.3">
      <c r="B222" s="1" t="s">
        <v>236</v>
      </c>
      <c r="C222" s="1" t="s">
        <v>248</v>
      </c>
      <c r="D222" s="1" t="s">
        <v>245</v>
      </c>
      <c r="J222" s="2">
        <v>1.89</v>
      </c>
      <c r="K222" s="2">
        <f t="shared" si="48"/>
        <v>0.42</v>
      </c>
      <c r="L222" s="2">
        <f t="shared" si="31"/>
        <v>0</v>
      </c>
      <c r="AD222" s="2">
        <v>0.42</v>
      </c>
      <c r="AE222" s="5">
        <v>36.6282</v>
      </c>
      <c r="AP222" s="5" t="str">
        <f t="shared" si="32"/>
        <v/>
      </c>
      <c r="AR222" s="5" t="str">
        <f t="shared" si="33"/>
        <v/>
      </c>
      <c r="AT222" s="5" t="str">
        <f t="shared" si="34"/>
        <v/>
      </c>
      <c r="AW222" s="5">
        <f t="shared" si="35"/>
        <v>36.6282</v>
      </c>
      <c r="AX222" s="11">
        <f t="shared" si="42"/>
        <v>7.2735547609801918E-3</v>
      </c>
      <c r="AY222" s="5">
        <f t="shared" si="37"/>
        <v>7.2735547609801916</v>
      </c>
    </row>
    <row r="223" spans="2:51" x14ac:dyDescent="0.3">
      <c r="B223" s="1" t="s">
        <v>232</v>
      </c>
      <c r="C223" s="1" t="s">
        <v>248</v>
      </c>
      <c r="D223" s="1" t="s">
        <v>245</v>
      </c>
      <c r="J223" s="2">
        <v>7.8900000000000006</v>
      </c>
      <c r="K223" s="2">
        <f t="shared" si="48"/>
        <v>6.24</v>
      </c>
      <c r="L223" s="2">
        <f t="shared" si="31"/>
        <v>0</v>
      </c>
      <c r="AK223" s="9">
        <v>6.24</v>
      </c>
      <c r="AL223" s="5">
        <v>1322.1768999999999</v>
      </c>
      <c r="AP223" s="5" t="str">
        <f t="shared" si="32"/>
        <v/>
      </c>
      <c r="AR223" s="5" t="str">
        <f t="shared" si="33"/>
        <v/>
      </c>
      <c r="AT223" s="5" t="str">
        <f t="shared" si="34"/>
        <v/>
      </c>
      <c r="AW223" s="5">
        <f t="shared" si="35"/>
        <v>1322.1768999999999</v>
      </c>
      <c r="AX223" s="11">
        <f t="shared" si="42"/>
        <v>0.26255524666385549</v>
      </c>
      <c r="AY223" s="5">
        <f t="shared" si="37"/>
        <v>262.55524666385548</v>
      </c>
    </row>
    <row r="224" spans="2:51" x14ac:dyDescent="0.3">
      <c r="B224" s="1" t="s">
        <v>229</v>
      </c>
      <c r="C224" s="1" t="s">
        <v>248</v>
      </c>
      <c r="D224" s="1" t="s">
        <v>245</v>
      </c>
      <c r="J224" s="2">
        <v>3.89</v>
      </c>
      <c r="K224" s="2">
        <f t="shared" si="48"/>
        <v>4.3600000000000003</v>
      </c>
      <c r="L224" s="2">
        <f t="shared" si="31"/>
        <v>0</v>
      </c>
      <c r="AK224" s="9">
        <v>4.3600000000000003</v>
      </c>
      <c r="AL224" s="5">
        <v>835.22340000000008</v>
      </c>
      <c r="AP224" s="5" t="str">
        <f t="shared" si="32"/>
        <v/>
      </c>
      <c r="AR224" s="5" t="str">
        <f t="shared" si="33"/>
        <v/>
      </c>
      <c r="AT224" s="5" t="str">
        <f t="shared" si="34"/>
        <v/>
      </c>
      <c r="AW224" s="5">
        <f t="shared" si="35"/>
        <v>835.22340000000008</v>
      </c>
      <c r="AX224" s="11">
        <f t="shared" si="42"/>
        <v>0.16585699372483673</v>
      </c>
      <c r="AY224" s="5">
        <f t="shared" si="37"/>
        <v>165.85699372483671</v>
      </c>
    </row>
    <row r="225" spans="1:57" ht="15" thickBot="1" x14ac:dyDescent="0.35">
      <c r="B225" s="42" t="s">
        <v>231</v>
      </c>
      <c r="C225" s="1" t="s">
        <v>248</v>
      </c>
      <c r="D225" s="1" t="s">
        <v>245</v>
      </c>
      <c r="J225" s="2">
        <v>0.69</v>
      </c>
      <c r="K225" s="2">
        <f t="shared" si="48"/>
        <v>0.69</v>
      </c>
      <c r="L225" s="2">
        <f t="shared" si="31"/>
        <v>0</v>
      </c>
      <c r="AK225" s="9">
        <v>0.69</v>
      </c>
      <c r="AL225" s="5">
        <v>132.17984999999999</v>
      </c>
      <c r="AP225" s="5" t="str">
        <f t="shared" si="32"/>
        <v/>
      </c>
      <c r="AR225" s="5" t="str">
        <f t="shared" si="33"/>
        <v/>
      </c>
      <c r="AT225" s="5" t="str">
        <f t="shared" si="34"/>
        <v/>
      </c>
      <c r="AW225" s="5">
        <f t="shared" si="35"/>
        <v>132.17984999999999</v>
      </c>
      <c r="AX225" s="11">
        <f t="shared" si="42"/>
        <v>2.6248010474802134E-2</v>
      </c>
      <c r="AY225" s="5">
        <f t="shared" si="37"/>
        <v>26.248010474802133</v>
      </c>
    </row>
    <row r="226" spans="1:57" ht="15" thickTop="1" x14ac:dyDescent="0.3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>
        <f t="shared" ref="K226:BE226" si="49">SUM(K3:K225)</f>
        <v>3740.7900000000018</v>
      </c>
      <c r="L226" s="28">
        <f t="shared" si="49"/>
        <v>37.47999999999999</v>
      </c>
      <c r="M226" s="29">
        <f t="shared" si="49"/>
        <v>0</v>
      </c>
      <c r="N226" s="30">
        <f t="shared" si="49"/>
        <v>141.65</v>
      </c>
      <c r="O226" s="31">
        <f t="shared" si="49"/>
        <v>55526.8</v>
      </c>
      <c r="P226" s="32">
        <f t="shared" si="49"/>
        <v>729.06000000000006</v>
      </c>
      <c r="Q226" s="31">
        <f t="shared" si="49"/>
        <v>215423.91499999995</v>
      </c>
      <c r="R226" s="33">
        <f t="shared" si="49"/>
        <v>530.87000000000012</v>
      </c>
      <c r="S226" s="31">
        <f t="shared" si="49"/>
        <v>89982.47500000002</v>
      </c>
      <c r="T226" s="34">
        <f t="shared" si="49"/>
        <v>865.76999999999964</v>
      </c>
      <c r="U226" s="31">
        <f t="shared" si="49"/>
        <v>44154.270000000004</v>
      </c>
      <c r="V226" s="37">
        <f>SUM(V3:V225)</f>
        <v>972.07000000000016</v>
      </c>
      <c r="W226" s="31">
        <f>SUM(W3:W225)</f>
        <v>44618.013000000006</v>
      </c>
      <c r="X226" s="28">
        <f t="shared" si="49"/>
        <v>33.58</v>
      </c>
      <c r="Y226" s="31">
        <f t="shared" si="49"/>
        <v>1359.99</v>
      </c>
      <c r="Z226" s="28">
        <f t="shared" si="49"/>
        <v>0</v>
      </c>
      <c r="AA226" s="31">
        <f t="shared" si="49"/>
        <v>0</v>
      </c>
      <c r="AB226" s="35">
        <f t="shared" si="49"/>
        <v>7.6099999999999994</v>
      </c>
      <c r="AC226" s="31">
        <f t="shared" si="49"/>
        <v>140.40450000000001</v>
      </c>
      <c r="AD226" s="28">
        <f>SUM(AD3:AD225)</f>
        <v>372.24999999999994</v>
      </c>
      <c r="AE226" s="31">
        <f>SUM(AE3:AE225)</f>
        <v>32463.9107</v>
      </c>
      <c r="AF226" s="36">
        <f t="shared" si="49"/>
        <v>0</v>
      </c>
      <c r="AG226" s="31">
        <f t="shared" si="49"/>
        <v>0</v>
      </c>
      <c r="AH226" s="28">
        <f t="shared" si="49"/>
        <v>0</v>
      </c>
      <c r="AI226" s="28">
        <f t="shared" si="49"/>
        <v>0</v>
      </c>
      <c r="AJ226" s="31">
        <f t="shared" si="49"/>
        <v>0</v>
      </c>
      <c r="AK226" s="35">
        <f t="shared" si="49"/>
        <v>87.929999999999993</v>
      </c>
      <c r="AL226" s="31">
        <f t="shared" si="49"/>
        <v>19910.674599999995</v>
      </c>
      <c r="AM226" s="28">
        <f t="shared" si="49"/>
        <v>0</v>
      </c>
      <c r="AN226" s="31">
        <f t="shared" si="49"/>
        <v>0</v>
      </c>
      <c r="AO226" s="29">
        <f t="shared" si="49"/>
        <v>0.16</v>
      </c>
      <c r="AP226" s="31">
        <f t="shared" si="49"/>
        <v>251.67999999999998</v>
      </c>
      <c r="AQ226" s="29">
        <f t="shared" si="49"/>
        <v>7.35</v>
      </c>
      <c r="AR226" s="31">
        <f t="shared" si="49"/>
        <v>19271.699999999997</v>
      </c>
      <c r="AS226" s="28">
        <f t="shared" si="49"/>
        <v>0</v>
      </c>
      <c r="AT226" s="31">
        <f t="shared" si="49"/>
        <v>0</v>
      </c>
      <c r="AU226" s="28">
        <f t="shared" si="49"/>
        <v>29.97</v>
      </c>
      <c r="AV226" s="28">
        <f t="shared" si="49"/>
        <v>0</v>
      </c>
      <c r="AW226" s="31">
        <f>SUM(AW3:AW225)</f>
        <v>503580.45279999985</v>
      </c>
      <c r="AX226" s="28">
        <f t="shared" si="49"/>
        <v>100.00000000000009</v>
      </c>
      <c r="AY226" s="31">
        <f t="shared" si="49"/>
        <v>100000.00000000007</v>
      </c>
      <c r="AZ226" s="38">
        <f t="shared" si="49"/>
        <v>0</v>
      </c>
      <c r="BA226" s="31">
        <f t="shared" si="49"/>
        <v>0</v>
      </c>
      <c r="BB226" s="39">
        <f t="shared" si="49"/>
        <v>0</v>
      </c>
      <c r="BC226" s="31">
        <f t="shared" si="49"/>
        <v>0</v>
      </c>
      <c r="BD226" s="40">
        <f t="shared" si="49"/>
        <v>0</v>
      </c>
      <c r="BE226" s="31">
        <f t="shared" si="49"/>
        <v>0</v>
      </c>
    </row>
    <row r="229" spans="1:57" x14ac:dyDescent="0.3">
      <c r="B229" s="41" t="s">
        <v>237</v>
      </c>
      <c r="C229" s="1">
        <f>SUM(K226,L226)</f>
        <v>3778.2700000000018</v>
      </c>
    </row>
    <row r="231" spans="1:57" x14ac:dyDescent="0.3">
      <c r="C231" s="1">
        <v>3778.2700000000018</v>
      </c>
    </row>
  </sheetData>
  <autoFilter ref="A2:AY226" xr:uid="{00000000-0001-0000-0000-000000000000}"/>
  <conditionalFormatting sqref="I200:I315">
    <cfRule type="notContainsText" dxfId="0" priority="5" operator="notContains" text="#########">
      <formula>ISERROR(SEARCH("#########",I200))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bd8d7d0ca5acb54121605e7b3d82d5e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e0c05de5974e044f5048071f8a5a3fa0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1B25EC-F5EB-4FB3-ACF8-8831DADCE0CF}"/>
</file>

<file path=customXml/itemProps2.xml><?xml version="1.0" encoding="utf-8"?>
<ds:datastoreItem xmlns:ds="http://schemas.openxmlformats.org/officeDocument/2006/customXml" ds:itemID="{E6A2CF3A-F666-4D50-BB0A-624570E5BDF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6e58739-8685-4d29-a2ec-7c9c68f6c483"/>
    <ds:schemaRef ds:uri="0443536a-32f8-43be-b347-138dc7c4b70d"/>
  </ds:schemaRefs>
</ds:datastoreItem>
</file>

<file path=customXml/itemProps3.xml><?xml version="1.0" encoding="utf-8"?>
<ds:datastoreItem xmlns:ds="http://schemas.openxmlformats.org/officeDocument/2006/customXml" ds:itemID="{DAE5997D-4C0F-4B1C-B5BF-B5288B464A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Kayla Boettcher</dc:creator>
  <cp:lastModifiedBy>Kody Fossum</cp:lastModifiedBy>
  <dcterms:created xsi:type="dcterms:W3CDTF">2025-08-13T20:14:33Z</dcterms:created>
  <dcterms:modified xsi:type="dcterms:W3CDTF">2025-11-17T17:15:12Z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  <property fmtid="{D5CDD505-2E9C-101B-9397-08002B2CF9AE}" pid="3" name="MediaServiceImageTags">
    <vt:lpwstr/>
  </property>
</Properties>
</file>