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30/"/>
    </mc:Choice>
  </mc:AlternateContent>
  <xr:revisionPtr revIDLastSave="9" documentId="13_ncr:1_{BEC214DD-F45D-426C-9E20-791F14A64596}" xr6:coauthVersionLast="47" xr6:coauthVersionMax="47" xr10:uidLastSave="{29A4390D-4B11-4C40-93AA-D5CD7C9559D4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BE146" i="1" l="1"/>
  <c r="BD146" i="1"/>
  <c r="BC146" i="1"/>
  <c r="BB146" i="1"/>
  <c r="BA146" i="1"/>
  <c r="AZ146" i="1"/>
  <c r="AY146" i="1"/>
  <c r="AX146" i="1"/>
  <c r="AW146" i="1"/>
  <c r="AV146" i="1"/>
  <c r="AR146" i="1"/>
  <c r="AQ146" i="1"/>
  <c r="AO146" i="1"/>
  <c r="AM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AP145" i="1"/>
  <c r="AN145" i="1"/>
  <c r="AL145" i="1"/>
  <c r="AP143" i="1"/>
  <c r="AN143" i="1"/>
  <c r="AL143" i="1"/>
  <c r="AP142" i="1"/>
  <c r="AN142" i="1"/>
  <c r="AL142" i="1"/>
  <c r="AP141" i="1"/>
  <c r="AN141" i="1"/>
  <c r="AL141" i="1"/>
  <c r="AP140" i="1"/>
  <c r="AN140" i="1"/>
  <c r="AL140" i="1"/>
  <c r="AP139" i="1"/>
  <c r="AN139" i="1"/>
  <c r="AL139" i="1"/>
  <c r="AP137" i="1"/>
  <c r="AN137" i="1"/>
  <c r="AL137" i="1"/>
  <c r="AP144" i="1"/>
  <c r="AN144" i="1"/>
  <c r="AL144" i="1"/>
  <c r="AP135" i="1"/>
  <c r="AN135" i="1"/>
  <c r="AL135" i="1"/>
  <c r="AP134" i="1"/>
  <c r="AN134" i="1"/>
  <c r="AL134" i="1"/>
  <c r="AP124" i="1"/>
  <c r="AN124" i="1"/>
  <c r="AL124" i="1"/>
  <c r="AP123" i="1"/>
  <c r="AN123" i="1"/>
  <c r="AL123" i="1"/>
  <c r="AP122" i="1"/>
  <c r="AN122" i="1"/>
  <c r="AL122" i="1"/>
  <c r="AP121" i="1"/>
  <c r="AN121" i="1"/>
  <c r="AL121" i="1"/>
  <c r="AP120" i="1"/>
  <c r="AN120" i="1"/>
  <c r="AL120" i="1"/>
  <c r="AP119" i="1"/>
  <c r="AN119" i="1"/>
  <c r="AL119" i="1"/>
  <c r="AP118" i="1"/>
  <c r="AN118" i="1"/>
  <c r="AL118" i="1"/>
  <c r="AP117" i="1"/>
  <c r="AN117" i="1"/>
  <c r="AL117" i="1"/>
  <c r="AP116" i="1"/>
  <c r="AN116" i="1"/>
  <c r="AL116" i="1"/>
  <c r="AP115" i="1"/>
  <c r="AN115" i="1"/>
  <c r="AL115" i="1"/>
  <c r="AP114" i="1"/>
  <c r="AN114" i="1"/>
  <c r="AL114" i="1"/>
  <c r="AP113" i="1"/>
  <c r="AN113" i="1"/>
  <c r="AL113" i="1"/>
  <c r="AP112" i="1"/>
  <c r="AN112" i="1"/>
  <c r="AL112" i="1"/>
  <c r="AP111" i="1"/>
  <c r="AN111" i="1"/>
  <c r="AL111" i="1"/>
  <c r="AP110" i="1"/>
  <c r="AN110" i="1"/>
  <c r="AL110" i="1"/>
  <c r="AP109" i="1"/>
  <c r="AN109" i="1"/>
  <c r="AL109" i="1"/>
  <c r="AP108" i="1"/>
  <c r="AN108" i="1"/>
  <c r="AL108" i="1"/>
  <c r="AP107" i="1"/>
  <c r="AN107" i="1"/>
  <c r="AL107" i="1"/>
  <c r="AP106" i="1"/>
  <c r="AN106" i="1"/>
  <c r="AL106" i="1"/>
  <c r="AP105" i="1"/>
  <c r="AN105" i="1"/>
  <c r="AL105" i="1"/>
  <c r="AP104" i="1"/>
  <c r="AN104" i="1"/>
  <c r="AL104" i="1"/>
  <c r="AP103" i="1"/>
  <c r="AN103" i="1"/>
  <c r="AL103" i="1"/>
  <c r="AP102" i="1"/>
  <c r="AN102" i="1"/>
  <c r="AL102" i="1"/>
  <c r="AP101" i="1"/>
  <c r="AN101" i="1"/>
  <c r="AL101" i="1"/>
  <c r="AP100" i="1"/>
  <c r="AN100" i="1"/>
  <c r="AL100" i="1"/>
  <c r="AP99" i="1"/>
  <c r="AN99" i="1"/>
  <c r="AL99" i="1"/>
  <c r="AP98" i="1"/>
  <c r="AN98" i="1"/>
  <c r="AL98" i="1"/>
  <c r="AP97" i="1"/>
  <c r="AN97" i="1"/>
  <c r="AL97" i="1"/>
  <c r="AP96" i="1"/>
  <c r="AN96" i="1"/>
  <c r="AL96" i="1"/>
  <c r="AP95" i="1"/>
  <c r="AN95" i="1"/>
  <c r="AL95" i="1"/>
  <c r="AP94" i="1"/>
  <c r="AN94" i="1"/>
  <c r="AL94" i="1"/>
  <c r="AP93" i="1"/>
  <c r="AN93" i="1"/>
  <c r="AL93" i="1"/>
  <c r="AP92" i="1"/>
  <c r="AN92" i="1"/>
  <c r="AL92" i="1"/>
  <c r="AP91" i="1"/>
  <c r="AN91" i="1"/>
  <c r="AL91" i="1"/>
  <c r="AP90" i="1"/>
  <c r="AN90" i="1"/>
  <c r="AL90" i="1"/>
  <c r="AP89" i="1"/>
  <c r="AN89" i="1"/>
  <c r="AL89" i="1"/>
  <c r="AP88" i="1"/>
  <c r="AN88" i="1"/>
  <c r="AL88" i="1"/>
  <c r="AP87" i="1"/>
  <c r="AN87" i="1"/>
  <c r="AL87" i="1"/>
  <c r="AP86" i="1"/>
  <c r="AN86" i="1"/>
  <c r="AL86" i="1"/>
  <c r="AP85" i="1"/>
  <c r="AN85" i="1"/>
  <c r="AL85" i="1"/>
  <c r="AP84" i="1"/>
  <c r="AN84" i="1"/>
  <c r="AL84" i="1"/>
  <c r="AP83" i="1"/>
  <c r="AN83" i="1"/>
  <c r="AL83" i="1"/>
  <c r="AP82" i="1"/>
  <c r="AN82" i="1"/>
  <c r="AL82" i="1"/>
  <c r="AP81" i="1"/>
  <c r="AN81" i="1"/>
  <c r="AL81" i="1"/>
  <c r="AP80" i="1"/>
  <c r="AN80" i="1"/>
  <c r="AL80" i="1"/>
  <c r="AP79" i="1"/>
  <c r="AN79" i="1"/>
  <c r="AL79" i="1"/>
  <c r="AP78" i="1"/>
  <c r="AN78" i="1"/>
  <c r="AL78" i="1"/>
  <c r="AP77" i="1"/>
  <c r="AN77" i="1"/>
  <c r="AL77" i="1"/>
  <c r="AP76" i="1"/>
  <c r="AN76" i="1"/>
  <c r="AL76" i="1"/>
  <c r="AP75" i="1"/>
  <c r="AN75" i="1"/>
  <c r="AL75" i="1"/>
  <c r="AP74" i="1"/>
  <c r="AN74" i="1"/>
  <c r="AL74" i="1"/>
  <c r="AP73" i="1"/>
  <c r="AN73" i="1"/>
  <c r="AL73" i="1"/>
  <c r="AP72" i="1"/>
  <c r="AN72" i="1"/>
  <c r="AL72" i="1"/>
  <c r="AP71" i="1"/>
  <c r="AN71" i="1"/>
  <c r="AL71" i="1"/>
  <c r="AP70" i="1"/>
  <c r="AN70" i="1"/>
  <c r="AL70" i="1"/>
  <c r="AP69" i="1"/>
  <c r="AN69" i="1"/>
  <c r="AL69" i="1"/>
  <c r="AP68" i="1"/>
  <c r="AN68" i="1"/>
  <c r="AL68" i="1"/>
  <c r="AP67" i="1"/>
  <c r="AN67" i="1"/>
  <c r="AL67" i="1"/>
  <c r="AP66" i="1"/>
  <c r="AN66" i="1"/>
  <c r="AL66" i="1"/>
  <c r="AP65" i="1"/>
  <c r="AN65" i="1"/>
  <c r="AL65" i="1"/>
  <c r="AP64" i="1"/>
  <c r="AN64" i="1"/>
  <c r="AL64" i="1"/>
  <c r="AP63" i="1"/>
  <c r="AN63" i="1"/>
  <c r="AL63" i="1"/>
  <c r="AP62" i="1"/>
  <c r="AN62" i="1"/>
  <c r="AL62" i="1"/>
  <c r="AP61" i="1"/>
  <c r="AN61" i="1"/>
  <c r="AL61" i="1"/>
  <c r="AP60" i="1"/>
  <c r="AN60" i="1"/>
  <c r="AL60" i="1"/>
  <c r="AP59" i="1"/>
  <c r="AN59" i="1"/>
  <c r="AL59" i="1"/>
  <c r="AP58" i="1"/>
  <c r="AN58" i="1"/>
  <c r="AL58" i="1"/>
  <c r="AP57" i="1"/>
  <c r="AN57" i="1"/>
  <c r="AL57" i="1"/>
  <c r="AP56" i="1"/>
  <c r="AN56" i="1"/>
  <c r="AL56" i="1"/>
  <c r="AP55" i="1"/>
  <c r="AN55" i="1"/>
  <c r="AL55" i="1"/>
  <c r="AP54" i="1"/>
  <c r="AN54" i="1"/>
  <c r="AL54" i="1"/>
  <c r="AP53" i="1"/>
  <c r="AN53" i="1"/>
  <c r="AL53" i="1"/>
  <c r="AP52" i="1"/>
  <c r="AN52" i="1"/>
  <c r="AL52" i="1"/>
  <c r="AP51" i="1"/>
  <c r="AN51" i="1"/>
  <c r="AL51" i="1"/>
  <c r="AP50" i="1"/>
  <c r="AN50" i="1"/>
  <c r="AL50" i="1"/>
  <c r="AP49" i="1"/>
  <c r="AN49" i="1"/>
  <c r="AL49" i="1"/>
  <c r="AP48" i="1"/>
  <c r="AN48" i="1"/>
  <c r="AL48" i="1"/>
  <c r="AP47" i="1"/>
  <c r="AN47" i="1"/>
  <c r="AL47" i="1"/>
  <c r="AP46" i="1"/>
  <c r="AN46" i="1"/>
  <c r="AL46" i="1"/>
  <c r="AP45" i="1"/>
  <c r="AN45" i="1"/>
  <c r="AL45" i="1"/>
  <c r="AP44" i="1"/>
  <c r="AN44" i="1"/>
  <c r="AL44" i="1"/>
  <c r="AP43" i="1"/>
  <c r="AN43" i="1"/>
  <c r="AL43" i="1"/>
  <c r="AP42" i="1"/>
  <c r="AN42" i="1"/>
  <c r="AL42" i="1"/>
  <c r="AP41" i="1"/>
  <c r="AN41" i="1"/>
  <c r="AL41" i="1"/>
  <c r="AP40" i="1"/>
  <c r="AN40" i="1"/>
  <c r="AL40" i="1"/>
  <c r="AP39" i="1"/>
  <c r="AN39" i="1"/>
  <c r="AL39" i="1"/>
  <c r="AP38" i="1"/>
  <c r="AN38" i="1"/>
  <c r="AL38" i="1"/>
  <c r="AP37" i="1"/>
  <c r="AN37" i="1"/>
  <c r="AL37" i="1"/>
  <c r="AP36" i="1"/>
  <c r="AN36" i="1"/>
  <c r="AL36" i="1"/>
  <c r="AP35" i="1"/>
  <c r="AN35" i="1"/>
  <c r="AL35" i="1"/>
  <c r="AP34" i="1"/>
  <c r="AN34" i="1"/>
  <c r="AL34" i="1"/>
  <c r="AP33" i="1"/>
  <c r="AN33" i="1"/>
  <c r="AL33" i="1"/>
  <c r="AP32" i="1"/>
  <c r="AN32" i="1"/>
  <c r="AL32" i="1"/>
  <c r="AP31" i="1"/>
  <c r="AN31" i="1"/>
  <c r="AL31" i="1"/>
  <c r="AP30" i="1"/>
  <c r="AN30" i="1"/>
  <c r="AL30" i="1"/>
  <c r="AP29" i="1"/>
  <c r="AN29" i="1"/>
  <c r="AL29" i="1"/>
  <c r="AP28" i="1"/>
  <c r="AN28" i="1"/>
  <c r="AL28" i="1"/>
  <c r="AP27" i="1"/>
  <c r="AN27" i="1"/>
  <c r="AL27" i="1"/>
  <c r="AP26" i="1"/>
  <c r="AN26" i="1"/>
  <c r="AL26" i="1"/>
  <c r="AP25" i="1"/>
  <c r="AN25" i="1"/>
  <c r="AL25" i="1"/>
  <c r="AP24" i="1"/>
  <c r="AN24" i="1"/>
  <c r="AL24" i="1"/>
  <c r="AP23" i="1"/>
  <c r="AN23" i="1"/>
  <c r="AL23" i="1"/>
  <c r="AP22" i="1"/>
  <c r="AN22" i="1"/>
  <c r="AL22" i="1"/>
  <c r="AP21" i="1"/>
  <c r="AN21" i="1"/>
  <c r="AL21" i="1"/>
  <c r="AP20" i="1"/>
  <c r="AN20" i="1"/>
  <c r="AL20" i="1"/>
  <c r="AP19" i="1"/>
  <c r="AN19" i="1"/>
  <c r="AL19" i="1"/>
  <c r="AP18" i="1"/>
  <c r="AN18" i="1"/>
  <c r="AL18" i="1"/>
  <c r="AP17" i="1"/>
  <c r="AN17" i="1"/>
  <c r="AL17" i="1"/>
  <c r="AP16" i="1"/>
  <c r="AN16" i="1"/>
  <c r="AL16" i="1"/>
  <c r="AP15" i="1"/>
  <c r="AN15" i="1"/>
  <c r="AL15" i="1"/>
  <c r="AP14" i="1"/>
  <c r="AN14" i="1"/>
  <c r="AL14" i="1"/>
  <c r="AP13" i="1"/>
  <c r="AN13" i="1"/>
  <c r="AL13" i="1"/>
  <c r="AP12" i="1"/>
  <c r="AN12" i="1"/>
  <c r="AL12" i="1"/>
  <c r="AP11" i="1"/>
  <c r="AN11" i="1"/>
  <c r="AL11" i="1"/>
  <c r="AP10" i="1"/>
  <c r="AN10" i="1"/>
  <c r="AL10" i="1"/>
  <c r="AP9" i="1"/>
  <c r="AN9" i="1"/>
  <c r="AL9" i="1"/>
  <c r="AP8" i="1"/>
  <c r="AN8" i="1"/>
  <c r="AL8" i="1"/>
  <c r="AP7" i="1"/>
  <c r="AN7" i="1"/>
  <c r="AL7" i="1"/>
  <c r="AP6" i="1"/>
  <c r="AN6" i="1"/>
  <c r="AL6" i="1"/>
  <c r="AP5" i="1"/>
  <c r="AN5" i="1"/>
  <c r="AL5" i="1"/>
  <c r="AP4" i="1"/>
  <c r="AN4" i="1"/>
  <c r="AL4" i="1"/>
  <c r="AS3" i="1"/>
  <c r="AP3" i="1"/>
  <c r="AN3" i="1"/>
  <c r="AL3" i="1"/>
  <c r="L3" i="1"/>
  <c r="K3" i="1"/>
  <c r="AN146" i="1" l="1"/>
  <c r="K146" i="1"/>
  <c r="AP146" i="1"/>
  <c r="L146" i="1"/>
  <c r="AS146" i="1"/>
  <c r="AL146" i="1"/>
  <c r="AT55" i="1" l="1"/>
  <c r="AU55" i="1" s="1"/>
  <c r="AT72" i="1"/>
  <c r="AU72" i="1" s="1"/>
  <c r="AT38" i="1"/>
  <c r="AU38" i="1" s="1"/>
  <c r="AT86" i="1"/>
  <c r="AU86" i="1" s="1"/>
  <c r="AT102" i="1"/>
  <c r="AU102" i="1" s="1"/>
  <c r="AT39" i="1"/>
  <c r="AU39" i="1" s="1"/>
  <c r="AT120" i="1"/>
  <c r="AU120" i="1" s="1"/>
  <c r="AT23" i="1"/>
  <c r="AU23" i="1" s="1"/>
  <c r="AT104" i="1"/>
  <c r="AU104" i="1" s="1"/>
  <c r="AT7" i="1"/>
  <c r="AU7" i="1" s="1"/>
  <c r="AT119" i="1"/>
  <c r="AU119" i="1" s="1"/>
  <c r="AT88" i="1"/>
  <c r="AU88" i="1" s="1"/>
  <c r="AT24" i="1"/>
  <c r="AU24" i="1" s="1"/>
  <c r="AT103" i="1"/>
  <c r="AU103" i="1" s="1"/>
  <c r="AT136" i="1"/>
  <c r="AU136" i="1" s="1"/>
  <c r="AT135" i="1"/>
  <c r="AU135" i="1" s="1"/>
  <c r="AT56" i="1"/>
  <c r="AU56" i="1" s="1"/>
  <c r="AT8" i="1"/>
  <c r="AU8" i="1" s="1"/>
  <c r="AT22" i="1"/>
  <c r="AU22" i="1" s="1"/>
  <c r="AT70" i="1"/>
  <c r="AU70" i="1" s="1"/>
  <c r="AT134" i="1"/>
  <c r="AU134" i="1" s="1"/>
  <c r="AT87" i="1"/>
  <c r="AU87" i="1" s="1"/>
  <c r="AT40" i="1"/>
  <c r="AU40" i="1" s="1"/>
  <c r="AT6" i="1"/>
  <c r="AU6" i="1" s="1"/>
  <c r="AT54" i="1"/>
  <c r="AU54" i="1" s="1"/>
  <c r="AT118" i="1"/>
  <c r="AU118" i="1" s="1"/>
  <c r="AT71" i="1"/>
  <c r="AU71" i="1" s="1"/>
  <c r="AT114" i="1"/>
  <c r="AU114" i="1" s="1"/>
  <c r="AT47" i="1"/>
  <c r="AU47" i="1" s="1"/>
  <c r="AT61" i="1"/>
  <c r="AU61" i="1" s="1"/>
  <c r="AT76" i="1"/>
  <c r="AU76" i="1" s="1"/>
  <c r="AT99" i="1"/>
  <c r="AU99" i="1" s="1"/>
  <c r="AT27" i="1"/>
  <c r="AU27" i="1" s="1"/>
  <c r="AT37" i="1"/>
  <c r="AU37" i="1" s="1"/>
  <c r="AT36" i="1"/>
  <c r="AU36" i="1" s="1"/>
  <c r="AT33" i="1"/>
  <c r="AU33" i="1" s="1"/>
  <c r="AT15" i="1"/>
  <c r="AU15" i="1" s="1"/>
  <c r="AT45" i="1"/>
  <c r="AU45" i="1" s="1"/>
  <c r="AT60" i="1"/>
  <c r="AU60" i="1" s="1"/>
  <c r="AT130" i="1"/>
  <c r="AU130" i="1" s="1"/>
  <c r="AT106" i="1"/>
  <c r="AU106" i="1" s="1"/>
  <c r="AT21" i="1"/>
  <c r="AU21" i="1" s="1"/>
  <c r="AT20" i="1"/>
  <c r="AU20" i="1" s="1"/>
  <c r="AT17" i="1"/>
  <c r="AU17" i="1" s="1"/>
  <c r="AT142" i="1"/>
  <c r="AU142" i="1" s="1"/>
  <c r="AT29" i="1"/>
  <c r="AU29" i="1" s="1"/>
  <c r="AT44" i="1"/>
  <c r="AU44" i="1" s="1"/>
  <c r="AT97" i="1"/>
  <c r="AU97" i="1" s="1"/>
  <c r="AT74" i="1"/>
  <c r="AU74" i="1" s="1"/>
  <c r="AT5" i="1"/>
  <c r="AU5" i="1" s="1"/>
  <c r="AT4" i="1"/>
  <c r="AU4" i="1" s="1"/>
  <c r="AT83" i="1"/>
  <c r="AU83" i="1" s="1"/>
  <c r="AT126" i="1"/>
  <c r="AU126" i="1" s="1"/>
  <c r="AT13" i="1"/>
  <c r="AU13" i="1" s="1"/>
  <c r="AT28" i="1"/>
  <c r="AU28" i="1" s="1"/>
  <c r="AT91" i="1"/>
  <c r="AU91" i="1" s="1"/>
  <c r="AT26" i="1"/>
  <c r="AU26" i="1" s="1"/>
  <c r="AT115" i="1"/>
  <c r="AU115" i="1" s="1"/>
  <c r="AT82" i="1"/>
  <c r="AU82" i="1" s="1"/>
  <c r="AT110" i="1"/>
  <c r="AU110" i="1" s="1"/>
  <c r="AT18" i="1"/>
  <c r="AU18" i="1" s="1"/>
  <c r="AT12" i="1"/>
  <c r="AU12" i="1" s="1"/>
  <c r="AT42" i="1"/>
  <c r="AU42" i="1" s="1"/>
  <c r="AT137" i="1"/>
  <c r="AU137" i="1" s="1"/>
  <c r="AT50" i="1"/>
  <c r="AU50" i="1" s="1"/>
  <c r="AT48" i="1"/>
  <c r="AU48" i="1" s="1"/>
  <c r="AT94" i="1"/>
  <c r="AU94" i="1" s="1"/>
  <c r="AT65" i="1"/>
  <c r="AU65" i="1" s="1"/>
  <c r="AT11" i="1"/>
  <c r="AU11" i="1" s="1"/>
  <c r="AT67" i="1"/>
  <c r="AU67" i="1" s="1"/>
  <c r="AT121" i="1"/>
  <c r="AU121" i="1" s="1"/>
  <c r="AT129" i="1"/>
  <c r="AU129" i="1" s="1"/>
  <c r="AT19" i="1"/>
  <c r="AU19" i="1" s="1"/>
  <c r="AT78" i="1"/>
  <c r="AU78" i="1" s="1"/>
  <c r="AT96" i="1"/>
  <c r="AU96" i="1" s="1"/>
  <c r="AT122" i="1"/>
  <c r="AU122" i="1" s="1"/>
  <c r="AT98" i="1"/>
  <c r="AU98" i="1" s="1"/>
  <c r="AT105" i="1"/>
  <c r="AU105" i="1" s="1"/>
  <c r="AT80" i="1"/>
  <c r="AU80" i="1" s="1"/>
  <c r="AT81" i="1"/>
  <c r="AU81" i="1" s="1"/>
  <c r="AT62" i="1"/>
  <c r="AU62" i="1" s="1"/>
  <c r="AT16" i="1"/>
  <c r="AU16" i="1" s="1"/>
  <c r="AT10" i="1"/>
  <c r="AU10" i="1" s="1"/>
  <c r="AT64" i="1"/>
  <c r="AU64" i="1" s="1"/>
  <c r="AT73" i="1"/>
  <c r="AU73" i="1" s="1"/>
  <c r="AT123" i="1"/>
  <c r="AU123" i="1" s="1"/>
  <c r="AT52" i="1"/>
  <c r="AU52" i="1" s="1"/>
  <c r="AT51" i="1"/>
  <c r="AU51" i="1" s="1"/>
  <c r="AT46" i="1"/>
  <c r="AU46" i="1" s="1"/>
  <c r="AT111" i="1"/>
  <c r="AU111" i="1" s="1"/>
  <c r="AT35" i="1"/>
  <c r="AU35" i="1" s="1"/>
  <c r="AT59" i="1"/>
  <c r="AU59" i="1" s="1"/>
  <c r="AT57" i="1"/>
  <c r="AU57" i="1" s="1"/>
  <c r="AT43" i="1"/>
  <c r="AU43" i="1" s="1"/>
  <c r="AT107" i="1"/>
  <c r="AU107" i="1" s="1"/>
  <c r="AT34" i="1"/>
  <c r="AU34" i="1" s="1"/>
  <c r="AT30" i="1"/>
  <c r="AU30" i="1" s="1"/>
  <c r="AT95" i="1"/>
  <c r="AU95" i="1" s="1"/>
  <c r="AT113" i="1"/>
  <c r="AU113" i="1" s="1"/>
  <c r="AT58" i="1"/>
  <c r="AU58" i="1" s="1"/>
  <c r="AT25" i="1"/>
  <c r="AU25" i="1" s="1"/>
  <c r="AT90" i="1"/>
  <c r="AU90" i="1" s="1"/>
  <c r="AT49" i="1"/>
  <c r="AU49" i="1" s="1"/>
  <c r="AT14" i="1"/>
  <c r="AU14" i="1" s="1"/>
  <c r="AT63" i="1"/>
  <c r="AU63" i="1" s="1"/>
  <c r="AT128" i="1"/>
  <c r="AU128" i="1" s="1"/>
  <c r="AT131" i="1"/>
  <c r="AU131" i="1" s="1"/>
  <c r="AT133" i="1"/>
  <c r="AU133" i="1" s="1"/>
  <c r="AT132" i="1"/>
  <c r="AU132" i="1" s="1"/>
  <c r="AT92" i="1"/>
  <c r="AU92" i="1" s="1"/>
  <c r="AT112" i="1"/>
  <c r="AU112" i="1" s="1"/>
  <c r="AT141" i="1"/>
  <c r="AU141" i="1" s="1"/>
  <c r="AT31" i="1"/>
  <c r="AU31" i="1" s="1"/>
  <c r="AT75" i="1"/>
  <c r="AU75" i="1" s="1"/>
  <c r="AT66" i="1"/>
  <c r="AU66" i="1" s="1"/>
  <c r="AT117" i="1"/>
  <c r="AU117" i="1" s="1"/>
  <c r="AT116" i="1"/>
  <c r="AU116" i="1" s="1"/>
  <c r="AT53" i="1"/>
  <c r="AU53" i="1" s="1"/>
  <c r="AT32" i="1"/>
  <c r="AU32" i="1" s="1"/>
  <c r="AT125" i="1"/>
  <c r="AU125" i="1" s="1"/>
  <c r="AT140" i="1"/>
  <c r="AU140" i="1" s="1"/>
  <c r="AT138" i="1"/>
  <c r="AU138" i="1" s="1"/>
  <c r="AT145" i="1"/>
  <c r="AU145" i="1" s="1"/>
  <c r="AT101" i="1"/>
  <c r="AU101" i="1" s="1"/>
  <c r="AT100" i="1"/>
  <c r="AU100" i="1" s="1"/>
  <c r="AT77" i="1"/>
  <c r="AU77" i="1" s="1"/>
  <c r="AT143" i="1"/>
  <c r="AU143" i="1" s="1"/>
  <c r="AT109" i="1"/>
  <c r="AU109" i="1" s="1"/>
  <c r="AT124" i="1"/>
  <c r="AU124" i="1" s="1"/>
  <c r="AT89" i="1"/>
  <c r="AU89" i="1" s="1"/>
  <c r="AT144" i="1"/>
  <c r="AU144" i="1" s="1"/>
  <c r="AT85" i="1"/>
  <c r="AU85" i="1" s="1"/>
  <c r="AT84" i="1"/>
  <c r="AU84" i="1" s="1"/>
  <c r="AT79" i="1"/>
  <c r="AU79" i="1" s="1"/>
  <c r="AT127" i="1"/>
  <c r="AU127" i="1" s="1"/>
  <c r="AT93" i="1"/>
  <c r="AU93" i="1" s="1"/>
  <c r="AT108" i="1"/>
  <c r="AU108" i="1" s="1"/>
  <c r="AT41" i="1"/>
  <c r="AU41" i="1" s="1"/>
  <c r="AT139" i="1"/>
  <c r="AU139" i="1" s="1"/>
  <c r="AT69" i="1"/>
  <c r="AU69" i="1" s="1"/>
  <c r="AT68" i="1"/>
  <c r="AU68" i="1" s="1"/>
  <c r="AT9" i="1"/>
  <c r="AU9" i="1" s="1"/>
  <c r="C149" i="1"/>
  <c r="AT3" i="1"/>
  <c r="AT146" i="1" l="1"/>
  <c r="AU3" i="1"/>
  <c r="AU146" i="1" s="1"/>
</calcChain>
</file>

<file path=xl/sharedStrings.xml><?xml version="1.0" encoding="utf-8"?>
<sst xmlns="http://schemas.openxmlformats.org/spreadsheetml/2006/main" count="1130" uniqueCount="201">
  <si>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</si>
  <si>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</si>
  <si>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</si>
  <si>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</si>
  <si>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</si>
  <si>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</si>
  <si>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</si>
  <si>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</si>
  <si>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</si>
  <si>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</si>
  <si>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</si>
  <si>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</si>
  <si>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</si>
  <si>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</si>
  <si>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</si>
  <si>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</si>
  <si>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</si>
  <si>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</si>
  <si>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</si>
  <si>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</si>
  <si>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</si>
  <si>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</si>
  <si>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</si>
  <si>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</si>
  <si>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</si>
  <si>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</si>
  <si>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</si>
  <si>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</si>
  <si>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</si>
  <si>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</si>
  <si>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</si>
  <si>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</si>
  <si>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</si>
  <si>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</si>
  <si>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</si>
  <si>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</si>
  <si>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</si>
  <si>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</si>
  <si>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</si>
  <si>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</si>
  <si>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</si>
  <si>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</si>
  <si>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</si>
  <si>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</si>
  <si>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</si>
  <si>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</si>
  <si>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</si>
  <si>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</si>
  <si>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</si>
  <si>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</si>
  <si>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</si>
  <si>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</si>
  <si>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</si>
  <si>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</si>
  <si>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</si>
  <si>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</si>
  <si>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</si>
  <si>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</si>
  <si>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04-001-0020</t>
  </si>
  <si>
    <t>PATRICK J &amp; ANGELA F NOVAK</t>
  </si>
  <si>
    <t>14866 50TH ST NE</t>
  </si>
  <si>
    <t>ST MICHAEL MN 55376-1704</t>
  </si>
  <si>
    <t>SENW</t>
  </si>
  <si>
    <t>01</t>
  </si>
  <si>
    <t>163</t>
  </si>
  <si>
    <t>049</t>
  </si>
  <si>
    <t>SWNE</t>
  </si>
  <si>
    <t>SENE</t>
  </si>
  <si>
    <t>04-001-0060</t>
  </si>
  <si>
    <t>DEXTER FAMILY DECEDENTS TRUST</t>
  </si>
  <si>
    <t>2351 YESTERDAY LANE NE</t>
  </si>
  <si>
    <t>BEMIDJI MN 56601-0000</t>
  </si>
  <si>
    <t>SWNW</t>
  </si>
  <si>
    <t>04-001-0080</t>
  </si>
  <si>
    <t>DANIKA DOSTAL</t>
  </si>
  <si>
    <t>2754 380TH STREET</t>
  </si>
  <si>
    <t>LANCASTER MN 56735-0000</t>
  </si>
  <si>
    <t>NESW</t>
  </si>
  <si>
    <t>NWSW</t>
  </si>
  <si>
    <t>04-001-0090</t>
  </si>
  <si>
    <t>CHRIS W. &amp; ANDREA J. SWENSON</t>
  </si>
  <si>
    <t>3457 280TH AVE.</t>
  </si>
  <si>
    <t>SWSW</t>
  </si>
  <si>
    <t>SESW</t>
  </si>
  <si>
    <t>04-001-0100</t>
  </si>
  <si>
    <t>LARRY DEXTER</t>
  </si>
  <si>
    <t>1020 SCOTT AVE</t>
  </si>
  <si>
    <t>SEWARD NE 68434-0000</t>
  </si>
  <si>
    <t>SWSE</t>
  </si>
  <si>
    <t>SESE</t>
  </si>
  <si>
    <t>NESE</t>
  </si>
  <si>
    <t>NWSE</t>
  </si>
  <si>
    <t>04-002-0120</t>
  </si>
  <si>
    <t>BRADLEY ARIN ETAL</t>
  </si>
  <si>
    <t>1239 EASTVIEW DRIVE</t>
  </si>
  <si>
    <t>GRAFTON ND 58237-1946</t>
  </si>
  <si>
    <t>02</t>
  </si>
  <si>
    <t>JACKSON MUIR JOHNSON</t>
  </si>
  <si>
    <t>306 11th St SE</t>
  </si>
  <si>
    <t>HALLOCK MN 56728-9353</t>
  </si>
  <si>
    <t>04-002-0160</t>
  </si>
  <si>
    <t>04-003-0180</t>
  </si>
  <si>
    <t>TAWNYA SORENSON</t>
  </si>
  <si>
    <t>2624 250TH AVE</t>
  </si>
  <si>
    <t>HALLOCK MN 56728-0000</t>
  </si>
  <si>
    <t>03</t>
  </si>
  <si>
    <t>04-003-0220</t>
  </si>
  <si>
    <t>JAMES M &amp; MARY DIAMOND</t>
  </si>
  <si>
    <t>610 CO RD 4</t>
  </si>
  <si>
    <t>04-003-0240</t>
  </si>
  <si>
    <t>JOANN M HANSON ETAL</t>
  </si>
  <si>
    <t>6123 MOONDANCE RD</t>
  </si>
  <si>
    <t>HELENA MT 59601-0000</t>
  </si>
  <si>
    <t>04-004-0280</t>
  </si>
  <si>
    <t>JOANN M HANSON</t>
  </si>
  <si>
    <t>NENW</t>
  </si>
  <si>
    <t>04</t>
  </si>
  <si>
    <t>NWNW</t>
  </si>
  <si>
    <t>04-004-0300</t>
  </si>
  <si>
    <t>04-004-0320</t>
  </si>
  <si>
    <t>DAWN OLSONAWSKI REVOCABLE LVG TRUST</t>
  </si>
  <si>
    <t>3762 285TH AVE</t>
  </si>
  <si>
    <t>04-004-0340</t>
  </si>
  <si>
    <t>04-005-0370</t>
  </si>
  <si>
    <t>JAMES H YOUNGGREN</t>
  </si>
  <si>
    <t>2174 280TH ST</t>
  </si>
  <si>
    <t>05</t>
  </si>
  <si>
    <t>04-005-0400</t>
  </si>
  <si>
    <t>NATHAN A &amp; TRACI A OLSONAWSKI</t>
  </si>
  <si>
    <t>1609 310TH ST</t>
  </si>
  <si>
    <t>04-005-0420</t>
  </si>
  <si>
    <t>MICHAEL &amp; COURTNEY OLSONAWSKI</t>
  </si>
  <si>
    <t>1729 310TH ST</t>
  </si>
  <si>
    <t>04-005-0460</t>
  </si>
  <si>
    <t>TIMOTHY J &amp; FAITH A MOORE</t>
  </si>
  <si>
    <t>1954 390TH ST</t>
  </si>
  <si>
    <t>ST VINCENT MN 56755-0000</t>
  </si>
  <si>
    <t>04-006-0480</t>
  </si>
  <si>
    <t>KRISTEN FINNEY</t>
  </si>
  <si>
    <t>1659 390TH ST</t>
  </si>
  <si>
    <t>06</t>
  </si>
  <si>
    <t>04-006-0490</t>
  </si>
  <si>
    <t>JOSEPH &amp; KRISTI NIGG</t>
  </si>
  <si>
    <t>702 DOUGLAS AVE NE</t>
  </si>
  <si>
    <t>04-006-0510</t>
  </si>
  <si>
    <t>04-006-0520</t>
  </si>
  <si>
    <t>DAVID &amp; TIFFANY HEMMES</t>
  </si>
  <si>
    <t>PO BOX 55</t>
  </si>
  <si>
    <t>HUMBOLDT MN 56731-0000</t>
  </si>
  <si>
    <t>04-006-0540</t>
  </si>
  <si>
    <t>04-007-0560</t>
  </si>
  <si>
    <t>07</t>
  </si>
  <si>
    <t>NWNE</t>
  </si>
  <si>
    <t>NENE</t>
  </si>
  <si>
    <t>04-007-0580</t>
  </si>
  <si>
    <t>H SHANE STEWART</t>
  </si>
  <si>
    <t>3809 160TH AVE</t>
  </si>
  <si>
    <t>04-012-1060</t>
  </si>
  <si>
    <t>ROY STEWART</t>
  </si>
  <si>
    <t>2472 370TH ST</t>
  </si>
  <si>
    <t>12</t>
  </si>
  <si>
    <t>04-012-1080</t>
  </si>
  <si>
    <t>KATHLEEN HUNTER</t>
  </si>
  <si>
    <t>1482 HURON DR</t>
  </si>
  <si>
    <t>DETROIT LAKES MN 56501-0000</t>
  </si>
  <si>
    <t>26-001-0020</t>
  </si>
  <si>
    <t>MICHAEL &amp; NATHAN OLSONAWSKI</t>
  </si>
  <si>
    <t>050</t>
  </si>
  <si>
    <t>26-001-0060</t>
  </si>
  <si>
    <t>JOHN N &amp; E MAUREEN FINNEY</t>
  </si>
  <si>
    <t>1101 RICE ST PO BOX 13</t>
  </si>
  <si>
    <t>HUMBOLDT MN 56731-0013</t>
  </si>
  <si>
    <t>26-001-0080</t>
  </si>
  <si>
    <t>KEITH E FINNEY</t>
  </si>
  <si>
    <t>56 7TH AVE SE</t>
  </si>
  <si>
    <t>MAYVILLE ND 58257-1524</t>
  </si>
  <si>
    <t>26-001-0100</t>
  </si>
  <si>
    <t>26-002-0200</t>
  </si>
  <si>
    <t>CR-55</t>
  </si>
  <si>
    <t>CR-70</t>
  </si>
  <si>
    <t>230TH AVE</t>
  </si>
  <si>
    <t>T-191</t>
  </si>
  <si>
    <t>390TH ST</t>
  </si>
  <si>
    <t>220TH AVE</t>
  </si>
  <si>
    <t>T-214</t>
  </si>
  <si>
    <t>T-119</t>
  </si>
  <si>
    <t>190TH AVE</t>
  </si>
  <si>
    <t>240TH AVE</t>
  </si>
  <si>
    <t>TOTAL WATERSHED ACRES:</t>
  </si>
  <si>
    <t>KITTSON CO ROADS</t>
  </si>
  <si>
    <t>CLOW TWP ROADS</t>
  </si>
  <si>
    <t>SAINT VINCENT TWP ROADS</t>
  </si>
  <si>
    <t>26-099-3800</t>
  </si>
  <si>
    <t>CANADIAN PACIFIC</t>
  </si>
  <si>
    <t>04-099-4460</t>
  </si>
  <si>
    <t>7550 OGDEN DALE ROAD SE</t>
  </si>
  <si>
    <t>CALGARY, AB T2C 4X9 CANADA</t>
  </si>
  <si>
    <t>NEIL WIESE PO BOX 11</t>
  </si>
  <si>
    <t>HUMBOLDT MN 56731</t>
  </si>
  <si>
    <t>MARK WIESE PO BOX 72</t>
  </si>
  <si>
    <t>KITTSON HWY DEPT. 401 2nd Street 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</si>
</sst>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4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I15" sqref="BI15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customWidth="1"/>
    <col min="38" max="38" width="17.7109375" style="5" customWidth="1"/>
    <col min="39" max="39" width="17.7109375" style="3" customWidth="1"/>
    <col min="40" max="40" width="17.7109375" style="5" customWidth="1"/>
    <col min="41" max="41" width="17.7109375" style="2" hidden="1" customWidth="1"/>
    <col min="42" max="42" width="17.7109375" style="5" hidden="1" customWidth="1"/>
    <col min="43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1368</v>
      </c>
      <c r="AN1" s="5">
        <v>2280</v>
      </c>
      <c r="AP1" s="5">
        <v>1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159.25</v>
      </c>
      <c r="J3" s="2">
        <v>7.0000000000000007E-2</v>
      </c>
      <c r="K3" s="2">
        <f t="shared" ref="K3:K66" si="0">SUM(N3,P3,R3,T3,V3,X3,Z3,AB3,AE3,AG3,AI3,AV3,AX3,AZ3,BB3,BD3)</f>
        <v>0</v>
      </c>
      <c r="L3" s="2">
        <f t="shared" ref="L3:L66" si="1">SUM(M3,AD3,AK3,AM3,AO3,AQ3,AR3)</f>
        <v>0.05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R3" s="2">
        <v>0.05</v>
      </c>
      <c r="AS3" s="5">
        <f t="shared" ref="AS3:AS66" si="5">SUM(O3,Q3,S3,U3,W3,Y3,AA3,AC3,AF3,AH3,AJ3,AW3,AY3,BA3,BC3,BE3)</f>
        <v>0</v>
      </c>
      <c r="AT3" s="11">
        <f t="shared" ref="AT3:AT34" si="6">(AS3/$AS$146)*100</f>
        <v>0</v>
      </c>
      <c r="AU3" s="5">
        <f t="shared" ref="AU3:AU66" si="7">(AT3/100)*$AU$1</f>
        <v>0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159.25</v>
      </c>
      <c r="J4" s="2">
        <v>40.5</v>
      </c>
      <c r="K4" s="2">
        <f t="shared" si="0"/>
        <v>0</v>
      </c>
      <c r="L4" s="2">
        <f t="shared" si="1"/>
        <v>16.02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16.02</v>
      </c>
      <c r="AS4" s="5">
        <f t="shared" si="5"/>
        <v>0</v>
      </c>
      <c r="AT4" s="11">
        <f t="shared" si="6"/>
        <v>0</v>
      </c>
      <c r="AU4" s="5">
        <f t="shared" si="7"/>
        <v>0</v>
      </c>
    </row>
    <row r="5" spans="1:57" x14ac:dyDescent="0.25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159.25</v>
      </c>
      <c r="J5" s="2">
        <v>39.93</v>
      </c>
      <c r="K5" s="2">
        <f t="shared" si="0"/>
        <v>0</v>
      </c>
      <c r="L5" s="2">
        <f t="shared" si="1"/>
        <v>0.42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0.42</v>
      </c>
      <c r="AS5" s="5">
        <f t="shared" si="5"/>
        <v>0</v>
      </c>
      <c r="AT5" s="11">
        <f t="shared" si="6"/>
        <v>0</v>
      </c>
      <c r="AU5" s="5">
        <f t="shared" si="7"/>
        <v>0</v>
      </c>
    </row>
    <row r="6" spans="1:57" x14ac:dyDescent="0.25">
      <c r="A6" s="1" t="s">
        <v>68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63</v>
      </c>
      <c r="G6" s="1" t="s">
        <v>64</v>
      </c>
      <c r="H6" s="1" t="s">
        <v>65</v>
      </c>
      <c r="I6" s="2">
        <v>78.25</v>
      </c>
      <c r="J6" s="2">
        <v>26.15</v>
      </c>
      <c r="K6" s="2">
        <f t="shared" si="0"/>
        <v>0</v>
      </c>
      <c r="L6" s="2">
        <f t="shared" si="1"/>
        <v>26.15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26.15</v>
      </c>
      <c r="AS6" s="5">
        <f t="shared" si="5"/>
        <v>0</v>
      </c>
      <c r="AT6" s="11">
        <f t="shared" si="6"/>
        <v>0</v>
      </c>
      <c r="AU6" s="5">
        <f t="shared" si="7"/>
        <v>0</v>
      </c>
    </row>
    <row r="7" spans="1:57" x14ac:dyDescent="0.25">
      <c r="A7" s="1" t="s">
        <v>68</v>
      </c>
      <c r="B7" s="1" t="s">
        <v>69</v>
      </c>
      <c r="C7" s="1" t="s">
        <v>70</v>
      </c>
      <c r="D7" s="1" t="s">
        <v>71</v>
      </c>
      <c r="E7" s="1" t="s">
        <v>62</v>
      </c>
      <c r="F7" s="1" t="s">
        <v>63</v>
      </c>
      <c r="G7" s="1" t="s">
        <v>64</v>
      </c>
      <c r="H7" s="1" t="s">
        <v>65</v>
      </c>
      <c r="I7" s="2">
        <v>78.25</v>
      </c>
      <c r="J7" s="2">
        <v>26.91</v>
      </c>
      <c r="K7" s="2">
        <f t="shared" si="0"/>
        <v>0</v>
      </c>
      <c r="L7" s="2">
        <f t="shared" si="1"/>
        <v>26.91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26.91</v>
      </c>
      <c r="AS7" s="5">
        <f t="shared" si="5"/>
        <v>0</v>
      </c>
      <c r="AT7" s="11">
        <f t="shared" si="6"/>
        <v>0</v>
      </c>
      <c r="AU7" s="5">
        <f t="shared" si="7"/>
        <v>0</v>
      </c>
    </row>
    <row r="8" spans="1:57" x14ac:dyDescent="0.25">
      <c r="A8" s="1" t="s">
        <v>73</v>
      </c>
      <c r="B8" s="1" t="s">
        <v>74</v>
      </c>
      <c r="C8" s="1" t="s">
        <v>75</v>
      </c>
      <c r="D8" s="1" t="s">
        <v>76</v>
      </c>
      <c r="E8" s="1" t="s">
        <v>72</v>
      </c>
      <c r="F8" s="1" t="s">
        <v>63</v>
      </c>
      <c r="G8" s="1" t="s">
        <v>64</v>
      </c>
      <c r="H8" s="1" t="s">
        <v>65</v>
      </c>
      <c r="I8" s="2">
        <v>80</v>
      </c>
      <c r="J8" s="2">
        <v>0.09</v>
      </c>
      <c r="K8" s="2">
        <f t="shared" si="0"/>
        <v>0</v>
      </c>
      <c r="L8" s="2">
        <f t="shared" si="1"/>
        <v>0.09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0.09</v>
      </c>
      <c r="AS8" s="5">
        <f t="shared" si="5"/>
        <v>0</v>
      </c>
      <c r="AT8" s="11">
        <f t="shared" si="6"/>
        <v>0</v>
      </c>
      <c r="AU8" s="5">
        <f t="shared" si="7"/>
        <v>0</v>
      </c>
    </row>
    <row r="9" spans="1:57" x14ac:dyDescent="0.25">
      <c r="A9" s="1" t="s">
        <v>73</v>
      </c>
      <c r="B9" s="1" t="s">
        <v>74</v>
      </c>
      <c r="C9" s="1" t="s">
        <v>75</v>
      </c>
      <c r="D9" s="1" t="s">
        <v>76</v>
      </c>
      <c r="E9" s="1" t="s">
        <v>62</v>
      </c>
      <c r="F9" s="1" t="s">
        <v>63</v>
      </c>
      <c r="G9" s="1" t="s">
        <v>64</v>
      </c>
      <c r="H9" s="1" t="s">
        <v>65</v>
      </c>
      <c r="I9" s="2">
        <v>80</v>
      </c>
      <c r="J9" s="2">
        <v>0.09</v>
      </c>
      <c r="K9" s="2">
        <f t="shared" si="0"/>
        <v>0.01</v>
      </c>
      <c r="L9" s="2">
        <f t="shared" si="1"/>
        <v>0.08</v>
      </c>
      <c r="T9" s="8">
        <v>0.01</v>
      </c>
      <c r="U9" s="5">
        <v>0.89375000000000004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0.08</v>
      </c>
      <c r="AS9" s="5">
        <f t="shared" si="5"/>
        <v>0.89375000000000004</v>
      </c>
      <c r="AT9" s="11">
        <f t="shared" si="6"/>
        <v>2.1746606297829677E-4</v>
      </c>
      <c r="AU9" s="5">
        <f t="shared" si="7"/>
        <v>0.21746606297829676</v>
      </c>
    </row>
    <row r="10" spans="1:57" x14ac:dyDescent="0.25">
      <c r="A10" s="1" t="s">
        <v>73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63</v>
      </c>
      <c r="G10" s="1" t="s">
        <v>64</v>
      </c>
      <c r="H10" s="1" t="s">
        <v>65</v>
      </c>
      <c r="I10" s="2">
        <v>80</v>
      </c>
      <c r="J10" s="2">
        <v>39.31</v>
      </c>
      <c r="K10" s="2">
        <f t="shared" si="0"/>
        <v>38.68</v>
      </c>
      <c r="L10" s="2">
        <f t="shared" si="1"/>
        <v>0.63</v>
      </c>
      <c r="T10" s="8">
        <v>38.68</v>
      </c>
      <c r="U10" s="5">
        <v>3457.0250000000001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0.63</v>
      </c>
      <c r="AS10" s="5">
        <f t="shared" si="5"/>
        <v>3457.0250000000001</v>
      </c>
      <c r="AT10" s="11">
        <f t="shared" si="6"/>
        <v>0.84115873160005172</v>
      </c>
      <c r="AU10" s="5">
        <f t="shared" si="7"/>
        <v>841.15873160005174</v>
      </c>
    </row>
    <row r="11" spans="1:57" x14ac:dyDescent="0.25">
      <c r="A11" s="1" t="s">
        <v>73</v>
      </c>
      <c r="B11" s="1" t="s">
        <v>74</v>
      </c>
      <c r="C11" s="1" t="s">
        <v>75</v>
      </c>
      <c r="D11" s="1" t="s">
        <v>76</v>
      </c>
      <c r="E11" s="1" t="s">
        <v>78</v>
      </c>
      <c r="F11" s="1" t="s">
        <v>63</v>
      </c>
      <c r="G11" s="1" t="s">
        <v>64</v>
      </c>
      <c r="H11" s="1" t="s">
        <v>65</v>
      </c>
      <c r="I11" s="2">
        <v>80</v>
      </c>
      <c r="J11" s="2">
        <v>40.07</v>
      </c>
      <c r="K11" s="2">
        <f t="shared" si="0"/>
        <v>39.619999999999997</v>
      </c>
      <c r="L11" s="2">
        <f t="shared" si="1"/>
        <v>0.38</v>
      </c>
      <c r="T11" s="8">
        <v>39.619999999999997</v>
      </c>
      <c r="U11" s="5">
        <v>3541.0374999999999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0.38</v>
      </c>
      <c r="AS11" s="5">
        <f t="shared" si="5"/>
        <v>3541.0374999999999</v>
      </c>
      <c r="AT11" s="11">
        <f t="shared" si="6"/>
        <v>0.86160054152001164</v>
      </c>
      <c r="AU11" s="5">
        <f t="shared" si="7"/>
        <v>861.60054152001169</v>
      </c>
    </row>
    <row r="12" spans="1:57" x14ac:dyDescent="0.25">
      <c r="A12" s="1" t="s">
        <v>79</v>
      </c>
      <c r="B12" s="1" t="s">
        <v>80</v>
      </c>
      <c r="C12" s="1" t="s">
        <v>81</v>
      </c>
      <c r="D12" s="1" t="s">
        <v>76</v>
      </c>
      <c r="E12" s="1" t="s">
        <v>82</v>
      </c>
      <c r="F12" s="1" t="s">
        <v>63</v>
      </c>
      <c r="G12" s="1" t="s">
        <v>64</v>
      </c>
      <c r="H12" s="1" t="s">
        <v>65</v>
      </c>
      <c r="I12" s="2">
        <v>80</v>
      </c>
      <c r="J12" s="2">
        <v>40.07</v>
      </c>
      <c r="K12" s="2">
        <f t="shared" si="0"/>
        <v>38.22</v>
      </c>
      <c r="L12" s="2">
        <f t="shared" si="1"/>
        <v>1.76</v>
      </c>
      <c r="T12" s="8">
        <v>38.22</v>
      </c>
      <c r="U12" s="5">
        <v>3415.9124999999999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R12" s="2">
        <v>1.76</v>
      </c>
      <c r="AS12" s="5">
        <f t="shared" si="5"/>
        <v>3415.9124999999999</v>
      </c>
      <c r="AT12" s="11">
        <f t="shared" si="6"/>
        <v>0.83115529270305011</v>
      </c>
      <c r="AU12" s="5">
        <f t="shared" si="7"/>
        <v>831.15529270305012</v>
      </c>
    </row>
    <row r="13" spans="1:57" x14ac:dyDescent="0.25">
      <c r="A13" s="1" t="s">
        <v>79</v>
      </c>
      <c r="B13" s="1" t="s">
        <v>80</v>
      </c>
      <c r="C13" s="1" t="s">
        <v>81</v>
      </c>
      <c r="D13" s="1" t="s">
        <v>76</v>
      </c>
      <c r="E13" s="1" t="s">
        <v>83</v>
      </c>
      <c r="F13" s="1" t="s">
        <v>63</v>
      </c>
      <c r="G13" s="1" t="s">
        <v>64</v>
      </c>
      <c r="H13" s="1" t="s">
        <v>65</v>
      </c>
      <c r="I13" s="2">
        <v>80</v>
      </c>
      <c r="J13" s="2">
        <v>39.21</v>
      </c>
      <c r="K13" s="2">
        <f t="shared" si="0"/>
        <v>36.549999999999997</v>
      </c>
      <c r="L13" s="2">
        <f t="shared" si="1"/>
        <v>2.66</v>
      </c>
      <c r="T13" s="8">
        <v>36.549999999999997</v>
      </c>
      <c r="U13" s="5">
        <v>3266.65625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R13" s="2">
        <v>2.66</v>
      </c>
      <c r="AS13" s="5">
        <f t="shared" si="5"/>
        <v>3266.65625</v>
      </c>
      <c r="AT13" s="11">
        <f t="shared" si="6"/>
        <v>0.79483846018567461</v>
      </c>
      <c r="AU13" s="5">
        <f t="shared" si="7"/>
        <v>794.83846018567465</v>
      </c>
    </row>
    <row r="14" spans="1:57" x14ac:dyDescent="0.25">
      <c r="A14" s="1" t="s">
        <v>79</v>
      </c>
      <c r="B14" s="1" t="s">
        <v>80</v>
      </c>
      <c r="C14" s="1" t="s">
        <v>81</v>
      </c>
      <c r="D14" s="1" t="s">
        <v>76</v>
      </c>
      <c r="E14" s="1" t="s">
        <v>77</v>
      </c>
      <c r="F14" s="1" t="s">
        <v>63</v>
      </c>
      <c r="G14" s="1" t="s">
        <v>64</v>
      </c>
      <c r="H14" s="1" t="s">
        <v>65</v>
      </c>
      <c r="I14" s="2">
        <v>80</v>
      </c>
      <c r="J14" s="2">
        <v>0.09</v>
      </c>
      <c r="K14" s="2">
        <f t="shared" si="0"/>
        <v>0.09</v>
      </c>
      <c r="L14" s="2">
        <f t="shared" si="1"/>
        <v>0</v>
      </c>
      <c r="T14" s="8">
        <v>0.09</v>
      </c>
      <c r="U14" s="5">
        <v>8.0437499999999993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8.0437499999999993</v>
      </c>
      <c r="AT14" s="11">
        <f t="shared" si="6"/>
        <v>1.9571945668046702E-3</v>
      </c>
      <c r="AU14" s="5">
        <f t="shared" si="7"/>
        <v>1.9571945668046702</v>
      </c>
    </row>
    <row r="15" spans="1:57" x14ac:dyDescent="0.25">
      <c r="A15" s="1" t="s">
        <v>79</v>
      </c>
      <c r="B15" s="1" t="s">
        <v>80</v>
      </c>
      <c r="C15" s="1" t="s">
        <v>81</v>
      </c>
      <c r="D15" s="1" t="s">
        <v>76</v>
      </c>
      <c r="E15" s="1" t="s">
        <v>78</v>
      </c>
      <c r="F15" s="1" t="s">
        <v>63</v>
      </c>
      <c r="G15" s="1" t="s">
        <v>64</v>
      </c>
      <c r="H15" s="1" t="s">
        <v>65</v>
      </c>
      <c r="I15" s="2">
        <v>80</v>
      </c>
      <c r="J15" s="2">
        <v>0.09</v>
      </c>
      <c r="K15" s="2">
        <f t="shared" si="0"/>
        <v>7.0000000000000007E-2</v>
      </c>
      <c r="L15" s="2">
        <f t="shared" si="1"/>
        <v>0.02</v>
      </c>
      <c r="T15" s="8">
        <v>7.0000000000000007E-2</v>
      </c>
      <c r="U15" s="5">
        <v>6.2562500000000014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R15" s="2">
        <v>0.02</v>
      </c>
      <c r="AS15" s="5">
        <f t="shared" si="5"/>
        <v>6.2562500000000014</v>
      </c>
      <c r="AT15" s="11">
        <f t="shared" si="6"/>
        <v>1.5222624408480774E-3</v>
      </c>
      <c r="AU15" s="5">
        <f t="shared" si="7"/>
        <v>1.5222624408480774</v>
      </c>
    </row>
    <row r="16" spans="1:57" x14ac:dyDescent="0.25">
      <c r="A16" s="1" t="s">
        <v>84</v>
      </c>
      <c r="B16" s="1" t="s">
        <v>85</v>
      </c>
      <c r="C16" s="1" t="s">
        <v>86</v>
      </c>
      <c r="D16" s="1" t="s">
        <v>87</v>
      </c>
      <c r="E16" s="1" t="s">
        <v>66</v>
      </c>
      <c r="F16" s="1" t="s">
        <v>63</v>
      </c>
      <c r="G16" s="1" t="s">
        <v>64</v>
      </c>
      <c r="H16" s="1" t="s">
        <v>65</v>
      </c>
      <c r="I16" s="2">
        <v>160</v>
      </c>
      <c r="J16" s="2">
        <v>0.09</v>
      </c>
      <c r="K16" s="2">
        <f t="shared" si="0"/>
        <v>0</v>
      </c>
      <c r="L16" s="2">
        <f t="shared" si="1"/>
        <v>0.09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0.09</v>
      </c>
      <c r="AS16" s="5">
        <f t="shared" si="5"/>
        <v>0</v>
      </c>
      <c r="AT16" s="11">
        <f t="shared" si="6"/>
        <v>0</v>
      </c>
      <c r="AU16" s="5">
        <f t="shared" si="7"/>
        <v>0</v>
      </c>
    </row>
    <row r="17" spans="1:47" x14ac:dyDescent="0.25">
      <c r="A17" s="1" t="s">
        <v>84</v>
      </c>
      <c r="B17" s="1" t="s">
        <v>85</v>
      </c>
      <c r="C17" s="1" t="s">
        <v>86</v>
      </c>
      <c r="D17" s="1" t="s">
        <v>87</v>
      </c>
      <c r="E17" s="1" t="s">
        <v>83</v>
      </c>
      <c r="F17" s="1" t="s">
        <v>63</v>
      </c>
      <c r="G17" s="1" t="s">
        <v>64</v>
      </c>
      <c r="H17" s="1" t="s">
        <v>65</v>
      </c>
      <c r="I17" s="2">
        <v>160</v>
      </c>
      <c r="J17" s="2">
        <v>7.0000000000000007E-2</v>
      </c>
      <c r="K17" s="2">
        <f t="shared" si="0"/>
        <v>0.03</v>
      </c>
      <c r="L17" s="2">
        <f t="shared" si="1"/>
        <v>0.04</v>
      </c>
      <c r="T17" s="8">
        <v>0.03</v>
      </c>
      <c r="U17" s="5">
        <v>2.6812499999999999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0.04</v>
      </c>
      <c r="AS17" s="5">
        <f t="shared" si="5"/>
        <v>2.6812499999999999</v>
      </c>
      <c r="AT17" s="11">
        <f t="shared" si="6"/>
        <v>6.5239818893489019E-4</v>
      </c>
      <c r="AU17" s="5">
        <f t="shared" si="7"/>
        <v>0.65239818893489021</v>
      </c>
    </row>
    <row r="18" spans="1:47" x14ac:dyDescent="0.25">
      <c r="A18" s="1" t="s">
        <v>84</v>
      </c>
      <c r="B18" s="1" t="s">
        <v>85</v>
      </c>
      <c r="C18" s="1" t="s">
        <v>86</v>
      </c>
      <c r="D18" s="1" t="s">
        <v>87</v>
      </c>
      <c r="E18" s="1" t="s">
        <v>88</v>
      </c>
      <c r="F18" s="1" t="s">
        <v>63</v>
      </c>
      <c r="G18" s="1" t="s">
        <v>64</v>
      </c>
      <c r="H18" s="1" t="s">
        <v>65</v>
      </c>
      <c r="I18" s="2">
        <v>160</v>
      </c>
      <c r="J18" s="2">
        <v>34.67</v>
      </c>
      <c r="K18" s="2">
        <f t="shared" si="0"/>
        <v>0</v>
      </c>
      <c r="L18" s="2">
        <f t="shared" si="1"/>
        <v>34.67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34.67</v>
      </c>
      <c r="AS18" s="5">
        <f t="shared" si="5"/>
        <v>0</v>
      </c>
      <c r="AT18" s="11">
        <f t="shared" si="6"/>
        <v>0</v>
      </c>
      <c r="AU18" s="5">
        <f t="shared" si="7"/>
        <v>0</v>
      </c>
    </row>
    <row r="19" spans="1:47" x14ac:dyDescent="0.25">
      <c r="A19" s="1" t="s">
        <v>84</v>
      </c>
      <c r="B19" s="1" t="s">
        <v>85</v>
      </c>
      <c r="C19" s="1" t="s">
        <v>86</v>
      </c>
      <c r="D19" s="1" t="s">
        <v>87</v>
      </c>
      <c r="E19" s="1" t="s">
        <v>89</v>
      </c>
      <c r="F19" s="1" t="s">
        <v>63</v>
      </c>
      <c r="G19" s="1" t="s">
        <v>64</v>
      </c>
      <c r="H19" s="1" t="s">
        <v>65</v>
      </c>
      <c r="I19" s="2">
        <v>160</v>
      </c>
      <c r="J19" s="2">
        <v>25.89</v>
      </c>
      <c r="K19" s="2">
        <f t="shared" si="0"/>
        <v>0</v>
      </c>
      <c r="L19" s="2">
        <f t="shared" si="1"/>
        <v>25.89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25.89</v>
      </c>
      <c r="AS19" s="5">
        <f t="shared" si="5"/>
        <v>0</v>
      </c>
      <c r="AT19" s="11">
        <f t="shared" si="6"/>
        <v>0</v>
      </c>
      <c r="AU19" s="5">
        <f t="shared" si="7"/>
        <v>0</v>
      </c>
    </row>
    <row r="20" spans="1:47" x14ac:dyDescent="0.25">
      <c r="A20" s="1" t="s">
        <v>84</v>
      </c>
      <c r="B20" s="1" t="s">
        <v>85</v>
      </c>
      <c r="C20" s="1" t="s">
        <v>86</v>
      </c>
      <c r="D20" s="1" t="s">
        <v>87</v>
      </c>
      <c r="E20" s="1" t="s">
        <v>90</v>
      </c>
      <c r="F20" s="1" t="s">
        <v>63</v>
      </c>
      <c r="G20" s="1" t="s">
        <v>64</v>
      </c>
      <c r="H20" s="1" t="s">
        <v>65</v>
      </c>
      <c r="I20" s="2">
        <v>160</v>
      </c>
      <c r="J20" s="2">
        <v>29.48</v>
      </c>
      <c r="K20" s="2">
        <f t="shared" si="0"/>
        <v>0</v>
      </c>
      <c r="L20" s="2">
        <f t="shared" si="1"/>
        <v>29.48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29.48</v>
      </c>
      <c r="AS20" s="5">
        <f t="shared" si="5"/>
        <v>0</v>
      </c>
      <c r="AT20" s="11">
        <f t="shared" si="6"/>
        <v>0</v>
      </c>
      <c r="AU20" s="5">
        <f t="shared" si="7"/>
        <v>0</v>
      </c>
    </row>
    <row r="21" spans="1:47" x14ac:dyDescent="0.25">
      <c r="A21" s="1" t="s">
        <v>84</v>
      </c>
      <c r="B21" s="1" t="s">
        <v>85</v>
      </c>
      <c r="C21" s="1" t="s">
        <v>86</v>
      </c>
      <c r="D21" s="1" t="s">
        <v>87</v>
      </c>
      <c r="E21" s="1" t="s">
        <v>91</v>
      </c>
      <c r="F21" s="1" t="s">
        <v>63</v>
      </c>
      <c r="G21" s="1" t="s">
        <v>64</v>
      </c>
      <c r="H21" s="1" t="s">
        <v>65</v>
      </c>
      <c r="I21" s="2">
        <v>160</v>
      </c>
      <c r="J21" s="2">
        <v>40</v>
      </c>
      <c r="K21" s="2">
        <f t="shared" si="0"/>
        <v>0</v>
      </c>
      <c r="L21" s="2">
        <f t="shared" si="1"/>
        <v>40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40</v>
      </c>
      <c r="AS21" s="5">
        <f t="shared" si="5"/>
        <v>0</v>
      </c>
      <c r="AT21" s="11">
        <f t="shared" si="6"/>
        <v>0</v>
      </c>
      <c r="AU21" s="5">
        <f t="shared" si="7"/>
        <v>0</v>
      </c>
    </row>
    <row r="22" spans="1:47" x14ac:dyDescent="0.25">
      <c r="A22" s="1" t="s">
        <v>84</v>
      </c>
      <c r="B22" s="1" t="s">
        <v>85</v>
      </c>
      <c r="C22" s="1" t="s">
        <v>86</v>
      </c>
      <c r="D22" s="1" t="s">
        <v>87</v>
      </c>
      <c r="E22" s="1" t="s">
        <v>77</v>
      </c>
      <c r="F22" s="1" t="s">
        <v>63</v>
      </c>
      <c r="G22" s="1" t="s">
        <v>64</v>
      </c>
      <c r="H22" s="1" t="s">
        <v>65</v>
      </c>
      <c r="I22" s="2">
        <v>160</v>
      </c>
      <c r="J22" s="2">
        <v>7.0000000000000007E-2</v>
      </c>
      <c r="K22" s="2">
        <f t="shared" si="0"/>
        <v>0</v>
      </c>
      <c r="L22" s="2">
        <f t="shared" si="1"/>
        <v>7.0000000000000007E-2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7.0000000000000007E-2</v>
      </c>
      <c r="AS22" s="5">
        <f t="shared" si="5"/>
        <v>0</v>
      </c>
      <c r="AT22" s="11">
        <f t="shared" si="6"/>
        <v>0</v>
      </c>
      <c r="AU22" s="5">
        <f t="shared" si="7"/>
        <v>0</v>
      </c>
    </row>
    <row r="23" spans="1:47" x14ac:dyDescent="0.25">
      <c r="A23" s="1" t="s">
        <v>92</v>
      </c>
      <c r="B23" s="1" t="s">
        <v>93</v>
      </c>
      <c r="C23" s="1" t="s">
        <v>94</v>
      </c>
      <c r="D23" s="1" t="s">
        <v>95</v>
      </c>
      <c r="E23" s="1" t="s">
        <v>66</v>
      </c>
      <c r="F23" s="1" t="s">
        <v>96</v>
      </c>
      <c r="G23" s="1" t="s">
        <v>64</v>
      </c>
      <c r="H23" s="1" t="s">
        <v>65</v>
      </c>
      <c r="I23" s="2">
        <v>317.05</v>
      </c>
      <c r="J23" s="2">
        <v>40.67</v>
      </c>
      <c r="K23" s="2">
        <f t="shared" si="0"/>
        <v>0.68</v>
      </c>
      <c r="L23" s="2">
        <f t="shared" si="1"/>
        <v>0</v>
      </c>
      <c r="T23" s="8">
        <v>0.68</v>
      </c>
      <c r="U23" s="5">
        <v>60.775000000000013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5"/>
        <v>60.775000000000013</v>
      </c>
      <c r="AT23" s="11">
        <f t="shared" si="6"/>
        <v>1.4787692282524181E-2</v>
      </c>
      <c r="AU23" s="5">
        <f t="shared" si="7"/>
        <v>14.78769228252418</v>
      </c>
    </row>
    <row r="24" spans="1:47" x14ac:dyDescent="0.25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67</v>
      </c>
      <c r="F24" s="1" t="s">
        <v>96</v>
      </c>
      <c r="G24" s="1" t="s">
        <v>64</v>
      </c>
      <c r="H24" s="1" t="s">
        <v>65</v>
      </c>
      <c r="I24" s="2">
        <v>317.05</v>
      </c>
      <c r="J24" s="2">
        <v>38.04</v>
      </c>
      <c r="K24" s="2">
        <f t="shared" si="0"/>
        <v>0.62</v>
      </c>
      <c r="L24" s="2">
        <f t="shared" si="1"/>
        <v>0</v>
      </c>
      <c r="T24" s="8">
        <v>0.62</v>
      </c>
      <c r="U24" s="5">
        <v>55.412500000000001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55.412500000000001</v>
      </c>
      <c r="AT24" s="11">
        <f t="shared" si="6"/>
        <v>1.3482895904654398E-2</v>
      </c>
      <c r="AU24" s="5">
        <f t="shared" si="7"/>
        <v>13.482895904654399</v>
      </c>
    </row>
    <row r="25" spans="1:47" x14ac:dyDescent="0.25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90</v>
      </c>
      <c r="F25" s="1" t="s">
        <v>96</v>
      </c>
      <c r="G25" s="1" t="s">
        <v>64</v>
      </c>
      <c r="H25" s="1" t="s">
        <v>65</v>
      </c>
      <c r="I25" s="2">
        <v>317.05</v>
      </c>
      <c r="J25" s="2">
        <v>37.9</v>
      </c>
      <c r="K25" s="2">
        <f t="shared" si="0"/>
        <v>37.9</v>
      </c>
      <c r="L25" s="2">
        <f t="shared" si="1"/>
        <v>0</v>
      </c>
      <c r="T25" s="8">
        <v>37.9</v>
      </c>
      <c r="U25" s="5">
        <v>3387.3125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3387.3125</v>
      </c>
      <c r="AT25" s="11">
        <f t="shared" si="6"/>
        <v>0.82419637868774465</v>
      </c>
      <c r="AU25" s="5">
        <f t="shared" si="7"/>
        <v>824.19637868774464</v>
      </c>
    </row>
    <row r="26" spans="1:47" x14ac:dyDescent="0.25">
      <c r="A26" s="1" t="s">
        <v>92</v>
      </c>
      <c r="B26" s="1" t="s">
        <v>93</v>
      </c>
      <c r="C26" s="1" t="s">
        <v>94</v>
      </c>
      <c r="D26" s="1" t="s">
        <v>95</v>
      </c>
      <c r="E26" s="1" t="s">
        <v>91</v>
      </c>
      <c r="F26" s="1" t="s">
        <v>96</v>
      </c>
      <c r="G26" s="1" t="s">
        <v>64</v>
      </c>
      <c r="H26" s="1" t="s">
        <v>65</v>
      </c>
      <c r="I26" s="2">
        <v>317.05</v>
      </c>
      <c r="J26" s="2">
        <v>40.68</v>
      </c>
      <c r="K26" s="2">
        <f t="shared" si="0"/>
        <v>40</v>
      </c>
      <c r="L26" s="2">
        <f t="shared" si="1"/>
        <v>0</v>
      </c>
      <c r="T26" s="8">
        <v>40</v>
      </c>
      <c r="U26" s="5">
        <v>3575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3575</v>
      </c>
      <c r="AT26" s="11">
        <f t="shared" si="6"/>
        <v>0.86986425191318695</v>
      </c>
      <c r="AU26" s="5">
        <f t="shared" si="7"/>
        <v>869.86425191318688</v>
      </c>
    </row>
    <row r="27" spans="1:47" x14ac:dyDescent="0.25">
      <c r="A27" s="1" t="s">
        <v>92</v>
      </c>
      <c r="B27" s="1" t="s">
        <v>93</v>
      </c>
      <c r="C27" s="1" t="s">
        <v>94</v>
      </c>
      <c r="D27" s="1" t="s">
        <v>95</v>
      </c>
      <c r="E27" s="1" t="s">
        <v>88</v>
      </c>
      <c r="F27" s="1" t="s">
        <v>96</v>
      </c>
      <c r="G27" s="1" t="s">
        <v>64</v>
      </c>
      <c r="H27" s="1" t="s">
        <v>65</v>
      </c>
      <c r="I27" s="2">
        <v>317.05</v>
      </c>
      <c r="J27" s="2">
        <v>40.14</v>
      </c>
      <c r="K27" s="2">
        <f t="shared" si="0"/>
        <v>39.159999999999997</v>
      </c>
      <c r="L27" s="2">
        <f t="shared" si="1"/>
        <v>0.84</v>
      </c>
      <c r="T27" s="8">
        <v>39.159999999999997</v>
      </c>
      <c r="U27" s="5">
        <v>3499.9250000000002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0.84</v>
      </c>
      <c r="AS27" s="5">
        <f t="shared" si="5"/>
        <v>3499.9250000000002</v>
      </c>
      <c r="AT27" s="11">
        <f t="shared" si="6"/>
        <v>0.85159710262301003</v>
      </c>
      <c r="AU27" s="5">
        <f t="shared" si="7"/>
        <v>851.59710262301007</v>
      </c>
    </row>
    <row r="28" spans="1:47" x14ac:dyDescent="0.25">
      <c r="A28" s="1" t="s">
        <v>92</v>
      </c>
      <c r="B28" s="1" t="s">
        <v>93</v>
      </c>
      <c r="C28" s="1" t="s">
        <v>94</v>
      </c>
      <c r="D28" s="1" t="s">
        <v>95</v>
      </c>
      <c r="E28" s="1" t="s">
        <v>77</v>
      </c>
      <c r="F28" s="1" t="s">
        <v>96</v>
      </c>
      <c r="G28" s="1" t="s">
        <v>64</v>
      </c>
      <c r="H28" s="1" t="s">
        <v>65</v>
      </c>
      <c r="I28" s="2">
        <v>317.05</v>
      </c>
      <c r="J28" s="2">
        <v>7.0000000000000007E-2</v>
      </c>
      <c r="K28" s="2">
        <f t="shared" si="0"/>
        <v>7.0000000000000007E-2</v>
      </c>
      <c r="L28" s="2">
        <f t="shared" si="1"/>
        <v>0</v>
      </c>
      <c r="T28" s="8">
        <v>7.0000000000000007E-2</v>
      </c>
      <c r="U28" s="5">
        <v>6.2562500000000014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5"/>
        <v>6.2562500000000014</v>
      </c>
      <c r="AT28" s="11">
        <f t="shared" si="6"/>
        <v>1.5222624408480774E-3</v>
      </c>
      <c r="AU28" s="5">
        <f t="shared" si="7"/>
        <v>1.5222624408480774</v>
      </c>
    </row>
    <row r="29" spans="1:47" x14ac:dyDescent="0.25">
      <c r="A29" s="1" t="s">
        <v>92</v>
      </c>
      <c r="B29" s="1" t="s">
        <v>93</v>
      </c>
      <c r="C29" s="1" t="s">
        <v>94</v>
      </c>
      <c r="D29" s="1" t="s">
        <v>95</v>
      </c>
      <c r="E29" s="1" t="s">
        <v>83</v>
      </c>
      <c r="F29" s="1" t="s">
        <v>96</v>
      </c>
      <c r="G29" s="1" t="s">
        <v>64</v>
      </c>
      <c r="H29" s="1" t="s">
        <v>65</v>
      </c>
      <c r="I29" s="2">
        <v>317.05</v>
      </c>
      <c r="J29" s="2">
        <v>7.0000000000000007E-2</v>
      </c>
      <c r="K29" s="2">
        <f t="shared" si="0"/>
        <v>7.0000000000000007E-2</v>
      </c>
      <c r="L29" s="2">
        <f t="shared" si="1"/>
        <v>0</v>
      </c>
      <c r="T29" s="8">
        <v>7.0000000000000007E-2</v>
      </c>
      <c r="U29" s="5">
        <v>6.2562500000000014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6.2562500000000014</v>
      </c>
      <c r="AT29" s="11">
        <f t="shared" si="6"/>
        <v>1.5222624408480774E-3</v>
      </c>
      <c r="AU29" s="5">
        <f t="shared" si="7"/>
        <v>1.5222624408480774</v>
      </c>
    </row>
    <row r="30" spans="1:47" x14ac:dyDescent="0.25">
      <c r="A30" s="1" t="s">
        <v>92</v>
      </c>
      <c r="B30" s="1" t="s">
        <v>93</v>
      </c>
      <c r="C30" s="1" t="s">
        <v>94</v>
      </c>
      <c r="D30" s="1" t="s">
        <v>95</v>
      </c>
      <c r="E30" s="1" t="s">
        <v>89</v>
      </c>
      <c r="F30" s="1" t="s">
        <v>96</v>
      </c>
      <c r="G30" s="1" t="s">
        <v>64</v>
      </c>
      <c r="H30" s="1" t="s">
        <v>65</v>
      </c>
      <c r="I30" s="2">
        <v>317.05</v>
      </c>
      <c r="J30" s="2">
        <v>36.07</v>
      </c>
      <c r="K30" s="2">
        <f t="shared" si="0"/>
        <v>34.58</v>
      </c>
      <c r="L30" s="2">
        <f t="shared" si="1"/>
        <v>1.48</v>
      </c>
      <c r="T30" s="8">
        <v>34.58</v>
      </c>
      <c r="U30" s="5">
        <v>3090.5875000000001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1.48</v>
      </c>
      <c r="AS30" s="5">
        <f t="shared" si="5"/>
        <v>3090.5875000000001</v>
      </c>
      <c r="AT30" s="11">
        <f t="shared" si="6"/>
        <v>0.75199764577895012</v>
      </c>
      <c r="AU30" s="5">
        <f t="shared" si="7"/>
        <v>751.99764577895007</v>
      </c>
    </row>
    <row r="31" spans="1:47" x14ac:dyDescent="0.25">
      <c r="A31" s="1" t="s">
        <v>100</v>
      </c>
      <c r="B31" s="1" t="s">
        <v>97</v>
      </c>
      <c r="C31" s="1" t="s">
        <v>98</v>
      </c>
      <c r="D31" s="1" t="s">
        <v>99</v>
      </c>
      <c r="E31" s="1" t="s">
        <v>77</v>
      </c>
      <c r="F31" s="1" t="s">
        <v>96</v>
      </c>
      <c r="G31" s="1" t="s">
        <v>64</v>
      </c>
      <c r="H31" s="1" t="s">
        <v>65</v>
      </c>
      <c r="I31" s="2">
        <v>158</v>
      </c>
      <c r="J31" s="2">
        <v>38.39</v>
      </c>
      <c r="K31" s="2">
        <f t="shared" si="0"/>
        <v>2.73</v>
      </c>
      <c r="L31" s="2">
        <f t="shared" si="1"/>
        <v>0</v>
      </c>
      <c r="R31" s="7">
        <v>0.85</v>
      </c>
      <c r="S31" s="5">
        <v>151.9375</v>
      </c>
      <c r="T31" s="8">
        <v>1.88</v>
      </c>
      <c r="U31" s="5">
        <v>168.02500000000001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5"/>
        <v>319.96249999999998</v>
      </c>
      <c r="AT31" s="11">
        <f t="shared" si="6"/>
        <v>7.7852850546230229E-2</v>
      </c>
      <c r="AU31" s="5">
        <f t="shared" si="7"/>
        <v>77.852850546230229</v>
      </c>
    </row>
    <row r="32" spans="1:47" x14ac:dyDescent="0.25">
      <c r="A32" s="1" t="s">
        <v>100</v>
      </c>
      <c r="B32" s="1" t="s">
        <v>97</v>
      </c>
      <c r="C32" s="1" t="s">
        <v>98</v>
      </c>
      <c r="D32" s="1" t="s">
        <v>99</v>
      </c>
      <c r="E32" s="1" t="s">
        <v>83</v>
      </c>
      <c r="F32" s="1" t="s">
        <v>96</v>
      </c>
      <c r="G32" s="1" t="s">
        <v>64</v>
      </c>
      <c r="H32" s="1" t="s">
        <v>65</v>
      </c>
      <c r="I32" s="2">
        <v>158</v>
      </c>
      <c r="J32" s="2">
        <v>38.299999999999997</v>
      </c>
      <c r="K32" s="2">
        <f t="shared" si="0"/>
        <v>37.67</v>
      </c>
      <c r="L32" s="2">
        <f t="shared" si="1"/>
        <v>0</v>
      </c>
      <c r="R32" s="7">
        <v>23.02</v>
      </c>
      <c r="S32" s="5">
        <v>4114.8249999999998</v>
      </c>
      <c r="T32" s="8">
        <v>14.65</v>
      </c>
      <c r="U32" s="5">
        <v>1309.34375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5"/>
        <v>5424.1687499999998</v>
      </c>
      <c r="AT32" s="11">
        <f t="shared" si="6"/>
        <v>1.3198015362152828</v>
      </c>
      <c r="AU32" s="5">
        <f t="shared" si="7"/>
        <v>1319.8015362152828</v>
      </c>
    </row>
    <row r="33" spans="1:47" x14ac:dyDescent="0.25">
      <c r="A33" s="1" t="s">
        <v>100</v>
      </c>
      <c r="B33" s="1" t="s">
        <v>97</v>
      </c>
      <c r="C33" s="1" t="s">
        <v>98</v>
      </c>
      <c r="D33" s="1" t="s">
        <v>99</v>
      </c>
      <c r="E33" s="1" t="s">
        <v>78</v>
      </c>
      <c r="F33" s="1" t="s">
        <v>96</v>
      </c>
      <c r="G33" s="1" t="s">
        <v>64</v>
      </c>
      <c r="H33" s="1" t="s">
        <v>65</v>
      </c>
      <c r="I33" s="2">
        <v>158</v>
      </c>
      <c r="J33" s="2">
        <v>39.25</v>
      </c>
      <c r="K33" s="2">
        <f t="shared" si="0"/>
        <v>13.82</v>
      </c>
      <c r="L33" s="2">
        <f t="shared" si="1"/>
        <v>0</v>
      </c>
      <c r="R33" s="7">
        <v>12.76</v>
      </c>
      <c r="S33" s="5">
        <v>2280.85</v>
      </c>
      <c r="T33" s="8">
        <v>1.06</v>
      </c>
      <c r="U33" s="5">
        <v>94.737500000000011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5"/>
        <v>2375.5875000000001</v>
      </c>
      <c r="AT33" s="11">
        <f t="shared" si="6"/>
        <v>0.5780247953963128</v>
      </c>
      <c r="AU33" s="5">
        <f t="shared" si="7"/>
        <v>578.02479539631281</v>
      </c>
    </row>
    <row r="34" spans="1:47" x14ac:dyDescent="0.25">
      <c r="A34" s="1" t="s">
        <v>100</v>
      </c>
      <c r="B34" s="1" t="s">
        <v>97</v>
      </c>
      <c r="C34" s="1" t="s">
        <v>98</v>
      </c>
      <c r="D34" s="1" t="s">
        <v>99</v>
      </c>
      <c r="E34" s="1" t="s">
        <v>82</v>
      </c>
      <c r="F34" s="1" t="s">
        <v>96</v>
      </c>
      <c r="G34" s="1" t="s">
        <v>64</v>
      </c>
      <c r="H34" s="1" t="s">
        <v>65</v>
      </c>
      <c r="I34" s="2">
        <v>158</v>
      </c>
      <c r="J34" s="2">
        <v>40.86</v>
      </c>
      <c r="K34" s="2">
        <f t="shared" si="0"/>
        <v>40</v>
      </c>
      <c r="L34" s="2">
        <f t="shared" si="1"/>
        <v>0</v>
      </c>
      <c r="R34" s="7">
        <v>39.04</v>
      </c>
      <c r="S34" s="5">
        <v>6978.4</v>
      </c>
      <c r="T34" s="8">
        <v>0.96</v>
      </c>
      <c r="U34" s="5">
        <v>85.8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7064.2</v>
      </c>
      <c r="AT34" s="11">
        <f t="shared" si="6"/>
        <v>1.7188517617804573</v>
      </c>
      <c r="AU34" s="5">
        <f t="shared" si="7"/>
        <v>1718.8517617804571</v>
      </c>
    </row>
    <row r="35" spans="1:47" x14ac:dyDescent="0.25">
      <c r="A35" s="1" t="s">
        <v>101</v>
      </c>
      <c r="B35" s="1" t="s">
        <v>102</v>
      </c>
      <c r="C35" s="1" t="s">
        <v>103</v>
      </c>
      <c r="D35" s="1" t="s">
        <v>104</v>
      </c>
      <c r="E35" s="1" t="s">
        <v>72</v>
      </c>
      <c r="F35" s="1" t="s">
        <v>105</v>
      </c>
      <c r="G35" s="1" t="s">
        <v>64</v>
      </c>
      <c r="H35" s="1" t="s">
        <v>65</v>
      </c>
      <c r="I35" s="2">
        <v>475.64</v>
      </c>
      <c r="J35" s="2">
        <v>0.09</v>
      </c>
      <c r="K35" s="2">
        <f t="shared" si="0"/>
        <v>0.1</v>
      </c>
      <c r="L35" s="2">
        <f t="shared" si="1"/>
        <v>0</v>
      </c>
      <c r="P35" s="6">
        <v>0.06</v>
      </c>
      <c r="Q35" s="5">
        <v>12.824999999999999</v>
      </c>
      <c r="R35" s="7">
        <v>0.04</v>
      </c>
      <c r="S35" s="5">
        <v>7.15</v>
      </c>
      <c r="AL35" s="5" t="str">
        <f t="shared" ref="AL35:AL64" si="8">IF(AK35&gt;0,AK35*$AL$1,"")</f>
        <v/>
      </c>
      <c r="AN35" s="5" t="str">
        <f t="shared" ref="AN35:AN64" si="9">IF(AM35&gt;0,AM35*$AN$1,"")</f>
        <v/>
      </c>
      <c r="AP35" s="5" t="str">
        <f t="shared" ref="AP35:AP64" si="10">IF(AO35&gt;0,AO35*$AP$1,"")</f>
        <v/>
      </c>
      <c r="AS35" s="5">
        <f t="shared" si="5"/>
        <v>19.975000000000001</v>
      </c>
      <c r="AT35" s="11">
        <f t="shared" ref="AT35:AT66" si="11">(AS35/$AS$146)*100</f>
        <v>4.860290470479975E-3</v>
      </c>
      <c r="AU35" s="5">
        <f t="shared" si="7"/>
        <v>4.860290470479975</v>
      </c>
    </row>
    <row r="36" spans="1:47" x14ac:dyDescent="0.25">
      <c r="A36" s="1" t="s">
        <v>101</v>
      </c>
      <c r="B36" s="1" t="s">
        <v>102</v>
      </c>
      <c r="C36" s="1" t="s">
        <v>103</v>
      </c>
      <c r="D36" s="1" t="s">
        <v>104</v>
      </c>
      <c r="E36" s="1" t="s">
        <v>62</v>
      </c>
      <c r="F36" s="1" t="s">
        <v>105</v>
      </c>
      <c r="G36" s="1" t="s">
        <v>64</v>
      </c>
      <c r="H36" s="1" t="s">
        <v>65</v>
      </c>
      <c r="I36" s="2">
        <v>475.64</v>
      </c>
      <c r="J36" s="2">
        <v>0.17</v>
      </c>
      <c r="K36" s="2">
        <f t="shared" si="0"/>
        <v>0.04</v>
      </c>
      <c r="L36" s="2">
        <f t="shared" si="1"/>
        <v>0</v>
      </c>
      <c r="R36" s="7">
        <v>0.04</v>
      </c>
      <c r="S36" s="5">
        <v>7.15</v>
      </c>
      <c r="AL36" s="5" t="str">
        <f t="shared" si="8"/>
        <v/>
      </c>
      <c r="AN36" s="5" t="str">
        <f t="shared" si="9"/>
        <v/>
      </c>
      <c r="AP36" s="5" t="str">
        <f t="shared" si="10"/>
        <v/>
      </c>
      <c r="AS36" s="5">
        <f t="shared" si="5"/>
        <v>7.15</v>
      </c>
      <c r="AT36" s="11">
        <f t="shared" si="11"/>
        <v>1.7397285038263741E-3</v>
      </c>
      <c r="AU36" s="5">
        <f t="shared" si="7"/>
        <v>1.7397285038263741</v>
      </c>
    </row>
    <row r="37" spans="1:47" x14ac:dyDescent="0.25">
      <c r="A37" s="1" t="s">
        <v>101</v>
      </c>
      <c r="B37" s="1" t="s">
        <v>102</v>
      </c>
      <c r="C37" s="1" t="s">
        <v>103</v>
      </c>
      <c r="D37" s="1" t="s">
        <v>104</v>
      </c>
      <c r="E37" s="1" t="s">
        <v>90</v>
      </c>
      <c r="F37" s="1" t="s">
        <v>105</v>
      </c>
      <c r="G37" s="1" t="s">
        <v>64</v>
      </c>
      <c r="H37" s="1" t="s">
        <v>65</v>
      </c>
      <c r="I37" s="2">
        <v>475.64</v>
      </c>
      <c r="J37" s="2">
        <v>36.85</v>
      </c>
      <c r="K37" s="2">
        <f t="shared" si="0"/>
        <v>23.83</v>
      </c>
      <c r="L37" s="2">
        <f t="shared" si="1"/>
        <v>0</v>
      </c>
      <c r="R37" s="7">
        <v>21.24</v>
      </c>
      <c r="S37" s="5">
        <v>3796.65</v>
      </c>
      <c r="T37" s="8">
        <v>2.59</v>
      </c>
      <c r="U37" s="5">
        <v>231.48124999999999</v>
      </c>
      <c r="AL37" s="5" t="str">
        <f t="shared" si="8"/>
        <v/>
      </c>
      <c r="AN37" s="5" t="str">
        <f t="shared" si="9"/>
        <v/>
      </c>
      <c r="AP37" s="5" t="str">
        <f t="shared" si="10"/>
        <v/>
      </c>
      <c r="AS37" s="5">
        <f t="shared" si="5"/>
        <v>4028.1312499999999</v>
      </c>
      <c r="AT37" s="11">
        <f t="shared" si="11"/>
        <v>0.98011954584318328</v>
      </c>
      <c r="AU37" s="5">
        <f t="shared" si="7"/>
        <v>980.11954584318323</v>
      </c>
    </row>
    <row r="38" spans="1:47" x14ac:dyDescent="0.25">
      <c r="A38" s="1" t="s">
        <v>101</v>
      </c>
      <c r="B38" s="1" t="s">
        <v>102</v>
      </c>
      <c r="C38" s="1" t="s">
        <v>103</v>
      </c>
      <c r="D38" s="1" t="s">
        <v>104</v>
      </c>
      <c r="E38" s="1" t="s">
        <v>89</v>
      </c>
      <c r="F38" s="1" t="s">
        <v>105</v>
      </c>
      <c r="G38" s="1" t="s">
        <v>64</v>
      </c>
      <c r="H38" s="1" t="s">
        <v>65</v>
      </c>
      <c r="I38" s="2">
        <v>475.64</v>
      </c>
      <c r="J38" s="2">
        <v>37.549999999999997</v>
      </c>
      <c r="K38" s="2">
        <f t="shared" si="0"/>
        <v>37.549999999999997</v>
      </c>
      <c r="L38" s="2">
        <f t="shared" si="1"/>
        <v>0</v>
      </c>
      <c r="R38" s="7">
        <v>37.549999999999997</v>
      </c>
      <c r="S38" s="5">
        <v>6712.0624999999991</v>
      </c>
      <c r="AL38" s="5" t="str">
        <f t="shared" si="8"/>
        <v/>
      </c>
      <c r="AN38" s="5" t="str">
        <f t="shared" si="9"/>
        <v/>
      </c>
      <c r="AP38" s="5" t="str">
        <f t="shared" si="10"/>
        <v/>
      </c>
      <c r="AS38" s="5">
        <f t="shared" si="5"/>
        <v>6712.0624999999991</v>
      </c>
      <c r="AT38" s="11">
        <f t="shared" si="11"/>
        <v>1.6331701329670083</v>
      </c>
      <c r="AU38" s="5">
        <f t="shared" si="7"/>
        <v>1633.1701329670084</v>
      </c>
    </row>
    <row r="39" spans="1:47" x14ac:dyDescent="0.25">
      <c r="A39" s="1" t="s">
        <v>101</v>
      </c>
      <c r="B39" s="1" t="s">
        <v>102</v>
      </c>
      <c r="C39" s="1" t="s">
        <v>103</v>
      </c>
      <c r="D39" s="1" t="s">
        <v>104</v>
      </c>
      <c r="E39" s="1" t="s">
        <v>91</v>
      </c>
      <c r="F39" s="1" t="s">
        <v>105</v>
      </c>
      <c r="G39" s="1" t="s">
        <v>64</v>
      </c>
      <c r="H39" s="1" t="s">
        <v>65</v>
      </c>
      <c r="I39" s="2">
        <v>475.64</v>
      </c>
      <c r="J39" s="2">
        <v>39.75</v>
      </c>
      <c r="K39" s="2">
        <f t="shared" si="0"/>
        <v>31.54</v>
      </c>
      <c r="L39" s="2">
        <f t="shared" si="1"/>
        <v>0</v>
      </c>
      <c r="R39" s="7">
        <v>31.54</v>
      </c>
      <c r="S39" s="5">
        <v>5637.7749999999996</v>
      </c>
      <c r="AL39" s="5" t="str">
        <f t="shared" si="8"/>
        <v/>
      </c>
      <c r="AN39" s="5" t="str">
        <f t="shared" si="9"/>
        <v/>
      </c>
      <c r="AP39" s="5" t="str">
        <f t="shared" si="10"/>
        <v/>
      </c>
      <c r="AS39" s="5">
        <f t="shared" si="5"/>
        <v>5637.7749999999996</v>
      </c>
      <c r="AT39" s="11">
        <f t="shared" si="11"/>
        <v>1.3717759252670956</v>
      </c>
      <c r="AU39" s="5">
        <f t="shared" si="7"/>
        <v>1371.7759252670955</v>
      </c>
    </row>
    <row r="40" spans="1:47" x14ac:dyDescent="0.25">
      <c r="A40" s="1" t="s">
        <v>101</v>
      </c>
      <c r="B40" s="1" t="s">
        <v>102</v>
      </c>
      <c r="C40" s="1" t="s">
        <v>103</v>
      </c>
      <c r="D40" s="1" t="s">
        <v>104</v>
      </c>
      <c r="E40" s="1" t="s">
        <v>88</v>
      </c>
      <c r="F40" s="1" t="s">
        <v>105</v>
      </c>
      <c r="G40" s="1" t="s">
        <v>64</v>
      </c>
      <c r="H40" s="1" t="s">
        <v>65</v>
      </c>
      <c r="I40" s="2">
        <v>475.64</v>
      </c>
      <c r="J40" s="2">
        <v>41.41</v>
      </c>
      <c r="K40" s="2">
        <f t="shared" si="0"/>
        <v>40</v>
      </c>
      <c r="L40" s="2">
        <f t="shared" si="1"/>
        <v>0</v>
      </c>
      <c r="R40" s="7">
        <v>40</v>
      </c>
      <c r="S40" s="5">
        <v>7150</v>
      </c>
      <c r="AL40" s="5" t="str">
        <f t="shared" si="8"/>
        <v/>
      </c>
      <c r="AN40" s="5" t="str">
        <f t="shared" si="9"/>
        <v/>
      </c>
      <c r="AP40" s="5" t="str">
        <f t="shared" si="10"/>
        <v/>
      </c>
      <c r="AS40" s="5">
        <f t="shared" si="5"/>
        <v>7150</v>
      </c>
      <c r="AT40" s="11">
        <f t="shared" si="11"/>
        <v>1.7397285038263739</v>
      </c>
      <c r="AU40" s="5">
        <f t="shared" si="7"/>
        <v>1739.7285038263738</v>
      </c>
    </row>
    <row r="41" spans="1:47" x14ac:dyDescent="0.25">
      <c r="A41" s="1" t="s">
        <v>101</v>
      </c>
      <c r="B41" s="1" t="s">
        <v>102</v>
      </c>
      <c r="C41" s="1" t="s">
        <v>103</v>
      </c>
      <c r="D41" s="1" t="s">
        <v>104</v>
      </c>
      <c r="E41" s="1" t="s">
        <v>77</v>
      </c>
      <c r="F41" s="1" t="s">
        <v>105</v>
      </c>
      <c r="G41" s="1" t="s">
        <v>64</v>
      </c>
      <c r="H41" s="1" t="s">
        <v>65</v>
      </c>
      <c r="I41" s="2">
        <v>475.64</v>
      </c>
      <c r="J41" s="2">
        <v>37.950000000000003</v>
      </c>
      <c r="K41" s="2">
        <f t="shared" si="0"/>
        <v>37.840000000000003</v>
      </c>
      <c r="L41" s="2">
        <f t="shared" si="1"/>
        <v>0</v>
      </c>
      <c r="R41" s="7">
        <v>37.840000000000003</v>
      </c>
      <c r="S41" s="5">
        <v>6763.9000000000005</v>
      </c>
      <c r="AL41" s="5" t="str">
        <f t="shared" si="8"/>
        <v/>
      </c>
      <c r="AN41" s="5" t="str">
        <f t="shared" si="9"/>
        <v/>
      </c>
      <c r="AP41" s="5" t="str">
        <f t="shared" si="10"/>
        <v/>
      </c>
      <c r="AS41" s="5">
        <f t="shared" si="5"/>
        <v>6763.9000000000005</v>
      </c>
      <c r="AT41" s="11">
        <f t="shared" si="11"/>
        <v>1.6457831646197498</v>
      </c>
      <c r="AU41" s="5">
        <f t="shared" si="7"/>
        <v>1645.7831646197496</v>
      </c>
    </row>
    <row r="42" spans="1:47" x14ac:dyDescent="0.25">
      <c r="A42" s="1" t="s">
        <v>101</v>
      </c>
      <c r="B42" s="1" t="s">
        <v>102</v>
      </c>
      <c r="C42" s="1" t="s">
        <v>103</v>
      </c>
      <c r="D42" s="1" t="s">
        <v>104</v>
      </c>
      <c r="E42" s="1" t="s">
        <v>83</v>
      </c>
      <c r="F42" s="1" t="s">
        <v>105</v>
      </c>
      <c r="G42" s="1" t="s">
        <v>64</v>
      </c>
      <c r="H42" s="1" t="s">
        <v>65</v>
      </c>
      <c r="I42" s="2">
        <v>475.64</v>
      </c>
      <c r="J42" s="2">
        <v>39.28</v>
      </c>
      <c r="K42" s="2">
        <f t="shared" si="0"/>
        <v>39.28</v>
      </c>
      <c r="L42" s="2">
        <f t="shared" si="1"/>
        <v>0</v>
      </c>
      <c r="P42" s="6">
        <v>2.96</v>
      </c>
      <c r="Q42" s="5">
        <v>632.70000000000005</v>
      </c>
      <c r="R42" s="7">
        <v>36.32</v>
      </c>
      <c r="S42" s="5">
        <v>6492.2</v>
      </c>
      <c r="AL42" s="5" t="str">
        <f t="shared" si="8"/>
        <v/>
      </c>
      <c r="AN42" s="5" t="str">
        <f t="shared" si="9"/>
        <v/>
      </c>
      <c r="AP42" s="5" t="str">
        <f t="shared" si="10"/>
        <v/>
      </c>
      <c r="AS42" s="5">
        <f t="shared" si="5"/>
        <v>7124.9</v>
      </c>
      <c r="AT42" s="11">
        <f t="shared" si="11"/>
        <v>1.7336212051625917</v>
      </c>
      <c r="AU42" s="5">
        <f t="shared" si="7"/>
        <v>1733.6212051625917</v>
      </c>
    </row>
    <row r="43" spans="1:47" x14ac:dyDescent="0.25">
      <c r="A43" s="1" t="s">
        <v>101</v>
      </c>
      <c r="B43" s="1" t="s">
        <v>102</v>
      </c>
      <c r="C43" s="1" t="s">
        <v>103</v>
      </c>
      <c r="D43" s="1" t="s">
        <v>104</v>
      </c>
      <c r="E43" s="1" t="s">
        <v>78</v>
      </c>
      <c r="F43" s="1" t="s">
        <v>105</v>
      </c>
      <c r="G43" s="1" t="s">
        <v>64</v>
      </c>
      <c r="H43" s="1" t="s">
        <v>65</v>
      </c>
      <c r="I43" s="2">
        <v>475.64</v>
      </c>
      <c r="J43" s="2">
        <v>38.5</v>
      </c>
      <c r="K43" s="2">
        <f t="shared" si="0"/>
        <v>38.5</v>
      </c>
      <c r="L43" s="2">
        <f t="shared" si="1"/>
        <v>0</v>
      </c>
      <c r="P43" s="6">
        <v>20.54</v>
      </c>
      <c r="Q43" s="5">
        <v>4390.4250000000002</v>
      </c>
      <c r="R43" s="7">
        <v>17.96</v>
      </c>
      <c r="S43" s="5">
        <v>3210.35</v>
      </c>
      <c r="AL43" s="5" t="str">
        <f t="shared" si="8"/>
        <v/>
      </c>
      <c r="AN43" s="5" t="str">
        <f t="shared" si="9"/>
        <v/>
      </c>
      <c r="AP43" s="5" t="str">
        <f t="shared" si="10"/>
        <v/>
      </c>
      <c r="AS43" s="5">
        <f t="shared" si="5"/>
        <v>7600.7749999999996</v>
      </c>
      <c r="AT43" s="11">
        <f t="shared" si="11"/>
        <v>1.849410478135791</v>
      </c>
      <c r="AU43" s="5">
        <f t="shared" si="7"/>
        <v>1849.410478135791</v>
      </c>
    </row>
    <row r="44" spans="1:47" x14ac:dyDescent="0.25">
      <c r="A44" s="1" t="s">
        <v>101</v>
      </c>
      <c r="B44" s="1" t="s">
        <v>102</v>
      </c>
      <c r="C44" s="1" t="s">
        <v>103</v>
      </c>
      <c r="D44" s="1" t="s">
        <v>104</v>
      </c>
      <c r="E44" s="1" t="s">
        <v>82</v>
      </c>
      <c r="F44" s="1" t="s">
        <v>105</v>
      </c>
      <c r="G44" s="1" t="s">
        <v>64</v>
      </c>
      <c r="H44" s="1" t="s">
        <v>65</v>
      </c>
      <c r="I44" s="2">
        <v>475.64</v>
      </c>
      <c r="J44" s="2">
        <v>40.39</v>
      </c>
      <c r="K44" s="2">
        <f t="shared" si="0"/>
        <v>40</v>
      </c>
      <c r="L44" s="2">
        <f t="shared" si="1"/>
        <v>0</v>
      </c>
      <c r="P44" s="6">
        <v>28.08</v>
      </c>
      <c r="Q44" s="5">
        <v>6002.0999999999995</v>
      </c>
      <c r="R44" s="7">
        <v>11.92</v>
      </c>
      <c r="S44" s="5">
        <v>2130.6999999999998</v>
      </c>
      <c r="AL44" s="5" t="str">
        <f t="shared" si="8"/>
        <v/>
      </c>
      <c r="AN44" s="5" t="str">
        <f t="shared" si="9"/>
        <v/>
      </c>
      <c r="AP44" s="5" t="str">
        <f t="shared" si="10"/>
        <v/>
      </c>
      <c r="AS44" s="5">
        <f t="shared" si="5"/>
        <v>8132.7999999999993</v>
      </c>
      <c r="AT44" s="11">
        <f t="shared" si="11"/>
        <v>1.9788620945341444</v>
      </c>
      <c r="AU44" s="5">
        <f t="shared" si="7"/>
        <v>1978.8620945341445</v>
      </c>
    </row>
    <row r="45" spans="1:47" x14ac:dyDescent="0.25">
      <c r="A45" s="1" t="s">
        <v>106</v>
      </c>
      <c r="B45" s="1" t="s">
        <v>107</v>
      </c>
      <c r="C45" s="1" t="s">
        <v>108</v>
      </c>
      <c r="D45" s="1" t="s">
        <v>76</v>
      </c>
      <c r="E45" s="1" t="s">
        <v>72</v>
      </c>
      <c r="F45" s="1" t="s">
        <v>105</v>
      </c>
      <c r="G45" s="1" t="s">
        <v>64</v>
      </c>
      <c r="H45" s="1" t="s">
        <v>65</v>
      </c>
      <c r="I45" s="2">
        <v>52.23</v>
      </c>
      <c r="J45" s="2">
        <v>10.81</v>
      </c>
      <c r="K45" s="2">
        <f t="shared" si="0"/>
        <v>0.16</v>
      </c>
      <c r="L45" s="2">
        <f t="shared" si="1"/>
        <v>0</v>
      </c>
      <c r="R45" s="7">
        <v>0.16</v>
      </c>
      <c r="S45" s="5">
        <v>28.6</v>
      </c>
      <c r="AL45" s="5" t="str">
        <f t="shared" si="8"/>
        <v/>
      </c>
      <c r="AN45" s="5" t="str">
        <f t="shared" si="9"/>
        <v/>
      </c>
      <c r="AP45" s="5" t="str">
        <f t="shared" si="10"/>
        <v/>
      </c>
      <c r="AS45" s="5">
        <f t="shared" si="5"/>
        <v>28.6</v>
      </c>
      <c r="AT45" s="11">
        <f t="shared" si="11"/>
        <v>6.9589140153054965E-3</v>
      </c>
      <c r="AU45" s="5">
        <f t="shared" si="7"/>
        <v>6.9589140153054965</v>
      </c>
    </row>
    <row r="46" spans="1:47" x14ac:dyDescent="0.25">
      <c r="A46" s="1" t="s">
        <v>106</v>
      </c>
      <c r="B46" s="1" t="s">
        <v>107</v>
      </c>
      <c r="C46" s="1" t="s">
        <v>108</v>
      </c>
      <c r="D46" s="1" t="s">
        <v>76</v>
      </c>
      <c r="E46" s="1" t="s">
        <v>62</v>
      </c>
      <c r="F46" s="1" t="s">
        <v>105</v>
      </c>
      <c r="G46" s="1" t="s">
        <v>64</v>
      </c>
      <c r="H46" s="1" t="s">
        <v>65</v>
      </c>
      <c r="I46" s="2">
        <v>52.23</v>
      </c>
      <c r="J46" s="2">
        <v>14.51</v>
      </c>
      <c r="K46" s="2">
        <f t="shared" si="0"/>
        <v>0.16</v>
      </c>
      <c r="L46" s="2">
        <f t="shared" si="1"/>
        <v>0</v>
      </c>
      <c r="R46" s="7">
        <v>0.16</v>
      </c>
      <c r="S46" s="5">
        <v>28.6</v>
      </c>
      <c r="AL46" s="5" t="str">
        <f t="shared" si="8"/>
        <v/>
      </c>
      <c r="AN46" s="5" t="str">
        <f t="shared" si="9"/>
        <v/>
      </c>
      <c r="AP46" s="5" t="str">
        <f t="shared" si="10"/>
        <v/>
      </c>
      <c r="AS46" s="5">
        <f t="shared" si="5"/>
        <v>28.6</v>
      </c>
      <c r="AT46" s="11">
        <f t="shared" si="11"/>
        <v>6.9589140153054965E-3</v>
      </c>
      <c r="AU46" s="5">
        <f t="shared" si="7"/>
        <v>6.9589140153054965</v>
      </c>
    </row>
    <row r="47" spans="1:47" x14ac:dyDescent="0.25">
      <c r="A47" s="1" t="s">
        <v>109</v>
      </c>
      <c r="B47" s="1" t="s">
        <v>110</v>
      </c>
      <c r="C47" s="1" t="s">
        <v>111</v>
      </c>
      <c r="D47" s="1" t="s">
        <v>112</v>
      </c>
      <c r="E47" s="1" t="s">
        <v>72</v>
      </c>
      <c r="F47" s="1" t="s">
        <v>105</v>
      </c>
      <c r="G47" s="1" t="s">
        <v>64</v>
      </c>
      <c r="H47" s="1" t="s">
        <v>65</v>
      </c>
      <c r="I47" s="2">
        <v>52.18</v>
      </c>
      <c r="J47" s="2">
        <v>29.67</v>
      </c>
      <c r="K47" s="2">
        <f t="shared" si="0"/>
        <v>0.4</v>
      </c>
      <c r="L47" s="2">
        <f t="shared" si="1"/>
        <v>0</v>
      </c>
      <c r="P47" s="6">
        <v>0.32</v>
      </c>
      <c r="Q47" s="5">
        <v>68.400000000000006</v>
      </c>
      <c r="R47" s="7">
        <v>0.08</v>
      </c>
      <c r="S47" s="5">
        <v>14.3</v>
      </c>
      <c r="AL47" s="5" t="str">
        <f t="shared" si="8"/>
        <v/>
      </c>
      <c r="AN47" s="5" t="str">
        <f t="shared" si="9"/>
        <v/>
      </c>
      <c r="AP47" s="5" t="str">
        <f t="shared" si="10"/>
        <v/>
      </c>
      <c r="AS47" s="5">
        <f t="shared" si="5"/>
        <v>82.7</v>
      </c>
      <c r="AT47" s="11">
        <f t="shared" si="11"/>
        <v>2.0122454163138619E-2</v>
      </c>
      <c r="AU47" s="5">
        <f t="shared" si="7"/>
        <v>20.122454163138617</v>
      </c>
    </row>
    <row r="48" spans="1:47" x14ac:dyDescent="0.25">
      <c r="A48" s="1" t="s">
        <v>113</v>
      </c>
      <c r="B48" s="1" t="s">
        <v>114</v>
      </c>
      <c r="C48" s="1" t="s">
        <v>111</v>
      </c>
      <c r="D48" s="1" t="s">
        <v>112</v>
      </c>
      <c r="E48" s="1" t="s">
        <v>115</v>
      </c>
      <c r="F48" s="1" t="s">
        <v>116</v>
      </c>
      <c r="G48" s="1" t="s">
        <v>64</v>
      </c>
      <c r="H48" s="1" t="s">
        <v>65</v>
      </c>
      <c r="I48" s="2">
        <v>76.77</v>
      </c>
      <c r="J48" s="2">
        <v>38.24</v>
      </c>
      <c r="K48" s="2">
        <f t="shared" si="0"/>
        <v>33.18</v>
      </c>
      <c r="L48" s="2">
        <f t="shared" si="1"/>
        <v>0</v>
      </c>
      <c r="N48" s="4">
        <v>1.02</v>
      </c>
      <c r="O48" s="5">
        <v>369.75</v>
      </c>
      <c r="P48" s="6">
        <v>26.39</v>
      </c>
      <c r="Q48" s="5">
        <v>5640.8625000000002</v>
      </c>
      <c r="R48" s="7">
        <v>5.77</v>
      </c>
      <c r="S48" s="5">
        <v>1031.3875</v>
      </c>
      <c r="AL48" s="5" t="str">
        <f t="shared" si="8"/>
        <v/>
      </c>
      <c r="AN48" s="5" t="str">
        <f t="shared" si="9"/>
        <v/>
      </c>
      <c r="AP48" s="5" t="str">
        <f t="shared" si="10"/>
        <v/>
      </c>
      <c r="AS48" s="5">
        <f t="shared" si="5"/>
        <v>7042</v>
      </c>
      <c r="AT48" s="11">
        <f t="shared" si="11"/>
        <v>1.7134500872650802</v>
      </c>
      <c r="AU48" s="5">
        <f t="shared" si="7"/>
        <v>1713.4500872650804</v>
      </c>
    </row>
    <row r="49" spans="1:47" x14ac:dyDescent="0.25">
      <c r="A49" s="1" t="s">
        <v>113</v>
      </c>
      <c r="B49" s="1" t="s">
        <v>114</v>
      </c>
      <c r="C49" s="1" t="s">
        <v>111</v>
      </c>
      <c r="D49" s="1" t="s">
        <v>112</v>
      </c>
      <c r="E49" s="1" t="s">
        <v>117</v>
      </c>
      <c r="F49" s="1" t="s">
        <v>116</v>
      </c>
      <c r="G49" s="1" t="s">
        <v>64</v>
      </c>
      <c r="H49" s="1" t="s">
        <v>65</v>
      </c>
      <c r="I49" s="2">
        <v>76.77</v>
      </c>
      <c r="J49" s="2">
        <v>36.950000000000003</v>
      </c>
      <c r="K49" s="2">
        <f t="shared" si="0"/>
        <v>21.66</v>
      </c>
      <c r="L49" s="2">
        <f t="shared" si="1"/>
        <v>0</v>
      </c>
      <c r="N49" s="4">
        <v>9.57</v>
      </c>
      <c r="O49" s="5">
        <v>3469.125</v>
      </c>
      <c r="P49" s="6">
        <v>11.64</v>
      </c>
      <c r="Q49" s="5">
        <v>2488.0500000000002</v>
      </c>
      <c r="R49" s="7">
        <v>0.45</v>
      </c>
      <c r="S49" s="5">
        <v>80.4375</v>
      </c>
      <c r="AL49" s="5" t="str">
        <f t="shared" si="8"/>
        <v/>
      </c>
      <c r="AN49" s="5" t="str">
        <f t="shared" si="9"/>
        <v/>
      </c>
      <c r="AP49" s="5" t="str">
        <f t="shared" si="10"/>
        <v/>
      </c>
      <c r="AS49" s="5">
        <f t="shared" si="5"/>
        <v>6037.6125000000002</v>
      </c>
      <c r="AT49" s="11">
        <f t="shared" si="11"/>
        <v>1.4690638547284494</v>
      </c>
      <c r="AU49" s="5">
        <f t="shared" si="7"/>
        <v>1469.0638547284495</v>
      </c>
    </row>
    <row r="50" spans="1:47" x14ac:dyDescent="0.25">
      <c r="A50" s="1" t="s">
        <v>118</v>
      </c>
      <c r="B50" s="1" t="s">
        <v>114</v>
      </c>
      <c r="C50" s="1" t="s">
        <v>111</v>
      </c>
      <c r="D50" s="1" t="s">
        <v>112</v>
      </c>
      <c r="E50" s="1" t="s">
        <v>115</v>
      </c>
      <c r="F50" s="1" t="s">
        <v>116</v>
      </c>
      <c r="G50" s="1" t="s">
        <v>64</v>
      </c>
      <c r="H50" s="1" t="s">
        <v>65</v>
      </c>
      <c r="I50" s="2">
        <v>76.5</v>
      </c>
      <c r="J50" s="2">
        <v>0.09</v>
      </c>
      <c r="K50" s="2">
        <f t="shared" si="0"/>
        <v>0.09</v>
      </c>
      <c r="L50" s="2">
        <f t="shared" si="1"/>
        <v>0</v>
      </c>
      <c r="N50" s="4">
        <v>0.03</v>
      </c>
      <c r="O50" s="5">
        <v>10.875</v>
      </c>
      <c r="P50" s="6">
        <v>0.06</v>
      </c>
      <c r="Q50" s="5">
        <v>12.824999999999999</v>
      </c>
      <c r="AL50" s="5" t="str">
        <f t="shared" si="8"/>
        <v/>
      </c>
      <c r="AN50" s="5" t="str">
        <f t="shared" si="9"/>
        <v/>
      </c>
      <c r="AP50" s="5" t="str">
        <f t="shared" si="10"/>
        <v/>
      </c>
      <c r="AS50" s="5">
        <f t="shared" si="5"/>
        <v>23.7</v>
      </c>
      <c r="AT50" s="11">
        <f t="shared" si="11"/>
        <v>5.7666525231727349E-3</v>
      </c>
      <c r="AU50" s="5">
        <f t="shared" si="7"/>
        <v>5.766652523172735</v>
      </c>
    </row>
    <row r="51" spans="1:47" x14ac:dyDescent="0.25">
      <c r="A51" s="1" t="s">
        <v>118</v>
      </c>
      <c r="B51" s="1" t="s">
        <v>114</v>
      </c>
      <c r="C51" s="1" t="s">
        <v>111</v>
      </c>
      <c r="D51" s="1" t="s">
        <v>112</v>
      </c>
      <c r="E51" s="1" t="s">
        <v>117</v>
      </c>
      <c r="F51" s="1" t="s">
        <v>116</v>
      </c>
      <c r="G51" s="1" t="s">
        <v>64</v>
      </c>
      <c r="H51" s="1" t="s">
        <v>65</v>
      </c>
      <c r="I51" s="2">
        <v>76.5</v>
      </c>
      <c r="J51" s="2">
        <v>0.09</v>
      </c>
      <c r="K51" s="2">
        <f t="shared" si="0"/>
        <v>0.09</v>
      </c>
      <c r="L51" s="2">
        <f t="shared" si="1"/>
        <v>0</v>
      </c>
      <c r="N51" s="4">
        <v>0.08</v>
      </c>
      <c r="O51" s="5">
        <v>29</v>
      </c>
      <c r="P51" s="6">
        <v>0.01</v>
      </c>
      <c r="Q51" s="5">
        <v>2.1375000000000002</v>
      </c>
      <c r="AL51" s="5" t="str">
        <f t="shared" si="8"/>
        <v/>
      </c>
      <c r="AN51" s="5" t="str">
        <f t="shared" si="9"/>
        <v/>
      </c>
      <c r="AP51" s="5" t="str">
        <f t="shared" si="10"/>
        <v/>
      </c>
      <c r="AS51" s="5">
        <f t="shared" si="5"/>
        <v>31.137499999999999</v>
      </c>
      <c r="AT51" s="11">
        <f t="shared" si="11"/>
        <v>7.5763351451599605E-3</v>
      </c>
      <c r="AU51" s="5">
        <f t="shared" si="7"/>
        <v>7.5763351451599608</v>
      </c>
    </row>
    <row r="52" spans="1:47" x14ac:dyDescent="0.25">
      <c r="A52" s="1" t="s">
        <v>118</v>
      </c>
      <c r="B52" s="1" t="s">
        <v>114</v>
      </c>
      <c r="C52" s="1" t="s">
        <v>111</v>
      </c>
      <c r="D52" s="1" t="s">
        <v>112</v>
      </c>
      <c r="E52" s="1" t="s">
        <v>72</v>
      </c>
      <c r="F52" s="1" t="s">
        <v>116</v>
      </c>
      <c r="G52" s="1" t="s">
        <v>64</v>
      </c>
      <c r="H52" s="1" t="s">
        <v>65</v>
      </c>
      <c r="I52" s="2">
        <v>76.5</v>
      </c>
      <c r="J52" s="2">
        <v>38.909999999999997</v>
      </c>
      <c r="K52" s="2">
        <f t="shared" si="0"/>
        <v>38.9</v>
      </c>
      <c r="L52" s="2">
        <f t="shared" si="1"/>
        <v>0</v>
      </c>
      <c r="N52" s="4">
        <v>9.94</v>
      </c>
      <c r="O52" s="5">
        <v>3603.25</v>
      </c>
      <c r="P52" s="6">
        <v>28.96</v>
      </c>
      <c r="Q52" s="5">
        <v>6190.2022999999999</v>
      </c>
      <c r="AL52" s="5" t="str">
        <f t="shared" si="8"/>
        <v/>
      </c>
      <c r="AN52" s="5" t="str">
        <f t="shared" si="9"/>
        <v/>
      </c>
      <c r="AP52" s="5" t="str">
        <f t="shared" si="10"/>
        <v/>
      </c>
      <c r="AS52" s="5">
        <f t="shared" si="5"/>
        <v>9793.4523000000008</v>
      </c>
      <c r="AT52" s="11">
        <f t="shared" si="11"/>
        <v>2.3829298065977569</v>
      </c>
      <c r="AU52" s="5">
        <f t="shared" si="7"/>
        <v>2382.9298065977569</v>
      </c>
    </row>
    <row r="53" spans="1:47" x14ac:dyDescent="0.25">
      <c r="A53" s="1" t="s">
        <v>118</v>
      </c>
      <c r="B53" s="1" t="s">
        <v>114</v>
      </c>
      <c r="C53" s="1" t="s">
        <v>111</v>
      </c>
      <c r="D53" s="1" t="s">
        <v>112</v>
      </c>
      <c r="E53" s="1" t="s">
        <v>62</v>
      </c>
      <c r="F53" s="1" t="s">
        <v>116</v>
      </c>
      <c r="G53" s="1" t="s">
        <v>64</v>
      </c>
      <c r="H53" s="1" t="s">
        <v>65</v>
      </c>
      <c r="I53" s="2">
        <v>76.5</v>
      </c>
      <c r="J53" s="2">
        <v>37.42</v>
      </c>
      <c r="K53" s="2">
        <f t="shared" si="0"/>
        <v>37.42</v>
      </c>
      <c r="L53" s="2">
        <f t="shared" si="1"/>
        <v>0</v>
      </c>
      <c r="N53" s="4">
        <v>0.76</v>
      </c>
      <c r="O53" s="5">
        <v>275.5</v>
      </c>
      <c r="P53" s="6">
        <v>17.739999999999998</v>
      </c>
      <c r="Q53" s="5">
        <v>3791.9250000000002</v>
      </c>
      <c r="R53" s="7">
        <v>18.920000000000002</v>
      </c>
      <c r="S53" s="5">
        <v>3381.95</v>
      </c>
      <c r="AL53" s="5" t="str">
        <f t="shared" si="8"/>
        <v/>
      </c>
      <c r="AN53" s="5" t="str">
        <f t="shared" si="9"/>
        <v/>
      </c>
      <c r="AP53" s="5" t="str">
        <f t="shared" si="10"/>
        <v/>
      </c>
      <c r="AS53" s="5">
        <f t="shared" si="5"/>
        <v>7449.375</v>
      </c>
      <c r="AT53" s="11">
        <f t="shared" si="11"/>
        <v>1.8125720312156077</v>
      </c>
      <c r="AU53" s="5">
        <f t="shared" si="7"/>
        <v>1812.5720312156077</v>
      </c>
    </row>
    <row r="54" spans="1:47" x14ac:dyDescent="0.25">
      <c r="A54" s="1" t="s">
        <v>119</v>
      </c>
      <c r="B54" s="1" t="s">
        <v>120</v>
      </c>
      <c r="C54" s="1" t="s">
        <v>121</v>
      </c>
      <c r="D54" s="1" t="s">
        <v>76</v>
      </c>
      <c r="E54" s="1" t="s">
        <v>77</v>
      </c>
      <c r="F54" s="1" t="s">
        <v>116</v>
      </c>
      <c r="G54" s="1" t="s">
        <v>64</v>
      </c>
      <c r="H54" s="1" t="s">
        <v>65</v>
      </c>
      <c r="I54" s="2">
        <v>160</v>
      </c>
      <c r="J54" s="2">
        <v>38.04</v>
      </c>
      <c r="K54" s="2">
        <f t="shared" si="0"/>
        <v>32.909999999999997</v>
      </c>
      <c r="L54" s="2">
        <f t="shared" si="1"/>
        <v>0</v>
      </c>
      <c r="N54" s="4">
        <v>0.1</v>
      </c>
      <c r="O54" s="5">
        <v>36.25</v>
      </c>
      <c r="P54" s="6">
        <v>25.15</v>
      </c>
      <c r="Q54" s="5">
        <v>5375.8125</v>
      </c>
      <c r="R54" s="7">
        <v>7.66</v>
      </c>
      <c r="S54" s="5">
        <v>1369.2249999999999</v>
      </c>
      <c r="AL54" s="5" t="str">
        <f t="shared" si="8"/>
        <v/>
      </c>
      <c r="AN54" s="5" t="str">
        <f t="shared" si="9"/>
        <v/>
      </c>
      <c r="AP54" s="5" t="str">
        <f t="shared" si="10"/>
        <v/>
      </c>
      <c r="AS54" s="5">
        <f t="shared" si="5"/>
        <v>6781.2875000000004</v>
      </c>
      <c r="AT54" s="11">
        <f t="shared" si="11"/>
        <v>1.6500138680267822</v>
      </c>
      <c r="AU54" s="5">
        <f t="shared" si="7"/>
        <v>1650.0138680267821</v>
      </c>
    </row>
    <row r="55" spans="1:47" x14ac:dyDescent="0.25">
      <c r="A55" s="1" t="s">
        <v>119</v>
      </c>
      <c r="B55" s="1" t="s">
        <v>120</v>
      </c>
      <c r="C55" s="1" t="s">
        <v>121</v>
      </c>
      <c r="D55" s="1" t="s">
        <v>76</v>
      </c>
      <c r="E55" s="1" t="s">
        <v>83</v>
      </c>
      <c r="F55" s="1" t="s">
        <v>116</v>
      </c>
      <c r="G55" s="1" t="s">
        <v>64</v>
      </c>
      <c r="H55" s="1" t="s">
        <v>65</v>
      </c>
      <c r="I55" s="2">
        <v>160</v>
      </c>
      <c r="J55" s="2">
        <v>37.880000000000003</v>
      </c>
      <c r="K55" s="2">
        <f t="shared" si="0"/>
        <v>37.090000000000003</v>
      </c>
      <c r="L55" s="2">
        <f t="shared" si="1"/>
        <v>0.78</v>
      </c>
      <c r="N55" s="4">
        <v>5.26</v>
      </c>
      <c r="O55" s="5">
        <v>1906.75</v>
      </c>
      <c r="P55" s="6">
        <v>31.31</v>
      </c>
      <c r="Q55" s="5">
        <v>6692.5124999999998</v>
      </c>
      <c r="R55" s="7">
        <v>0.52</v>
      </c>
      <c r="S55" s="5">
        <v>92.95</v>
      </c>
      <c r="AL55" s="5" t="str">
        <f t="shared" si="8"/>
        <v/>
      </c>
      <c r="AM55" s="3">
        <v>0.4</v>
      </c>
      <c r="AN55" s="5">
        <f t="shared" si="9"/>
        <v>912</v>
      </c>
      <c r="AP55" s="5" t="str">
        <f t="shared" si="10"/>
        <v/>
      </c>
      <c r="AQ55" s="2">
        <v>0.38</v>
      </c>
      <c r="AS55" s="5">
        <f t="shared" si="5"/>
        <v>8692.2125000000015</v>
      </c>
      <c r="AT55" s="11">
        <f t="shared" si="11"/>
        <v>2.1149776010581687</v>
      </c>
      <c r="AU55" s="5">
        <f t="shared" si="7"/>
        <v>2114.9776010581686</v>
      </c>
    </row>
    <row r="56" spans="1:47" x14ac:dyDescent="0.25">
      <c r="A56" s="1" t="s">
        <v>119</v>
      </c>
      <c r="B56" s="1" t="s">
        <v>120</v>
      </c>
      <c r="C56" s="1" t="s">
        <v>121</v>
      </c>
      <c r="D56" s="1" t="s">
        <v>76</v>
      </c>
      <c r="E56" s="1" t="s">
        <v>78</v>
      </c>
      <c r="F56" s="1" t="s">
        <v>116</v>
      </c>
      <c r="G56" s="1" t="s">
        <v>64</v>
      </c>
      <c r="H56" s="1" t="s">
        <v>65</v>
      </c>
      <c r="I56" s="2">
        <v>160</v>
      </c>
      <c r="J56" s="2">
        <v>39.11</v>
      </c>
      <c r="K56" s="2">
        <f t="shared" si="0"/>
        <v>39.11</v>
      </c>
      <c r="L56" s="2">
        <f t="shared" si="1"/>
        <v>0</v>
      </c>
      <c r="N56" s="4">
        <v>23.28</v>
      </c>
      <c r="O56" s="5">
        <v>8439</v>
      </c>
      <c r="P56" s="6">
        <v>15.83</v>
      </c>
      <c r="Q56" s="5">
        <v>3383.6624999999999</v>
      </c>
      <c r="AL56" s="5" t="str">
        <f t="shared" si="8"/>
        <v/>
      </c>
      <c r="AN56" s="5" t="str">
        <f t="shared" si="9"/>
        <v/>
      </c>
      <c r="AP56" s="5" t="str">
        <f t="shared" si="10"/>
        <v/>
      </c>
      <c r="AS56" s="5">
        <f t="shared" si="5"/>
        <v>11822.6625</v>
      </c>
      <c r="AT56" s="11">
        <f t="shared" si="11"/>
        <v>2.8766745373942904</v>
      </c>
      <c r="AU56" s="5">
        <f t="shared" si="7"/>
        <v>2876.6745373942904</v>
      </c>
    </row>
    <row r="57" spans="1:47" x14ac:dyDescent="0.25">
      <c r="A57" s="1" t="s">
        <v>119</v>
      </c>
      <c r="B57" s="1" t="s">
        <v>120</v>
      </c>
      <c r="C57" s="1" t="s">
        <v>121</v>
      </c>
      <c r="D57" s="1" t="s">
        <v>76</v>
      </c>
      <c r="E57" s="1" t="s">
        <v>82</v>
      </c>
      <c r="F57" s="1" t="s">
        <v>116</v>
      </c>
      <c r="G57" s="1" t="s">
        <v>64</v>
      </c>
      <c r="H57" s="1" t="s">
        <v>65</v>
      </c>
      <c r="I57" s="2">
        <v>160</v>
      </c>
      <c r="J57" s="2">
        <v>39.24</v>
      </c>
      <c r="K57" s="2">
        <f t="shared" si="0"/>
        <v>38.33</v>
      </c>
      <c r="L57" s="2">
        <f t="shared" si="1"/>
        <v>0.91</v>
      </c>
      <c r="N57" s="4">
        <v>28.59</v>
      </c>
      <c r="O57" s="5">
        <v>10363.875</v>
      </c>
      <c r="P57" s="6">
        <v>9.74</v>
      </c>
      <c r="Q57" s="5">
        <v>2081.9250000000002</v>
      </c>
      <c r="AL57" s="5" t="str">
        <f t="shared" si="8"/>
        <v/>
      </c>
      <c r="AM57" s="3">
        <v>0.51</v>
      </c>
      <c r="AN57" s="5">
        <f t="shared" si="9"/>
        <v>1162.8</v>
      </c>
      <c r="AP57" s="5" t="str">
        <f t="shared" si="10"/>
        <v/>
      </c>
      <c r="AQ57" s="2">
        <v>0.4</v>
      </c>
      <c r="AS57" s="5">
        <f t="shared" si="5"/>
        <v>12445.8</v>
      </c>
      <c r="AT57" s="11">
        <f t="shared" si="11"/>
        <v>3.0282955262828368</v>
      </c>
      <c r="AU57" s="5">
        <f t="shared" si="7"/>
        <v>3028.2955262828368</v>
      </c>
    </row>
    <row r="58" spans="1:47" x14ac:dyDescent="0.25">
      <c r="A58" s="1" t="s">
        <v>119</v>
      </c>
      <c r="B58" s="1" t="s">
        <v>120</v>
      </c>
      <c r="C58" s="1" t="s">
        <v>121</v>
      </c>
      <c r="D58" s="1" t="s">
        <v>76</v>
      </c>
      <c r="E58" s="1" t="s">
        <v>72</v>
      </c>
      <c r="F58" s="1" t="s">
        <v>116</v>
      </c>
      <c r="G58" s="1" t="s">
        <v>64</v>
      </c>
      <c r="H58" s="1" t="s">
        <v>65</v>
      </c>
      <c r="I58" s="2">
        <v>160</v>
      </c>
      <c r="J58" s="2">
        <v>0.09</v>
      </c>
      <c r="K58" s="2">
        <f t="shared" si="0"/>
        <v>0.09</v>
      </c>
      <c r="L58" s="2">
        <f t="shared" si="1"/>
        <v>0</v>
      </c>
      <c r="N58" s="4">
        <v>0.08</v>
      </c>
      <c r="O58" s="5">
        <v>29</v>
      </c>
      <c r="P58" s="6">
        <v>0.01</v>
      </c>
      <c r="Q58" s="5">
        <v>2.1375000000000002</v>
      </c>
      <c r="AL58" s="5" t="str">
        <f t="shared" si="8"/>
        <v/>
      </c>
      <c r="AN58" s="5" t="str">
        <f t="shared" si="9"/>
        <v/>
      </c>
      <c r="AP58" s="5" t="str">
        <f t="shared" si="10"/>
        <v/>
      </c>
      <c r="AS58" s="5">
        <f t="shared" si="5"/>
        <v>31.137499999999999</v>
      </c>
      <c r="AT58" s="11">
        <f t="shared" si="11"/>
        <v>7.5763351451599605E-3</v>
      </c>
      <c r="AU58" s="5">
        <f t="shared" si="7"/>
        <v>7.5763351451599608</v>
      </c>
    </row>
    <row r="59" spans="1:47" x14ac:dyDescent="0.25">
      <c r="A59" s="1" t="s">
        <v>119</v>
      </c>
      <c r="B59" s="1" t="s">
        <v>120</v>
      </c>
      <c r="C59" s="1" t="s">
        <v>121</v>
      </c>
      <c r="D59" s="1" t="s">
        <v>76</v>
      </c>
      <c r="E59" s="1" t="s">
        <v>62</v>
      </c>
      <c r="F59" s="1" t="s">
        <v>116</v>
      </c>
      <c r="G59" s="1" t="s">
        <v>64</v>
      </c>
      <c r="H59" s="1" t="s">
        <v>65</v>
      </c>
      <c r="I59" s="2">
        <v>160</v>
      </c>
      <c r="J59" s="2">
        <v>0.09</v>
      </c>
      <c r="K59" s="2">
        <f t="shared" si="0"/>
        <v>0.05</v>
      </c>
      <c r="L59" s="2">
        <f t="shared" si="1"/>
        <v>0</v>
      </c>
      <c r="P59" s="6">
        <v>0.04</v>
      </c>
      <c r="Q59" s="5">
        <v>8.5500000000000007</v>
      </c>
      <c r="R59" s="7">
        <v>0.01</v>
      </c>
      <c r="S59" s="5">
        <v>1.7875000000000001</v>
      </c>
      <c r="AL59" s="5" t="str">
        <f t="shared" si="8"/>
        <v/>
      </c>
      <c r="AN59" s="5" t="str">
        <f t="shared" si="9"/>
        <v/>
      </c>
      <c r="AP59" s="5" t="str">
        <f t="shared" si="10"/>
        <v/>
      </c>
      <c r="AS59" s="5">
        <f t="shared" si="5"/>
        <v>10.3375</v>
      </c>
      <c r="AT59" s="11">
        <f t="shared" si="11"/>
        <v>2.5153067703923273E-3</v>
      </c>
      <c r="AU59" s="5">
        <f t="shared" si="7"/>
        <v>2.5153067703923271</v>
      </c>
    </row>
    <row r="60" spans="1:47" x14ac:dyDescent="0.25">
      <c r="A60" s="1" t="s">
        <v>122</v>
      </c>
      <c r="B60" s="1" t="s">
        <v>120</v>
      </c>
      <c r="C60" s="1" t="s">
        <v>121</v>
      </c>
      <c r="D60" s="1" t="s">
        <v>76</v>
      </c>
      <c r="E60" s="1" t="s">
        <v>90</v>
      </c>
      <c r="F60" s="1" t="s">
        <v>116</v>
      </c>
      <c r="G60" s="1" t="s">
        <v>64</v>
      </c>
      <c r="H60" s="1" t="s">
        <v>65</v>
      </c>
      <c r="I60" s="2">
        <v>160</v>
      </c>
      <c r="J60" s="2">
        <v>35.53</v>
      </c>
      <c r="K60" s="2">
        <f t="shared" si="0"/>
        <v>1.98</v>
      </c>
      <c r="L60" s="2">
        <f t="shared" si="1"/>
        <v>0</v>
      </c>
      <c r="P60" s="6">
        <v>1.98</v>
      </c>
      <c r="Q60" s="5">
        <v>423.22500000000002</v>
      </c>
      <c r="AL60" s="5" t="str">
        <f t="shared" si="8"/>
        <v/>
      </c>
      <c r="AN60" s="5" t="str">
        <f t="shared" si="9"/>
        <v/>
      </c>
      <c r="AP60" s="5" t="str">
        <f t="shared" si="10"/>
        <v/>
      </c>
      <c r="AS60" s="5">
        <f t="shared" si="5"/>
        <v>423.22500000000002</v>
      </c>
      <c r="AT60" s="11">
        <f t="shared" si="11"/>
        <v>0.10297854489956884</v>
      </c>
      <c r="AU60" s="5">
        <f t="shared" si="7"/>
        <v>102.97854489956883</v>
      </c>
    </row>
    <row r="61" spans="1:47" x14ac:dyDescent="0.25">
      <c r="A61" s="1" t="s">
        <v>122</v>
      </c>
      <c r="B61" s="1" t="s">
        <v>120</v>
      </c>
      <c r="C61" s="1" t="s">
        <v>121</v>
      </c>
      <c r="D61" s="1" t="s">
        <v>76</v>
      </c>
      <c r="E61" s="1" t="s">
        <v>89</v>
      </c>
      <c r="F61" s="1" t="s">
        <v>116</v>
      </c>
      <c r="G61" s="1" t="s">
        <v>64</v>
      </c>
      <c r="H61" s="1" t="s">
        <v>65</v>
      </c>
      <c r="I61" s="2">
        <v>160</v>
      </c>
      <c r="J61" s="2">
        <v>36.770000000000003</v>
      </c>
      <c r="K61" s="2">
        <f t="shared" si="0"/>
        <v>0.94</v>
      </c>
      <c r="L61" s="2">
        <f t="shared" si="1"/>
        <v>0</v>
      </c>
      <c r="P61" s="6">
        <v>0.94</v>
      </c>
      <c r="Q61" s="5">
        <v>200.92500000000001</v>
      </c>
      <c r="AL61" s="5" t="str">
        <f t="shared" si="8"/>
        <v/>
      </c>
      <c r="AN61" s="5" t="str">
        <f t="shared" si="9"/>
        <v/>
      </c>
      <c r="AP61" s="5" t="str">
        <f t="shared" si="10"/>
        <v/>
      </c>
      <c r="AS61" s="5">
        <f t="shared" si="5"/>
        <v>200.92500000000001</v>
      </c>
      <c r="AT61" s="11">
        <f t="shared" si="11"/>
        <v>4.8888804144239753E-2</v>
      </c>
      <c r="AU61" s="5">
        <f t="shared" si="7"/>
        <v>48.888804144239749</v>
      </c>
    </row>
    <row r="62" spans="1:47" x14ac:dyDescent="0.25">
      <c r="A62" s="1" t="s">
        <v>122</v>
      </c>
      <c r="B62" s="1" t="s">
        <v>120</v>
      </c>
      <c r="C62" s="1" t="s">
        <v>121</v>
      </c>
      <c r="D62" s="1" t="s">
        <v>76</v>
      </c>
      <c r="E62" s="1" t="s">
        <v>88</v>
      </c>
      <c r="F62" s="1" t="s">
        <v>116</v>
      </c>
      <c r="G62" s="1" t="s">
        <v>64</v>
      </c>
      <c r="H62" s="1" t="s">
        <v>65</v>
      </c>
      <c r="I62" s="2">
        <v>160</v>
      </c>
      <c r="J62" s="2">
        <v>41.81</v>
      </c>
      <c r="K62" s="2">
        <f t="shared" si="0"/>
        <v>9.879999999999999</v>
      </c>
      <c r="L62" s="2">
        <f t="shared" si="1"/>
        <v>0</v>
      </c>
      <c r="N62" s="4">
        <v>8.01</v>
      </c>
      <c r="O62" s="5">
        <v>2903.625</v>
      </c>
      <c r="P62" s="6">
        <v>1.87</v>
      </c>
      <c r="Q62" s="5">
        <v>399.71249999999998</v>
      </c>
      <c r="AL62" s="5" t="str">
        <f t="shared" si="8"/>
        <v/>
      </c>
      <c r="AN62" s="5" t="str">
        <f t="shared" si="9"/>
        <v/>
      </c>
      <c r="AP62" s="5" t="str">
        <f t="shared" si="10"/>
        <v/>
      </c>
      <c r="AS62" s="5">
        <f t="shared" si="5"/>
        <v>3303.3375000000001</v>
      </c>
      <c r="AT62" s="11">
        <f t="shared" si="11"/>
        <v>0.80376369321797958</v>
      </c>
      <c r="AU62" s="5">
        <f t="shared" si="7"/>
        <v>803.76369321797961</v>
      </c>
    </row>
    <row r="63" spans="1:47" x14ac:dyDescent="0.25">
      <c r="A63" s="1" t="s">
        <v>122</v>
      </c>
      <c r="B63" s="1" t="s">
        <v>120</v>
      </c>
      <c r="C63" s="1" t="s">
        <v>121</v>
      </c>
      <c r="D63" s="1" t="s">
        <v>76</v>
      </c>
      <c r="E63" s="1" t="s">
        <v>83</v>
      </c>
      <c r="F63" s="1" t="s">
        <v>116</v>
      </c>
      <c r="G63" s="1" t="s">
        <v>64</v>
      </c>
      <c r="H63" s="1" t="s">
        <v>65</v>
      </c>
      <c r="I63" s="2">
        <v>160</v>
      </c>
      <c r="J63" s="2">
        <v>0.08</v>
      </c>
      <c r="K63" s="2">
        <f t="shared" si="0"/>
        <v>7.0000000000000007E-2</v>
      </c>
      <c r="L63" s="2">
        <f t="shared" si="1"/>
        <v>0</v>
      </c>
      <c r="N63" s="4">
        <v>0.05</v>
      </c>
      <c r="O63" s="5">
        <v>18.125</v>
      </c>
      <c r="P63" s="6">
        <v>0.02</v>
      </c>
      <c r="Q63" s="5">
        <v>4.2750000000000004</v>
      </c>
      <c r="AL63" s="5" t="str">
        <f t="shared" si="8"/>
        <v/>
      </c>
      <c r="AN63" s="5" t="str">
        <f t="shared" si="9"/>
        <v/>
      </c>
      <c r="AP63" s="5" t="str">
        <f t="shared" si="10"/>
        <v/>
      </c>
      <c r="AS63" s="5">
        <f t="shared" si="5"/>
        <v>22.4</v>
      </c>
      <c r="AT63" s="11">
        <f t="shared" si="11"/>
        <v>5.4503382497497581E-3</v>
      </c>
      <c r="AU63" s="5">
        <f t="shared" si="7"/>
        <v>5.4503382497497581</v>
      </c>
    </row>
    <row r="64" spans="1:47" x14ac:dyDescent="0.25">
      <c r="A64" s="1" t="s">
        <v>123</v>
      </c>
      <c r="B64" s="1" t="s">
        <v>124</v>
      </c>
      <c r="C64" s="1" t="s">
        <v>125</v>
      </c>
      <c r="D64" s="1" t="s">
        <v>104</v>
      </c>
      <c r="E64" s="1" t="s">
        <v>77</v>
      </c>
      <c r="F64" s="1" t="s">
        <v>126</v>
      </c>
      <c r="G64" s="1" t="s">
        <v>64</v>
      </c>
      <c r="H64" s="1" t="s">
        <v>65</v>
      </c>
      <c r="I64" s="2">
        <v>150.16</v>
      </c>
      <c r="J64" s="2">
        <v>7.0000000000000007E-2</v>
      </c>
      <c r="K64" s="2">
        <f t="shared" si="0"/>
        <v>0.06</v>
      </c>
      <c r="L64" s="2">
        <f t="shared" si="1"/>
        <v>0</v>
      </c>
      <c r="P64" s="6">
        <v>0.06</v>
      </c>
      <c r="Q64" s="5">
        <v>17.954999999999998</v>
      </c>
      <c r="AL64" s="5" t="str">
        <f t="shared" si="8"/>
        <v/>
      </c>
      <c r="AN64" s="5" t="str">
        <f t="shared" si="9"/>
        <v/>
      </c>
      <c r="AP64" s="5" t="str">
        <f t="shared" si="10"/>
        <v/>
      </c>
      <c r="AS64" s="5">
        <f t="shared" si="5"/>
        <v>17.954999999999998</v>
      </c>
      <c r="AT64" s="11">
        <f t="shared" si="11"/>
        <v>4.3687867533150401E-3</v>
      </c>
      <c r="AU64" s="5">
        <f t="shared" si="7"/>
        <v>4.3687867533150406</v>
      </c>
    </row>
    <row r="65" spans="1:47" x14ac:dyDescent="0.25">
      <c r="A65" s="1" t="s">
        <v>123</v>
      </c>
      <c r="B65" s="1" t="s">
        <v>124</v>
      </c>
      <c r="C65" s="1" t="s">
        <v>125</v>
      </c>
      <c r="D65" s="1" t="s">
        <v>104</v>
      </c>
      <c r="E65" s="1" t="s">
        <v>91</v>
      </c>
      <c r="F65" s="1" t="s">
        <v>126</v>
      </c>
      <c r="G65" s="1" t="s">
        <v>64</v>
      </c>
      <c r="H65" s="1" t="s">
        <v>65</v>
      </c>
      <c r="I65" s="2">
        <v>150.16</v>
      </c>
      <c r="J65" s="2">
        <v>40.53</v>
      </c>
      <c r="K65" s="2">
        <f t="shared" si="0"/>
        <v>0.79</v>
      </c>
      <c r="L65" s="2">
        <f t="shared" si="1"/>
        <v>0</v>
      </c>
      <c r="P65" s="6">
        <v>0.62</v>
      </c>
      <c r="Q65" s="5">
        <v>185.535</v>
      </c>
      <c r="R65" s="7">
        <v>0.17</v>
      </c>
      <c r="S65" s="5">
        <v>42.542499999999997</v>
      </c>
      <c r="AL65" s="5" t="str">
        <f t="shared" ref="AL65:AL96" si="12">IF(AK65&gt;0,AK65*$AL$1,"")</f>
        <v/>
      </c>
      <c r="AN65" s="5" t="str">
        <f t="shared" ref="AN65:AN96" si="13">IF(AM65&gt;0,AM65*$AN$1,"")</f>
        <v/>
      </c>
      <c r="AP65" s="5" t="str">
        <f t="shared" ref="AP65:AP96" si="14">IF(AO65&gt;0,AO65*$AP$1,"")</f>
        <v/>
      </c>
      <c r="AS65" s="5">
        <f t="shared" si="5"/>
        <v>228.07749999999999</v>
      </c>
      <c r="AT65" s="11">
        <f t="shared" si="11"/>
        <v>5.549551438202234E-2</v>
      </c>
      <c r="AU65" s="5">
        <f t="shared" si="7"/>
        <v>55.495514382022343</v>
      </c>
    </row>
    <row r="66" spans="1:47" x14ac:dyDescent="0.25">
      <c r="A66" s="1" t="s">
        <v>123</v>
      </c>
      <c r="B66" s="1" t="s">
        <v>124</v>
      </c>
      <c r="C66" s="1" t="s">
        <v>125</v>
      </c>
      <c r="D66" s="1" t="s">
        <v>104</v>
      </c>
      <c r="E66" s="1" t="s">
        <v>83</v>
      </c>
      <c r="F66" s="1" t="s">
        <v>126</v>
      </c>
      <c r="G66" s="1" t="s">
        <v>64</v>
      </c>
      <c r="H66" s="1" t="s">
        <v>65</v>
      </c>
      <c r="I66" s="2">
        <v>150.16</v>
      </c>
      <c r="J66" s="2">
        <v>0.04</v>
      </c>
      <c r="K66" s="2">
        <f t="shared" si="0"/>
        <v>0.03</v>
      </c>
      <c r="L66" s="2">
        <f t="shared" si="1"/>
        <v>0</v>
      </c>
      <c r="P66" s="6">
        <v>0.03</v>
      </c>
      <c r="Q66" s="5">
        <v>8.9774999999999991</v>
      </c>
      <c r="AL66" s="5" t="str">
        <f t="shared" si="12"/>
        <v/>
      </c>
      <c r="AN66" s="5" t="str">
        <f t="shared" si="13"/>
        <v/>
      </c>
      <c r="AP66" s="5" t="str">
        <f t="shared" si="14"/>
        <v/>
      </c>
      <c r="AS66" s="5">
        <f t="shared" si="5"/>
        <v>8.9774999999999991</v>
      </c>
      <c r="AT66" s="11">
        <f t="shared" si="11"/>
        <v>2.18439337665752E-3</v>
      </c>
      <c r="AU66" s="5">
        <f t="shared" si="7"/>
        <v>2.1843933766575203</v>
      </c>
    </row>
    <row r="67" spans="1:47" x14ac:dyDescent="0.25">
      <c r="A67" s="1" t="s">
        <v>123</v>
      </c>
      <c r="B67" s="1" t="s">
        <v>124</v>
      </c>
      <c r="C67" s="1" t="s">
        <v>125</v>
      </c>
      <c r="D67" s="1" t="s">
        <v>104</v>
      </c>
      <c r="E67" s="1" t="s">
        <v>88</v>
      </c>
      <c r="F67" s="1" t="s">
        <v>126</v>
      </c>
      <c r="G67" s="1" t="s">
        <v>64</v>
      </c>
      <c r="H67" s="1" t="s">
        <v>65</v>
      </c>
      <c r="I67" s="2">
        <v>150.16</v>
      </c>
      <c r="J67" s="2">
        <v>30.01</v>
      </c>
      <c r="K67" s="2">
        <f t="shared" ref="K67:K130" si="15">SUM(N67,P67,R67,T67,V67,X67,Z67,AB67,AE67,AG67,AI67,AV67,AX67,AZ67,BB67,BD67)</f>
        <v>19.299999999999997</v>
      </c>
      <c r="L67" s="2">
        <f t="shared" ref="L67:L130" si="16">SUM(M67,AD67,AK67,AM67,AO67,AQ67,AR67)</f>
        <v>0.33</v>
      </c>
      <c r="N67" s="4">
        <v>16.149999999999999</v>
      </c>
      <c r="O67" s="5">
        <v>5854.3749999999991</v>
      </c>
      <c r="P67" s="6">
        <v>3.15</v>
      </c>
      <c r="Q67" s="5">
        <v>724.61249999999995</v>
      </c>
      <c r="AL67" s="5" t="str">
        <f t="shared" si="12"/>
        <v/>
      </c>
      <c r="AM67" s="3">
        <v>0.23</v>
      </c>
      <c r="AN67" s="5">
        <f t="shared" si="13"/>
        <v>524.4</v>
      </c>
      <c r="AP67" s="5" t="str">
        <f t="shared" si="14"/>
        <v/>
      </c>
      <c r="AQ67" s="2">
        <v>0.1</v>
      </c>
      <c r="AS67" s="5">
        <f t="shared" ref="AS67:AS130" si="17">SUM(O67,Q67,S67,U67,W67,Y67,AA67,AC67,AF67,AH67,AJ67,AW67,AY67,BA67,BC67,BE67)</f>
        <v>6578.9874999999993</v>
      </c>
      <c r="AT67" s="11">
        <f t="shared" ref="AT67:AT98" si="18">(AS67/$AS$146)*100</f>
        <v>1.6007905007087291</v>
      </c>
      <c r="AU67" s="5">
        <f t="shared" ref="AU67:AU130" si="19">(AT67/100)*$AU$1</f>
        <v>1600.7905007087293</v>
      </c>
    </row>
    <row r="68" spans="1:47" x14ac:dyDescent="0.25">
      <c r="A68" s="1" t="s">
        <v>123</v>
      </c>
      <c r="B68" s="1" t="s">
        <v>124</v>
      </c>
      <c r="C68" s="1" t="s">
        <v>125</v>
      </c>
      <c r="D68" s="1" t="s">
        <v>104</v>
      </c>
      <c r="E68" s="1" t="s">
        <v>89</v>
      </c>
      <c r="F68" s="1" t="s">
        <v>126</v>
      </c>
      <c r="G68" s="1" t="s">
        <v>64</v>
      </c>
      <c r="H68" s="1" t="s">
        <v>65</v>
      </c>
      <c r="I68" s="2">
        <v>150.16</v>
      </c>
      <c r="J68" s="2">
        <v>37</v>
      </c>
      <c r="K68" s="2">
        <f t="shared" si="15"/>
        <v>21.18</v>
      </c>
      <c r="L68" s="2">
        <f t="shared" si="16"/>
        <v>0.62</v>
      </c>
      <c r="N68" s="4">
        <v>18.690000000000001</v>
      </c>
      <c r="O68" s="5">
        <v>6775.1250000000009</v>
      </c>
      <c r="P68" s="6">
        <v>2.4900000000000002</v>
      </c>
      <c r="Q68" s="5">
        <v>532.23750000000007</v>
      </c>
      <c r="AL68" s="5" t="str">
        <f t="shared" si="12"/>
        <v/>
      </c>
      <c r="AM68" s="3">
        <v>0.47</v>
      </c>
      <c r="AN68" s="5">
        <f t="shared" si="13"/>
        <v>1071.5999999999999</v>
      </c>
      <c r="AP68" s="5" t="str">
        <f t="shared" si="14"/>
        <v/>
      </c>
      <c r="AQ68" s="2">
        <v>0.15</v>
      </c>
      <c r="AS68" s="5">
        <f t="shared" si="17"/>
        <v>7307.3625000000011</v>
      </c>
      <c r="AT68" s="11">
        <f t="shared" si="18"/>
        <v>1.7780177383275457</v>
      </c>
      <c r="AU68" s="5">
        <f t="shared" si="19"/>
        <v>1778.0177383275457</v>
      </c>
    </row>
    <row r="69" spans="1:47" x14ac:dyDescent="0.25">
      <c r="A69" s="1" t="s">
        <v>127</v>
      </c>
      <c r="B69" s="1" t="s">
        <v>128</v>
      </c>
      <c r="C69" s="1" t="s">
        <v>129</v>
      </c>
      <c r="D69" s="1" t="s">
        <v>104</v>
      </c>
      <c r="E69" s="1" t="s">
        <v>62</v>
      </c>
      <c r="F69" s="1" t="s">
        <v>126</v>
      </c>
      <c r="G69" s="1" t="s">
        <v>64</v>
      </c>
      <c r="H69" s="1" t="s">
        <v>65</v>
      </c>
      <c r="I69" s="2">
        <v>154.29</v>
      </c>
      <c r="J69" s="2">
        <v>39.130000000000003</v>
      </c>
      <c r="K69" s="2">
        <f t="shared" si="15"/>
        <v>2.44</v>
      </c>
      <c r="L69" s="2">
        <f t="shared" si="16"/>
        <v>0</v>
      </c>
      <c r="N69" s="4">
        <v>1.24</v>
      </c>
      <c r="O69" s="5">
        <v>629.29999999999995</v>
      </c>
      <c r="P69" s="6">
        <v>1.2</v>
      </c>
      <c r="Q69" s="5">
        <v>359.1</v>
      </c>
      <c r="AL69" s="5" t="str">
        <f t="shared" si="12"/>
        <v/>
      </c>
      <c r="AN69" s="5" t="str">
        <f t="shared" si="13"/>
        <v/>
      </c>
      <c r="AP69" s="5" t="str">
        <f t="shared" si="14"/>
        <v/>
      </c>
      <c r="AS69" s="5">
        <f t="shared" si="17"/>
        <v>988.4</v>
      </c>
      <c r="AT69" s="11">
        <f t="shared" si="18"/>
        <v>0.24049617527020808</v>
      </c>
      <c r="AU69" s="5">
        <f t="shared" si="19"/>
        <v>240.49617527020808</v>
      </c>
    </row>
    <row r="70" spans="1:47" x14ac:dyDescent="0.25">
      <c r="A70" s="1" t="s">
        <v>127</v>
      </c>
      <c r="B70" s="1" t="s">
        <v>128</v>
      </c>
      <c r="C70" s="1" t="s">
        <v>129</v>
      </c>
      <c r="D70" s="1" t="s">
        <v>104</v>
      </c>
      <c r="E70" s="1" t="s">
        <v>117</v>
      </c>
      <c r="F70" s="1" t="s">
        <v>126</v>
      </c>
      <c r="G70" s="1" t="s">
        <v>64</v>
      </c>
      <c r="H70" s="1" t="s">
        <v>65</v>
      </c>
      <c r="I70" s="2">
        <v>154.29</v>
      </c>
      <c r="J70" s="2">
        <v>37.78</v>
      </c>
      <c r="K70" s="2">
        <f t="shared" si="15"/>
        <v>3.16</v>
      </c>
      <c r="L70" s="2">
        <f t="shared" si="16"/>
        <v>0</v>
      </c>
      <c r="N70" s="4">
        <v>2.63</v>
      </c>
      <c r="O70" s="5">
        <v>1334.7249999999999</v>
      </c>
      <c r="P70" s="6">
        <v>0.53</v>
      </c>
      <c r="Q70" s="5">
        <v>158.60249999999999</v>
      </c>
      <c r="AL70" s="5" t="str">
        <f t="shared" si="12"/>
        <v/>
      </c>
      <c r="AN70" s="5" t="str">
        <f t="shared" si="13"/>
        <v/>
      </c>
      <c r="AP70" s="5" t="str">
        <f t="shared" si="14"/>
        <v/>
      </c>
      <c r="AS70" s="5">
        <f t="shared" si="17"/>
        <v>1493.3274999999999</v>
      </c>
      <c r="AT70" s="11">
        <f t="shared" si="18"/>
        <v>0.3633544639577313</v>
      </c>
      <c r="AU70" s="5">
        <f t="shared" si="19"/>
        <v>363.3544639577313</v>
      </c>
    </row>
    <row r="71" spans="1:47" x14ac:dyDescent="0.25">
      <c r="A71" s="1" t="s">
        <v>127</v>
      </c>
      <c r="B71" s="1" t="s">
        <v>128</v>
      </c>
      <c r="C71" s="1" t="s">
        <v>129</v>
      </c>
      <c r="D71" s="1" t="s">
        <v>104</v>
      </c>
      <c r="E71" s="1" t="s">
        <v>72</v>
      </c>
      <c r="F71" s="1" t="s">
        <v>126</v>
      </c>
      <c r="G71" s="1" t="s">
        <v>64</v>
      </c>
      <c r="H71" s="1" t="s">
        <v>65</v>
      </c>
      <c r="I71" s="2">
        <v>154.29</v>
      </c>
      <c r="J71" s="2">
        <v>38.44</v>
      </c>
      <c r="K71" s="2">
        <f t="shared" si="15"/>
        <v>23.490000000000002</v>
      </c>
      <c r="L71" s="2">
        <f t="shared" si="16"/>
        <v>0</v>
      </c>
      <c r="N71" s="4">
        <v>11.88</v>
      </c>
      <c r="O71" s="5">
        <v>6029.1</v>
      </c>
      <c r="P71" s="6">
        <v>11.61</v>
      </c>
      <c r="Q71" s="5">
        <v>3474.2925</v>
      </c>
      <c r="AL71" s="5" t="str">
        <f t="shared" si="12"/>
        <v/>
      </c>
      <c r="AN71" s="5" t="str">
        <f t="shared" si="13"/>
        <v/>
      </c>
      <c r="AP71" s="5" t="str">
        <f t="shared" si="14"/>
        <v/>
      </c>
      <c r="AS71" s="5">
        <f t="shared" si="17"/>
        <v>9503.3924999999999</v>
      </c>
      <c r="AT71" s="11">
        <f t="shared" si="18"/>
        <v>2.3123528413006689</v>
      </c>
      <c r="AU71" s="5">
        <f t="shared" si="19"/>
        <v>2312.3528413006688</v>
      </c>
    </row>
    <row r="72" spans="1:47" x14ac:dyDescent="0.25">
      <c r="A72" s="1" t="s">
        <v>130</v>
      </c>
      <c r="B72" s="1" t="s">
        <v>131</v>
      </c>
      <c r="C72" s="1" t="s">
        <v>132</v>
      </c>
      <c r="D72" s="1" t="s">
        <v>104</v>
      </c>
      <c r="E72" s="1" t="s">
        <v>62</v>
      </c>
      <c r="F72" s="1" t="s">
        <v>126</v>
      </c>
      <c r="G72" s="1" t="s">
        <v>64</v>
      </c>
      <c r="H72" s="1" t="s">
        <v>65</v>
      </c>
      <c r="I72" s="2">
        <v>154.29</v>
      </c>
      <c r="J72" s="2">
        <v>0.08</v>
      </c>
      <c r="K72" s="2">
        <f t="shared" si="15"/>
        <v>0.08</v>
      </c>
      <c r="L72" s="2">
        <f t="shared" si="16"/>
        <v>0</v>
      </c>
      <c r="N72" s="4">
        <v>0.04</v>
      </c>
      <c r="O72" s="5">
        <v>20.3</v>
      </c>
      <c r="P72" s="6">
        <v>0.04</v>
      </c>
      <c r="Q72" s="5">
        <v>11.97</v>
      </c>
      <c r="AL72" s="5" t="str">
        <f t="shared" si="12"/>
        <v/>
      </c>
      <c r="AN72" s="5" t="str">
        <f t="shared" si="13"/>
        <v/>
      </c>
      <c r="AP72" s="5" t="str">
        <f t="shared" si="14"/>
        <v/>
      </c>
      <c r="AS72" s="5">
        <f t="shared" si="17"/>
        <v>32.270000000000003</v>
      </c>
      <c r="AT72" s="11">
        <f t="shared" si="18"/>
        <v>7.8518935410457468E-3</v>
      </c>
      <c r="AU72" s="5">
        <f t="shared" si="19"/>
        <v>7.8518935410457464</v>
      </c>
    </row>
    <row r="73" spans="1:47" x14ac:dyDescent="0.25">
      <c r="A73" s="1" t="s">
        <v>130</v>
      </c>
      <c r="B73" s="1" t="s">
        <v>131</v>
      </c>
      <c r="C73" s="1" t="s">
        <v>132</v>
      </c>
      <c r="D73" s="1" t="s">
        <v>104</v>
      </c>
      <c r="E73" s="1" t="s">
        <v>77</v>
      </c>
      <c r="F73" s="1" t="s">
        <v>126</v>
      </c>
      <c r="G73" s="1" t="s">
        <v>64</v>
      </c>
      <c r="H73" s="1" t="s">
        <v>65</v>
      </c>
      <c r="I73" s="2">
        <v>154.29</v>
      </c>
      <c r="J73" s="2">
        <v>39.85</v>
      </c>
      <c r="K73" s="2">
        <f t="shared" si="15"/>
        <v>39.85</v>
      </c>
      <c r="L73" s="2">
        <f t="shared" si="16"/>
        <v>0</v>
      </c>
      <c r="N73" s="4">
        <v>2.89</v>
      </c>
      <c r="O73" s="5">
        <v>1466.675</v>
      </c>
      <c r="P73" s="6">
        <v>36.950000000000003</v>
      </c>
      <c r="Q73" s="5">
        <v>11057.2875</v>
      </c>
      <c r="R73" s="7">
        <v>0.01</v>
      </c>
      <c r="S73" s="5">
        <v>2.5024999999999999</v>
      </c>
      <c r="AL73" s="5" t="str">
        <f t="shared" si="12"/>
        <v/>
      </c>
      <c r="AN73" s="5" t="str">
        <f t="shared" si="13"/>
        <v/>
      </c>
      <c r="AP73" s="5" t="str">
        <f t="shared" si="14"/>
        <v/>
      </c>
      <c r="AS73" s="5">
        <f t="shared" si="17"/>
        <v>12526.465</v>
      </c>
      <c r="AT73" s="11">
        <f t="shared" si="18"/>
        <v>3.0479228269487324</v>
      </c>
      <c r="AU73" s="5">
        <f t="shared" si="19"/>
        <v>3047.9228269487326</v>
      </c>
    </row>
    <row r="74" spans="1:47" x14ac:dyDescent="0.25">
      <c r="A74" s="1" t="s">
        <v>130</v>
      </c>
      <c r="B74" s="1" t="s">
        <v>131</v>
      </c>
      <c r="C74" s="1" t="s">
        <v>132</v>
      </c>
      <c r="D74" s="1" t="s">
        <v>104</v>
      </c>
      <c r="E74" s="1" t="s">
        <v>83</v>
      </c>
      <c r="F74" s="1" t="s">
        <v>126</v>
      </c>
      <c r="G74" s="1" t="s">
        <v>64</v>
      </c>
      <c r="H74" s="1" t="s">
        <v>65</v>
      </c>
      <c r="I74" s="2">
        <v>154.29</v>
      </c>
      <c r="J74" s="2">
        <v>37.29</v>
      </c>
      <c r="K74" s="2">
        <f t="shared" si="15"/>
        <v>36.33</v>
      </c>
      <c r="L74" s="2">
        <f t="shared" si="16"/>
        <v>0.96</v>
      </c>
      <c r="N74" s="4">
        <v>1.1399999999999999</v>
      </c>
      <c r="O74" s="5">
        <v>578.54999999999995</v>
      </c>
      <c r="P74" s="6">
        <v>34.78</v>
      </c>
      <c r="Q74" s="5">
        <v>10406.205</v>
      </c>
      <c r="R74" s="7">
        <v>0.41</v>
      </c>
      <c r="S74" s="5">
        <v>102.60250000000001</v>
      </c>
      <c r="AL74" s="5" t="str">
        <f t="shared" si="12"/>
        <v/>
      </c>
      <c r="AM74" s="3">
        <v>0.49</v>
      </c>
      <c r="AN74" s="5">
        <f t="shared" si="13"/>
        <v>1117.2</v>
      </c>
      <c r="AP74" s="5" t="str">
        <f t="shared" si="14"/>
        <v/>
      </c>
      <c r="AQ74" s="2">
        <v>0.47</v>
      </c>
      <c r="AS74" s="5">
        <f t="shared" si="17"/>
        <v>11087.3575</v>
      </c>
      <c r="AT74" s="11">
        <f t="shared" si="18"/>
        <v>2.697761101379458</v>
      </c>
      <c r="AU74" s="5">
        <f t="shared" si="19"/>
        <v>2697.7611013794581</v>
      </c>
    </row>
    <row r="75" spans="1:47" x14ac:dyDescent="0.25">
      <c r="A75" s="1" t="s">
        <v>130</v>
      </c>
      <c r="B75" s="1" t="s">
        <v>131</v>
      </c>
      <c r="C75" s="1" t="s">
        <v>132</v>
      </c>
      <c r="D75" s="1" t="s">
        <v>104</v>
      </c>
      <c r="E75" s="1" t="s">
        <v>72</v>
      </c>
      <c r="F75" s="1" t="s">
        <v>126</v>
      </c>
      <c r="G75" s="1" t="s">
        <v>64</v>
      </c>
      <c r="H75" s="1" t="s">
        <v>65</v>
      </c>
      <c r="I75" s="2">
        <v>154.29</v>
      </c>
      <c r="J75" s="2">
        <v>0.09</v>
      </c>
      <c r="K75" s="2">
        <f t="shared" si="15"/>
        <v>0.09</v>
      </c>
      <c r="L75" s="2">
        <f t="shared" si="16"/>
        <v>0</v>
      </c>
      <c r="N75" s="4">
        <v>0.09</v>
      </c>
      <c r="O75" s="5">
        <v>45.674999999999997</v>
      </c>
      <c r="AL75" s="5" t="str">
        <f t="shared" si="12"/>
        <v/>
      </c>
      <c r="AN75" s="5" t="str">
        <f t="shared" si="13"/>
        <v/>
      </c>
      <c r="AP75" s="5" t="str">
        <f t="shared" si="14"/>
        <v/>
      </c>
      <c r="AS75" s="5">
        <f t="shared" si="17"/>
        <v>45.674999999999997</v>
      </c>
      <c r="AT75" s="11">
        <f t="shared" si="18"/>
        <v>1.1113580337380366E-2</v>
      </c>
      <c r="AU75" s="5">
        <f t="shared" si="19"/>
        <v>11.113580337380366</v>
      </c>
    </row>
    <row r="76" spans="1:47" x14ac:dyDescent="0.25">
      <c r="A76" s="1" t="s">
        <v>130</v>
      </c>
      <c r="B76" s="1" t="s">
        <v>131</v>
      </c>
      <c r="C76" s="1" t="s">
        <v>132</v>
      </c>
      <c r="D76" s="1" t="s">
        <v>104</v>
      </c>
      <c r="E76" s="1" t="s">
        <v>78</v>
      </c>
      <c r="F76" s="1" t="s">
        <v>126</v>
      </c>
      <c r="G76" s="1" t="s">
        <v>64</v>
      </c>
      <c r="H76" s="1" t="s">
        <v>65</v>
      </c>
      <c r="I76" s="2">
        <v>154.29</v>
      </c>
      <c r="J76" s="2">
        <v>39.909999999999997</v>
      </c>
      <c r="K76" s="2">
        <f t="shared" si="15"/>
        <v>39.909999999999997</v>
      </c>
      <c r="L76" s="2">
        <f t="shared" si="16"/>
        <v>0</v>
      </c>
      <c r="N76" s="4">
        <v>22.19</v>
      </c>
      <c r="O76" s="5">
        <v>11261.424999999999</v>
      </c>
      <c r="P76" s="6">
        <v>17.72</v>
      </c>
      <c r="Q76" s="5">
        <v>5302.71</v>
      </c>
      <c r="AL76" s="5" t="str">
        <f t="shared" si="12"/>
        <v/>
      </c>
      <c r="AN76" s="5" t="str">
        <f t="shared" si="13"/>
        <v/>
      </c>
      <c r="AP76" s="5" t="str">
        <f t="shared" si="14"/>
        <v/>
      </c>
      <c r="AS76" s="5">
        <f t="shared" si="17"/>
        <v>16564.134999999998</v>
      </c>
      <c r="AT76" s="11">
        <f t="shared" si="18"/>
        <v>4.0303633287731566</v>
      </c>
      <c r="AU76" s="5">
        <f t="shared" si="19"/>
        <v>4030.3633287731568</v>
      </c>
    </row>
    <row r="77" spans="1:47" x14ac:dyDescent="0.25">
      <c r="A77" s="1" t="s">
        <v>130</v>
      </c>
      <c r="B77" s="1" t="s">
        <v>131</v>
      </c>
      <c r="C77" s="1" t="s">
        <v>132</v>
      </c>
      <c r="D77" s="1" t="s">
        <v>104</v>
      </c>
      <c r="E77" s="1" t="s">
        <v>82</v>
      </c>
      <c r="F77" s="1" t="s">
        <v>126</v>
      </c>
      <c r="G77" s="1" t="s">
        <v>64</v>
      </c>
      <c r="H77" s="1" t="s">
        <v>65</v>
      </c>
      <c r="I77" s="2">
        <v>154.29</v>
      </c>
      <c r="J77" s="2">
        <v>37.07</v>
      </c>
      <c r="K77" s="2">
        <f t="shared" si="15"/>
        <v>35.700000000000003</v>
      </c>
      <c r="L77" s="2">
        <f t="shared" si="16"/>
        <v>1.37</v>
      </c>
      <c r="N77" s="4">
        <v>21.61</v>
      </c>
      <c r="O77" s="5">
        <v>10967.075000000001</v>
      </c>
      <c r="P77" s="6">
        <v>14.09</v>
      </c>
      <c r="Q77" s="5">
        <v>4216.4324999999999</v>
      </c>
      <c r="AL77" s="5" t="str">
        <f t="shared" si="12"/>
        <v/>
      </c>
      <c r="AM77" s="3">
        <v>0.5</v>
      </c>
      <c r="AN77" s="5">
        <f t="shared" si="13"/>
        <v>1140</v>
      </c>
      <c r="AP77" s="5" t="str">
        <f t="shared" si="14"/>
        <v/>
      </c>
      <c r="AQ77" s="2">
        <v>0.87</v>
      </c>
      <c r="AS77" s="5">
        <f t="shared" si="17"/>
        <v>15183.5075</v>
      </c>
      <c r="AT77" s="11">
        <f t="shared" si="18"/>
        <v>3.6944308791344791</v>
      </c>
      <c r="AU77" s="5">
        <f t="shared" si="19"/>
        <v>3694.4308791344793</v>
      </c>
    </row>
    <row r="78" spans="1:47" x14ac:dyDescent="0.25">
      <c r="A78" s="1" t="s">
        <v>133</v>
      </c>
      <c r="B78" s="1" t="s">
        <v>134</v>
      </c>
      <c r="C78" s="1" t="s">
        <v>135</v>
      </c>
      <c r="D78" s="1" t="s">
        <v>136</v>
      </c>
      <c r="E78" s="1" t="s">
        <v>83</v>
      </c>
      <c r="F78" s="1" t="s">
        <v>126</v>
      </c>
      <c r="G78" s="1" t="s">
        <v>64</v>
      </c>
      <c r="H78" s="1" t="s">
        <v>65</v>
      </c>
      <c r="I78" s="2">
        <v>9.84</v>
      </c>
      <c r="J78" s="2">
        <v>0.03</v>
      </c>
      <c r="K78" s="2">
        <f t="shared" si="15"/>
        <v>0.02</v>
      </c>
      <c r="L78" s="2">
        <f t="shared" si="16"/>
        <v>0</v>
      </c>
      <c r="P78" s="6">
        <v>0.02</v>
      </c>
      <c r="Q78" s="5">
        <v>5.9850000000000003</v>
      </c>
      <c r="AL78" s="5" t="str">
        <f t="shared" si="12"/>
        <v/>
      </c>
      <c r="AN78" s="5" t="str">
        <f t="shared" si="13"/>
        <v/>
      </c>
      <c r="AP78" s="5" t="str">
        <f t="shared" si="14"/>
        <v/>
      </c>
      <c r="AS78" s="5">
        <f t="shared" si="17"/>
        <v>5.9850000000000003</v>
      </c>
      <c r="AT78" s="11">
        <f t="shared" si="18"/>
        <v>1.4562622511050138E-3</v>
      </c>
      <c r="AU78" s="5">
        <f t="shared" si="19"/>
        <v>1.4562622511050138</v>
      </c>
    </row>
    <row r="79" spans="1:47" x14ac:dyDescent="0.25">
      <c r="A79" s="1" t="s">
        <v>133</v>
      </c>
      <c r="B79" s="1" t="s">
        <v>134</v>
      </c>
      <c r="C79" s="1" t="s">
        <v>135</v>
      </c>
      <c r="D79" s="1" t="s">
        <v>136</v>
      </c>
      <c r="E79" s="1" t="s">
        <v>88</v>
      </c>
      <c r="F79" s="1" t="s">
        <v>126</v>
      </c>
      <c r="G79" s="1" t="s">
        <v>64</v>
      </c>
      <c r="H79" s="1" t="s">
        <v>65</v>
      </c>
      <c r="I79" s="2">
        <v>9.84</v>
      </c>
      <c r="J79" s="2">
        <v>9.14</v>
      </c>
      <c r="K79" s="2">
        <f t="shared" si="15"/>
        <v>8.379999999999999</v>
      </c>
      <c r="L79" s="2">
        <f t="shared" si="16"/>
        <v>0.77</v>
      </c>
      <c r="N79" s="4">
        <v>2.99</v>
      </c>
      <c r="O79" s="5">
        <v>1297.0250000000001</v>
      </c>
      <c r="P79" s="6">
        <v>3.11</v>
      </c>
      <c r="Q79" s="5">
        <v>887.91750000000002</v>
      </c>
      <c r="R79" s="7">
        <v>0.03</v>
      </c>
      <c r="S79" s="5">
        <v>7.5074999999999994</v>
      </c>
      <c r="Z79" s="9">
        <v>2.25</v>
      </c>
      <c r="AA79" s="5">
        <v>134.52285000000001</v>
      </c>
      <c r="AK79" s="3">
        <v>0.15</v>
      </c>
      <c r="AL79" s="5">
        <f t="shared" si="12"/>
        <v>205.2</v>
      </c>
      <c r="AM79" s="3">
        <v>0.14000000000000001</v>
      </c>
      <c r="AN79" s="5">
        <f t="shared" si="13"/>
        <v>319.20000000000005</v>
      </c>
      <c r="AP79" s="5" t="str">
        <f t="shared" si="14"/>
        <v/>
      </c>
      <c r="AQ79" s="2">
        <v>0.21</v>
      </c>
      <c r="AR79" s="2">
        <v>0.27</v>
      </c>
      <c r="AS79" s="5">
        <f t="shared" si="17"/>
        <v>2326.9728500000001</v>
      </c>
      <c r="AT79" s="11">
        <f t="shared" si="18"/>
        <v>0.56619594332518786</v>
      </c>
      <c r="AU79" s="5">
        <f t="shared" si="19"/>
        <v>566.19594332518784</v>
      </c>
    </row>
    <row r="80" spans="1:47" x14ac:dyDescent="0.25">
      <c r="A80" s="1" t="s">
        <v>137</v>
      </c>
      <c r="B80" s="1" t="s">
        <v>138</v>
      </c>
      <c r="C80" s="1" t="s">
        <v>139</v>
      </c>
      <c r="D80" s="1" t="s">
        <v>136</v>
      </c>
      <c r="E80" s="1" t="s">
        <v>66</v>
      </c>
      <c r="F80" s="1" t="s">
        <v>140</v>
      </c>
      <c r="G80" s="1" t="s">
        <v>64</v>
      </c>
      <c r="H80" s="1" t="s">
        <v>65</v>
      </c>
      <c r="I80" s="2">
        <v>154.09</v>
      </c>
      <c r="J80" s="2">
        <v>39.56</v>
      </c>
      <c r="K80" s="2">
        <f t="shared" si="15"/>
        <v>0.38</v>
      </c>
      <c r="L80" s="2">
        <f t="shared" si="16"/>
        <v>0</v>
      </c>
      <c r="R80" s="7">
        <v>0.38</v>
      </c>
      <c r="S80" s="5">
        <v>67.924999999999997</v>
      </c>
      <c r="AL80" s="5" t="str">
        <f t="shared" si="12"/>
        <v/>
      </c>
      <c r="AN80" s="5" t="str">
        <f t="shared" si="13"/>
        <v/>
      </c>
      <c r="AP80" s="5" t="str">
        <f t="shared" si="14"/>
        <v/>
      </c>
      <c r="AS80" s="5">
        <f t="shared" si="17"/>
        <v>67.924999999999997</v>
      </c>
      <c r="AT80" s="11">
        <f t="shared" si="18"/>
        <v>1.6527420786350552E-2</v>
      </c>
      <c r="AU80" s="5">
        <f t="shared" si="19"/>
        <v>16.52742078635055</v>
      </c>
    </row>
    <row r="81" spans="1:47" x14ac:dyDescent="0.25">
      <c r="A81" s="1" t="s">
        <v>141</v>
      </c>
      <c r="B81" s="1" t="s">
        <v>142</v>
      </c>
      <c r="C81" s="1" t="s">
        <v>143</v>
      </c>
      <c r="D81" s="1" t="s">
        <v>104</v>
      </c>
      <c r="E81" s="1" t="s">
        <v>117</v>
      </c>
      <c r="F81" s="1" t="s">
        <v>140</v>
      </c>
      <c r="G81" s="1" t="s">
        <v>64</v>
      </c>
      <c r="H81" s="1" t="s">
        <v>65</v>
      </c>
      <c r="I81" s="2">
        <v>69.709999999999994</v>
      </c>
      <c r="J81" s="2">
        <v>0.09</v>
      </c>
      <c r="K81" s="2">
        <f t="shared" si="15"/>
        <v>6.9999999999999993E-2</v>
      </c>
      <c r="L81" s="2">
        <f t="shared" si="16"/>
        <v>0</v>
      </c>
      <c r="N81" s="4">
        <v>0.01</v>
      </c>
      <c r="O81" s="5">
        <v>3.625</v>
      </c>
      <c r="P81" s="6">
        <v>0.06</v>
      </c>
      <c r="Q81" s="5">
        <v>12.824999999999999</v>
      </c>
      <c r="AL81" s="5" t="str">
        <f t="shared" si="12"/>
        <v/>
      </c>
      <c r="AN81" s="5" t="str">
        <f t="shared" si="13"/>
        <v/>
      </c>
      <c r="AP81" s="5" t="str">
        <f t="shared" si="14"/>
        <v/>
      </c>
      <c r="AS81" s="5">
        <f t="shared" si="17"/>
        <v>16.45</v>
      </c>
      <c r="AT81" s="11">
        <f t="shared" si="18"/>
        <v>4.0025921521599792E-3</v>
      </c>
      <c r="AU81" s="5">
        <f t="shared" si="19"/>
        <v>4.0025921521599788</v>
      </c>
    </row>
    <row r="82" spans="1:47" x14ac:dyDescent="0.25">
      <c r="A82" s="1" t="s">
        <v>141</v>
      </c>
      <c r="B82" s="1" t="s">
        <v>142</v>
      </c>
      <c r="C82" s="1" t="s">
        <v>143</v>
      </c>
      <c r="D82" s="1" t="s">
        <v>104</v>
      </c>
      <c r="E82" s="1" t="s">
        <v>72</v>
      </c>
      <c r="F82" s="1" t="s">
        <v>140</v>
      </c>
      <c r="G82" s="1" t="s">
        <v>64</v>
      </c>
      <c r="H82" s="1" t="s">
        <v>65</v>
      </c>
      <c r="I82" s="2">
        <v>69.709999999999994</v>
      </c>
      <c r="J82" s="2">
        <v>29.64</v>
      </c>
      <c r="K82" s="2">
        <f t="shared" si="15"/>
        <v>29.12</v>
      </c>
      <c r="L82" s="2">
        <f t="shared" si="16"/>
        <v>0</v>
      </c>
      <c r="N82" s="4">
        <v>0.45</v>
      </c>
      <c r="O82" s="5">
        <v>163.13</v>
      </c>
      <c r="P82" s="6">
        <v>6.4</v>
      </c>
      <c r="Q82" s="5">
        <v>1368</v>
      </c>
      <c r="R82" s="7">
        <v>22.27</v>
      </c>
      <c r="S82" s="5">
        <v>3980.76</v>
      </c>
      <c r="AL82" s="5" t="str">
        <f t="shared" si="12"/>
        <v/>
      </c>
      <c r="AN82" s="5" t="str">
        <f t="shared" si="13"/>
        <v/>
      </c>
      <c r="AP82" s="5" t="str">
        <f t="shared" si="14"/>
        <v/>
      </c>
      <c r="AS82" s="5">
        <f t="shared" si="17"/>
        <v>5511.89</v>
      </c>
      <c r="AT82" s="11">
        <f t="shared" si="18"/>
        <v>1.341145754259518</v>
      </c>
      <c r="AU82" s="5">
        <f t="shared" si="19"/>
        <v>1341.1457542595181</v>
      </c>
    </row>
    <row r="83" spans="1:47" x14ac:dyDescent="0.25">
      <c r="A83" s="1" t="s">
        <v>141</v>
      </c>
      <c r="B83" s="1" t="s">
        <v>142</v>
      </c>
      <c r="C83" s="1" t="s">
        <v>143</v>
      </c>
      <c r="D83" s="1" t="s">
        <v>104</v>
      </c>
      <c r="E83" s="1" t="s">
        <v>62</v>
      </c>
      <c r="F83" s="1" t="s">
        <v>140</v>
      </c>
      <c r="G83" s="1" t="s">
        <v>64</v>
      </c>
      <c r="H83" s="1" t="s">
        <v>65</v>
      </c>
      <c r="I83" s="2">
        <v>69.709999999999994</v>
      </c>
      <c r="J83" s="2">
        <v>0.13</v>
      </c>
      <c r="K83" s="2">
        <f t="shared" si="15"/>
        <v>0.13</v>
      </c>
      <c r="L83" s="2">
        <f t="shared" si="16"/>
        <v>0</v>
      </c>
      <c r="R83" s="7">
        <v>0.13</v>
      </c>
      <c r="S83" s="5">
        <v>23.237500000000001</v>
      </c>
      <c r="AL83" s="5" t="str">
        <f t="shared" si="12"/>
        <v/>
      </c>
      <c r="AN83" s="5" t="str">
        <f t="shared" si="13"/>
        <v/>
      </c>
      <c r="AP83" s="5" t="str">
        <f t="shared" si="14"/>
        <v/>
      </c>
      <c r="AS83" s="5">
        <f t="shared" si="17"/>
        <v>23.237500000000001</v>
      </c>
      <c r="AT83" s="11">
        <f t="shared" si="18"/>
        <v>5.6541176374357146E-3</v>
      </c>
      <c r="AU83" s="5">
        <f t="shared" si="19"/>
        <v>5.6541176374357152</v>
      </c>
    </row>
    <row r="84" spans="1:47" x14ac:dyDescent="0.25">
      <c r="A84" s="1" t="s">
        <v>144</v>
      </c>
      <c r="B84" s="1" t="s">
        <v>142</v>
      </c>
      <c r="C84" s="1" t="s">
        <v>143</v>
      </c>
      <c r="D84" s="1" t="s">
        <v>104</v>
      </c>
      <c r="E84" s="1" t="s">
        <v>117</v>
      </c>
      <c r="F84" s="1" t="s">
        <v>140</v>
      </c>
      <c r="G84" s="1" t="s">
        <v>64</v>
      </c>
      <c r="H84" s="1" t="s">
        <v>65</v>
      </c>
      <c r="I84" s="2">
        <v>77.64</v>
      </c>
      <c r="J84" s="2">
        <v>35.380000000000003</v>
      </c>
      <c r="K84" s="2">
        <f t="shared" si="15"/>
        <v>17.440000000000001</v>
      </c>
      <c r="L84" s="2">
        <f t="shared" si="16"/>
        <v>0</v>
      </c>
      <c r="N84" s="4">
        <v>2.4500000000000002</v>
      </c>
      <c r="O84" s="5">
        <v>888.13</v>
      </c>
      <c r="P84" s="6">
        <v>14.74</v>
      </c>
      <c r="Q84" s="5">
        <v>3150.6750000000002</v>
      </c>
      <c r="R84" s="7">
        <v>0.25</v>
      </c>
      <c r="S84" s="5">
        <v>44.6875</v>
      </c>
      <c r="AL84" s="5" t="str">
        <f t="shared" si="12"/>
        <v/>
      </c>
      <c r="AN84" s="5" t="str">
        <f t="shared" si="13"/>
        <v/>
      </c>
      <c r="AP84" s="5" t="str">
        <f t="shared" si="14"/>
        <v/>
      </c>
      <c r="AS84" s="5">
        <f t="shared" si="17"/>
        <v>4083.4925000000003</v>
      </c>
      <c r="AT84" s="11">
        <f t="shared" si="18"/>
        <v>0.99358997166590479</v>
      </c>
      <c r="AU84" s="5">
        <f t="shared" si="19"/>
        <v>993.58997166590484</v>
      </c>
    </row>
    <row r="85" spans="1:47" x14ac:dyDescent="0.25">
      <c r="A85" s="1" t="s">
        <v>145</v>
      </c>
      <c r="B85" s="1" t="s">
        <v>146</v>
      </c>
      <c r="C85" s="1" t="s">
        <v>147</v>
      </c>
      <c r="D85" s="1" t="s">
        <v>148</v>
      </c>
      <c r="E85" s="1" t="s">
        <v>72</v>
      </c>
      <c r="F85" s="1" t="s">
        <v>140</v>
      </c>
      <c r="G85" s="1" t="s">
        <v>64</v>
      </c>
      <c r="H85" s="1" t="s">
        <v>65</v>
      </c>
      <c r="I85" s="2">
        <v>153.34</v>
      </c>
      <c r="J85" s="2">
        <v>7.0000000000000007E-2</v>
      </c>
      <c r="K85" s="2">
        <f t="shared" si="15"/>
        <v>0.08</v>
      </c>
      <c r="L85" s="2">
        <f t="shared" si="16"/>
        <v>0</v>
      </c>
      <c r="N85" s="4">
        <v>0.01</v>
      </c>
      <c r="O85" s="5">
        <v>3.625</v>
      </c>
      <c r="P85" s="6">
        <v>0.05</v>
      </c>
      <c r="Q85" s="5">
        <v>10.6875</v>
      </c>
      <c r="R85" s="7">
        <v>0.02</v>
      </c>
      <c r="S85" s="5">
        <v>3.5750000000000002</v>
      </c>
      <c r="AL85" s="5" t="str">
        <f t="shared" si="12"/>
        <v/>
      </c>
      <c r="AN85" s="5" t="str">
        <f t="shared" si="13"/>
        <v/>
      </c>
      <c r="AP85" s="5" t="str">
        <f t="shared" si="14"/>
        <v/>
      </c>
      <c r="AS85" s="5">
        <f t="shared" si="17"/>
        <v>17.887499999999999</v>
      </c>
      <c r="AT85" s="11">
        <f t="shared" si="18"/>
        <v>4.352362742964232E-3</v>
      </c>
      <c r="AU85" s="5">
        <f t="shared" si="19"/>
        <v>4.3523627429642326</v>
      </c>
    </row>
    <row r="86" spans="1:47" x14ac:dyDescent="0.25">
      <c r="A86" s="1" t="s">
        <v>145</v>
      </c>
      <c r="B86" s="1" t="s">
        <v>146</v>
      </c>
      <c r="C86" s="1" t="s">
        <v>147</v>
      </c>
      <c r="D86" s="1" t="s">
        <v>148</v>
      </c>
      <c r="E86" s="1" t="s">
        <v>78</v>
      </c>
      <c r="F86" s="1" t="s">
        <v>140</v>
      </c>
      <c r="G86" s="1" t="s">
        <v>64</v>
      </c>
      <c r="H86" s="1" t="s">
        <v>65</v>
      </c>
      <c r="I86" s="2">
        <v>153.34</v>
      </c>
      <c r="J86" s="2">
        <v>35.21</v>
      </c>
      <c r="K86" s="2">
        <f t="shared" si="15"/>
        <v>34.71</v>
      </c>
      <c r="L86" s="2">
        <f t="shared" si="16"/>
        <v>0</v>
      </c>
      <c r="N86" s="4">
        <v>3.64</v>
      </c>
      <c r="O86" s="5">
        <v>1319.5</v>
      </c>
      <c r="P86" s="6">
        <v>29.57</v>
      </c>
      <c r="Q86" s="5">
        <v>6320.5874999999996</v>
      </c>
      <c r="R86" s="7">
        <v>1.5</v>
      </c>
      <c r="S86" s="5">
        <v>268.125</v>
      </c>
      <c r="AL86" s="5" t="str">
        <f t="shared" si="12"/>
        <v/>
      </c>
      <c r="AN86" s="5" t="str">
        <f t="shared" si="13"/>
        <v/>
      </c>
      <c r="AP86" s="5" t="str">
        <f t="shared" si="14"/>
        <v/>
      </c>
      <c r="AS86" s="5">
        <f t="shared" si="17"/>
        <v>7908.2124999999996</v>
      </c>
      <c r="AT86" s="11">
        <f t="shared" si="18"/>
        <v>1.9242157623169269</v>
      </c>
      <c r="AU86" s="5">
        <f t="shared" si="19"/>
        <v>1924.2157623169269</v>
      </c>
    </row>
    <row r="87" spans="1:47" x14ac:dyDescent="0.25">
      <c r="A87" s="1" t="s">
        <v>145</v>
      </c>
      <c r="B87" s="1" t="s">
        <v>146</v>
      </c>
      <c r="C87" s="1" t="s">
        <v>147</v>
      </c>
      <c r="D87" s="1" t="s">
        <v>148</v>
      </c>
      <c r="E87" s="1" t="s">
        <v>82</v>
      </c>
      <c r="F87" s="1" t="s">
        <v>140</v>
      </c>
      <c r="G87" s="1" t="s">
        <v>64</v>
      </c>
      <c r="H87" s="1" t="s">
        <v>65</v>
      </c>
      <c r="I87" s="2">
        <v>153.34</v>
      </c>
      <c r="J87" s="2">
        <v>35.49</v>
      </c>
      <c r="K87" s="2">
        <f t="shared" si="15"/>
        <v>33.409999999999997</v>
      </c>
      <c r="L87" s="2">
        <f t="shared" si="16"/>
        <v>1.6</v>
      </c>
      <c r="N87" s="4">
        <v>15.6</v>
      </c>
      <c r="O87" s="5">
        <v>5655</v>
      </c>
      <c r="P87" s="6">
        <v>17.809999999999999</v>
      </c>
      <c r="Q87" s="5">
        <v>3806.8874999999998</v>
      </c>
      <c r="AL87" s="5" t="str">
        <f t="shared" si="12"/>
        <v/>
      </c>
      <c r="AM87" s="3">
        <v>0.48</v>
      </c>
      <c r="AN87" s="5">
        <f t="shared" si="13"/>
        <v>1094.3999999999999</v>
      </c>
      <c r="AP87" s="5" t="str">
        <f t="shared" si="14"/>
        <v/>
      </c>
      <c r="AQ87" s="2">
        <v>1.1200000000000001</v>
      </c>
      <c r="AS87" s="5">
        <f t="shared" si="17"/>
        <v>9461.8875000000007</v>
      </c>
      <c r="AT87" s="11">
        <f t="shared" si="18"/>
        <v>2.3022538998249611</v>
      </c>
      <c r="AU87" s="5">
        <f t="shared" si="19"/>
        <v>2302.2538998249611</v>
      </c>
    </row>
    <row r="88" spans="1:47" x14ac:dyDescent="0.25">
      <c r="A88" s="1" t="s">
        <v>145</v>
      </c>
      <c r="B88" s="1" t="s">
        <v>146</v>
      </c>
      <c r="C88" s="1" t="s">
        <v>147</v>
      </c>
      <c r="D88" s="1" t="s">
        <v>148</v>
      </c>
      <c r="E88" s="1" t="s">
        <v>83</v>
      </c>
      <c r="F88" s="1" t="s">
        <v>140</v>
      </c>
      <c r="G88" s="1" t="s">
        <v>64</v>
      </c>
      <c r="H88" s="1" t="s">
        <v>65</v>
      </c>
      <c r="I88" s="2">
        <v>153.34</v>
      </c>
      <c r="J88" s="2">
        <v>39.11</v>
      </c>
      <c r="K88" s="2">
        <f t="shared" si="15"/>
        <v>37.989999999999995</v>
      </c>
      <c r="L88" s="2">
        <f t="shared" si="16"/>
        <v>1.1200000000000001</v>
      </c>
      <c r="N88" s="4">
        <v>27.81</v>
      </c>
      <c r="O88" s="5">
        <v>10081.125</v>
      </c>
      <c r="P88" s="6">
        <v>10.18</v>
      </c>
      <c r="Q88" s="5">
        <v>2175.9749999999999</v>
      </c>
      <c r="AL88" s="5" t="str">
        <f t="shared" si="12"/>
        <v/>
      </c>
      <c r="AM88" s="3">
        <v>0.51</v>
      </c>
      <c r="AN88" s="5">
        <f t="shared" si="13"/>
        <v>1162.8</v>
      </c>
      <c r="AP88" s="5" t="str">
        <f t="shared" si="14"/>
        <v/>
      </c>
      <c r="AQ88" s="2">
        <v>0.61</v>
      </c>
      <c r="AS88" s="5">
        <f t="shared" si="17"/>
        <v>12257.1</v>
      </c>
      <c r="AT88" s="11">
        <f t="shared" si="18"/>
        <v>2.9823812929021325</v>
      </c>
      <c r="AU88" s="5">
        <f t="shared" si="19"/>
        <v>2982.3812929021324</v>
      </c>
    </row>
    <row r="89" spans="1:47" x14ac:dyDescent="0.25">
      <c r="A89" s="1" t="s">
        <v>145</v>
      </c>
      <c r="B89" s="1" t="s">
        <v>146</v>
      </c>
      <c r="C89" s="1" t="s">
        <v>147</v>
      </c>
      <c r="D89" s="1" t="s">
        <v>148</v>
      </c>
      <c r="E89" s="1" t="s">
        <v>77</v>
      </c>
      <c r="F89" s="1" t="s">
        <v>140</v>
      </c>
      <c r="G89" s="1" t="s">
        <v>64</v>
      </c>
      <c r="H89" s="1" t="s">
        <v>65</v>
      </c>
      <c r="I89" s="2">
        <v>153.34</v>
      </c>
      <c r="J89" s="2">
        <v>39.89</v>
      </c>
      <c r="K89" s="2">
        <f t="shared" si="15"/>
        <v>36.01</v>
      </c>
      <c r="L89" s="2">
        <f t="shared" si="16"/>
        <v>0</v>
      </c>
      <c r="N89" s="4">
        <v>0.69</v>
      </c>
      <c r="O89" s="5">
        <v>250.125</v>
      </c>
      <c r="P89" s="6">
        <v>33.89</v>
      </c>
      <c r="Q89" s="5">
        <v>7243.9875000000002</v>
      </c>
      <c r="R89" s="7">
        <v>1.43</v>
      </c>
      <c r="S89" s="5">
        <v>255.61250000000001</v>
      </c>
      <c r="AL89" s="5" t="str">
        <f t="shared" si="12"/>
        <v/>
      </c>
      <c r="AN89" s="5" t="str">
        <f t="shared" si="13"/>
        <v/>
      </c>
      <c r="AP89" s="5" t="str">
        <f t="shared" si="14"/>
        <v/>
      </c>
      <c r="AS89" s="5">
        <f t="shared" si="17"/>
        <v>7749.7250000000004</v>
      </c>
      <c r="AT89" s="11">
        <f t="shared" si="18"/>
        <v>1.8856527943099086</v>
      </c>
      <c r="AU89" s="5">
        <f t="shared" si="19"/>
        <v>1885.6527943099086</v>
      </c>
    </row>
    <row r="90" spans="1:47" x14ac:dyDescent="0.25">
      <c r="A90" s="1" t="s">
        <v>149</v>
      </c>
      <c r="B90" s="1" t="s">
        <v>131</v>
      </c>
      <c r="C90" s="1" t="s">
        <v>132</v>
      </c>
      <c r="D90" s="1" t="s">
        <v>104</v>
      </c>
      <c r="E90" s="1" t="s">
        <v>83</v>
      </c>
      <c r="F90" s="1" t="s">
        <v>140</v>
      </c>
      <c r="G90" s="1" t="s">
        <v>64</v>
      </c>
      <c r="H90" s="1" t="s">
        <v>65</v>
      </c>
      <c r="I90" s="2">
        <v>155.85</v>
      </c>
      <c r="J90" s="2">
        <v>7.0000000000000007E-2</v>
      </c>
      <c r="K90" s="2">
        <f t="shared" si="15"/>
        <v>0.06</v>
      </c>
      <c r="L90" s="2">
        <f t="shared" si="16"/>
        <v>0</v>
      </c>
      <c r="N90" s="4">
        <v>0.04</v>
      </c>
      <c r="O90" s="5">
        <v>14.5</v>
      </c>
      <c r="P90" s="6">
        <v>0.02</v>
      </c>
      <c r="Q90" s="5">
        <v>4.2750000000000004</v>
      </c>
      <c r="AL90" s="5" t="str">
        <f t="shared" si="12"/>
        <v/>
      </c>
      <c r="AN90" s="5" t="str">
        <f t="shared" si="13"/>
        <v/>
      </c>
      <c r="AP90" s="5" t="str">
        <f t="shared" si="14"/>
        <v/>
      </c>
      <c r="AS90" s="5">
        <f t="shared" si="17"/>
        <v>18.774999999999999</v>
      </c>
      <c r="AT90" s="11">
        <f t="shared" si="18"/>
        <v>4.5683080642433798E-3</v>
      </c>
      <c r="AU90" s="5">
        <f t="shared" si="19"/>
        <v>4.5683080642433804</v>
      </c>
    </row>
    <row r="91" spans="1:47" x14ac:dyDescent="0.25">
      <c r="A91" s="1" t="s">
        <v>149</v>
      </c>
      <c r="B91" s="1" t="s">
        <v>131</v>
      </c>
      <c r="C91" s="1" t="s">
        <v>132</v>
      </c>
      <c r="D91" s="1" t="s">
        <v>104</v>
      </c>
      <c r="E91" s="1" t="s">
        <v>77</v>
      </c>
      <c r="F91" s="1" t="s">
        <v>140</v>
      </c>
      <c r="G91" s="1" t="s">
        <v>64</v>
      </c>
      <c r="H91" s="1" t="s">
        <v>65</v>
      </c>
      <c r="I91" s="2">
        <v>155.85</v>
      </c>
      <c r="J91" s="2">
        <v>7.0000000000000007E-2</v>
      </c>
      <c r="K91" s="2">
        <f t="shared" si="15"/>
        <v>6.0000000000000005E-2</v>
      </c>
      <c r="L91" s="2">
        <f t="shared" si="16"/>
        <v>0</v>
      </c>
      <c r="P91" s="6">
        <v>0.05</v>
      </c>
      <c r="Q91" s="5">
        <v>10.6875</v>
      </c>
      <c r="R91" s="7">
        <v>0.01</v>
      </c>
      <c r="S91" s="5">
        <v>1.7875000000000001</v>
      </c>
      <c r="AL91" s="5" t="str">
        <f t="shared" si="12"/>
        <v/>
      </c>
      <c r="AN91" s="5" t="str">
        <f t="shared" si="13"/>
        <v/>
      </c>
      <c r="AP91" s="5" t="str">
        <f t="shared" si="14"/>
        <v/>
      </c>
      <c r="AS91" s="5">
        <f t="shared" si="17"/>
        <v>12.475</v>
      </c>
      <c r="AT91" s="11">
        <f t="shared" si="18"/>
        <v>3.0354004315012607E-3</v>
      </c>
      <c r="AU91" s="5">
        <f t="shared" si="19"/>
        <v>3.0354004315012606</v>
      </c>
    </row>
    <row r="92" spans="1:47" x14ac:dyDescent="0.25">
      <c r="A92" s="1" t="s">
        <v>149</v>
      </c>
      <c r="B92" s="1" t="s">
        <v>131</v>
      </c>
      <c r="C92" s="1" t="s">
        <v>132</v>
      </c>
      <c r="D92" s="1" t="s">
        <v>104</v>
      </c>
      <c r="E92" s="1" t="s">
        <v>66</v>
      </c>
      <c r="F92" s="1" t="s">
        <v>140</v>
      </c>
      <c r="G92" s="1" t="s">
        <v>64</v>
      </c>
      <c r="H92" s="1" t="s">
        <v>65</v>
      </c>
      <c r="I92" s="2">
        <v>155.85</v>
      </c>
      <c r="J92" s="2">
        <v>0.09</v>
      </c>
      <c r="K92" s="2">
        <f t="shared" si="15"/>
        <v>0.06</v>
      </c>
      <c r="L92" s="2">
        <f t="shared" si="16"/>
        <v>0</v>
      </c>
      <c r="R92" s="7">
        <v>0.06</v>
      </c>
      <c r="S92" s="5">
        <v>10.725</v>
      </c>
      <c r="AL92" s="5" t="str">
        <f t="shared" si="12"/>
        <v/>
      </c>
      <c r="AN92" s="5" t="str">
        <f t="shared" si="13"/>
        <v/>
      </c>
      <c r="AP92" s="5" t="str">
        <f t="shared" si="14"/>
        <v/>
      </c>
      <c r="AS92" s="5">
        <f t="shared" si="17"/>
        <v>10.725</v>
      </c>
      <c r="AT92" s="11">
        <f t="shared" si="18"/>
        <v>2.6095927557395608E-3</v>
      </c>
      <c r="AU92" s="5">
        <f t="shared" si="19"/>
        <v>2.6095927557395608</v>
      </c>
    </row>
    <row r="93" spans="1:47" x14ac:dyDescent="0.25">
      <c r="A93" s="1" t="s">
        <v>149</v>
      </c>
      <c r="B93" s="1" t="s">
        <v>131</v>
      </c>
      <c r="C93" s="1" t="s">
        <v>132</v>
      </c>
      <c r="D93" s="1" t="s">
        <v>104</v>
      </c>
      <c r="E93" s="1" t="s">
        <v>91</v>
      </c>
      <c r="F93" s="1" t="s">
        <v>140</v>
      </c>
      <c r="G93" s="1" t="s">
        <v>64</v>
      </c>
      <c r="H93" s="1" t="s">
        <v>65</v>
      </c>
      <c r="I93" s="2">
        <v>155.85</v>
      </c>
      <c r="J93" s="2">
        <v>39.9</v>
      </c>
      <c r="K93" s="2">
        <f t="shared" si="15"/>
        <v>35.479999999999997</v>
      </c>
      <c r="L93" s="2">
        <f t="shared" si="16"/>
        <v>0</v>
      </c>
      <c r="P93" s="6">
        <v>23.74</v>
      </c>
      <c r="Q93" s="5">
        <v>5074.4249999999993</v>
      </c>
      <c r="R93" s="7">
        <v>11.74</v>
      </c>
      <c r="S93" s="5">
        <v>2098.5250000000001</v>
      </c>
      <c r="AL93" s="5" t="str">
        <f t="shared" si="12"/>
        <v/>
      </c>
      <c r="AN93" s="5" t="str">
        <f t="shared" si="13"/>
        <v/>
      </c>
      <c r="AP93" s="5" t="str">
        <f t="shared" si="14"/>
        <v/>
      </c>
      <c r="AS93" s="5">
        <f t="shared" si="17"/>
        <v>7172.9499999999989</v>
      </c>
      <c r="AT93" s="11">
        <f t="shared" si="18"/>
        <v>1.7453126673456485</v>
      </c>
      <c r="AU93" s="5">
        <f t="shared" si="19"/>
        <v>1745.3126673456484</v>
      </c>
    </row>
    <row r="94" spans="1:47" x14ac:dyDescent="0.25">
      <c r="A94" s="1" t="s">
        <v>149</v>
      </c>
      <c r="B94" s="1" t="s">
        <v>131</v>
      </c>
      <c r="C94" s="1" t="s">
        <v>132</v>
      </c>
      <c r="D94" s="1" t="s">
        <v>104</v>
      </c>
      <c r="E94" s="1" t="s">
        <v>88</v>
      </c>
      <c r="F94" s="1" t="s">
        <v>140</v>
      </c>
      <c r="G94" s="1" t="s">
        <v>64</v>
      </c>
      <c r="H94" s="1" t="s">
        <v>65</v>
      </c>
      <c r="I94" s="2">
        <v>155.85</v>
      </c>
      <c r="J94" s="2">
        <v>38.020000000000003</v>
      </c>
      <c r="K94" s="2">
        <f t="shared" si="15"/>
        <v>36.75</v>
      </c>
      <c r="L94" s="2">
        <f t="shared" si="16"/>
        <v>1.27</v>
      </c>
      <c r="N94" s="4">
        <v>23.23</v>
      </c>
      <c r="O94" s="5">
        <v>8420.875</v>
      </c>
      <c r="P94" s="6">
        <v>13.52</v>
      </c>
      <c r="Q94" s="5">
        <v>2889.9</v>
      </c>
      <c r="AL94" s="5" t="str">
        <f t="shared" si="12"/>
        <v/>
      </c>
      <c r="AM94" s="3">
        <v>0.5</v>
      </c>
      <c r="AN94" s="5">
        <f t="shared" si="13"/>
        <v>1140</v>
      </c>
      <c r="AP94" s="5" t="str">
        <f t="shared" si="14"/>
        <v/>
      </c>
      <c r="AQ94" s="2">
        <v>0.77</v>
      </c>
      <c r="AS94" s="5">
        <f t="shared" si="17"/>
        <v>11310.775</v>
      </c>
      <c r="AT94" s="11">
        <f t="shared" si="18"/>
        <v>2.752122750750595</v>
      </c>
      <c r="AU94" s="5">
        <f t="shared" si="19"/>
        <v>2752.1227507505951</v>
      </c>
    </row>
    <row r="95" spans="1:47" x14ac:dyDescent="0.25">
      <c r="A95" s="1" t="s">
        <v>149</v>
      </c>
      <c r="B95" s="1" t="s">
        <v>131</v>
      </c>
      <c r="C95" s="1" t="s">
        <v>132</v>
      </c>
      <c r="D95" s="1" t="s">
        <v>104</v>
      </c>
      <c r="E95" s="1" t="s">
        <v>89</v>
      </c>
      <c r="F95" s="1" t="s">
        <v>140</v>
      </c>
      <c r="G95" s="1" t="s">
        <v>64</v>
      </c>
      <c r="H95" s="1" t="s">
        <v>65</v>
      </c>
      <c r="I95" s="2">
        <v>155.85</v>
      </c>
      <c r="J95" s="2">
        <v>35.799999999999997</v>
      </c>
      <c r="K95" s="2">
        <f t="shared" si="15"/>
        <v>33.81</v>
      </c>
      <c r="L95" s="2">
        <f t="shared" si="16"/>
        <v>1.5</v>
      </c>
      <c r="N95" s="4">
        <v>25.18</v>
      </c>
      <c r="O95" s="5">
        <v>9127.75</v>
      </c>
      <c r="P95" s="6">
        <v>8.6300000000000008</v>
      </c>
      <c r="Q95" s="5">
        <v>1844.6624999999999</v>
      </c>
      <c r="AL95" s="5" t="str">
        <f t="shared" si="12"/>
        <v/>
      </c>
      <c r="AM95" s="3">
        <v>0.48</v>
      </c>
      <c r="AN95" s="5">
        <f t="shared" si="13"/>
        <v>1094.3999999999999</v>
      </c>
      <c r="AP95" s="5" t="str">
        <f t="shared" si="14"/>
        <v/>
      </c>
      <c r="AQ95" s="2">
        <v>1.02</v>
      </c>
      <c r="AS95" s="5">
        <f t="shared" si="17"/>
        <v>10972.4125</v>
      </c>
      <c r="AT95" s="11">
        <f t="shared" si="18"/>
        <v>2.66979283664207</v>
      </c>
      <c r="AU95" s="5">
        <f t="shared" si="19"/>
        <v>2669.7928366420697</v>
      </c>
    </row>
    <row r="96" spans="1:47" x14ac:dyDescent="0.25">
      <c r="A96" s="1" t="s">
        <v>149</v>
      </c>
      <c r="B96" s="1" t="s">
        <v>131</v>
      </c>
      <c r="C96" s="1" t="s">
        <v>132</v>
      </c>
      <c r="D96" s="1" t="s">
        <v>104</v>
      </c>
      <c r="E96" s="1" t="s">
        <v>90</v>
      </c>
      <c r="F96" s="1" t="s">
        <v>140</v>
      </c>
      <c r="G96" s="1" t="s">
        <v>64</v>
      </c>
      <c r="H96" s="1" t="s">
        <v>65</v>
      </c>
      <c r="I96" s="2">
        <v>155.85</v>
      </c>
      <c r="J96" s="2">
        <v>38.61</v>
      </c>
      <c r="K96" s="2">
        <f t="shared" si="15"/>
        <v>5.87</v>
      </c>
      <c r="L96" s="2">
        <f t="shared" si="16"/>
        <v>0</v>
      </c>
      <c r="P96" s="6">
        <v>5.87</v>
      </c>
      <c r="Q96" s="5">
        <v>1254.7125000000001</v>
      </c>
      <c r="AL96" s="5" t="str">
        <f t="shared" si="12"/>
        <v/>
      </c>
      <c r="AN96" s="5" t="str">
        <f t="shared" si="13"/>
        <v/>
      </c>
      <c r="AP96" s="5" t="str">
        <f t="shared" si="14"/>
        <v/>
      </c>
      <c r="AS96" s="5">
        <f t="shared" si="17"/>
        <v>1254.7125000000001</v>
      </c>
      <c r="AT96" s="11">
        <f t="shared" si="18"/>
        <v>0.30529497907094394</v>
      </c>
      <c r="AU96" s="5">
        <f t="shared" si="19"/>
        <v>305.29497907094395</v>
      </c>
    </row>
    <row r="97" spans="1:47" x14ac:dyDescent="0.25">
      <c r="A97" s="1" t="s">
        <v>150</v>
      </c>
      <c r="B97" s="1" t="s">
        <v>138</v>
      </c>
      <c r="C97" s="1" t="s">
        <v>139</v>
      </c>
      <c r="D97" s="1" t="s">
        <v>136</v>
      </c>
      <c r="E97" s="1" t="s">
        <v>115</v>
      </c>
      <c r="F97" s="1" t="s">
        <v>151</v>
      </c>
      <c r="G97" s="1" t="s">
        <v>64</v>
      </c>
      <c r="H97" s="1" t="s">
        <v>65</v>
      </c>
      <c r="I97" s="2">
        <v>89.3</v>
      </c>
      <c r="J97" s="2">
        <v>0.05</v>
      </c>
      <c r="K97" s="2">
        <f t="shared" si="15"/>
        <v>0.06</v>
      </c>
      <c r="L97" s="2">
        <f t="shared" si="16"/>
        <v>0</v>
      </c>
      <c r="N97" s="4">
        <v>0.02</v>
      </c>
      <c r="O97" s="5">
        <v>7.25</v>
      </c>
      <c r="P97" s="6">
        <v>0.04</v>
      </c>
      <c r="Q97" s="5">
        <v>8.5500000000000007</v>
      </c>
      <c r="AL97" s="5" t="str">
        <f t="shared" ref="AL97:AL135" si="20">IF(AK97&gt;0,AK97*$AL$1,"")</f>
        <v/>
      </c>
      <c r="AN97" s="5" t="str">
        <f t="shared" ref="AN97:AN135" si="21">IF(AM97&gt;0,AM97*$AN$1,"")</f>
        <v/>
      </c>
      <c r="AP97" s="5" t="str">
        <f t="shared" ref="AP97:AP135" si="22">IF(AO97&gt;0,AO97*$AP$1,"")</f>
        <v/>
      </c>
      <c r="AS97" s="5">
        <f t="shared" si="17"/>
        <v>15.8</v>
      </c>
      <c r="AT97" s="11">
        <f t="shared" si="18"/>
        <v>3.8444350154484908E-3</v>
      </c>
      <c r="AU97" s="5">
        <f t="shared" si="19"/>
        <v>3.8444350154484908</v>
      </c>
    </row>
    <row r="98" spans="1:47" x14ac:dyDescent="0.25">
      <c r="A98" s="1" t="s">
        <v>150</v>
      </c>
      <c r="B98" s="1" t="s">
        <v>138</v>
      </c>
      <c r="C98" s="1" t="s">
        <v>139</v>
      </c>
      <c r="D98" s="1" t="s">
        <v>136</v>
      </c>
      <c r="E98" s="1" t="s">
        <v>152</v>
      </c>
      <c r="F98" s="1" t="s">
        <v>151</v>
      </c>
      <c r="G98" s="1" t="s">
        <v>64</v>
      </c>
      <c r="H98" s="1" t="s">
        <v>65</v>
      </c>
      <c r="I98" s="2">
        <v>89.3</v>
      </c>
      <c r="J98" s="2">
        <v>36.89</v>
      </c>
      <c r="K98" s="2">
        <f t="shared" si="15"/>
        <v>36.889999999999993</v>
      </c>
      <c r="L98" s="2">
        <f t="shared" si="16"/>
        <v>0</v>
      </c>
      <c r="N98" s="4">
        <v>22.33</v>
      </c>
      <c r="O98" s="5">
        <v>8094.6249999999991</v>
      </c>
      <c r="P98" s="6">
        <v>13.94</v>
      </c>
      <c r="Q98" s="5">
        <v>2979.6750000000002</v>
      </c>
      <c r="R98" s="7">
        <v>0.62</v>
      </c>
      <c r="S98" s="5">
        <v>110.825</v>
      </c>
      <c r="AL98" s="5" t="str">
        <f t="shared" si="20"/>
        <v/>
      </c>
      <c r="AN98" s="5" t="str">
        <f t="shared" si="21"/>
        <v/>
      </c>
      <c r="AP98" s="5" t="str">
        <f t="shared" si="22"/>
        <v/>
      </c>
      <c r="AS98" s="5">
        <f t="shared" si="17"/>
        <v>11185.125</v>
      </c>
      <c r="AT98" s="11">
        <f t="shared" si="18"/>
        <v>2.7215497596309048</v>
      </c>
      <c r="AU98" s="5">
        <f t="shared" si="19"/>
        <v>2721.5497596309051</v>
      </c>
    </row>
    <row r="99" spans="1:47" x14ac:dyDescent="0.25">
      <c r="A99" s="1" t="s">
        <v>150</v>
      </c>
      <c r="B99" s="1" t="s">
        <v>138</v>
      </c>
      <c r="C99" s="1" t="s">
        <v>139</v>
      </c>
      <c r="D99" s="1" t="s">
        <v>136</v>
      </c>
      <c r="E99" s="1" t="s">
        <v>66</v>
      </c>
      <c r="F99" s="1" t="s">
        <v>151</v>
      </c>
      <c r="G99" s="1" t="s">
        <v>64</v>
      </c>
      <c r="H99" s="1" t="s">
        <v>65</v>
      </c>
      <c r="I99" s="2">
        <v>89.3</v>
      </c>
      <c r="J99" s="2">
        <v>0.92</v>
      </c>
      <c r="K99" s="2">
        <f t="shared" si="15"/>
        <v>0.92</v>
      </c>
      <c r="L99" s="2">
        <f t="shared" si="16"/>
        <v>0</v>
      </c>
      <c r="P99" s="6">
        <v>0.92</v>
      </c>
      <c r="Q99" s="5">
        <v>196.65</v>
      </c>
      <c r="AL99" s="5" t="str">
        <f t="shared" si="20"/>
        <v/>
      </c>
      <c r="AN99" s="5" t="str">
        <f t="shared" si="21"/>
        <v/>
      </c>
      <c r="AP99" s="5" t="str">
        <f t="shared" si="22"/>
        <v/>
      </c>
      <c r="AS99" s="5">
        <f t="shared" si="17"/>
        <v>196.65</v>
      </c>
      <c r="AT99" s="11">
        <f t="shared" ref="AT99:AT130" si="23">(AS99/$AS$146)*100</f>
        <v>4.7848616822021878E-2</v>
      </c>
      <c r="AU99" s="5">
        <f t="shared" si="19"/>
        <v>47.848616822021874</v>
      </c>
    </row>
    <row r="100" spans="1:47" x14ac:dyDescent="0.25">
      <c r="A100" s="1" t="s">
        <v>150</v>
      </c>
      <c r="B100" s="1" t="s">
        <v>138</v>
      </c>
      <c r="C100" s="1" t="s">
        <v>139</v>
      </c>
      <c r="D100" s="1" t="s">
        <v>136</v>
      </c>
      <c r="E100" s="1" t="s">
        <v>67</v>
      </c>
      <c r="F100" s="1" t="s">
        <v>151</v>
      </c>
      <c r="G100" s="1" t="s">
        <v>64</v>
      </c>
      <c r="H100" s="1" t="s">
        <v>65</v>
      </c>
      <c r="I100" s="2">
        <v>89.3</v>
      </c>
      <c r="J100" s="2">
        <v>3.9</v>
      </c>
      <c r="K100" s="2">
        <f t="shared" si="15"/>
        <v>3.9</v>
      </c>
      <c r="L100" s="2">
        <f t="shared" si="16"/>
        <v>0</v>
      </c>
      <c r="P100" s="6">
        <v>3.9</v>
      </c>
      <c r="Q100" s="5">
        <v>833.625</v>
      </c>
      <c r="AL100" s="5" t="str">
        <f t="shared" si="20"/>
        <v/>
      </c>
      <c r="AN100" s="5" t="str">
        <f t="shared" si="21"/>
        <v/>
      </c>
      <c r="AP100" s="5" t="str">
        <f t="shared" si="22"/>
        <v/>
      </c>
      <c r="AS100" s="5">
        <f t="shared" si="17"/>
        <v>833.625</v>
      </c>
      <c r="AT100" s="11">
        <f t="shared" si="23"/>
        <v>0.20283652783248404</v>
      </c>
      <c r="AU100" s="5">
        <f t="shared" si="19"/>
        <v>202.83652783248405</v>
      </c>
    </row>
    <row r="101" spans="1:47" x14ac:dyDescent="0.25">
      <c r="A101" s="1" t="s">
        <v>150</v>
      </c>
      <c r="B101" s="1" t="s">
        <v>138</v>
      </c>
      <c r="C101" s="1" t="s">
        <v>139</v>
      </c>
      <c r="D101" s="1" t="s">
        <v>136</v>
      </c>
      <c r="E101" s="1" t="s">
        <v>153</v>
      </c>
      <c r="F101" s="1" t="s">
        <v>151</v>
      </c>
      <c r="G101" s="1" t="s">
        <v>64</v>
      </c>
      <c r="H101" s="1" t="s">
        <v>65</v>
      </c>
      <c r="I101" s="2">
        <v>89.3</v>
      </c>
      <c r="J101" s="2">
        <v>28.64</v>
      </c>
      <c r="K101" s="2">
        <f t="shared" si="15"/>
        <v>24.759999999999998</v>
      </c>
      <c r="L101" s="2">
        <f t="shared" si="16"/>
        <v>3.88</v>
      </c>
      <c r="N101" s="4">
        <v>5.27</v>
      </c>
      <c r="O101" s="5">
        <v>1910.375</v>
      </c>
      <c r="P101" s="6">
        <v>19.16</v>
      </c>
      <c r="Q101" s="5">
        <v>4095.45</v>
      </c>
      <c r="R101" s="7">
        <v>0.33</v>
      </c>
      <c r="S101" s="5">
        <v>58.987499999999997</v>
      </c>
      <c r="AL101" s="5" t="str">
        <f t="shared" si="20"/>
        <v/>
      </c>
      <c r="AN101" s="5" t="str">
        <f t="shared" si="21"/>
        <v/>
      </c>
      <c r="AP101" s="5" t="str">
        <f t="shared" si="22"/>
        <v/>
      </c>
      <c r="AR101" s="2">
        <v>3.88</v>
      </c>
      <c r="AS101" s="5">
        <f t="shared" si="17"/>
        <v>6064.8125</v>
      </c>
      <c r="AT101" s="11">
        <f t="shared" si="23"/>
        <v>1.4756821226031454</v>
      </c>
      <c r="AU101" s="5">
        <f t="shared" si="19"/>
        <v>1475.6821226031454</v>
      </c>
    </row>
    <row r="102" spans="1:47" x14ac:dyDescent="0.25">
      <c r="A102" s="1" t="s">
        <v>154</v>
      </c>
      <c r="B102" s="1" t="s">
        <v>155</v>
      </c>
      <c r="C102" s="1" t="s">
        <v>156</v>
      </c>
      <c r="D102" s="1" t="s">
        <v>136</v>
      </c>
      <c r="E102" s="1" t="s">
        <v>117</v>
      </c>
      <c r="F102" s="1" t="s">
        <v>151</v>
      </c>
      <c r="G102" s="1" t="s">
        <v>64</v>
      </c>
      <c r="H102" s="1" t="s">
        <v>65</v>
      </c>
      <c r="I102" s="2">
        <v>132.88</v>
      </c>
      <c r="J102" s="2">
        <v>30.79</v>
      </c>
      <c r="K102" s="2">
        <f t="shared" si="15"/>
        <v>5.85</v>
      </c>
      <c r="L102" s="2">
        <f t="shared" si="16"/>
        <v>0</v>
      </c>
      <c r="N102" s="4">
        <v>3.01</v>
      </c>
      <c r="O102" s="5">
        <v>1091.125</v>
      </c>
      <c r="P102" s="6">
        <v>2.84</v>
      </c>
      <c r="Q102" s="5">
        <v>607.04999999999995</v>
      </c>
      <c r="AL102" s="5" t="str">
        <f t="shared" si="20"/>
        <v/>
      </c>
      <c r="AN102" s="5" t="str">
        <f t="shared" si="21"/>
        <v/>
      </c>
      <c r="AP102" s="5" t="str">
        <f t="shared" si="22"/>
        <v/>
      </c>
      <c r="AS102" s="5">
        <f t="shared" si="17"/>
        <v>1698.175</v>
      </c>
      <c r="AT102" s="11">
        <f t="shared" si="23"/>
        <v>0.41319768559235698</v>
      </c>
      <c r="AU102" s="5">
        <f t="shared" si="19"/>
        <v>413.19768559235695</v>
      </c>
    </row>
    <row r="103" spans="1:47" x14ac:dyDescent="0.25">
      <c r="A103" s="1" t="s">
        <v>154</v>
      </c>
      <c r="B103" s="1" t="s">
        <v>155</v>
      </c>
      <c r="C103" s="1" t="s">
        <v>156</v>
      </c>
      <c r="D103" s="1" t="s">
        <v>136</v>
      </c>
      <c r="E103" s="1" t="s">
        <v>115</v>
      </c>
      <c r="F103" s="1" t="s">
        <v>151</v>
      </c>
      <c r="G103" s="1" t="s">
        <v>64</v>
      </c>
      <c r="H103" s="1" t="s">
        <v>65</v>
      </c>
      <c r="I103" s="2">
        <v>132.88</v>
      </c>
      <c r="J103" s="2">
        <v>36.840000000000003</v>
      </c>
      <c r="K103" s="2">
        <f t="shared" si="15"/>
        <v>22.06</v>
      </c>
      <c r="L103" s="2">
        <f t="shared" si="16"/>
        <v>0</v>
      </c>
      <c r="N103" s="4">
        <v>7.06</v>
      </c>
      <c r="O103" s="5">
        <v>2559.25</v>
      </c>
      <c r="P103" s="6">
        <v>14.23</v>
      </c>
      <c r="Q103" s="5">
        <v>3041.6624999999999</v>
      </c>
      <c r="R103" s="7">
        <v>0.77</v>
      </c>
      <c r="S103" s="5">
        <v>137.63749999999999</v>
      </c>
      <c r="AL103" s="5" t="str">
        <f t="shared" si="20"/>
        <v/>
      </c>
      <c r="AN103" s="5" t="str">
        <f t="shared" si="21"/>
        <v/>
      </c>
      <c r="AP103" s="5" t="str">
        <f t="shared" si="22"/>
        <v/>
      </c>
      <c r="AS103" s="5">
        <f t="shared" si="17"/>
        <v>5738.55</v>
      </c>
      <c r="AT103" s="11">
        <f t="shared" si="23"/>
        <v>1.396296364424173</v>
      </c>
      <c r="AU103" s="5">
        <f t="shared" si="19"/>
        <v>1396.2963644241731</v>
      </c>
    </row>
    <row r="104" spans="1:47" x14ac:dyDescent="0.25">
      <c r="A104" s="1" t="s">
        <v>157</v>
      </c>
      <c r="B104" s="1" t="s">
        <v>158</v>
      </c>
      <c r="C104" s="1" t="s">
        <v>159</v>
      </c>
      <c r="D104" s="1" t="s">
        <v>76</v>
      </c>
      <c r="E104" s="1" t="s">
        <v>88</v>
      </c>
      <c r="F104" s="1" t="s">
        <v>63</v>
      </c>
      <c r="G104" s="1" t="s">
        <v>64</v>
      </c>
      <c r="H104" s="1" t="s">
        <v>65</v>
      </c>
      <c r="I104" s="2">
        <v>160</v>
      </c>
      <c r="J104" s="2">
        <v>0.09</v>
      </c>
      <c r="K104" s="2">
        <f t="shared" si="15"/>
        <v>0</v>
      </c>
      <c r="L104" s="2">
        <f t="shared" si="16"/>
        <v>0.05</v>
      </c>
      <c r="AL104" s="5" t="str">
        <f t="shared" si="20"/>
        <v/>
      </c>
      <c r="AN104" s="5" t="str">
        <f t="shared" si="21"/>
        <v/>
      </c>
      <c r="AP104" s="5" t="str">
        <f t="shared" si="22"/>
        <v/>
      </c>
      <c r="AR104" s="2">
        <v>0.05</v>
      </c>
      <c r="AS104" s="5">
        <f t="shared" si="17"/>
        <v>0</v>
      </c>
      <c r="AT104" s="11">
        <f t="shared" si="23"/>
        <v>0</v>
      </c>
      <c r="AU104" s="5">
        <f t="shared" si="19"/>
        <v>0</v>
      </c>
    </row>
    <row r="105" spans="1:47" x14ac:dyDescent="0.25">
      <c r="A105" s="1" t="s">
        <v>157</v>
      </c>
      <c r="B105" s="1" t="s">
        <v>158</v>
      </c>
      <c r="C105" s="1" t="s">
        <v>159</v>
      </c>
      <c r="D105" s="1" t="s">
        <v>76</v>
      </c>
      <c r="E105" s="1" t="s">
        <v>89</v>
      </c>
      <c r="F105" s="1" t="s">
        <v>63</v>
      </c>
      <c r="G105" s="1" t="s">
        <v>64</v>
      </c>
      <c r="H105" s="1" t="s">
        <v>65</v>
      </c>
      <c r="I105" s="2">
        <v>160</v>
      </c>
      <c r="J105" s="2">
        <v>0.09</v>
      </c>
      <c r="K105" s="2">
        <f t="shared" si="15"/>
        <v>0</v>
      </c>
      <c r="L105" s="2">
        <f t="shared" si="16"/>
        <v>0.03</v>
      </c>
      <c r="AL105" s="5" t="str">
        <f t="shared" si="20"/>
        <v/>
      </c>
      <c r="AN105" s="5" t="str">
        <f t="shared" si="21"/>
        <v/>
      </c>
      <c r="AP105" s="5" t="str">
        <f t="shared" si="22"/>
        <v/>
      </c>
      <c r="AR105" s="2">
        <v>0.03</v>
      </c>
      <c r="AS105" s="5">
        <f t="shared" si="17"/>
        <v>0</v>
      </c>
      <c r="AT105" s="11">
        <f t="shared" si="23"/>
        <v>0</v>
      </c>
      <c r="AU105" s="5">
        <f t="shared" si="19"/>
        <v>0</v>
      </c>
    </row>
    <row r="106" spans="1:47" x14ac:dyDescent="0.25">
      <c r="A106" s="1" t="s">
        <v>157</v>
      </c>
      <c r="B106" s="1" t="s">
        <v>158</v>
      </c>
      <c r="C106" s="1" t="s">
        <v>159</v>
      </c>
      <c r="D106" s="1" t="s">
        <v>76</v>
      </c>
      <c r="E106" s="1" t="s">
        <v>152</v>
      </c>
      <c r="F106" s="1" t="s">
        <v>160</v>
      </c>
      <c r="G106" s="1" t="s">
        <v>64</v>
      </c>
      <c r="H106" s="1" t="s">
        <v>65</v>
      </c>
      <c r="I106" s="2">
        <v>160</v>
      </c>
      <c r="J106" s="2">
        <v>40.93</v>
      </c>
      <c r="K106" s="2">
        <f t="shared" si="15"/>
        <v>0</v>
      </c>
      <c r="L106" s="2">
        <f t="shared" si="16"/>
        <v>0.88</v>
      </c>
      <c r="AL106" s="5" t="str">
        <f t="shared" si="20"/>
        <v/>
      </c>
      <c r="AN106" s="5" t="str">
        <f t="shared" si="21"/>
        <v/>
      </c>
      <c r="AP106" s="5" t="str">
        <f t="shared" si="22"/>
        <v/>
      </c>
      <c r="AR106" s="2">
        <v>0.88</v>
      </c>
      <c r="AS106" s="5">
        <f t="shared" si="17"/>
        <v>0</v>
      </c>
      <c r="AT106" s="11">
        <f t="shared" si="23"/>
        <v>0</v>
      </c>
      <c r="AU106" s="5">
        <f t="shared" si="19"/>
        <v>0</v>
      </c>
    </row>
    <row r="107" spans="1:47" x14ac:dyDescent="0.25">
      <c r="A107" s="1" t="s">
        <v>157</v>
      </c>
      <c r="B107" s="1" t="s">
        <v>158</v>
      </c>
      <c r="C107" s="1" t="s">
        <v>159</v>
      </c>
      <c r="D107" s="1" t="s">
        <v>76</v>
      </c>
      <c r="E107" s="1" t="s">
        <v>153</v>
      </c>
      <c r="F107" s="1" t="s">
        <v>160</v>
      </c>
      <c r="G107" s="1" t="s">
        <v>64</v>
      </c>
      <c r="H107" s="1" t="s">
        <v>65</v>
      </c>
      <c r="I107" s="2">
        <v>160</v>
      </c>
      <c r="J107" s="2">
        <v>39.340000000000003</v>
      </c>
      <c r="K107" s="2">
        <f t="shared" si="15"/>
        <v>0</v>
      </c>
      <c r="L107" s="2">
        <f t="shared" si="16"/>
        <v>1.76</v>
      </c>
      <c r="AL107" s="5" t="str">
        <f t="shared" si="20"/>
        <v/>
      </c>
      <c r="AN107" s="5" t="str">
        <f t="shared" si="21"/>
        <v/>
      </c>
      <c r="AP107" s="5" t="str">
        <f t="shared" si="22"/>
        <v/>
      </c>
      <c r="AR107" s="2">
        <v>1.76</v>
      </c>
      <c r="AS107" s="5">
        <f t="shared" si="17"/>
        <v>0</v>
      </c>
      <c r="AT107" s="11">
        <f t="shared" si="23"/>
        <v>0</v>
      </c>
      <c r="AU107" s="5">
        <f t="shared" si="19"/>
        <v>0</v>
      </c>
    </row>
    <row r="108" spans="1:47" x14ac:dyDescent="0.25">
      <c r="A108" s="1" t="s">
        <v>161</v>
      </c>
      <c r="B108" s="1" t="s">
        <v>162</v>
      </c>
      <c r="C108" s="1" t="s">
        <v>163</v>
      </c>
      <c r="D108" s="1" t="s">
        <v>164</v>
      </c>
      <c r="E108" s="1" t="s">
        <v>82</v>
      </c>
      <c r="F108" s="1" t="s">
        <v>63</v>
      </c>
      <c r="G108" s="1" t="s">
        <v>64</v>
      </c>
      <c r="H108" s="1" t="s">
        <v>65</v>
      </c>
      <c r="I108" s="2">
        <v>80</v>
      </c>
      <c r="J108" s="2">
        <v>0.09</v>
      </c>
      <c r="K108" s="2">
        <f t="shared" si="15"/>
        <v>0</v>
      </c>
      <c r="L108" s="2">
        <f t="shared" si="16"/>
        <v>0.04</v>
      </c>
      <c r="AL108" s="5" t="str">
        <f t="shared" si="20"/>
        <v/>
      </c>
      <c r="AN108" s="5" t="str">
        <f t="shared" si="21"/>
        <v/>
      </c>
      <c r="AP108" s="5" t="str">
        <f t="shared" si="22"/>
        <v/>
      </c>
      <c r="AR108" s="2">
        <v>0.04</v>
      </c>
      <c r="AS108" s="5">
        <f t="shared" si="17"/>
        <v>0</v>
      </c>
      <c r="AT108" s="11">
        <f t="shared" si="23"/>
        <v>0</v>
      </c>
      <c r="AU108" s="5">
        <f t="shared" si="19"/>
        <v>0</v>
      </c>
    </row>
    <row r="109" spans="1:47" x14ac:dyDescent="0.25">
      <c r="A109" s="1" t="s">
        <v>161</v>
      </c>
      <c r="B109" s="1" t="s">
        <v>162</v>
      </c>
      <c r="C109" s="1" t="s">
        <v>163</v>
      </c>
      <c r="D109" s="1" t="s">
        <v>164</v>
      </c>
      <c r="E109" s="1" t="s">
        <v>83</v>
      </c>
      <c r="F109" s="1" t="s">
        <v>63</v>
      </c>
      <c r="G109" s="1" t="s">
        <v>64</v>
      </c>
      <c r="H109" s="1" t="s">
        <v>65</v>
      </c>
      <c r="I109" s="2">
        <v>80</v>
      </c>
      <c r="J109" s="2">
        <v>0.09</v>
      </c>
      <c r="K109" s="2">
        <f t="shared" si="15"/>
        <v>0</v>
      </c>
      <c r="L109" s="2">
        <f t="shared" si="16"/>
        <v>0.09</v>
      </c>
      <c r="AL109" s="5" t="str">
        <f t="shared" si="20"/>
        <v/>
      </c>
      <c r="AN109" s="5" t="str">
        <f t="shared" si="21"/>
        <v/>
      </c>
      <c r="AP109" s="5" t="str">
        <f t="shared" si="22"/>
        <v/>
      </c>
      <c r="AR109" s="2">
        <v>0.09</v>
      </c>
      <c r="AS109" s="5">
        <f t="shared" si="17"/>
        <v>0</v>
      </c>
      <c r="AT109" s="11">
        <f t="shared" si="23"/>
        <v>0</v>
      </c>
      <c r="AU109" s="5">
        <f t="shared" si="19"/>
        <v>0</v>
      </c>
    </row>
    <row r="110" spans="1:47" x14ac:dyDescent="0.25">
      <c r="A110" s="1" t="s">
        <v>161</v>
      </c>
      <c r="B110" s="1" t="s">
        <v>162</v>
      </c>
      <c r="C110" s="1" t="s">
        <v>163</v>
      </c>
      <c r="D110" s="1" t="s">
        <v>164</v>
      </c>
      <c r="E110" s="1" t="s">
        <v>117</v>
      </c>
      <c r="F110" s="1" t="s">
        <v>160</v>
      </c>
      <c r="G110" s="1" t="s">
        <v>64</v>
      </c>
      <c r="H110" s="1" t="s">
        <v>65</v>
      </c>
      <c r="I110" s="2">
        <v>80</v>
      </c>
      <c r="J110" s="2">
        <v>0.11</v>
      </c>
      <c r="K110" s="2">
        <f t="shared" si="15"/>
        <v>0</v>
      </c>
      <c r="L110" s="2">
        <f t="shared" si="16"/>
        <v>0.11</v>
      </c>
      <c r="AL110" s="5" t="str">
        <f t="shared" si="20"/>
        <v/>
      </c>
      <c r="AN110" s="5" t="str">
        <f t="shared" si="21"/>
        <v/>
      </c>
      <c r="AP110" s="5" t="str">
        <f t="shared" si="22"/>
        <v/>
      </c>
      <c r="AR110" s="2">
        <v>0.11</v>
      </c>
      <c r="AS110" s="5">
        <f t="shared" si="17"/>
        <v>0</v>
      </c>
      <c r="AT110" s="11">
        <f t="shared" si="23"/>
        <v>0</v>
      </c>
      <c r="AU110" s="5">
        <f t="shared" si="19"/>
        <v>0</v>
      </c>
    </row>
    <row r="111" spans="1:47" x14ac:dyDescent="0.25">
      <c r="A111" s="1" t="s">
        <v>161</v>
      </c>
      <c r="B111" s="1" t="s">
        <v>162</v>
      </c>
      <c r="C111" s="1" t="s">
        <v>163</v>
      </c>
      <c r="D111" s="1" t="s">
        <v>164</v>
      </c>
      <c r="E111" s="1" t="s">
        <v>115</v>
      </c>
      <c r="F111" s="1" t="s">
        <v>160</v>
      </c>
      <c r="G111" s="1" t="s">
        <v>64</v>
      </c>
      <c r="H111" s="1" t="s">
        <v>65</v>
      </c>
      <c r="I111" s="2">
        <v>80</v>
      </c>
      <c r="J111" s="2">
        <v>0.53</v>
      </c>
      <c r="K111" s="2">
        <f t="shared" si="15"/>
        <v>0</v>
      </c>
      <c r="L111" s="2">
        <f t="shared" si="16"/>
        <v>0.53</v>
      </c>
      <c r="AL111" s="5" t="str">
        <f t="shared" si="20"/>
        <v/>
      </c>
      <c r="AN111" s="5" t="str">
        <f t="shared" si="21"/>
        <v/>
      </c>
      <c r="AP111" s="5" t="str">
        <f t="shared" si="22"/>
        <v/>
      </c>
      <c r="AR111" s="2">
        <v>0.53</v>
      </c>
      <c r="AS111" s="5">
        <f t="shared" si="17"/>
        <v>0</v>
      </c>
      <c r="AT111" s="11">
        <f t="shared" si="23"/>
        <v>0</v>
      </c>
      <c r="AU111" s="5">
        <f t="shared" si="19"/>
        <v>0</v>
      </c>
    </row>
    <row r="112" spans="1:47" x14ac:dyDescent="0.25">
      <c r="A112" s="1" t="s">
        <v>165</v>
      </c>
      <c r="B112" s="1" t="s">
        <v>166</v>
      </c>
      <c r="C112" s="1" t="s">
        <v>129</v>
      </c>
      <c r="D112" s="1" t="s">
        <v>104</v>
      </c>
      <c r="E112" s="1" t="s">
        <v>66</v>
      </c>
      <c r="F112" s="1" t="s">
        <v>63</v>
      </c>
      <c r="G112" s="1" t="s">
        <v>64</v>
      </c>
      <c r="H112" s="1" t="s">
        <v>167</v>
      </c>
      <c r="I112" s="2">
        <v>158</v>
      </c>
      <c r="J112" s="2">
        <v>39.46</v>
      </c>
      <c r="K112" s="2">
        <f t="shared" si="15"/>
        <v>8.08</v>
      </c>
      <c r="L112" s="2">
        <f t="shared" si="16"/>
        <v>0</v>
      </c>
      <c r="P112" s="6">
        <v>8.0299999999999994</v>
      </c>
      <c r="Q112" s="5">
        <v>1716.4124999999999</v>
      </c>
      <c r="R112" s="7">
        <v>0.05</v>
      </c>
      <c r="S112" s="5">
        <v>8.9375</v>
      </c>
      <c r="AL112" s="5" t="str">
        <f t="shared" si="20"/>
        <v/>
      </c>
      <c r="AN112" s="5" t="str">
        <f t="shared" si="21"/>
        <v/>
      </c>
      <c r="AP112" s="5" t="str">
        <f t="shared" si="22"/>
        <v/>
      </c>
      <c r="AS112" s="5">
        <f t="shared" si="17"/>
        <v>1725.35</v>
      </c>
      <c r="AT112" s="11">
        <f t="shared" si="23"/>
        <v>0.41980987050025648</v>
      </c>
      <c r="AU112" s="5">
        <f t="shared" si="19"/>
        <v>419.80987050025652</v>
      </c>
    </row>
    <row r="113" spans="1:47" x14ac:dyDescent="0.25">
      <c r="A113" s="1" t="s">
        <v>165</v>
      </c>
      <c r="B113" s="1" t="s">
        <v>166</v>
      </c>
      <c r="C113" s="1" t="s">
        <v>129</v>
      </c>
      <c r="D113" s="1" t="s">
        <v>104</v>
      </c>
      <c r="E113" s="1" t="s">
        <v>67</v>
      </c>
      <c r="F113" s="1" t="s">
        <v>63</v>
      </c>
      <c r="G113" s="1" t="s">
        <v>64</v>
      </c>
      <c r="H113" s="1" t="s">
        <v>167</v>
      </c>
      <c r="I113" s="2">
        <v>158</v>
      </c>
      <c r="J113" s="2">
        <v>39.33</v>
      </c>
      <c r="K113" s="2">
        <f t="shared" si="15"/>
        <v>10.479999999999999</v>
      </c>
      <c r="L113" s="2">
        <f t="shared" si="16"/>
        <v>0</v>
      </c>
      <c r="N113" s="4">
        <v>0.26</v>
      </c>
      <c r="O113" s="5">
        <v>94.75</v>
      </c>
      <c r="P113" s="6">
        <v>9.94</v>
      </c>
      <c r="Q113" s="5">
        <v>2124.6750000000002</v>
      </c>
      <c r="R113" s="7">
        <v>0.28000000000000003</v>
      </c>
      <c r="S113" s="5">
        <v>50.05</v>
      </c>
      <c r="AL113" s="5" t="str">
        <f t="shared" si="20"/>
        <v/>
      </c>
      <c r="AN113" s="5" t="str">
        <f t="shared" si="21"/>
        <v/>
      </c>
      <c r="AP113" s="5" t="str">
        <f t="shared" si="22"/>
        <v/>
      </c>
      <c r="AS113" s="5">
        <f t="shared" si="17"/>
        <v>2269.4750000000004</v>
      </c>
      <c r="AT113" s="11">
        <f t="shared" si="23"/>
        <v>0.55220564282816231</v>
      </c>
      <c r="AU113" s="5">
        <f t="shared" si="19"/>
        <v>552.20564282816224</v>
      </c>
    </row>
    <row r="114" spans="1:47" x14ac:dyDescent="0.25">
      <c r="A114" s="1" t="s">
        <v>168</v>
      </c>
      <c r="B114" s="1" t="s">
        <v>169</v>
      </c>
      <c r="C114" s="1" t="s">
        <v>170</v>
      </c>
      <c r="D114" s="1" t="s">
        <v>171</v>
      </c>
      <c r="E114" s="1" t="s">
        <v>83</v>
      </c>
      <c r="F114" s="1" t="s">
        <v>63</v>
      </c>
      <c r="G114" s="1" t="s">
        <v>64</v>
      </c>
      <c r="H114" s="1" t="s">
        <v>167</v>
      </c>
      <c r="I114" s="2">
        <v>76.73</v>
      </c>
      <c r="J114" s="2">
        <v>37.049999999999997</v>
      </c>
      <c r="K114" s="2">
        <f t="shared" si="15"/>
        <v>1.47</v>
      </c>
      <c r="L114" s="2">
        <f t="shared" si="16"/>
        <v>1.18</v>
      </c>
      <c r="N114" s="4">
        <v>1.04</v>
      </c>
      <c r="O114" s="5">
        <v>377</v>
      </c>
      <c r="P114" s="6">
        <v>0.43</v>
      </c>
      <c r="Q114" s="5">
        <v>91.912499999999994</v>
      </c>
      <c r="AL114" s="5" t="str">
        <f t="shared" si="20"/>
        <v/>
      </c>
      <c r="AM114" s="3">
        <v>0.34</v>
      </c>
      <c r="AN114" s="5">
        <f t="shared" si="21"/>
        <v>775.2</v>
      </c>
      <c r="AP114" s="5" t="str">
        <f t="shared" si="22"/>
        <v/>
      </c>
      <c r="AQ114" s="2">
        <v>0.84</v>
      </c>
      <c r="AS114" s="5">
        <f t="shared" si="17"/>
        <v>468.91250000000002</v>
      </c>
      <c r="AT114" s="11">
        <f t="shared" si="23"/>
        <v>0.11409516672034749</v>
      </c>
      <c r="AU114" s="5">
        <f t="shared" si="19"/>
        <v>114.09516672034748</v>
      </c>
    </row>
    <row r="115" spans="1:47" x14ac:dyDescent="0.25">
      <c r="A115" s="1" t="s">
        <v>168</v>
      </c>
      <c r="B115" s="1" t="s">
        <v>169</v>
      </c>
      <c r="C115" s="1" t="s">
        <v>170</v>
      </c>
      <c r="D115" s="1" t="s">
        <v>171</v>
      </c>
      <c r="E115" s="1" t="s">
        <v>77</v>
      </c>
      <c r="F115" s="1" t="s">
        <v>63</v>
      </c>
      <c r="G115" s="1" t="s">
        <v>64</v>
      </c>
      <c r="H115" s="1" t="s">
        <v>167</v>
      </c>
      <c r="I115" s="2">
        <v>76.73</v>
      </c>
      <c r="J115" s="2">
        <v>38.36</v>
      </c>
      <c r="K115" s="2">
        <f t="shared" si="15"/>
        <v>15.989999999999998</v>
      </c>
      <c r="L115" s="2">
        <f t="shared" si="16"/>
        <v>1.2</v>
      </c>
      <c r="N115" s="4">
        <v>6.81</v>
      </c>
      <c r="O115" s="5">
        <v>2468.625</v>
      </c>
      <c r="P115" s="6">
        <v>9.18</v>
      </c>
      <c r="Q115" s="5">
        <v>1962.2249999999999</v>
      </c>
      <c r="AL115" s="5" t="str">
        <f t="shared" si="20"/>
        <v/>
      </c>
      <c r="AM115" s="3">
        <v>0.42</v>
      </c>
      <c r="AN115" s="5">
        <f t="shared" si="21"/>
        <v>957.59999999999991</v>
      </c>
      <c r="AP115" s="5" t="str">
        <f t="shared" si="22"/>
        <v/>
      </c>
      <c r="AQ115" s="2">
        <v>0.78</v>
      </c>
      <c r="AS115" s="5">
        <f t="shared" si="17"/>
        <v>4430.8500000000004</v>
      </c>
      <c r="AT115" s="11">
        <f t="shared" si="23"/>
        <v>1.0781085372278447</v>
      </c>
      <c r="AU115" s="5">
        <f t="shared" si="19"/>
        <v>1078.1085372278446</v>
      </c>
    </row>
    <row r="116" spans="1:47" x14ac:dyDescent="0.25">
      <c r="A116" s="1" t="s">
        <v>172</v>
      </c>
      <c r="B116" s="1" t="s">
        <v>173</v>
      </c>
      <c r="C116" s="1" t="s">
        <v>174</v>
      </c>
      <c r="D116" s="1" t="s">
        <v>175</v>
      </c>
      <c r="E116" s="1" t="s">
        <v>78</v>
      </c>
      <c r="F116" s="1" t="s">
        <v>63</v>
      </c>
      <c r="G116" s="1" t="s">
        <v>64</v>
      </c>
      <c r="H116" s="1" t="s">
        <v>167</v>
      </c>
      <c r="I116" s="2">
        <v>25.32</v>
      </c>
      <c r="J116" s="2">
        <v>24.72</v>
      </c>
      <c r="K116" s="2">
        <f t="shared" si="15"/>
        <v>2.42</v>
      </c>
      <c r="L116" s="2">
        <f t="shared" si="16"/>
        <v>2.59</v>
      </c>
      <c r="N116" s="4">
        <v>2.42</v>
      </c>
      <c r="O116" s="5">
        <v>877.25</v>
      </c>
      <c r="AL116" s="5" t="str">
        <f t="shared" si="20"/>
        <v/>
      </c>
      <c r="AM116" s="3">
        <v>1.04</v>
      </c>
      <c r="AN116" s="5">
        <f t="shared" si="21"/>
        <v>2371.2000000000003</v>
      </c>
      <c r="AP116" s="5" t="str">
        <f t="shared" si="22"/>
        <v/>
      </c>
      <c r="AQ116" s="2">
        <v>1.55</v>
      </c>
      <c r="AS116" s="5">
        <f t="shared" si="17"/>
        <v>877.25</v>
      </c>
      <c r="AT116" s="11">
        <f t="shared" si="23"/>
        <v>0.21345130489254355</v>
      </c>
      <c r="AU116" s="5">
        <f t="shared" si="19"/>
        <v>213.45130489254356</v>
      </c>
    </row>
    <row r="117" spans="1:47" x14ac:dyDescent="0.25">
      <c r="A117" s="1" t="s">
        <v>176</v>
      </c>
      <c r="B117" s="1" t="s">
        <v>146</v>
      </c>
      <c r="C117" s="1" t="s">
        <v>147</v>
      </c>
      <c r="D117" s="1" t="s">
        <v>148</v>
      </c>
      <c r="E117" s="1" t="s">
        <v>77</v>
      </c>
      <c r="F117" s="1" t="s">
        <v>63</v>
      </c>
      <c r="G117" s="1" t="s">
        <v>64</v>
      </c>
      <c r="H117" s="1" t="s">
        <v>167</v>
      </c>
      <c r="I117" s="2">
        <v>148.87</v>
      </c>
      <c r="J117" s="2">
        <v>7.0000000000000007E-2</v>
      </c>
      <c r="K117" s="2">
        <f t="shared" si="15"/>
        <v>7.0000000000000007E-2</v>
      </c>
      <c r="L117" s="2">
        <f t="shared" si="16"/>
        <v>0</v>
      </c>
      <c r="N117" s="4">
        <v>0.04</v>
      </c>
      <c r="O117" s="5">
        <v>14.5</v>
      </c>
      <c r="P117" s="6">
        <v>0.03</v>
      </c>
      <c r="Q117" s="5">
        <v>6.4124999999999996</v>
      </c>
      <c r="AL117" s="5" t="str">
        <f t="shared" si="20"/>
        <v/>
      </c>
      <c r="AN117" s="5" t="str">
        <f t="shared" si="21"/>
        <v/>
      </c>
      <c r="AP117" s="5" t="str">
        <f t="shared" si="22"/>
        <v/>
      </c>
      <c r="AS117" s="5">
        <f t="shared" si="17"/>
        <v>20.912500000000001</v>
      </c>
      <c r="AT117" s="11">
        <f t="shared" si="23"/>
        <v>5.088401725352314E-3</v>
      </c>
      <c r="AU117" s="5">
        <f t="shared" si="19"/>
        <v>5.0884017253523135</v>
      </c>
    </row>
    <row r="118" spans="1:47" x14ac:dyDescent="0.25">
      <c r="A118" s="1" t="s">
        <v>176</v>
      </c>
      <c r="B118" s="1" t="s">
        <v>146</v>
      </c>
      <c r="C118" s="1" t="s">
        <v>147</v>
      </c>
      <c r="D118" s="1" t="s">
        <v>148</v>
      </c>
      <c r="E118" s="1" t="s">
        <v>66</v>
      </c>
      <c r="F118" s="1" t="s">
        <v>63</v>
      </c>
      <c r="G118" s="1" t="s">
        <v>64</v>
      </c>
      <c r="H118" s="1" t="s">
        <v>167</v>
      </c>
      <c r="I118" s="2">
        <v>148.87</v>
      </c>
      <c r="J118" s="2">
        <v>0.09</v>
      </c>
      <c r="K118" s="2">
        <f t="shared" si="15"/>
        <v>0.09</v>
      </c>
      <c r="L118" s="2">
        <f t="shared" si="16"/>
        <v>0</v>
      </c>
      <c r="P118" s="6">
        <v>0.09</v>
      </c>
      <c r="Q118" s="5">
        <v>19.237500000000001</v>
      </c>
      <c r="AL118" s="5" t="str">
        <f t="shared" si="20"/>
        <v/>
      </c>
      <c r="AN118" s="5" t="str">
        <f t="shared" si="21"/>
        <v/>
      </c>
      <c r="AP118" s="5" t="str">
        <f t="shared" si="22"/>
        <v/>
      </c>
      <c r="AS118" s="5">
        <f t="shared" si="17"/>
        <v>19.237500000000001</v>
      </c>
      <c r="AT118" s="11">
        <f t="shared" si="23"/>
        <v>4.6808429499804009E-3</v>
      </c>
      <c r="AU118" s="5">
        <f t="shared" si="19"/>
        <v>4.6808429499804012</v>
      </c>
    </row>
    <row r="119" spans="1:47" x14ac:dyDescent="0.25">
      <c r="A119" s="1" t="s">
        <v>176</v>
      </c>
      <c r="B119" s="1" t="s">
        <v>146</v>
      </c>
      <c r="C119" s="1" t="s">
        <v>147</v>
      </c>
      <c r="D119" s="1" t="s">
        <v>148</v>
      </c>
      <c r="E119" s="1" t="s">
        <v>91</v>
      </c>
      <c r="F119" s="1" t="s">
        <v>63</v>
      </c>
      <c r="G119" s="1" t="s">
        <v>64</v>
      </c>
      <c r="H119" s="1" t="s">
        <v>167</v>
      </c>
      <c r="I119" s="2">
        <v>148.87</v>
      </c>
      <c r="J119" s="2">
        <v>38.35</v>
      </c>
      <c r="K119" s="2">
        <f t="shared" si="15"/>
        <v>38.33</v>
      </c>
      <c r="L119" s="2">
        <f t="shared" si="16"/>
        <v>0</v>
      </c>
      <c r="N119" s="4">
        <v>11.54</v>
      </c>
      <c r="O119" s="5">
        <v>4183.25</v>
      </c>
      <c r="P119" s="6">
        <v>26.79</v>
      </c>
      <c r="Q119" s="5">
        <v>5726.3625000000002</v>
      </c>
      <c r="AL119" s="5" t="str">
        <f t="shared" si="20"/>
        <v/>
      </c>
      <c r="AN119" s="5" t="str">
        <f t="shared" si="21"/>
        <v/>
      </c>
      <c r="AP119" s="5" t="str">
        <f t="shared" si="22"/>
        <v/>
      </c>
      <c r="AS119" s="5">
        <f t="shared" si="17"/>
        <v>9909.6124999999993</v>
      </c>
      <c r="AT119" s="11">
        <f t="shared" si="23"/>
        <v>2.4111937521851932</v>
      </c>
      <c r="AU119" s="5">
        <f t="shared" si="19"/>
        <v>2411.1937521851933</v>
      </c>
    </row>
    <row r="120" spans="1:47" x14ac:dyDescent="0.25">
      <c r="A120" s="1" t="s">
        <v>176</v>
      </c>
      <c r="B120" s="1" t="s">
        <v>146</v>
      </c>
      <c r="C120" s="1" t="s">
        <v>147</v>
      </c>
      <c r="D120" s="1" t="s">
        <v>148</v>
      </c>
      <c r="E120" s="1" t="s">
        <v>88</v>
      </c>
      <c r="F120" s="1" t="s">
        <v>63</v>
      </c>
      <c r="G120" s="1" t="s">
        <v>64</v>
      </c>
      <c r="H120" s="1" t="s">
        <v>167</v>
      </c>
      <c r="I120" s="2">
        <v>148.87</v>
      </c>
      <c r="J120" s="2">
        <v>35.4</v>
      </c>
      <c r="K120" s="2">
        <f t="shared" si="15"/>
        <v>14.280000000000001</v>
      </c>
      <c r="L120" s="2">
        <f t="shared" si="16"/>
        <v>2.15</v>
      </c>
      <c r="N120" s="4">
        <v>8.4700000000000006</v>
      </c>
      <c r="O120" s="5">
        <v>3070.375</v>
      </c>
      <c r="P120" s="6">
        <v>5.81</v>
      </c>
      <c r="Q120" s="5">
        <v>1241.8875</v>
      </c>
      <c r="AL120" s="5" t="str">
        <f t="shared" si="20"/>
        <v/>
      </c>
      <c r="AM120" s="3">
        <v>0.63</v>
      </c>
      <c r="AN120" s="5">
        <f t="shared" si="21"/>
        <v>1436.4</v>
      </c>
      <c r="AP120" s="5" t="str">
        <f t="shared" si="22"/>
        <v/>
      </c>
      <c r="AQ120" s="2">
        <v>1.52</v>
      </c>
      <c r="AS120" s="5">
        <f t="shared" si="17"/>
        <v>4312.2624999999998</v>
      </c>
      <c r="AT120" s="11">
        <f t="shared" si="23"/>
        <v>1.0492539842281927</v>
      </c>
      <c r="AU120" s="5">
        <f t="shared" si="19"/>
        <v>1049.2539842281926</v>
      </c>
    </row>
    <row r="121" spans="1:47" x14ac:dyDescent="0.25">
      <c r="A121" s="1" t="s">
        <v>176</v>
      </c>
      <c r="B121" s="1" t="s">
        <v>146</v>
      </c>
      <c r="C121" s="1" t="s">
        <v>147</v>
      </c>
      <c r="D121" s="1" t="s">
        <v>148</v>
      </c>
      <c r="E121" s="1" t="s">
        <v>89</v>
      </c>
      <c r="F121" s="1" t="s">
        <v>63</v>
      </c>
      <c r="G121" s="1" t="s">
        <v>64</v>
      </c>
      <c r="H121" s="1" t="s">
        <v>167</v>
      </c>
      <c r="I121" s="2">
        <v>148.87</v>
      </c>
      <c r="J121" s="2">
        <v>36.520000000000003</v>
      </c>
      <c r="K121" s="2">
        <f t="shared" si="15"/>
        <v>28.87</v>
      </c>
      <c r="L121" s="2">
        <f t="shared" si="16"/>
        <v>1.91</v>
      </c>
      <c r="N121" s="4">
        <v>14.81</v>
      </c>
      <c r="O121" s="5">
        <v>5368.625</v>
      </c>
      <c r="P121" s="6">
        <v>13.8</v>
      </c>
      <c r="Q121" s="5">
        <v>2949.75</v>
      </c>
      <c r="R121" s="7">
        <v>0.26</v>
      </c>
      <c r="S121" s="5">
        <v>46.475000000000001</v>
      </c>
      <c r="AL121" s="5" t="str">
        <f t="shared" si="20"/>
        <v/>
      </c>
      <c r="AM121" s="3">
        <v>0.53</v>
      </c>
      <c r="AN121" s="5">
        <f t="shared" si="21"/>
        <v>1208.4000000000001</v>
      </c>
      <c r="AP121" s="5" t="str">
        <f t="shared" si="22"/>
        <v/>
      </c>
      <c r="AQ121" s="2">
        <v>1.38</v>
      </c>
      <c r="AS121" s="5">
        <f t="shared" si="17"/>
        <v>8364.85</v>
      </c>
      <c r="AT121" s="11">
        <f t="shared" si="23"/>
        <v>2.0353241923401462</v>
      </c>
      <c r="AU121" s="5">
        <f t="shared" si="19"/>
        <v>2035.3241923401461</v>
      </c>
    </row>
    <row r="122" spans="1:47" x14ac:dyDescent="0.25">
      <c r="A122" s="1" t="s">
        <v>176</v>
      </c>
      <c r="B122" s="1" t="s">
        <v>146</v>
      </c>
      <c r="C122" s="1" t="s">
        <v>147</v>
      </c>
      <c r="D122" s="1" t="s">
        <v>148</v>
      </c>
      <c r="E122" s="1" t="s">
        <v>90</v>
      </c>
      <c r="F122" s="1" t="s">
        <v>63</v>
      </c>
      <c r="G122" s="1" t="s">
        <v>64</v>
      </c>
      <c r="H122" s="1" t="s">
        <v>167</v>
      </c>
      <c r="I122" s="2">
        <v>148.87</v>
      </c>
      <c r="J122" s="2">
        <v>38.020000000000003</v>
      </c>
      <c r="K122" s="2">
        <f t="shared" si="15"/>
        <v>35.82</v>
      </c>
      <c r="L122" s="2">
        <f t="shared" si="16"/>
        <v>0</v>
      </c>
      <c r="N122" s="4">
        <v>2.78</v>
      </c>
      <c r="O122" s="5">
        <v>1007.75</v>
      </c>
      <c r="P122" s="6">
        <v>28.01</v>
      </c>
      <c r="Q122" s="5">
        <v>5987.1375000000007</v>
      </c>
      <c r="R122" s="7">
        <v>5.03</v>
      </c>
      <c r="S122" s="5">
        <v>899.11250000000007</v>
      </c>
      <c r="AL122" s="5" t="str">
        <f t="shared" si="20"/>
        <v/>
      </c>
      <c r="AN122" s="5" t="str">
        <f t="shared" si="21"/>
        <v/>
      </c>
      <c r="AP122" s="5" t="str">
        <f t="shared" si="22"/>
        <v/>
      </c>
      <c r="AS122" s="5">
        <f t="shared" si="17"/>
        <v>7894.0000000000009</v>
      </c>
      <c r="AT122" s="11">
        <f t="shared" si="23"/>
        <v>1.9207575956930627</v>
      </c>
      <c r="AU122" s="5">
        <f t="shared" si="19"/>
        <v>1920.7575956930625</v>
      </c>
    </row>
    <row r="123" spans="1:47" x14ac:dyDescent="0.25">
      <c r="A123" s="1" t="s">
        <v>176</v>
      </c>
      <c r="B123" s="1" t="s">
        <v>146</v>
      </c>
      <c r="C123" s="1" t="s">
        <v>147</v>
      </c>
      <c r="D123" s="1" t="s">
        <v>148</v>
      </c>
      <c r="E123" s="1" t="s">
        <v>67</v>
      </c>
      <c r="F123" s="1" t="s">
        <v>63</v>
      </c>
      <c r="G123" s="1" t="s">
        <v>64</v>
      </c>
      <c r="H123" s="1" t="s">
        <v>167</v>
      </c>
      <c r="I123" s="2">
        <v>148.87</v>
      </c>
      <c r="J123" s="2">
        <v>0.09</v>
      </c>
      <c r="K123" s="2">
        <f t="shared" si="15"/>
        <v>0.08</v>
      </c>
      <c r="L123" s="2">
        <f t="shared" si="16"/>
        <v>0</v>
      </c>
      <c r="N123" s="4">
        <v>0.01</v>
      </c>
      <c r="O123" s="5">
        <v>3.625</v>
      </c>
      <c r="P123" s="6">
        <v>0.05</v>
      </c>
      <c r="Q123" s="5">
        <v>10.6875</v>
      </c>
      <c r="R123" s="7">
        <v>0.02</v>
      </c>
      <c r="S123" s="5">
        <v>3.5750000000000002</v>
      </c>
      <c r="AL123" s="5" t="str">
        <f t="shared" si="20"/>
        <v/>
      </c>
      <c r="AN123" s="5" t="str">
        <f t="shared" si="21"/>
        <v/>
      </c>
      <c r="AP123" s="5" t="str">
        <f t="shared" si="22"/>
        <v/>
      </c>
      <c r="AS123" s="5">
        <f t="shared" si="17"/>
        <v>17.887499999999999</v>
      </c>
      <c r="AT123" s="11">
        <f t="shared" si="23"/>
        <v>4.352362742964232E-3</v>
      </c>
      <c r="AU123" s="5">
        <f t="shared" si="19"/>
        <v>4.3523627429642326</v>
      </c>
    </row>
    <row r="124" spans="1:47" x14ac:dyDescent="0.25">
      <c r="A124" s="1" t="s">
        <v>177</v>
      </c>
      <c r="B124" s="1" t="s">
        <v>173</v>
      </c>
      <c r="C124" s="1" t="s">
        <v>174</v>
      </c>
      <c r="D124" s="1" t="s">
        <v>175</v>
      </c>
      <c r="E124" s="1" t="s">
        <v>90</v>
      </c>
      <c r="F124" s="1" t="s">
        <v>96</v>
      </c>
      <c r="G124" s="1" t="s">
        <v>64</v>
      </c>
      <c r="H124" s="1" t="s">
        <v>167</v>
      </c>
      <c r="I124" s="2">
        <v>90.93</v>
      </c>
      <c r="J124" s="2">
        <v>10.23</v>
      </c>
      <c r="K124" s="2">
        <f t="shared" si="15"/>
        <v>0.08</v>
      </c>
      <c r="L124" s="2">
        <f t="shared" si="16"/>
        <v>0.66</v>
      </c>
      <c r="N124" s="4">
        <v>0.08</v>
      </c>
      <c r="O124" s="5">
        <v>29</v>
      </c>
      <c r="AL124" s="5" t="str">
        <f t="shared" si="20"/>
        <v/>
      </c>
      <c r="AM124" s="3">
        <v>0.23</v>
      </c>
      <c r="AN124" s="5">
        <f t="shared" si="21"/>
        <v>524.4</v>
      </c>
      <c r="AP124" s="5" t="str">
        <f t="shared" si="22"/>
        <v/>
      </c>
      <c r="AQ124" s="2">
        <v>0.43</v>
      </c>
      <c r="AS124" s="5">
        <f t="shared" si="17"/>
        <v>29</v>
      </c>
      <c r="AT124" s="11">
        <f t="shared" si="23"/>
        <v>7.0562414840510271E-3</v>
      </c>
      <c r="AU124" s="5">
        <f t="shared" si="19"/>
        <v>7.0562414840510268</v>
      </c>
    </row>
    <row r="125" spans="1:47" x14ac:dyDescent="0.25">
      <c r="A125" s="1" t="s">
        <v>192</v>
      </c>
      <c r="B125" s="1" t="s">
        <v>193</v>
      </c>
      <c r="C125" s="1" t="s">
        <v>195</v>
      </c>
      <c r="D125" s="1" t="s">
        <v>196</v>
      </c>
      <c r="E125" s="1" t="s">
        <v>117</v>
      </c>
      <c r="F125" s="1" t="s">
        <v>63</v>
      </c>
      <c r="G125" s="1">
        <v>163</v>
      </c>
      <c r="H125" s="1" t="s">
        <v>167</v>
      </c>
      <c r="K125" s="2">
        <f t="shared" si="15"/>
        <v>1.61</v>
      </c>
      <c r="L125" s="2">
        <f t="shared" si="16"/>
        <v>0</v>
      </c>
      <c r="AG125" s="9">
        <v>1.61</v>
      </c>
      <c r="AH125" s="5">
        <v>333.6121</v>
      </c>
      <c r="AS125" s="5">
        <f t="shared" si="17"/>
        <v>333.6121</v>
      </c>
      <c r="AT125" s="11">
        <f t="shared" si="23"/>
        <v>8.1174053089702741E-2</v>
      </c>
      <c r="AU125" s="5">
        <f t="shared" si="19"/>
        <v>81.174053089702738</v>
      </c>
    </row>
    <row r="126" spans="1:47" x14ac:dyDescent="0.25">
      <c r="A126" s="1" t="s">
        <v>192</v>
      </c>
      <c r="B126" s="1" t="s">
        <v>193</v>
      </c>
      <c r="C126" s="1" t="s">
        <v>195</v>
      </c>
      <c r="D126" s="1" t="s">
        <v>196</v>
      </c>
      <c r="E126" s="1" t="s">
        <v>90</v>
      </c>
      <c r="F126" s="1" t="s">
        <v>96</v>
      </c>
      <c r="G126" s="1">
        <v>163</v>
      </c>
      <c r="H126" s="1" t="s">
        <v>167</v>
      </c>
      <c r="K126" s="2">
        <f t="shared" si="15"/>
        <v>0.49</v>
      </c>
      <c r="L126" s="2">
        <f t="shared" si="16"/>
        <v>0</v>
      </c>
      <c r="AG126" s="9">
        <v>0.49</v>
      </c>
      <c r="AH126" s="5">
        <v>101.5341</v>
      </c>
      <c r="AS126" s="5">
        <f t="shared" si="17"/>
        <v>101.5341</v>
      </c>
      <c r="AT126" s="11">
        <f t="shared" si="23"/>
        <v>2.4705142360889148E-2</v>
      </c>
      <c r="AU126" s="5">
        <f t="shared" si="19"/>
        <v>24.705142360889148</v>
      </c>
    </row>
    <row r="127" spans="1:47" x14ac:dyDescent="0.25">
      <c r="A127" s="1" t="s">
        <v>192</v>
      </c>
      <c r="B127" s="1" t="s">
        <v>193</v>
      </c>
      <c r="C127" s="1" t="s">
        <v>195</v>
      </c>
      <c r="D127" s="1" t="s">
        <v>196</v>
      </c>
      <c r="E127" s="1" t="s">
        <v>153</v>
      </c>
      <c r="F127" s="1" t="s">
        <v>160</v>
      </c>
      <c r="G127" s="1" t="s">
        <v>64</v>
      </c>
      <c r="H127" s="1" t="s">
        <v>167</v>
      </c>
      <c r="K127" s="2">
        <f t="shared" si="15"/>
        <v>0.03</v>
      </c>
      <c r="L127" s="2">
        <f t="shared" si="16"/>
        <v>0</v>
      </c>
      <c r="AG127" s="9">
        <v>0.03</v>
      </c>
      <c r="AH127" s="5">
        <v>6.2163750000000002</v>
      </c>
      <c r="AS127" s="5">
        <f t="shared" si="17"/>
        <v>6.2163750000000002</v>
      </c>
      <c r="AT127" s="11">
        <f t="shared" si="23"/>
        <v>1.5125601088075069E-3</v>
      </c>
      <c r="AU127" s="5">
        <f t="shared" si="19"/>
        <v>1.5125601088075069</v>
      </c>
    </row>
    <row r="128" spans="1:47" x14ac:dyDescent="0.25">
      <c r="A128" s="1" t="s">
        <v>194</v>
      </c>
      <c r="B128" s="1" t="s">
        <v>193</v>
      </c>
      <c r="C128" s="1" t="s">
        <v>195</v>
      </c>
      <c r="D128" s="1" t="s">
        <v>196</v>
      </c>
      <c r="E128" s="1" t="s">
        <v>115</v>
      </c>
      <c r="F128" s="1" t="s">
        <v>151</v>
      </c>
      <c r="G128" s="1" t="s">
        <v>64</v>
      </c>
      <c r="H128" s="1" t="s">
        <v>65</v>
      </c>
      <c r="K128" s="2">
        <f t="shared" si="15"/>
        <v>1.65</v>
      </c>
      <c r="L128" s="2">
        <f t="shared" si="16"/>
        <v>0</v>
      </c>
      <c r="AG128" s="9">
        <v>1.65</v>
      </c>
      <c r="AH128" s="5">
        <v>263.33112499999999</v>
      </c>
      <c r="AS128" s="5">
        <f t="shared" si="17"/>
        <v>263.33112499999999</v>
      </c>
      <c r="AT128" s="11">
        <f t="shared" si="23"/>
        <v>6.4073379595407806E-2</v>
      </c>
      <c r="AU128" s="5">
        <f t="shared" si="19"/>
        <v>64.0733795954078</v>
      </c>
    </row>
    <row r="129" spans="1:47" x14ac:dyDescent="0.25">
      <c r="A129" s="1" t="s">
        <v>194</v>
      </c>
      <c r="B129" s="1" t="s">
        <v>193</v>
      </c>
      <c r="C129" s="1" t="s">
        <v>195</v>
      </c>
      <c r="D129" s="1" t="s">
        <v>196</v>
      </c>
      <c r="E129" s="1" t="s">
        <v>152</v>
      </c>
      <c r="F129" s="1" t="s">
        <v>151</v>
      </c>
      <c r="G129" s="1" t="s">
        <v>64</v>
      </c>
      <c r="H129" s="1" t="s">
        <v>65</v>
      </c>
      <c r="K129" s="2">
        <f t="shared" si="15"/>
        <v>0.95</v>
      </c>
      <c r="L129" s="2">
        <f t="shared" si="16"/>
        <v>0</v>
      </c>
      <c r="AG129" s="9">
        <v>0.95</v>
      </c>
      <c r="AH129" s="5">
        <v>177.603375</v>
      </c>
      <c r="AS129" s="5">
        <f t="shared" si="17"/>
        <v>177.603375</v>
      </c>
      <c r="AT129" s="11">
        <f t="shared" si="23"/>
        <v>4.3214217323533484E-2</v>
      </c>
      <c r="AU129" s="5">
        <f t="shared" si="19"/>
        <v>43.214217323533482</v>
      </c>
    </row>
    <row r="130" spans="1:47" x14ac:dyDescent="0.25">
      <c r="A130" s="1" t="s">
        <v>194</v>
      </c>
      <c r="B130" s="1" t="s">
        <v>193</v>
      </c>
      <c r="C130" s="1" t="s">
        <v>195</v>
      </c>
      <c r="D130" s="1" t="s">
        <v>196</v>
      </c>
      <c r="E130" s="1" t="s">
        <v>117</v>
      </c>
      <c r="F130" s="1" t="s">
        <v>151</v>
      </c>
      <c r="G130" s="1" t="s">
        <v>64</v>
      </c>
      <c r="H130" s="1" t="s">
        <v>65</v>
      </c>
      <c r="K130" s="2">
        <f t="shared" si="15"/>
        <v>1.47</v>
      </c>
      <c r="L130" s="2">
        <f t="shared" si="16"/>
        <v>0</v>
      </c>
      <c r="AG130" s="9">
        <v>1.47</v>
      </c>
      <c r="AH130" s="5">
        <v>293.48824999999999</v>
      </c>
      <c r="AS130" s="5">
        <f t="shared" si="17"/>
        <v>293.48824999999999</v>
      </c>
      <c r="AT130" s="11">
        <f t="shared" si="23"/>
        <v>7.1411171197639262E-2</v>
      </c>
      <c r="AU130" s="5">
        <f t="shared" si="19"/>
        <v>71.411171197639263</v>
      </c>
    </row>
    <row r="131" spans="1:47" x14ac:dyDescent="0.25">
      <c r="A131" s="1" t="s">
        <v>194</v>
      </c>
      <c r="B131" s="1" t="s">
        <v>193</v>
      </c>
      <c r="C131" s="1" t="s">
        <v>195</v>
      </c>
      <c r="D131" s="1" t="s">
        <v>196</v>
      </c>
      <c r="E131" s="1" t="s">
        <v>67</v>
      </c>
      <c r="F131" s="1" t="s">
        <v>151</v>
      </c>
      <c r="G131" s="1" t="s">
        <v>64</v>
      </c>
      <c r="H131" s="1" t="s">
        <v>65</v>
      </c>
      <c r="K131" s="2">
        <f t="shared" ref="K131:K145" si="24">SUM(N131,P131,R131,T131,V131,X131,Z131,AB131,AE131,AG131,AI131,AV131,AX131,AZ131,BB131,BD131)</f>
        <v>1.04</v>
      </c>
      <c r="L131" s="2">
        <f t="shared" ref="L131:L145" si="25">SUM(M131,AD131,AK131,AM131,AO131,AQ131,AR131)</f>
        <v>0</v>
      </c>
      <c r="AG131" s="9">
        <v>1.04</v>
      </c>
      <c r="AH131" s="5">
        <v>195.91</v>
      </c>
      <c r="AS131" s="5">
        <f t="shared" ref="AS131:AS145" si="26">SUM(O131,Q131,S131,U131,W131,Y131,AA131,AC131,AF131,AH131,AJ131,AW131,AY131,BA131,BC131,BE131)</f>
        <v>195.91</v>
      </c>
      <c r="AT131" s="11">
        <f t="shared" ref="AT131:AT145" si="27">(AS131/$AS$146)*100</f>
        <v>4.7668561004842638E-2</v>
      </c>
      <c r="AU131" s="5">
        <f t="shared" ref="AU131:AU145" si="28">(AT131/100)*$AU$1</f>
        <v>47.668561004842637</v>
      </c>
    </row>
    <row r="132" spans="1:47" x14ac:dyDescent="0.25">
      <c r="A132" s="1" t="s">
        <v>194</v>
      </c>
      <c r="B132" s="1" t="s">
        <v>193</v>
      </c>
      <c r="C132" s="1" t="s">
        <v>195</v>
      </c>
      <c r="D132" s="1" t="s">
        <v>196</v>
      </c>
      <c r="E132" s="1" t="s">
        <v>66</v>
      </c>
      <c r="F132" s="1" t="s">
        <v>151</v>
      </c>
      <c r="G132" s="1" t="s">
        <v>64</v>
      </c>
      <c r="H132" s="1" t="s">
        <v>65</v>
      </c>
      <c r="K132" s="2">
        <f t="shared" si="24"/>
        <v>0.64</v>
      </c>
      <c r="L132" s="2">
        <f t="shared" si="25"/>
        <v>0</v>
      </c>
      <c r="AG132" s="9">
        <v>0.64</v>
      </c>
      <c r="AH132" s="5">
        <v>120.748375</v>
      </c>
      <c r="AS132" s="5">
        <f t="shared" si="26"/>
        <v>120.748375</v>
      </c>
      <c r="AT132" s="11">
        <f t="shared" si="27"/>
        <v>2.9380334234715512E-2</v>
      </c>
      <c r="AU132" s="5">
        <f t="shared" si="28"/>
        <v>29.380334234715512</v>
      </c>
    </row>
    <row r="133" spans="1:47" x14ac:dyDescent="0.25">
      <c r="B133" s="41" t="s">
        <v>189</v>
      </c>
      <c r="K133" s="2">
        <f t="shared" si="24"/>
        <v>0</v>
      </c>
      <c r="L133" s="2">
        <f t="shared" si="25"/>
        <v>0</v>
      </c>
      <c r="AS133" s="5">
        <f t="shared" si="26"/>
        <v>0</v>
      </c>
      <c r="AT133" s="11">
        <f t="shared" si="27"/>
        <v>0</v>
      </c>
      <c r="AU133" s="5">
        <f t="shared" si="28"/>
        <v>0</v>
      </c>
    </row>
    <row r="134" spans="1:47" x14ac:dyDescent="0.25">
      <c r="B134" s="1" t="s">
        <v>178</v>
      </c>
      <c r="C134" s="1" t="s">
        <v>200</v>
      </c>
      <c r="D134" s="1" t="s">
        <v>104</v>
      </c>
      <c r="J134" s="2">
        <v>28.169999999999991</v>
      </c>
      <c r="K134" s="2">
        <f t="shared" si="24"/>
        <v>22.28</v>
      </c>
      <c r="L134" s="2">
        <f t="shared" si="25"/>
        <v>0</v>
      </c>
      <c r="AG134" s="9">
        <v>22.28</v>
      </c>
      <c r="AH134" s="5">
        <v>4376.9444999999987</v>
      </c>
      <c r="AL134" s="5" t="str">
        <f t="shared" si="20"/>
        <v/>
      </c>
      <c r="AN134" s="5" t="str">
        <f t="shared" si="21"/>
        <v/>
      </c>
      <c r="AP134" s="5" t="str">
        <f t="shared" si="22"/>
        <v/>
      </c>
      <c r="AS134" s="5">
        <f t="shared" si="26"/>
        <v>4376.9444999999987</v>
      </c>
      <c r="AT134" s="11">
        <f t="shared" si="27"/>
        <v>1.0649923225616886</v>
      </c>
      <c r="AU134" s="5">
        <f t="shared" si="28"/>
        <v>1064.9923225616888</v>
      </c>
    </row>
    <row r="135" spans="1:47" x14ac:dyDescent="0.25">
      <c r="B135" s="1" t="s">
        <v>179</v>
      </c>
      <c r="C135" s="1" t="s">
        <v>200</v>
      </c>
      <c r="D135" s="1" t="s">
        <v>104</v>
      </c>
      <c r="J135" s="2">
        <v>0.05</v>
      </c>
      <c r="K135" s="2">
        <f t="shared" si="24"/>
        <v>11.2</v>
      </c>
      <c r="L135" s="2">
        <f t="shared" si="25"/>
        <v>0</v>
      </c>
      <c r="AG135" s="9">
        <v>11.2</v>
      </c>
      <c r="AH135" s="5">
        <v>2578.0882000000001</v>
      </c>
      <c r="AL135" s="5" t="str">
        <f t="shared" si="20"/>
        <v/>
      </c>
      <c r="AN135" s="5" t="str">
        <f t="shared" si="21"/>
        <v/>
      </c>
      <c r="AP135" s="5" t="str">
        <f t="shared" si="22"/>
        <v/>
      </c>
      <c r="AS135" s="5">
        <f t="shared" si="26"/>
        <v>2578.0882000000001</v>
      </c>
      <c r="AT135" s="11">
        <f t="shared" si="27"/>
        <v>0.62729699677180839</v>
      </c>
      <c r="AU135" s="5">
        <f t="shared" si="28"/>
        <v>627.29699677180838</v>
      </c>
    </row>
    <row r="136" spans="1:47" x14ac:dyDescent="0.25">
      <c r="B136" s="41" t="s">
        <v>191</v>
      </c>
      <c r="K136" s="2">
        <f t="shared" si="24"/>
        <v>0</v>
      </c>
      <c r="L136" s="2">
        <f t="shared" si="25"/>
        <v>0</v>
      </c>
      <c r="AS136" s="5">
        <f t="shared" si="26"/>
        <v>0</v>
      </c>
      <c r="AT136" s="11">
        <f t="shared" si="27"/>
        <v>0</v>
      </c>
      <c r="AU136" s="5">
        <f t="shared" si="28"/>
        <v>0</v>
      </c>
    </row>
    <row r="137" spans="1:47" x14ac:dyDescent="0.25">
      <c r="B137" s="1" t="s">
        <v>181</v>
      </c>
      <c r="C137" s="1" t="s">
        <v>197</v>
      </c>
      <c r="D137" s="1" t="s">
        <v>198</v>
      </c>
      <c r="J137" s="2">
        <v>1.96</v>
      </c>
      <c r="K137" s="2">
        <f t="shared" si="24"/>
        <v>0.57000000000000006</v>
      </c>
      <c r="L137" s="2">
        <f t="shared" si="25"/>
        <v>0</v>
      </c>
      <c r="AG137" s="9">
        <v>0.57000000000000006</v>
      </c>
      <c r="AH137" s="5">
        <v>118.111125</v>
      </c>
      <c r="AL137" s="5" t="str">
        <f t="shared" ref="AL137:AL145" si="29">IF(AK137&gt;0,AK137*$AL$1,"")</f>
        <v/>
      </c>
      <c r="AN137" s="5" t="str">
        <f t="shared" ref="AN137:AN145" si="30">IF(AM137&gt;0,AM137*$AN$1,"")</f>
        <v/>
      </c>
      <c r="AP137" s="5" t="str">
        <f t="shared" ref="AP137:AP145" si="31">IF(AO137&gt;0,AO137*$AP$1,"")</f>
        <v/>
      </c>
      <c r="AS137" s="5">
        <f t="shared" si="26"/>
        <v>118.111125</v>
      </c>
      <c r="AT137" s="11">
        <f t="shared" si="27"/>
        <v>2.873864206734263E-2</v>
      </c>
      <c r="AU137" s="5">
        <f t="shared" si="28"/>
        <v>28.738642067342631</v>
      </c>
    </row>
    <row r="138" spans="1:47" x14ac:dyDescent="0.25">
      <c r="B138" s="41" t="s">
        <v>190</v>
      </c>
      <c r="K138" s="2">
        <f t="shared" si="24"/>
        <v>0</v>
      </c>
      <c r="L138" s="2">
        <f t="shared" si="25"/>
        <v>0</v>
      </c>
      <c r="AS138" s="5">
        <f t="shared" si="26"/>
        <v>0</v>
      </c>
      <c r="AT138" s="11">
        <f t="shared" si="27"/>
        <v>0</v>
      </c>
      <c r="AU138" s="5">
        <f t="shared" si="28"/>
        <v>0</v>
      </c>
    </row>
    <row r="139" spans="1:47" x14ac:dyDescent="0.25">
      <c r="B139" s="1" t="s">
        <v>182</v>
      </c>
      <c r="C139" s="1" t="s">
        <v>199</v>
      </c>
      <c r="D139" s="1" t="s">
        <v>198</v>
      </c>
      <c r="J139" s="2">
        <v>7.81</v>
      </c>
      <c r="K139" s="2">
        <f t="shared" si="24"/>
        <v>7.36</v>
      </c>
      <c r="L139" s="2">
        <f t="shared" si="25"/>
        <v>0</v>
      </c>
      <c r="AG139" s="9">
        <v>7.36</v>
      </c>
      <c r="AH139" s="5">
        <v>1176.145</v>
      </c>
      <c r="AL139" s="5" t="str">
        <f t="shared" si="29"/>
        <v/>
      </c>
      <c r="AN139" s="5" t="str">
        <f t="shared" si="30"/>
        <v/>
      </c>
      <c r="AP139" s="5" t="str">
        <f t="shared" si="31"/>
        <v/>
      </c>
      <c r="AS139" s="5">
        <f t="shared" si="26"/>
        <v>1176.145</v>
      </c>
      <c r="AT139" s="11">
        <f t="shared" si="27"/>
        <v>0.2861780393192826</v>
      </c>
      <c r="AU139" s="5">
        <f t="shared" si="28"/>
        <v>286.17803931928262</v>
      </c>
    </row>
    <row r="140" spans="1:47" x14ac:dyDescent="0.25">
      <c r="B140" s="1" t="s">
        <v>183</v>
      </c>
      <c r="C140" s="1" t="s">
        <v>199</v>
      </c>
      <c r="D140" s="1" t="s">
        <v>198</v>
      </c>
      <c r="J140" s="2">
        <v>3.03</v>
      </c>
      <c r="K140" s="2">
        <f t="shared" si="24"/>
        <v>1.68</v>
      </c>
      <c r="L140" s="2">
        <f t="shared" si="25"/>
        <v>0</v>
      </c>
      <c r="AG140" s="9">
        <v>1.68</v>
      </c>
      <c r="AH140" s="5">
        <v>286.33</v>
      </c>
      <c r="AL140" s="5" t="str">
        <f t="shared" si="29"/>
        <v/>
      </c>
      <c r="AN140" s="5" t="str">
        <f t="shared" si="30"/>
        <v/>
      </c>
      <c r="AP140" s="5" t="str">
        <f t="shared" si="31"/>
        <v/>
      </c>
      <c r="AS140" s="5">
        <f t="shared" si="26"/>
        <v>286.33</v>
      </c>
      <c r="AT140" s="11">
        <f t="shared" si="27"/>
        <v>6.9669435314770004E-2</v>
      </c>
      <c r="AU140" s="5">
        <f t="shared" si="28"/>
        <v>69.669435314770013</v>
      </c>
    </row>
    <row r="141" spans="1:47" x14ac:dyDescent="0.25">
      <c r="B141" s="1" t="s">
        <v>184</v>
      </c>
      <c r="C141" s="1" t="s">
        <v>199</v>
      </c>
      <c r="D141" s="1" t="s">
        <v>198</v>
      </c>
      <c r="J141" s="2">
        <v>1.93</v>
      </c>
      <c r="K141" s="2">
        <f t="shared" si="24"/>
        <v>3.4</v>
      </c>
      <c r="L141" s="2">
        <f t="shared" si="25"/>
        <v>0</v>
      </c>
      <c r="AG141" s="9">
        <v>3.4</v>
      </c>
      <c r="AH141" s="5">
        <v>640.47500000000002</v>
      </c>
      <c r="AL141" s="5" t="str">
        <f t="shared" si="29"/>
        <v/>
      </c>
      <c r="AN141" s="5" t="str">
        <f t="shared" si="30"/>
        <v/>
      </c>
      <c r="AP141" s="5" t="str">
        <f t="shared" si="31"/>
        <v/>
      </c>
      <c r="AS141" s="5">
        <f t="shared" si="26"/>
        <v>640.47500000000002</v>
      </c>
      <c r="AT141" s="11">
        <f t="shared" si="27"/>
        <v>0.15583952636198556</v>
      </c>
      <c r="AU141" s="5">
        <f t="shared" si="28"/>
        <v>155.83952636198555</v>
      </c>
    </row>
    <row r="142" spans="1:47" x14ac:dyDescent="0.25">
      <c r="B142" s="1" t="s">
        <v>185</v>
      </c>
      <c r="C142" s="1" t="s">
        <v>199</v>
      </c>
      <c r="D142" s="1" t="s">
        <v>198</v>
      </c>
      <c r="J142" s="2">
        <v>7.3400000000000007</v>
      </c>
      <c r="K142" s="2">
        <f t="shared" si="24"/>
        <v>4.2399999999999993</v>
      </c>
      <c r="L142" s="2">
        <f t="shared" si="25"/>
        <v>0</v>
      </c>
      <c r="AG142" s="9">
        <v>4.2399999999999993</v>
      </c>
      <c r="AH142" s="5">
        <v>870.48087500000008</v>
      </c>
      <c r="AL142" s="5" t="str">
        <f t="shared" si="29"/>
        <v/>
      </c>
      <c r="AN142" s="5" t="str">
        <f t="shared" si="30"/>
        <v/>
      </c>
      <c r="AP142" s="5" t="str">
        <f t="shared" si="31"/>
        <v/>
      </c>
      <c r="AS142" s="5">
        <f t="shared" si="26"/>
        <v>870.48087500000008</v>
      </c>
      <c r="AT142" s="11">
        <f t="shared" si="27"/>
        <v>0.21180425038786332</v>
      </c>
      <c r="AU142" s="5">
        <f t="shared" si="28"/>
        <v>211.80425038786333</v>
      </c>
    </row>
    <row r="143" spans="1:47" x14ac:dyDescent="0.25">
      <c r="B143" s="1" t="s">
        <v>186</v>
      </c>
      <c r="C143" s="1" t="s">
        <v>199</v>
      </c>
      <c r="D143" s="1" t="s">
        <v>198</v>
      </c>
      <c r="J143" s="2">
        <v>6.16</v>
      </c>
      <c r="K143" s="2">
        <f t="shared" si="24"/>
        <v>4.12</v>
      </c>
      <c r="L143" s="2">
        <f t="shared" si="25"/>
        <v>0</v>
      </c>
      <c r="AG143" s="9">
        <v>4.12</v>
      </c>
      <c r="AH143" s="5">
        <v>1091.9345249999999</v>
      </c>
      <c r="AL143" s="5" t="str">
        <f t="shared" si="29"/>
        <v/>
      </c>
      <c r="AN143" s="5" t="str">
        <f t="shared" si="30"/>
        <v/>
      </c>
      <c r="AP143" s="5" t="str">
        <f t="shared" si="31"/>
        <v/>
      </c>
      <c r="AS143" s="5">
        <f t="shared" si="26"/>
        <v>1091.9345249999999</v>
      </c>
      <c r="AT143" s="11">
        <f t="shared" si="27"/>
        <v>0.26568805838526044</v>
      </c>
      <c r="AU143" s="5">
        <f t="shared" si="28"/>
        <v>265.68805838526043</v>
      </c>
    </row>
    <row r="144" spans="1:47" x14ac:dyDescent="0.25">
      <c r="B144" s="1" t="s">
        <v>180</v>
      </c>
      <c r="C144" s="1" t="s">
        <v>199</v>
      </c>
      <c r="D144" s="1" t="s">
        <v>198</v>
      </c>
      <c r="J144" s="2">
        <v>4.04</v>
      </c>
      <c r="K144" s="2">
        <f t="shared" si="24"/>
        <v>3.2</v>
      </c>
      <c r="L144" s="2">
        <f t="shared" si="25"/>
        <v>0</v>
      </c>
      <c r="AG144" s="9">
        <v>3.2</v>
      </c>
      <c r="AH144" s="5">
        <v>493.2</v>
      </c>
      <c r="AL144" s="5" t="str">
        <f>IF(AK144&gt;0,AK144*$AL$1,"")</f>
        <v/>
      </c>
      <c r="AN144" s="5" t="str">
        <f>IF(AM144&gt;0,AM144*$AN$1,"")</f>
        <v/>
      </c>
      <c r="AP144" s="5" t="str">
        <f>IF(AO144&gt;0,AO144*$AP$1,"")</f>
        <v/>
      </c>
      <c r="AS144" s="5">
        <f t="shared" si="26"/>
        <v>493.2</v>
      </c>
      <c r="AT144" s="11">
        <f t="shared" si="27"/>
        <v>0.12000476896324022</v>
      </c>
      <c r="AU144" s="5">
        <f t="shared" si="28"/>
        <v>120.00476896324022</v>
      </c>
    </row>
    <row r="145" spans="1:57" ht="15.75" thickBot="1" x14ac:dyDescent="0.3">
      <c r="B145" s="1" t="s">
        <v>187</v>
      </c>
      <c r="C145" s="1" t="s">
        <v>199</v>
      </c>
      <c r="D145" s="1" t="s">
        <v>198</v>
      </c>
      <c r="J145" s="2">
        <v>1.36</v>
      </c>
      <c r="K145" s="2">
        <f t="shared" si="24"/>
        <v>0.33</v>
      </c>
      <c r="L145" s="2">
        <f t="shared" si="25"/>
        <v>0</v>
      </c>
      <c r="AG145" s="9">
        <v>0.33</v>
      </c>
      <c r="AH145" s="5">
        <v>45.77512500000001</v>
      </c>
      <c r="AL145" s="5" t="str">
        <f t="shared" si="29"/>
        <v/>
      </c>
      <c r="AN145" s="5" t="str">
        <f t="shared" si="30"/>
        <v/>
      </c>
      <c r="AP145" s="5" t="str">
        <f t="shared" si="31"/>
        <v/>
      </c>
      <c r="AS145" s="5">
        <f t="shared" si="26"/>
        <v>45.77512500000001</v>
      </c>
      <c r="AT145" s="11">
        <f t="shared" si="27"/>
        <v>1.1137942619400735E-2</v>
      </c>
      <c r="AU145" s="5">
        <f t="shared" si="28"/>
        <v>11.137942619400736</v>
      </c>
    </row>
    <row r="146" spans="1:57" ht="15.75" thickTop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>
        <f t="shared" ref="K146:BE146" si="32">SUM(K3:K145)</f>
        <v>1830.7599999999993</v>
      </c>
      <c r="L146" s="28">
        <f t="shared" si="32"/>
        <v>236.02000000000004</v>
      </c>
      <c r="M146" s="29">
        <f t="shared" si="32"/>
        <v>0</v>
      </c>
      <c r="N146" s="30">
        <f t="shared" si="32"/>
        <v>373.36999999999995</v>
      </c>
      <c r="O146" s="31">
        <f t="shared" si="32"/>
        <v>144798.23500000002</v>
      </c>
      <c r="P146" s="32">
        <f t="shared" si="32"/>
        <v>671.76999999999964</v>
      </c>
      <c r="Q146" s="31">
        <f t="shared" si="32"/>
        <v>153922.65980000002</v>
      </c>
      <c r="R146" s="33">
        <f t="shared" si="32"/>
        <v>389.61999999999989</v>
      </c>
      <c r="S146" s="31">
        <f t="shared" si="32"/>
        <v>69688.902499999997</v>
      </c>
      <c r="T146" s="34">
        <f t="shared" si="32"/>
        <v>327.4899999999999</v>
      </c>
      <c r="U146" s="31">
        <f t="shared" si="32"/>
        <v>29269.418749999997</v>
      </c>
      <c r="V146" s="28">
        <f t="shared" si="32"/>
        <v>0</v>
      </c>
      <c r="W146" s="31">
        <f t="shared" si="32"/>
        <v>0</v>
      </c>
      <c r="X146" s="28">
        <f t="shared" si="32"/>
        <v>0</v>
      </c>
      <c r="Y146" s="31">
        <f t="shared" si="32"/>
        <v>0</v>
      </c>
      <c r="Z146" s="35">
        <f t="shared" si="32"/>
        <v>2.25</v>
      </c>
      <c r="AA146" s="31">
        <f t="shared" si="32"/>
        <v>134.52285000000001</v>
      </c>
      <c r="AB146" s="36">
        <f t="shared" si="32"/>
        <v>0</v>
      </c>
      <c r="AC146" s="31">
        <f t="shared" si="32"/>
        <v>0</v>
      </c>
      <c r="AD146" s="28">
        <f t="shared" si="32"/>
        <v>0</v>
      </c>
      <c r="AE146" s="28">
        <f t="shared" si="32"/>
        <v>0</v>
      </c>
      <c r="AF146" s="31">
        <f t="shared" si="32"/>
        <v>0</v>
      </c>
      <c r="AG146" s="35">
        <f t="shared" si="32"/>
        <v>66.259999999999991</v>
      </c>
      <c r="AH146" s="31">
        <f t="shared" si="32"/>
        <v>13169.92805</v>
      </c>
      <c r="AI146" s="28">
        <f t="shared" si="32"/>
        <v>0</v>
      </c>
      <c r="AJ146" s="31">
        <f t="shared" si="32"/>
        <v>0</v>
      </c>
      <c r="AK146" s="29">
        <f t="shared" si="32"/>
        <v>0.15</v>
      </c>
      <c r="AL146" s="31">
        <f t="shared" si="32"/>
        <v>205.2</v>
      </c>
      <c r="AM146" s="29">
        <f t="shared" si="32"/>
        <v>7.9000000000000012</v>
      </c>
      <c r="AN146" s="31">
        <f t="shared" si="32"/>
        <v>18012.000000000004</v>
      </c>
      <c r="AO146" s="28">
        <f t="shared" si="32"/>
        <v>0</v>
      </c>
      <c r="AP146" s="31">
        <f t="shared" si="32"/>
        <v>0</v>
      </c>
      <c r="AQ146" s="28">
        <f t="shared" si="32"/>
        <v>12.599999999999998</v>
      </c>
      <c r="AR146" s="28">
        <f t="shared" si="32"/>
        <v>215.37</v>
      </c>
      <c r="AS146" s="31">
        <f t="shared" si="32"/>
        <v>410983.66694999987</v>
      </c>
      <c r="AT146" s="28">
        <f t="shared" si="32"/>
        <v>100.00000000000009</v>
      </c>
      <c r="AU146" s="31">
        <f t="shared" si="32"/>
        <v>100000.00000000012</v>
      </c>
      <c r="AV146" s="37">
        <f t="shared" si="32"/>
        <v>0</v>
      </c>
      <c r="AW146" s="31">
        <f t="shared" si="32"/>
        <v>0</v>
      </c>
      <c r="AX146" s="38">
        <f t="shared" si="32"/>
        <v>0</v>
      </c>
      <c r="AY146" s="31">
        <f t="shared" si="32"/>
        <v>0</v>
      </c>
      <c r="AZ146" s="39">
        <f t="shared" si="32"/>
        <v>0</v>
      </c>
      <c r="BA146" s="31">
        <f t="shared" si="32"/>
        <v>0</v>
      </c>
      <c r="BB146" s="40">
        <f t="shared" si="32"/>
        <v>0</v>
      </c>
      <c r="BC146" s="31">
        <f t="shared" si="32"/>
        <v>0</v>
      </c>
      <c r="BD146" s="28">
        <f t="shared" si="32"/>
        <v>0</v>
      </c>
      <c r="BE146" s="31">
        <f t="shared" si="32"/>
        <v>0</v>
      </c>
    </row>
    <row r="149" spans="1:57" x14ac:dyDescent="0.25">
      <c r="B149" s="41" t="s">
        <v>188</v>
      </c>
      <c r="C149" s="1">
        <f>SUM(K146,L146)</f>
        <v>2066.7799999999993</v>
      </c>
    </row>
  </sheetData>
  <autoFilter ref="A2:BE146" xr:uid="{00000000-0001-0000-0000-000000000000}"/>
  <conditionalFormatting sqref="I134:I223">
    <cfRule type="notContainsText" dxfId="0" priority="3" operator="notContains" text="#########">
      <formula>ISERROR(SEARCH("#########",I134))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DF7BA-0DE7-4EE9-B747-61ADB22D4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005AF9-9E68-4C23-BD11-4741004FBA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7A9C0883-3AF9-4602-BF11-335EE37ED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2025-08-18T18:13:18Z</dcterms:created>
  <dcterms:modified xsi:type="dcterms:W3CDTF">2025-12-30T18:29:38Z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