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02/"/>
    </mc:Choice>
  </mc:AlternateContent>
  <xr:revisionPtr revIDLastSave="15" documentId="13_ncr:1_{89760DDB-474D-4138-B722-D5ED510BD261}" xr6:coauthVersionLast="47" xr6:coauthVersionMax="47" xr10:uidLastSave="{5B9B55F6-BDFE-4FDB-88D4-C05906A4554D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30" i="1"/>
  <c r="AS229" i="1"/>
  <c r="AS231" i="1"/>
  <c r="AS228" i="1"/>
  <c r="AS232" i="1"/>
  <c r="AS233" i="1"/>
  <c r="BE234" i="1"/>
  <c r="BD234" i="1"/>
  <c r="BC234" i="1"/>
  <c r="BB234" i="1"/>
  <c r="BA234" i="1"/>
  <c r="AZ234" i="1"/>
  <c r="AY234" i="1"/>
  <c r="AX234" i="1"/>
  <c r="AW234" i="1"/>
  <c r="AV234" i="1"/>
  <c r="AR234" i="1"/>
  <c r="AQ234" i="1"/>
  <c r="AO234" i="1"/>
  <c r="AM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AP226" i="1"/>
  <c r="AN226" i="1"/>
  <c r="AL226" i="1"/>
  <c r="L226" i="1"/>
  <c r="K226" i="1"/>
  <c r="AP233" i="1"/>
  <c r="AN233" i="1"/>
  <c r="AL233" i="1"/>
  <c r="L233" i="1"/>
  <c r="K233" i="1"/>
  <c r="AP232" i="1"/>
  <c r="AN232" i="1"/>
  <c r="AL232" i="1"/>
  <c r="L232" i="1"/>
  <c r="K232" i="1"/>
  <c r="AP228" i="1"/>
  <c r="AN228" i="1"/>
  <c r="AL228" i="1"/>
  <c r="L228" i="1"/>
  <c r="K228" i="1"/>
  <c r="AP231" i="1"/>
  <c r="AN231" i="1"/>
  <c r="AL231" i="1"/>
  <c r="L231" i="1"/>
  <c r="K231" i="1"/>
  <c r="AP229" i="1"/>
  <c r="AN229" i="1"/>
  <c r="AL229" i="1"/>
  <c r="L229" i="1"/>
  <c r="K229" i="1"/>
  <c r="AP230" i="1"/>
  <c r="AN230" i="1"/>
  <c r="AL230" i="1"/>
  <c r="L230" i="1"/>
  <c r="K230" i="1"/>
  <c r="AP225" i="1"/>
  <c r="AN225" i="1"/>
  <c r="AL225" i="1"/>
  <c r="L225" i="1"/>
  <c r="K225" i="1"/>
  <c r="AP223" i="1"/>
  <c r="AN223" i="1"/>
  <c r="AL223" i="1"/>
  <c r="L223" i="1"/>
  <c r="K223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P206" i="1"/>
  <c r="AN206" i="1"/>
  <c r="AL206" i="1"/>
  <c r="L206" i="1"/>
  <c r="K206" i="1"/>
  <c r="AP205" i="1"/>
  <c r="AN205" i="1"/>
  <c r="AL205" i="1"/>
  <c r="L205" i="1"/>
  <c r="K205" i="1"/>
  <c r="AP204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P197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P188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P3" i="1"/>
  <c r="AN3" i="1"/>
  <c r="AL3" i="1"/>
  <c r="L3" i="1"/>
  <c r="K3" i="1"/>
  <c r="L234" i="1" l="1"/>
  <c r="AS234" i="1"/>
  <c r="AT217" i="1" s="1"/>
  <c r="AU217" i="1" s="1"/>
  <c r="AL234" i="1"/>
  <c r="AN234" i="1"/>
  <c r="K234" i="1"/>
  <c r="AP234" i="1"/>
  <c r="AT27" i="1" l="1"/>
  <c r="AU27" i="1" s="1"/>
  <c r="AT156" i="1"/>
  <c r="AU156" i="1" s="1"/>
  <c r="AT38" i="1"/>
  <c r="AU38" i="1" s="1"/>
  <c r="AT196" i="1"/>
  <c r="AU196" i="1" s="1"/>
  <c r="AT18" i="1"/>
  <c r="AU18" i="1" s="1"/>
  <c r="AT120" i="1"/>
  <c r="AU120" i="1" s="1"/>
  <c r="AT232" i="1"/>
  <c r="AU232" i="1" s="1"/>
  <c r="AT80" i="1"/>
  <c r="AU80" i="1" s="1"/>
  <c r="AT195" i="1"/>
  <c r="AU195" i="1" s="1"/>
  <c r="AT5" i="1"/>
  <c r="AU5" i="1" s="1"/>
  <c r="AT9" i="1"/>
  <c r="AU9" i="1" s="1"/>
  <c r="AT13" i="1"/>
  <c r="AU13" i="1" s="1"/>
  <c r="AT17" i="1"/>
  <c r="AU17" i="1" s="1"/>
  <c r="AT21" i="1"/>
  <c r="AU21" i="1" s="1"/>
  <c r="AT25" i="1"/>
  <c r="AU25" i="1" s="1"/>
  <c r="AT29" i="1"/>
  <c r="AU29" i="1" s="1"/>
  <c r="AT33" i="1"/>
  <c r="AU33" i="1" s="1"/>
  <c r="AT37" i="1"/>
  <c r="AU37" i="1" s="1"/>
  <c r="AT41" i="1"/>
  <c r="AU41" i="1" s="1"/>
  <c r="AT45" i="1"/>
  <c r="AU45" i="1" s="1"/>
  <c r="AT49" i="1"/>
  <c r="AU49" i="1" s="1"/>
  <c r="AT53" i="1"/>
  <c r="AU53" i="1" s="1"/>
  <c r="AT55" i="1"/>
  <c r="AU55" i="1" s="1"/>
  <c r="AT59" i="1"/>
  <c r="AU59" i="1" s="1"/>
  <c r="AT63" i="1"/>
  <c r="AU63" i="1" s="1"/>
  <c r="AT67" i="1"/>
  <c r="AU67" i="1" s="1"/>
  <c r="AT71" i="1"/>
  <c r="AU71" i="1" s="1"/>
  <c r="AT75" i="1"/>
  <c r="AU75" i="1" s="1"/>
  <c r="AT79" i="1"/>
  <c r="AU79" i="1" s="1"/>
  <c r="AT83" i="1"/>
  <c r="AU83" i="1" s="1"/>
  <c r="AT87" i="1"/>
  <c r="AU87" i="1" s="1"/>
  <c r="AT91" i="1"/>
  <c r="AU91" i="1" s="1"/>
  <c r="AT95" i="1"/>
  <c r="AU95" i="1" s="1"/>
  <c r="AT99" i="1"/>
  <c r="AU99" i="1" s="1"/>
  <c r="AT103" i="1"/>
  <c r="AU103" i="1" s="1"/>
  <c r="AT107" i="1"/>
  <c r="AU107" i="1" s="1"/>
  <c r="AT111" i="1"/>
  <c r="AU111" i="1" s="1"/>
  <c r="AT115" i="1"/>
  <c r="AU115" i="1" s="1"/>
  <c r="AT119" i="1"/>
  <c r="AU119" i="1" s="1"/>
  <c r="AT8" i="1"/>
  <c r="AU8" i="1" s="1"/>
  <c r="AT16" i="1"/>
  <c r="AU16" i="1" s="1"/>
  <c r="AT24" i="1"/>
  <c r="AU24" i="1" s="1"/>
  <c r="AT32" i="1"/>
  <c r="AU32" i="1" s="1"/>
  <c r="AT40" i="1"/>
  <c r="AU40" i="1" s="1"/>
  <c r="AT48" i="1"/>
  <c r="AU48" i="1" s="1"/>
  <c r="AT54" i="1"/>
  <c r="AU54" i="1" s="1"/>
  <c r="AT118" i="1"/>
  <c r="AU118" i="1" s="1"/>
  <c r="AT122" i="1"/>
  <c r="AU122" i="1" s="1"/>
  <c r="AT4" i="1"/>
  <c r="AU4" i="1" s="1"/>
  <c r="AT12" i="1"/>
  <c r="AU12" i="1" s="1"/>
  <c r="AT20" i="1"/>
  <c r="AU20" i="1" s="1"/>
  <c r="AT28" i="1"/>
  <c r="AU28" i="1" s="1"/>
  <c r="AT131" i="1"/>
  <c r="AU131" i="1" s="1"/>
  <c r="AT135" i="1"/>
  <c r="AU135" i="1" s="1"/>
  <c r="AT139" i="1"/>
  <c r="AU139" i="1" s="1"/>
  <c r="AT143" i="1"/>
  <c r="AU143" i="1" s="1"/>
  <c r="AT147" i="1"/>
  <c r="AU147" i="1" s="1"/>
  <c r="AT151" i="1"/>
  <c r="AU151" i="1" s="1"/>
  <c r="AT155" i="1"/>
  <c r="AU155" i="1" s="1"/>
  <c r="AT159" i="1"/>
  <c r="AU159" i="1" s="1"/>
  <c r="AT163" i="1"/>
  <c r="AU163" i="1" s="1"/>
  <c r="AT167" i="1"/>
  <c r="AU167" i="1" s="1"/>
  <c r="AT134" i="1"/>
  <c r="AU134" i="1" s="1"/>
  <c r="AT142" i="1"/>
  <c r="AU142" i="1" s="1"/>
  <c r="AT158" i="1"/>
  <c r="AU158" i="1" s="1"/>
  <c r="AT166" i="1"/>
  <c r="AU166" i="1" s="1"/>
  <c r="AT182" i="1"/>
  <c r="AU182" i="1" s="1"/>
  <c r="AT190" i="1"/>
  <c r="AU190" i="1" s="1"/>
  <c r="AT198" i="1"/>
  <c r="AU198" i="1" s="1"/>
  <c r="AT206" i="1"/>
  <c r="AU206" i="1" s="1"/>
  <c r="AT214" i="1"/>
  <c r="AU214" i="1" s="1"/>
  <c r="AT44" i="1"/>
  <c r="AU44" i="1" s="1"/>
  <c r="AT58" i="1"/>
  <c r="AU58" i="1" s="1"/>
  <c r="AT66" i="1"/>
  <c r="AU66" i="1" s="1"/>
  <c r="AT74" i="1"/>
  <c r="AU74" i="1" s="1"/>
  <c r="AT82" i="1"/>
  <c r="AU82" i="1" s="1"/>
  <c r="AT90" i="1"/>
  <c r="AU90" i="1" s="1"/>
  <c r="AT98" i="1"/>
  <c r="AU98" i="1" s="1"/>
  <c r="AT106" i="1"/>
  <c r="AU106" i="1" s="1"/>
  <c r="AT114" i="1"/>
  <c r="AU114" i="1" s="1"/>
  <c r="AT127" i="1"/>
  <c r="AU127" i="1" s="1"/>
  <c r="AT150" i="1"/>
  <c r="AU150" i="1" s="1"/>
  <c r="AT174" i="1"/>
  <c r="AU174" i="1" s="1"/>
  <c r="AT173" i="1"/>
  <c r="AU173" i="1" s="1"/>
  <c r="AT184" i="1"/>
  <c r="AU184" i="1" s="1"/>
  <c r="AT189" i="1"/>
  <c r="AU189" i="1" s="1"/>
  <c r="AT200" i="1"/>
  <c r="AU200" i="1" s="1"/>
  <c r="AT205" i="1"/>
  <c r="AU205" i="1" s="1"/>
  <c r="AT216" i="1"/>
  <c r="AU216" i="1" s="1"/>
  <c r="AT221" i="1"/>
  <c r="AU221" i="1" s="1"/>
  <c r="AT192" i="1"/>
  <c r="AU192" i="1" s="1"/>
  <c r="AT197" i="1"/>
  <c r="AU197" i="1" s="1"/>
  <c r="AT208" i="1"/>
  <c r="AU208" i="1" s="1"/>
  <c r="AT213" i="1"/>
  <c r="AU213" i="1" s="1"/>
  <c r="AT223" i="1"/>
  <c r="AU223" i="1" s="1"/>
  <c r="AT230" i="1"/>
  <c r="AU230" i="1" s="1"/>
  <c r="AT36" i="1"/>
  <c r="AU36" i="1" s="1"/>
  <c r="AT62" i="1"/>
  <c r="AU62" i="1" s="1"/>
  <c r="AT78" i="1"/>
  <c r="AU78" i="1" s="1"/>
  <c r="AT94" i="1"/>
  <c r="AU94" i="1" s="1"/>
  <c r="AT110" i="1"/>
  <c r="AU110" i="1" s="1"/>
  <c r="AT123" i="1"/>
  <c r="AU123" i="1" s="1"/>
  <c r="AT170" i="1"/>
  <c r="AU170" i="1" s="1"/>
  <c r="AT186" i="1"/>
  <c r="AU186" i="1" s="1"/>
  <c r="AT202" i="1"/>
  <c r="AU202" i="1" s="1"/>
  <c r="AT218" i="1"/>
  <c r="AU218" i="1" s="1"/>
  <c r="AT52" i="1"/>
  <c r="AU52" i="1" s="1"/>
  <c r="AT70" i="1"/>
  <c r="AU70" i="1" s="1"/>
  <c r="AT86" i="1"/>
  <c r="AU86" i="1" s="1"/>
  <c r="AT102" i="1"/>
  <c r="AU102" i="1" s="1"/>
  <c r="AT178" i="1"/>
  <c r="AU178" i="1" s="1"/>
  <c r="AT194" i="1"/>
  <c r="AU194" i="1" s="1"/>
  <c r="AT210" i="1"/>
  <c r="AU210" i="1" s="1"/>
  <c r="AT225" i="1"/>
  <c r="AU225" i="1" s="1"/>
  <c r="AT229" i="1"/>
  <c r="AU229" i="1" s="1"/>
  <c r="AT228" i="1"/>
  <c r="AU228" i="1" s="1"/>
  <c r="AT233" i="1"/>
  <c r="AU233" i="1" s="1"/>
  <c r="AT176" i="1"/>
  <c r="AU176" i="1" s="1"/>
  <c r="AT181" i="1"/>
  <c r="AU181" i="1" s="1"/>
  <c r="AT149" i="1"/>
  <c r="AU149" i="1" s="1"/>
  <c r="AT201" i="1"/>
  <c r="AU201" i="1" s="1"/>
  <c r="AT157" i="1"/>
  <c r="AU157" i="1" s="1"/>
  <c r="AT224" i="1"/>
  <c r="AU224" i="1" s="1"/>
  <c r="AT153" i="1"/>
  <c r="AU153" i="1" s="1"/>
  <c r="AT215" i="1"/>
  <c r="AU215" i="1" s="1"/>
  <c r="AT161" i="1"/>
  <c r="AU161" i="1" s="1"/>
  <c r="AT97" i="1"/>
  <c r="AU97" i="1" s="1"/>
  <c r="AT222" i="1"/>
  <c r="AU222" i="1" s="1"/>
  <c r="AT191" i="1"/>
  <c r="AU191" i="1" s="1"/>
  <c r="AT165" i="1"/>
  <c r="AU165" i="1" s="1"/>
  <c r="AT121" i="1"/>
  <c r="AU121" i="1" s="1"/>
  <c r="AT57" i="1"/>
  <c r="AU57" i="1" s="1"/>
  <c r="AT140" i="1"/>
  <c r="AU140" i="1" s="1"/>
  <c r="AT109" i="1"/>
  <c r="AU109" i="1" s="1"/>
  <c r="AT77" i="1"/>
  <c r="AU77" i="1" s="1"/>
  <c r="AT219" i="1"/>
  <c r="AU219" i="1" s="1"/>
  <c r="AT187" i="1"/>
  <c r="AU187" i="1" s="1"/>
  <c r="AT154" i="1"/>
  <c r="AU154" i="1" s="1"/>
  <c r="AT130" i="1"/>
  <c r="AU130" i="1" s="1"/>
  <c r="AT23" i="1"/>
  <c r="AU23" i="1" s="1"/>
  <c r="AT116" i="1"/>
  <c r="AU116" i="1" s="1"/>
  <c r="AT84" i="1"/>
  <c r="AU84" i="1" s="1"/>
  <c r="AT22" i="1"/>
  <c r="AU22" i="1" s="1"/>
  <c r="AT43" i="1"/>
  <c r="AU43" i="1" s="1"/>
  <c r="AT11" i="1"/>
  <c r="AU11" i="1" s="1"/>
  <c r="AT96" i="1"/>
  <c r="AU96" i="1" s="1"/>
  <c r="AT64" i="1"/>
  <c r="AU64" i="1" s="1"/>
  <c r="AT34" i="1"/>
  <c r="AU34" i="1" s="1"/>
  <c r="AT220" i="1"/>
  <c r="AU220" i="1" s="1"/>
  <c r="AT113" i="1"/>
  <c r="AU113" i="1" s="1"/>
  <c r="AT185" i="1"/>
  <c r="AU185" i="1" s="1"/>
  <c r="AT137" i="1"/>
  <c r="AU137" i="1" s="1"/>
  <c r="AT209" i="1"/>
  <c r="AU209" i="1" s="1"/>
  <c r="AT144" i="1"/>
  <c r="AU144" i="1" s="1"/>
  <c r="AT204" i="1"/>
  <c r="AU204" i="1" s="1"/>
  <c r="AT152" i="1"/>
  <c r="AU152" i="1" s="1"/>
  <c r="AT81" i="1"/>
  <c r="AU81" i="1" s="1"/>
  <c r="AT212" i="1"/>
  <c r="AU212" i="1" s="1"/>
  <c r="AT180" i="1"/>
  <c r="AU180" i="1" s="1"/>
  <c r="AT145" i="1"/>
  <c r="AU145" i="1" s="1"/>
  <c r="AT105" i="1"/>
  <c r="AU105" i="1" s="1"/>
  <c r="AT132" i="1"/>
  <c r="AU132" i="1" s="1"/>
  <c r="AT101" i="1"/>
  <c r="AU101" i="1" s="1"/>
  <c r="AT69" i="1"/>
  <c r="AU69" i="1" s="1"/>
  <c r="AT211" i="1"/>
  <c r="AU211" i="1" s="1"/>
  <c r="AT179" i="1"/>
  <c r="AU179" i="1" s="1"/>
  <c r="AT148" i="1"/>
  <c r="AU148" i="1" s="1"/>
  <c r="AT124" i="1"/>
  <c r="AU124" i="1" s="1"/>
  <c r="AT15" i="1"/>
  <c r="AU15" i="1" s="1"/>
  <c r="AT108" i="1"/>
  <c r="AU108" i="1" s="1"/>
  <c r="AT76" i="1"/>
  <c r="AU76" i="1" s="1"/>
  <c r="AT46" i="1"/>
  <c r="AU46" i="1" s="1"/>
  <c r="AT14" i="1"/>
  <c r="AU14" i="1" s="1"/>
  <c r="AT35" i="1"/>
  <c r="AU35" i="1" s="1"/>
  <c r="AT3" i="1"/>
  <c r="AU3" i="1" s="1"/>
  <c r="AT88" i="1"/>
  <c r="AU88" i="1" s="1"/>
  <c r="AT56" i="1"/>
  <c r="AU56" i="1" s="1"/>
  <c r="AT26" i="1"/>
  <c r="AU26" i="1" s="1"/>
  <c r="AT199" i="1"/>
  <c r="AU199" i="1" s="1"/>
  <c r="AT65" i="1"/>
  <c r="AU65" i="1" s="1"/>
  <c r="AT169" i="1"/>
  <c r="AU169" i="1" s="1"/>
  <c r="AT128" i="1"/>
  <c r="AU128" i="1" s="1"/>
  <c r="AT193" i="1"/>
  <c r="AU193" i="1" s="1"/>
  <c r="AT141" i="1"/>
  <c r="AU141" i="1" s="1"/>
  <c r="AT188" i="1"/>
  <c r="AU188" i="1" s="1"/>
  <c r="AT129" i="1"/>
  <c r="AU129" i="1" s="1"/>
  <c r="AT39" i="1"/>
  <c r="AU39" i="1" s="1"/>
  <c r="AT207" i="1"/>
  <c r="AU207" i="1" s="1"/>
  <c r="AT175" i="1"/>
  <c r="AU175" i="1" s="1"/>
  <c r="AT136" i="1"/>
  <c r="AU136" i="1" s="1"/>
  <c r="AT89" i="1"/>
  <c r="AU89" i="1" s="1"/>
  <c r="AT164" i="1"/>
  <c r="AU164" i="1" s="1"/>
  <c r="AT125" i="1"/>
  <c r="AU125" i="1" s="1"/>
  <c r="AT93" i="1"/>
  <c r="AU93" i="1" s="1"/>
  <c r="AT61" i="1"/>
  <c r="AU61" i="1" s="1"/>
  <c r="AT203" i="1"/>
  <c r="AU203" i="1" s="1"/>
  <c r="AT171" i="1"/>
  <c r="AU171" i="1" s="1"/>
  <c r="AT146" i="1"/>
  <c r="AU146" i="1" s="1"/>
  <c r="AT47" i="1"/>
  <c r="AU47" i="1" s="1"/>
  <c r="AT7" i="1"/>
  <c r="AU7" i="1" s="1"/>
  <c r="AT100" i="1"/>
  <c r="AU100" i="1" s="1"/>
  <c r="AT42" i="1"/>
  <c r="AU42" i="1" s="1"/>
  <c r="AT104" i="1"/>
  <c r="AU104" i="1" s="1"/>
  <c r="AT51" i="1"/>
  <c r="AU51" i="1" s="1"/>
  <c r="AT60" i="1"/>
  <c r="AU60" i="1" s="1"/>
  <c r="AT31" i="1"/>
  <c r="AU31" i="1" s="1"/>
  <c r="AT226" i="1"/>
  <c r="AU226" i="1" s="1"/>
  <c r="AT73" i="1"/>
  <c r="AU73" i="1" s="1"/>
  <c r="AT227" i="1"/>
  <c r="AU227" i="1" s="1"/>
  <c r="AT177" i="1"/>
  <c r="AU177" i="1" s="1"/>
  <c r="AT183" i="1"/>
  <c r="AU183" i="1" s="1"/>
  <c r="AT50" i="1"/>
  <c r="AU50" i="1" s="1"/>
  <c r="AT112" i="1"/>
  <c r="AU112" i="1" s="1"/>
  <c r="AT6" i="1"/>
  <c r="AU6" i="1" s="1"/>
  <c r="AT68" i="1"/>
  <c r="AU68" i="1" s="1"/>
  <c r="AT138" i="1"/>
  <c r="AU138" i="1" s="1"/>
  <c r="AT85" i="1"/>
  <c r="AU85" i="1" s="1"/>
  <c r="AT133" i="1"/>
  <c r="AU133" i="1" s="1"/>
  <c r="AT126" i="1"/>
  <c r="AU126" i="1" s="1"/>
  <c r="AT231" i="1"/>
  <c r="AU231" i="1" s="1"/>
  <c r="AT10" i="1"/>
  <c r="AU10" i="1" s="1"/>
  <c r="AT72" i="1"/>
  <c r="AU72" i="1" s="1"/>
  <c r="AT19" i="1"/>
  <c r="AU19" i="1" s="1"/>
  <c r="AT30" i="1"/>
  <c r="AU30" i="1" s="1"/>
  <c r="AT92" i="1"/>
  <c r="AU92" i="1" s="1"/>
  <c r="AT162" i="1"/>
  <c r="AU162" i="1" s="1"/>
  <c r="AT117" i="1"/>
  <c r="AU117" i="1" s="1"/>
  <c r="AT168" i="1"/>
  <c r="AU168" i="1" s="1"/>
  <c r="AT172" i="1"/>
  <c r="AU172" i="1" s="1"/>
  <c r="AT160" i="1"/>
  <c r="AU160" i="1" s="1"/>
  <c r="C237" i="1"/>
  <c r="AT234" i="1" l="1"/>
  <c r="AU234" i="1"/>
</calcChain>
</file>

<file path=xl/sharedStrings.xml><?xml version="1.0" encoding="utf-8"?>
<sst xmlns="http://schemas.openxmlformats.org/spreadsheetml/2006/main" count="1841" uniqueCount="241">
  <si>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</si>
  <si>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</si>
  <si>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</si>
  <si>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</si>
  <si>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</si>
  <si>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</si>
  <si>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</si>
  <si>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</si>
  <si>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</si>
  <si>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</si>
  <si>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</si>
  <si>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</si>
  <si>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</si>
  <si>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</si>
  <si>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</si>
  <si>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</si>
  <si>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</si>
  <si>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</si>
  <si>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</si>
  <si>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</si>
  <si>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</si>
  <si>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</si>
  <si>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</si>
  <si>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</si>
  <si>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</si>
  <si>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</si>
  <si>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</si>
  <si>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</si>
  <si>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</si>
  <si>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</si>
  <si>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</si>
  <si>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</si>
  <si>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</si>
  <si>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</si>
  <si>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</si>
  <si>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</si>
  <si>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</si>
  <si>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</si>
  <si>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</si>
  <si>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</si>
  <si>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</si>
  <si>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</si>
  <si>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</si>
  <si>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</si>
  <si>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</si>
  <si>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</si>
  <si>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</si>
  <si>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</si>
  <si>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</si>
  <si>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</si>
  <si>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</si>
  <si>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</si>
  <si>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</si>
  <si>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</si>
  <si>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</si>
  <si>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</si>
  <si>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</si>
  <si>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</si>
  <si>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SWNW</t>
  </si>
  <si>
    <t>07</t>
  </si>
  <si>
    <t>106</t>
  </si>
  <si>
    <t>037</t>
  </si>
  <si>
    <t>SENE</t>
  </si>
  <si>
    <t>12</t>
  </si>
  <si>
    <t>038</t>
  </si>
  <si>
    <t>02-007-0400</t>
  </si>
  <si>
    <t>NELSON/DEAN K &amp; KARLA J</t>
  </si>
  <si>
    <t>NWSW</t>
  </si>
  <si>
    <t>NESE</t>
  </si>
  <si>
    <t>02-007-0500</t>
  </si>
  <si>
    <t>SWSW</t>
  </si>
  <si>
    <t>SESW</t>
  </si>
  <si>
    <t>02-007-0501</t>
  </si>
  <si>
    <t>02-007-0502</t>
  </si>
  <si>
    <t>SESE</t>
  </si>
  <si>
    <t>02-018-0100</t>
  </si>
  <si>
    <t>ERICKSON/TROY</t>
  </si>
  <si>
    <t>NENW</t>
  </si>
  <si>
    <t>18</t>
  </si>
  <si>
    <t>SENW</t>
  </si>
  <si>
    <t>SWNE</t>
  </si>
  <si>
    <t>NWNE</t>
  </si>
  <si>
    <t>02-018-0101</t>
  </si>
  <si>
    <t>OLSON MINNESOTA FARMS LLC</t>
  </si>
  <si>
    <t>NESW</t>
  </si>
  <si>
    <t>SWSE</t>
  </si>
  <si>
    <t>NWSE</t>
  </si>
  <si>
    <t>02-018-0103</t>
  </si>
  <si>
    <t>OLSON/ADAM C</t>
  </si>
  <si>
    <t>NENE</t>
  </si>
  <si>
    <t>02-018-0200</t>
  </si>
  <si>
    <t>NWNW</t>
  </si>
  <si>
    <t>02-018-0201</t>
  </si>
  <si>
    <t>HERDING/TRAVIS A</t>
  </si>
  <si>
    <t>C/O TODD E HERDING 38143 335TH ST</t>
  </si>
  <si>
    <t>13</t>
  </si>
  <si>
    <t>02-018-0300</t>
  </si>
  <si>
    <t>MEYER/RICHARD &amp; WENDY/TRUSTEES</t>
  </si>
  <si>
    <t>RICHARD TRUST- WENDY TRUST 901 10TH ST</t>
  </si>
  <si>
    <t>02-018-0400</t>
  </si>
  <si>
    <t>HLC FARMS LLC</t>
  </si>
  <si>
    <t>C/O FAIRLAND MANAGEMENT PO BOX 128</t>
  </si>
  <si>
    <t>02-019-0100</t>
  </si>
  <si>
    <t>GERTNER/LYLE H</t>
  </si>
  <si>
    <t>19</t>
  </si>
  <si>
    <t>02-019-0300</t>
  </si>
  <si>
    <t>STROM/NATHANIEL R</t>
  </si>
  <si>
    <t>02-019-0301</t>
  </si>
  <si>
    <t>JMJ HOLDINGS LLC</t>
  </si>
  <si>
    <t>C/O JACQUELINE SONSTEGARD 5005 S BUR OAK PLACE</t>
  </si>
  <si>
    <t>13-011-0100</t>
  </si>
  <si>
    <t>KELM/WAYNE N</t>
  </si>
  <si>
    <t>11</t>
  </si>
  <si>
    <t>13-011-0200</t>
  </si>
  <si>
    <t>JORGENSON/BRUCE L &amp; JOAN D</t>
  </si>
  <si>
    <t>13-011-0300</t>
  </si>
  <si>
    <t>13-011-0400</t>
  </si>
  <si>
    <t>RUPP/MURL R &amp; MARY/TRUSTEES</t>
  </si>
  <si>
    <t>MURL TRUST MARY TRUST 35356 COUNTY RD 7</t>
  </si>
  <si>
    <t>13-011-0500</t>
  </si>
  <si>
    <t>AHLRICHS/ALICIA A</t>
  </si>
  <si>
    <t>13-011-0600</t>
  </si>
  <si>
    <t>WOLFE/MARILYN &amp; DAVID/TRUSTEES</t>
  </si>
  <si>
    <t>MARILYN H WOLFE TRUST 7 N 563 HAWTHORNE LN</t>
  </si>
  <si>
    <t>13-011-0700</t>
  </si>
  <si>
    <t>BERRY LAKE FARMS LLP</t>
  </si>
  <si>
    <t>13-012-0100</t>
  </si>
  <si>
    <t>BERRY LAKE FAMILY TRUST</t>
  </si>
  <si>
    <t>13-012-0200</t>
  </si>
  <si>
    <t>SCHMALZ/H CHARLES</t>
  </si>
  <si>
    <t>13-012-0300</t>
  </si>
  <si>
    <t>HERDING LIV TRUST &amp;/TODD</t>
  </si>
  <si>
    <t>SUSAN HERDING LIV TRUST 38143 335TH ST</t>
  </si>
  <si>
    <t>13-012-0301</t>
  </si>
  <si>
    <t>VAUPEL/BRIAN J &amp; CONNIE J</t>
  </si>
  <si>
    <t>13-012-0400</t>
  </si>
  <si>
    <t>13-012-0500</t>
  </si>
  <si>
    <t>13-012-0600</t>
  </si>
  <si>
    <t>13-013-0100</t>
  </si>
  <si>
    <t>13-013-0200</t>
  </si>
  <si>
    <t>13-013-0300</t>
  </si>
  <si>
    <t>13-013-0400</t>
  </si>
  <si>
    <t>NELSEN/GARY L &amp; JANET R/TRSTEE</t>
  </si>
  <si>
    <t>GARY L &amp; JANET R NELSEN TRUST 338 4TH COURT W.</t>
  </si>
  <si>
    <t>13-014-0100</t>
  </si>
  <si>
    <t>BUNTING/ROBERT &amp; THEODORA/LE</t>
  </si>
  <si>
    <t>14</t>
  </si>
  <si>
    <t>13-014-0200</t>
  </si>
  <si>
    <t>WILSON/ROGER &amp; RUBY</t>
  </si>
  <si>
    <t>13-014-0201</t>
  </si>
  <si>
    <t>HERDING/ELI R</t>
  </si>
  <si>
    <t>13-014-0300</t>
  </si>
  <si>
    <t>HORKEY TRUST/DARRELL</t>
  </si>
  <si>
    <t>%BRENDA CLAUSEN &amp; BARB WAHL 836 BELL AVE</t>
  </si>
  <si>
    <t>13-014-0400</t>
  </si>
  <si>
    <t>13-015-0100</t>
  </si>
  <si>
    <t>SCHOBORG/MARK S</t>
  </si>
  <si>
    <t>15</t>
  </si>
  <si>
    <t>13-015-0300</t>
  </si>
  <si>
    <t>PITCHER IRREV TRUST/JANICE D</t>
  </si>
  <si>
    <t>KEVIN L PITCHER TRUSTEE 4515 79TH STREET</t>
  </si>
  <si>
    <t>13-015-0400</t>
  </si>
  <si>
    <t>KRISTINE M ISDER TRUST</t>
  </si>
  <si>
    <t>C/O KRISTINE ISDER PO BOX 183</t>
  </si>
  <si>
    <t>13-023-0100</t>
  </si>
  <si>
    <t>HORKEY/MARY</t>
  </si>
  <si>
    <t>23</t>
  </si>
  <si>
    <t>13-023-0101</t>
  </si>
  <si>
    <t>CLAUSEN/PAUL/RCD</t>
  </si>
  <si>
    <t>13-023-0102</t>
  </si>
  <si>
    <t>CLAUSEN/PAUL J</t>
  </si>
  <si>
    <t>13-023-0200</t>
  </si>
  <si>
    <t>THOMPSON/HORACE A</t>
  </si>
  <si>
    <t>C/O FAIRLAND MANAGEMENT CO PO BOX 128</t>
  </si>
  <si>
    <t>13-023-0300</t>
  </si>
  <si>
    <t>UNITED STATES OF AMERICA</t>
  </si>
  <si>
    <t>C/O WINDOM POSTMASTER 445 9TH ST</t>
  </si>
  <si>
    <t>13-023-0400</t>
  </si>
  <si>
    <t>BUNTING/TONY A &amp; DEBRA KAY</t>
  </si>
  <si>
    <t>13-023-0500</t>
  </si>
  <si>
    <t>13-023-0600</t>
  </si>
  <si>
    <t>13-024-0100</t>
  </si>
  <si>
    <t>OLESON/BRIAN R &amp; ALMA J/</t>
  </si>
  <si>
    <t>24</t>
  </si>
  <si>
    <t>13-024-0200</t>
  </si>
  <si>
    <t>13-024-0300</t>
  </si>
  <si>
    <t>HORKEY/LAMAE</t>
  </si>
  <si>
    <t>13-024-0301</t>
  </si>
  <si>
    <t>13-024-0302</t>
  </si>
  <si>
    <t>13-024-0400</t>
  </si>
  <si>
    <t>MEYER/NICHOLAS</t>
  </si>
  <si>
    <t>CR-56</t>
  </si>
  <si>
    <t>TOTAL WATERSHED ACRES:</t>
  </si>
  <si>
    <t>SIOUX FALLS SD 57108</t>
  </si>
  <si>
    <t>MILAN MN 56262</t>
  </si>
  <si>
    <t>STORDEN MN 56174</t>
  </si>
  <si>
    <t>PO BOX 552 MT LAKE MN 56159</t>
  </si>
  <si>
    <t>WINDOM MN 56101</t>
  </si>
  <si>
    <t>WESTBROOK MN 56183</t>
  </si>
  <si>
    <t>MEDINAH IL 60157</t>
  </si>
  <si>
    <t>CARMEL IN 46333</t>
  </si>
  <si>
    <t>URBANDALE IA 50322</t>
  </si>
  <si>
    <t>COTTONWOOD CTY RDS</t>
  </si>
  <si>
    <t>AMO TWP RDS</t>
  </si>
  <si>
    <t>ROSE HILL TWP RDS</t>
  </si>
  <si>
    <t>340TH ST</t>
  </si>
  <si>
    <t>370TH AVE</t>
  </si>
  <si>
    <t>350TH AVE</t>
  </si>
  <si>
    <t>355TH AVE</t>
  </si>
  <si>
    <t>330TH ST</t>
  </si>
  <si>
    <t>360TH AVE</t>
  </si>
  <si>
    <t>WINDOM, MN 56101</t>
  </si>
  <si>
    <t>STORDEN, MN 56174</t>
  </si>
  <si>
    <t>MNDOT 180 SOUTH COUNTY RD 26</t>
  </si>
  <si>
    <t>KARLA NELSON 37254TH ST</t>
  </si>
  <si>
    <t>WESTBROOK, MN 56183</t>
  </si>
  <si>
    <t>MARK SCHOBORG 34499 350TH AVE</t>
  </si>
  <si>
    <t>HOODSPORT WA 98548</t>
  </si>
  <si>
    <t>PO BOX 721</t>
  </si>
  <si>
    <t>1012 9TH ST, APT. 202</t>
  </si>
  <si>
    <t>35729 COUNTY RD 5</t>
  </si>
  <si>
    <t>35201 360TH AVE</t>
  </si>
  <si>
    <t>35457 COUNTY RD 56</t>
  </si>
  <si>
    <t>836 BELL AVE</t>
  </si>
  <si>
    <t>34111 360TH AVE</t>
  </si>
  <si>
    <t>DAKOTA DUNES SD 57049-5300</t>
  </si>
  <si>
    <t xml:space="preserve">468 SAGEBRUSH PASS </t>
  </si>
  <si>
    <t>36706 290TH ST</t>
  </si>
  <si>
    <t>468 SAGEBRUSH PASS</t>
  </si>
  <si>
    <t>540 ASH ST</t>
  </si>
  <si>
    <t>STILLWATER MN 55082</t>
  </si>
  <si>
    <t>350 MAIN ST N UNIT 328</t>
  </si>
  <si>
    <t>WHITE SD 57276</t>
  </si>
  <si>
    <t>PO BOX 115</t>
  </si>
  <si>
    <t>30358 340TH AVE</t>
  </si>
  <si>
    <t>35333 COUNTY RD 13</t>
  </si>
  <si>
    <t>37307 COUNTY RD 56</t>
  </si>
  <si>
    <t>37254 340TH ST</t>
  </si>
  <si>
    <t>27487 COUNTY RD 5</t>
  </si>
  <si>
    <t>32385 COUNTY RD 5</t>
  </si>
  <si>
    <t>34497 COUNTY RD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</si>
</sst>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13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5" fillId="13" borderId="0" xfId="1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4" fontId="6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6" fillId="9" borderId="0" xfId="0" applyNumberFormat="1" applyFont="1" applyFill="1" applyAlignment="1">
      <alignment horizontal="center"/>
    </xf>
    <xf numFmtId="4" fontId="6" fillId="10" borderId="0" xfId="0" applyNumberFormat="1" applyFont="1" applyFill="1" applyAlignment="1">
      <alignment horizontal="center"/>
    </xf>
    <xf numFmtId="4" fontId="6" fillId="11" borderId="0" xfId="0" applyNumberFormat="1" applyFont="1" applyFill="1" applyAlignment="1">
      <alignment horizontal="center"/>
    </xf>
    <xf numFmtId="4" fontId="6" fillId="12" borderId="0" xfId="0" applyNumberFormat="1" applyFont="1" applyFill="1" applyAlignment="1">
      <alignment horizontal="center"/>
    </xf>
    <xf numFmtId="0" fontId="5" fillId="0" borderId="0" xfId="0" applyFont="1"/>
    <xf numFmtId="2" fontId="1" fillId="0" borderId="0" xfId="0" applyNumberFormat="1" applyFont="1" applyAlignment="1">
      <alignment horizontal="center"/>
    </xf>
  </cellXfs>
  <cellStyles count="2">
    <cellStyle name="Bad" xfId="1" builtinId="27"/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7"/>
  <sheetViews>
    <sheetView tabSelected="1" workbookViewId="0">
      <pane xSplit="2" ySplit="2" topLeftCell="AJ194" activePane="bottomRight" state="frozen"/>
      <selection pane="topRight" activeCell="C1" sqref="C1"/>
      <selection pane="bottomLeft" activeCell="A3" sqref="A3"/>
      <selection pane="bottomRight" activeCell="AS217" sqref="AS217:AS221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44.33203125" style="1" bestFit="1" customWidth="1"/>
    <col min="4" max="4" width="26.6640625" style="1" bestFit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customWidth="1"/>
    <col min="23" max="23" width="17.6640625" style="5" customWidth="1"/>
    <col min="24" max="24" width="17.6640625" style="2" customWidth="1"/>
    <col min="25" max="25" width="17.6640625" style="5" customWidth="1"/>
    <col min="26" max="26" width="17.6640625" style="9" customWidth="1"/>
    <col min="27" max="27" width="17.6640625" style="5" customWidth="1"/>
    <col min="28" max="28" width="17.6640625" style="10" customWidth="1"/>
    <col min="29" max="29" width="17.6640625" style="5" customWidth="1"/>
    <col min="30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customWidth="1"/>
    <col min="36" max="36" width="19.6640625" style="5" customWidth="1"/>
    <col min="37" max="37" width="17.6640625" style="3" customWidth="1"/>
    <col min="38" max="38" width="17.6640625" style="5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L1" s="5">
        <v>0</v>
      </c>
      <c r="AN1" s="5">
        <v>9642</v>
      </c>
      <c r="AP1" s="5">
        <v>1</v>
      </c>
      <c r="AU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65</v>
      </c>
      <c r="B3" s="1" t="s">
        <v>66</v>
      </c>
      <c r="C3" s="1" t="s">
        <v>237</v>
      </c>
      <c r="D3" s="1" t="s">
        <v>195</v>
      </c>
      <c r="E3" s="1" t="s">
        <v>67</v>
      </c>
      <c r="F3" s="1" t="s">
        <v>59</v>
      </c>
      <c r="G3" s="1" t="s">
        <v>60</v>
      </c>
      <c r="H3" s="1" t="s">
        <v>61</v>
      </c>
      <c r="I3" s="2">
        <v>36.659999999999997</v>
      </c>
      <c r="J3" s="2">
        <v>36.159999999999997</v>
      </c>
      <c r="K3" s="2">
        <f t="shared" ref="K3:K62" si="0">SUM(N3,P3,R3,T3,V3,X3,Z3,AB3,AE3,AG3,AI3,AV3,AX3,AZ3,BB3,BD3)</f>
        <v>21.740000000000002</v>
      </c>
      <c r="L3" s="2">
        <f t="shared" ref="L3:L62" si="1">SUM(M3,AD3,AK3,AM3,AO3,AQ3,AR3)</f>
        <v>0</v>
      </c>
      <c r="P3" s="6">
        <v>2.86</v>
      </c>
      <c r="Q3" s="5">
        <v>8978.9699999999993</v>
      </c>
      <c r="R3" s="7">
        <v>17.760000000000002</v>
      </c>
      <c r="S3" s="5">
        <v>33606.36</v>
      </c>
      <c r="T3" s="8">
        <v>1.1200000000000001</v>
      </c>
      <c r="U3" s="5">
        <v>635.88</v>
      </c>
      <c r="AL3" s="5" t="str">
        <f t="shared" ref="AL3:AL62" si="2">IF(AK3&gt;0,AK3*$AL$1,"")</f>
        <v/>
      </c>
      <c r="AN3" s="5" t="str">
        <f t="shared" ref="AN3:AN62" si="3">IF(AM3&gt;0,AM3*$AN$1,"")</f>
        <v/>
      </c>
      <c r="AP3" s="5" t="str">
        <f t="shared" ref="AP3:AP62" si="4">IF(AO3&gt;0,AO3*$AP$1,"")</f>
        <v/>
      </c>
      <c r="AS3" s="5">
        <f t="shared" ref="AS3:AS63" si="5">SUM(O3,Q3,S3,U3,W3,Y3,AA3,AC3,AF3,AH3,AJ3,AW3,AY3,BA3,BC3,BE3)</f>
        <v>43221.21</v>
      </c>
      <c r="AT3" s="11">
        <f t="shared" ref="AT3:AT34" si="6">(AS3/$AS$234)*100</f>
        <v>0.62458872498052476</v>
      </c>
      <c r="AU3" s="5">
        <f t="shared" ref="AU3:AU62" si="7">(AT3/100)*$AU$1</f>
        <v>624.58872498052483</v>
      </c>
    </row>
    <row r="4" spans="1:57" x14ac:dyDescent="0.3">
      <c r="A4" s="1" t="s">
        <v>65</v>
      </c>
      <c r="B4" s="1" t="s">
        <v>66</v>
      </c>
      <c r="C4" s="1" t="s">
        <v>237</v>
      </c>
      <c r="D4" s="1" t="s">
        <v>195</v>
      </c>
      <c r="E4" s="1" t="s">
        <v>68</v>
      </c>
      <c r="F4" s="1" t="s">
        <v>63</v>
      </c>
      <c r="G4" s="1" t="s">
        <v>60</v>
      </c>
      <c r="H4" s="1" t="s">
        <v>64</v>
      </c>
      <c r="I4" s="2">
        <v>36.659999999999997</v>
      </c>
      <c r="J4" s="2">
        <v>0.06</v>
      </c>
      <c r="K4" s="2">
        <f t="shared" si="0"/>
        <v>6.9999998435378075E-2</v>
      </c>
      <c r="L4" s="2">
        <f t="shared" si="1"/>
        <v>0</v>
      </c>
      <c r="P4" s="6">
        <v>3.9999999105930328E-2</v>
      </c>
      <c r="Q4" s="5">
        <v>125.57999719306829</v>
      </c>
      <c r="R4" s="7">
        <v>2.999999932944775E-2</v>
      </c>
      <c r="S4" s="5">
        <v>56.767498731147498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182.34749592421579</v>
      </c>
      <c r="AT4" s="11">
        <f t="shared" si="6"/>
        <v>2.6350995259664728E-3</v>
      </c>
      <c r="AU4" s="5">
        <f t="shared" si="7"/>
        <v>2.6350995259664729</v>
      </c>
    </row>
    <row r="5" spans="1:57" x14ac:dyDescent="0.3">
      <c r="A5" s="1" t="s">
        <v>69</v>
      </c>
      <c r="B5" s="1" t="s">
        <v>66</v>
      </c>
      <c r="C5" s="1" t="s">
        <v>237</v>
      </c>
      <c r="D5" s="1" t="s">
        <v>195</v>
      </c>
      <c r="E5" s="1" t="s">
        <v>70</v>
      </c>
      <c r="F5" s="1" t="s">
        <v>59</v>
      </c>
      <c r="G5" s="1" t="s">
        <v>60</v>
      </c>
      <c r="H5" s="1" t="s">
        <v>61</v>
      </c>
      <c r="I5" s="2">
        <v>3.74</v>
      </c>
      <c r="J5" s="2">
        <v>2.92</v>
      </c>
      <c r="K5" s="2">
        <f t="shared" si="0"/>
        <v>1.0300000011920929</v>
      </c>
      <c r="L5" s="2">
        <f t="shared" si="1"/>
        <v>1.889999985694885</v>
      </c>
      <c r="Z5" s="9">
        <v>1.0300000011920929</v>
      </c>
      <c r="AA5" s="5">
        <v>241.56675056889651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1.889999985694885</v>
      </c>
      <c r="AS5" s="5">
        <f t="shared" si="5"/>
        <v>241.56675056889651</v>
      </c>
      <c r="AT5" s="11">
        <f t="shared" si="6"/>
        <v>3.4908756310967587E-3</v>
      </c>
      <c r="AU5" s="5">
        <f t="shared" si="7"/>
        <v>3.4908756310967588</v>
      </c>
    </row>
    <row r="6" spans="1:57" x14ac:dyDescent="0.3">
      <c r="A6" s="1" t="s">
        <v>69</v>
      </c>
      <c r="B6" s="1" t="s">
        <v>66</v>
      </c>
      <c r="C6" s="1" t="s">
        <v>237</v>
      </c>
      <c r="D6" s="1" t="s">
        <v>195</v>
      </c>
      <c r="E6" s="1" t="s">
        <v>71</v>
      </c>
      <c r="F6" s="1" t="s">
        <v>59</v>
      </c>
      <c r="G6" s="1" t="s">
        <v>60</v>
      </c>
      <c r="H6" s="1" t="s">
        <v>61</v>
      </c>
      <c r="I6" s="2">
        <v>3.74</v>
      </c>
      <c r="J6" s="2">
        <v>0.7</v>
      </c>
      <c r="K6" s="2">
        <f t="shared" si="0"/>
        <v>0.40999999456107622</v>
      </c>
      <c r="L6" s="2">
        <f t="shared" si="1"/>
        <v>0.25999999046325678</v>
      </c>
      <c r="Z6" s="9">
        <v>0.40999999456107622</v>
      </c>
      <c r="AA6" s="5">
        <v>92.490748779242864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0.25999999046325678</v>
      </c>
      <c r="AS6" s="5">
        <f t="shared" si="5"/>
        <v>92.490748779242864</v>
      </c>
      <c r="AT6" s="11">
        <f t="shared" si="6"/>
        <v>1.3365817119076798E-3</v>
      </c>
      <c r="AU6" s="5">
        <f t="shared" si="7"/>
        <v>1.3365817119076797</v>
      </c>
    </row>
    <row r="7" spans="1:57" x14ac:dyDescent="0.3">
      <c r="A7" s="1" t="s">
        <v>72</v>
      </c>
      <c r="B7" s="1" t="s">
        <v>66</v>
      </c>
      <c r="C7" s="1" t="s">
        <v>237</v>
      </c>
      <c r="D7" s="1" t="s">
        <v>195</v>
      </c>
      <c r="E7" s="1" t="s">
        <v>70</v>
      </c>
      <c r="F7" s="1" t="s">
        <v>59</v>
      </c>
      <c r="G7" s="1" t="s">
        <v>60</v>
      </c>
      <c r="H7" s="1" t="s">
        <v>61</v>
      </c>
      <c r="I7" s="2">
        <v>38.520000000000003</v>
      </c>
      <c r="J7" s="2">
        <v>0.04</v>
      </c>
      <c r="K7" s="2">
        <f t="shared" si="0"/>
        <v>4.999999888241291E-2</v>
      </c>
      <c r="L7" s="2">
        <f t="shared" si="1"/>
        <v>0</v>
      </c>
      <c r="R7" s="7">
        <v>1.9999999552965161E-2</v>
      </c>
      <c r="S7" s="5">
        <v>37.844999154098332</v>
      </c>
      <c r="T7" s="8">
        <v>2.999999932944775E-2</v>
      </c>
      <c r="U7" s="5">
        <v>17.032499619293962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54.87749877339229</v>
      </c>
      <c r="AT7" s="11">
        <f t="shared" si="6"/>
        <v>7.930334895527775E-4</v>
      </c>
      <c r="AU7" s="5">
        <f t="shared" si="7"/>
        <v>0.79303348955277742</v>
      </c>
    </row>
    <row r="8" spans="1:57" x14ac:dyDescent="0.3">
      <c r="A8" s="1" t="s">
        <v>72</v>
      </c>
      <c r="B8" s="1" t="s">
        <v>66</v>
      </c>
      <c r="C8" s="1" t="s">
        <v>237</v>
      </c>
      <c r="D8" s="1" t="s">
        <v>195</v>
      </c>
      <c r="E8" s="1" t="s">
        <v>71</v>
      </c>
      <c r="F8" s="1" t="s">
        <v>59</v>
      </c>
      <c r="G8" s="1" t="s">
        <v>60</v>
      </c>
      <c r="H8" s="1" t="s">
        <v>61</v>
      </c>
      <c r="I8" s="2">
        <v>38.520000000000003</v>
      </c>
      <c r="J8" s="2">
        <v>36.21</v>
      </c>
      <c r="K8" s="2">
        <f t="shared" si="0"/>
        <v>11.430000454187393</v>
      </c>
      <c r="L8" s="2">
        <f t="shared" si="1"/>
        <v>7.0000000298023224E-2</v>
      </c>
      <c r="R8" s="7">
        <v>3.220000028610229</v>
      </c>
      <c r="S8" s="5">
        <v>6093.0450541377068</v>
      </c>
      <c r="T8" s="8">
        <v>8.0600004196166992</v>
      </c>
      <c r="U8" s="5">
        <v>4576.065238237381</v>
      </c>
      <c r="Z8" s="9">
        <v>0.15000000596046451</v>
      </c>
      <c r="AA8" s="5">
        <v>34.087501354515553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7.0000000298023224E-2</v>
      </c>
      <c r="AS8" s="5">
        <f t="shared" si="5"/>
        <v>10703.197793729603</v>
      </c>
      <c r="AT8" s="11">
        <f t="shared" si="6"/>
        <v>0.15467166845166849</v>
      </c>
      <c r="AU8" s="5">
        <f t="shared" si="7"/>
        <v>154.67166845166849</v>
      </c>
    </row>
    <row r="9" spans="1:57" x14ac:dyDescent="0.3">
      <c r="A9" s="1" t="s">
        <v>73</v>
      </c>
      <c r="B9" s="1" t="s">
        <v>66</v>
      </c>
      <c r="C9" s="1" t="s">
        <v>237</v>
      </c>
      <c r="D9" s="1" t="s">
        <v>195</v>
      </c>
      <c r="E9" s="1" t="s">
        <v>70</v>
      </c>
      <c r="F9" s="1" t="s">
        <v>59</v>
      </c>
      <c r="G9" s="1" t="s">
        <v>60</v>
      </c>
      <c r="H9" s="1" t="s">
        <v>61</v>
      </c>
      <c r="I9" s="2">
        <v>33.96</v>
      </c>
      <c r="J9" s="2">
        <v>33.81</v>
      </c>
      <c r="K9" s="2">
        <f t="shared" si="0"/>
        <v>32.60999995470047</v>
      </c>
      <c r="L9" s="2">
        <f t="shared" si="1"/>
        <v>1.200000047683716</v>
      </c>
      <c r="N9" s="4">
        <v>12.930000305175779</v>
      </c>
      <c r="O9" s="5">
        <v>56555.82</v>
      </c>
      <c r="P9" s="6">
        <v>15.439999580383301</v>
      </c>
      <c r="Q9" s="5">
        <v>48473.88</v>
      </c>
      <c r="R9" s="7">
        <v>3.440000057220459</v>
      </c>
      <c r="S9" s="5">
        <v>6509.34</v>
      </c>
      <c r="T9" s="8">
        <v>0.80000001192092896</v>
      </c>
      <c r="U9" s="5">
        <v>454.2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1.200000047683716</v>
      </c>
      <c r="AS9" s="5">
        <f t="shared" si="5"/>
        <v>111993.23999999999</v>
      </c>
      <c r="AT9" s="11">
        <f t="shared" si="6"/>
        <v>1.6184117700091667</v>
      </c>
      <c r="AU9" s="5">
        <f t="shared" si="7"/>
        <v>1618.4117700091667</v>
      </c>
    </row>
    <row r="10" spans="1:57" x14ac:dyDescent="0.3">
      <c r="A10" s="1" t="s">
        <v>73</v>
      </c>
      <c r="B10" s="1" t="s">
        <v>66</v>
      </c>
      <c r="C10" s="1" t="s">
        <v>237</v>
      </c>
      <c r="D10" s="1" t="s">
        <v>195</v>
      </c>
      <c r="E10" s="1" t="s">
        <v>67</v>
      </c>
      <c r="F10" s="1" t="s">
        <v>59</v>
      </c>
      <c r="G10" s="1" t="s">
        <v>60</v>
      </c>
      <c r="H10" s="1" t="s">
        <v>61</v>
      </c>
      <c r="I10" s="2">
        <v>33.96</v>
      </c>
      <c r="J10" s="2">
        <v>0.08</v>
      </c>
      <c r="K10" s="2">
        <f t="shared" si="0"/>
        <v>8.0000000074505806E-2</v>
      </c>
      <c r="L10" s="2">
        <f t="shared" si="1"/>
        <v>0</v>
      </c>
      <c r="P10" s="6">
        <v>5.000000074505806E-2</v>
      </c>
      <c r="Q10" s="5">
        <v>156.97499999999999</v>
      </c>
      <c r="R10" s="7">
        <v>1.9999999552965161E-2</v>
      </c>
      <c r="S10" s="5">
        <v>37.844999999999999</v>
      </c>
      <c r="T10" s="8">
        <v>9.9999997764825821E-3</v>
      </c>
      <c r="U10" s="5">
        <v>5.6775000000000002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5"/>
        <v>200.4975</v>
      </c>
      <c r="AT10" s="11">
        <f t="shared" si="6"/>
        <v>2.8973848230251483E-3</v>
      </c>
      <c r="AU10" s="5">
        <f t="shared" si="7"/>
        <v>2.8973848230251482</v>
      </c>
    </row>
    <row r="11" spans="1:57" x14ac:dyDescent="0.3">
      <c r="A11" s="1" t="s">
        <v>73</v>
      </c>
      <c r="B11" s="1" t="s">
        <v>66</v>
      </c>
      <c r="C11" s="1" t="s">
        <v>237</v>
      </c>
      <c r="D11" s="1" t="s">
        <v>195</v>
      </c>
      <c r="E11" s="1" t="s">
        <v>74</v>
      </c>
      <c r="F11" s="1" t="s">
        <v>63</v>
      </c>
      <c r="G11" s="1" t="s">
        <v>60</v>
      </c>
      <c r="H11" s="1" t="s">
        <v>64</v>
      </c>
      <c r="I11" s="2">
        <v>33.96</v>
      </c>
      <c r="J11" s="2">
        <v>7.0000000000000007E-2</v>
      </c>
      <c r="K11" s="2">
        <f t="shared" si="0"/>
        <v>6.9999998435378075E-2</v>
      </c>
      <c r="L11" s="2">
        <f t="shared" si="1"/>
        <v>0</v>
      </c>
      <c r="N11" s="4">
        <v>5.9999998658895493E-2</v>
      </c>
      <c r="O11" s="5">
        <v>262.44</v>
      </c>
      <c r="P11" s="6">
        <v>9.9999997764825821E-3</v>
      </c>
      <c r="Q11" s="5">
        <v>31.395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293.83499999999998</v>
      </c>
      <c r="AT11" s="11">
        <f t="shared" si="6"/>
        <v>4.2462029176104157E-3</v>
      </c>
      <c r="AU11" s="5">
        <f t="shared" si="7"/>
        <v>4.2462029176104163</v>
      </c>
    </row>
    <row r="12" spans="1:57" x14ac:dyDescent="0.3">
      <c r="A12" s="1" t="s">
        <v>75</v>
      </c>
      <c r="B12" s="1" t="s">
        <v>76</v>
      </c>
      <c r="C12" s="1" t="s">
        <v>238</v>
      </c>
      <c r="D12" s="1" t="s">
        <v>198</v>
      </c>
      <c r="E12" s="1" t="s">
        <v>77</v>
      </c>
      <c r="F12" s="1" t="s">
        <v>78</v>
      </c>
      <c r="G12" s="1" t="s">
        <v>60</v>
      </c>
      <c r="H12" s="1" t="s">
        <v>61</v>
      </c>
      <c r="I12" s="2">
        <v>80</v>
      </c>
      <c r="J12" s="2">
        <v>7.0000000000000007E-2</v>
      </c>
      <c r="K12" s="2">
        <f t="shared" si="0"/>
        <v>6.9999998435378075E-2</v>
      </c>
      <c r="L12" s="2">
        <f t="shared" si="1"/>
        <v>0</v>
      </c>
      <c r="P12" s="6">
        <v>3.9999999105930328E-2</v>
      </c>
      <c r="Q12" s="5">
        <v>125.57999719306829</v>
      </c>
      <c r="R12" s="7">
        <v>2.999999932944775E-2</v>
      </c>
      <c r="S12" s="5">
        <v>56.767498731147498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182.34749592421579</v>
      </c>
      <c r="AT12" s="11">
        <f t="shared" si="6"/>
        <v>2.6350995259664728E-3</v>
      </c>
      <c r="AU12" s="5">
        <f t="shared" si="7"/>
        <v>2.6350995259664729</v>
      </c>
    </row>
    <row r="13" spans="1:57" x14ac:dyDescent="0.3">
      <c r="A13" s="1" t="s">
        <v>75</v>
      </c>
      <c r="B13" s="1" t="s">
        <v>76</v>
      </c>
      <c r="C13" s="1" t="s">
        <v>238</v>
      </c>
      <c r="D13" s="1" t="s">
        <v>198</v>
      </c>
      <c r="E13" s="1" t="s">
        <v>79</v>
      </c>
      <c r="F13" s="1" t="s">
        <v>78</v>
      </c>
      <c r="G13" s="1" t="s">
        <v>60</v>
      </c>
      <c r="H13" s="1" t="s">
        <v>61</v>
      </c>
      <c r="I13" s="2">
        <v>80</v>
      </c>
      <c r="J13" s="2">
        <v>0.06</v>
      </c>
      <c r="K13" s="2">
        <f t="shared" si="0"/>
        <v>6.0000000521540642E-2</v>
      </c>
      <c r="L13" s="2">
        <f t="shared" si="1"/>
        <v>0</v>
      </c>
      <c r="R13" s="7">
        <v>5.000000074505806E-2</v>
      </c>
      <c r="S13" s="5">
        <v>94.612501409836113</v>
      </c>
      <c r="T13" s="8">
        <v>9.9999997764825821E-3</v>
      </c>
      <c r="U13" s="5">
        <v>5.677499873097986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100.2900012829341</v>
      </c>
      <c r="AT13" s="11">
        <f t="shared" si="6"/>
        <v>1.4492885328662246E-3</v>
      </c>
      <c r="AU13" s="5">
        <f t="shared" si="7"/>
        <v>1.4492885328662246</v>
      </c>
    </row>
    <row r="14" spans="1:57" x14ac:dyDescent="0.3">
      <c r="A14" s="1" t="s">
        <v>75</v>
      </c>
      <c r="B14" s="1" t="s">
        <v>76</v>
      </c>
      <c r="C14" s="1" t="s">
        <v>238</v>
      </c>
      <c r="D14" s="1" t="s">
        <v>198</v>
      </c>
      <c r="E14" s="1" t="s">
        <v>80</v>
      </c>
      <c r="F14" s="1" t="s">
        <v>78</v>
      </c>
      <c r="G14" s="1" t="s">
        <v>60</v>
      </c>
      <c r="H14" s="1" t="s">
        <v>61</v>
      </c>
      <c r="I14" s="2">
        <v>80</v>
      </c>
      <c r="J14" s="2">
        <v>36.270000000000003</v>
      </c>
      <c r="K14" s="2">
        <f t="shared" si="0"/>
        <v>36.269998082891107</v>
      </c>
      <c r="L14" s="2">
        <f t="shared" si="1"/>
        <v>0</v>
      </c>
      <c r="P14" s="6">
        <v>9.9999997764825821E-3</v>
      </c>
      <c r="Q14" s="5">
        <v>31.39499929826707</v>
      </c>
      <c r="R14" s="7">
        <v>32.669998168945313</v>
      </c>
      <c r="S14" s="5">
        <v>61819.804035186768</v>
      </c>
      <c r="T14" s="8">
        <v>3.589999914169312</v>
      </c>
      <c r="U14" s="5">
        <v>2038.2224512696271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63889.421485754661</v>
      </c>
      <c r="AT14" s="11">
        <f t="shared" si="6"/>
        <v>0.92326458018021362</v>
      </c>
      <c r="AU14" s="5">
        <f t="shared" si="7"/>
        <v>923.26458018021367</v>
      </c>
    </row>
    <row r="15" spans="1:57" x14ac:dyDescent="0.3">
      <c r="A15" s="1" t="s">
        <v>75</v>
      </c>
      <c r="B15" s="1" t="s">
        <v>76</v>
      </c>
      <c r="C15" s="1" t="s">
        <v>238</v>
      </c>
      <c r="D15" s="1" t="s">
        <v>198</v>
      </c>
      <c r="E15" s="1" t="s">
        <v>81</v>
      </c>
      <c r="F15" s="1" t="s">
        <v>78</v>
      </c>
      <c r="G15" s="1" t="s">
        <v>60</v>
      </c>
      <c r="H15" s="1" t="s">
        <v>61</v>
      </c>
      <c r="I15" s="2">
        <v>80</v>
      </c>
      <c r="J15" s="2">
        <v>42.48</v>
      </c>
      <c r="K15" s="2">
        <f t="shared" si="0"/>
        <v>33.850000858306878</v>
      </c>
      <c r="L15" s="2">
        <f t="shared" si="1"/>
        <v>0</v>
      </c>
      <c r="P15" s="6">
        <v>2.1500000953674321</v>
      </c>
      <c r="Q15" s="5">
        <v>6749.9252994060516</v>
      </c>
      <c r="R15" s="7">
        <v>20.620000839233398</v>
      </c>
      <c r="S15" s="5">
        <v>39018.196588039398</v>
      </c>
      <c r="T15" s="8">
        <v>11.079999923706049</v>
      </c>
      <c r="U15" s="5">
        <v>6290.6699566841125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52058.791844129562</v>
      </c>
      <c r="AT15" s="11">
        <f t="shared" si="6"/>
        <v>0.75230041967708505</v>
      </c>
      <c r="AU15" s="5">
        <f t="shared" si="7"/>
        <v>752.30041967708507</v>
      </c>
    </row>
    <row r="16" spans="1:57" x14ac:dyDescent="0.3">
      <c r="A16" s="1" t="s">
        <v>82</v>
      </c>
      <c r="B16" s="1" t="s">
        <v>83</v>
      </c>
      <c r="C16" s="1" t="s">
        <v>239</v>
      </c>
      <c r="D16" s="1" t="s">
        <v>195</v>
      </c>
      <c r="E16" s="1" t="s">
        <v>84</v>
      </c>
      <c r="F16" s="1" t="s">
        <v>78</v>
      </c>
      <c r="G16" s="1" t="s">
        <v>60</v>
      </c>
      <c r="H16" s="1" t="s">
        <v>61</v>
      </c>
      <c r="I16" s="2">
        <v>148.69999999999999</v>
      </c>
      <c r="J16" s="2">
        <v>7.0000000000000007E-2</v>
      </c>
      <c r="K16" s="2">
        <f t="shared" si="0"/>
        <v>5.9999998658895493E-2</v>
      </c>
      <c r="L16" s="2">
        <f t="shared" si="1"/>
        <v>0</v>
      </c>
      <c r="R16" s="7">
        <v>5.9999998658895493E-2</v>
      </c>
      <c r="S16" s="5">
        <v>113.534997462295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113.534997462295</v>
      </c>
      <c r="AT16" s="11">
        <f t="shared" si="6"/>
        <v>1.6406916721128802E-3</v>
      </c>
      <c r="AU16" s="5">
        <f t="shared" si="7"/>
        <v>1.6406916721128801</v>
      </c>
    </row>
    <row r="17" spans="1:47" x14ac:dyDescent="0.3">
      <c r="A17" s="1" t="s">
        <v>82</v>
      </c>
      <c r="B17" s="1" t="s">
        <v>83</v>
      </c>
      <c r="C17" s="1" t="s">
        <v>239</v>
      </c>
      <c r="D17" s="1" t="s">
        <v>195</v>
      </c>
      <c r="E17" s="1" t="s">
        <v>71</v>
      </c>
      <c r="F17" s="1" t="s">
        <v>78</v>
      </c>
      <c r="G17" s="1" t="s">
        <v>60</v>
      </c>
      <c r="H17" s="1" t="s">
        <v>61</v>
      </c>
      <c r="I17" s="2">
        <v>148.69999999999999</v>
      </c>
      <c r="J17" s="2">
        <v>0.06</v>
      </c>
      <c r="K17" s="2">
        <f t="shared" si="0"/>
        <v>5.9999998658895493E-2</v>
      </c>
      <c r="L17" s="2">
        <f t="shared" si="1"/>
        <v>0</v>
      </c>
      <c r="T17" s="8">
        <v>5.9999998658895493E-2</v>
      </c>
      <c r="U17" s="5">
        <v>34.064999238587923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5"/>
        <v>34.064999238587923</v>
      </c>
      <c r="AT17" s="11">
        <f t="shared" si="6"/>
        <v>4.9227253103030152E-4</v>
      </c>
      <c r="AU17" s="5">
        <f t="shared" si="7"/>
        <v>0.4922725310303015</v>
      </c>
    </row>
    <row r="18" spans="1:47" x14ac:dyDescent="0.3">
      <c r="A18" s="1" t="s">
        <v>82</v>
      </c>
      <c r="B18" s="1" t="s">
        <v>83</v>
      </c>
      <c r="C18" s="1" t="s">
        <v>239</v>
      </c>
      <c r="D18" s="1" t="s">
        <v>195</v>
      </c>
      <c r="E18" s="1" t="s">
        <v>85</v>
      </c>
      <c r="F18" s="1" t="s">
        <v>78</v>
      </c>
      <c r="G18" s="1" t="s">
        <v>60</v>
      </c>
      <c r="H18" s="1" t="s">
        <v>61</v>
      </c>
      <c r="I18" s="2">
        <v>148.69999999999999</v>
      </c>
      <c r="J18" s="2">
        <v>37.159999999999997</v>
      </c>
      <c r="K18" s="2">
        <f t="shared" si="0"/>
        <v>37.15000057220459</v>
      </c>
      <c r="L18" s="2">
        <f t="shared" si="1"/>
        <v>0</v>
      </c>
      <c r="R18" s="7">
        <v>2.630000114440918</v>
      </c>
      <c r="S18" s="5">
        <v>4976.617716550827</v>
      </c>
      <c r="T18" s="8">
        <v>34.520000457763672</v>
      </c>
      <c r="U18" s="5">
        <v>19598.730259895321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5"/>
        <v>24575.347976446148</v>
      </c>
      <c r="AT18" s="11">
        <f t="shared" si="6"/>
        <v>0.35513779597010864</v>
      </c>
      <c r="AU18" s="5">
        <f t="shared" si="7"/>
        <v>355.13779597010864</v>
      </c>
    </row>
    <row r="19" spans="1:47" x14ac:dyDescent="0.3">
      <c r="A19" s="1" t="s">
        <v>82</v>
      </c>
      <c r="B19" s="1" t="s">
        <v>83</v>
      </c>
      <c r="C19" s="1" t="s">
        <v>239</v>
      </c>
      <c r="D19" s="1" t="s">
        <v>195</v>
      </c>
      <c r="E19" s="1" t="s">
        <v>86</v>
      </c>
      <c r="F19" s="1" t="s">
        <v>78</v>
      </c>
      <c r="G19" s="1" t="s">
        <v>60</v>
      </c>
      <c r="H19" s="1" t="s">
        <v>61</v>
      </c>
      <c r="I19" s="2">
        <v>148.69999999999999</v>
      </c>
      <c r="J19" s="2">
        <v>41.46</v>
      </c>
      <c r="K19" s="2">
        <f t="shared" si="0"/>
        <v>39.999999046325684</v>
      </c>
      <c r="L19" s="2">
        <f t="shared" si="1"/>
        <v>0</v>
      </c>
      <c r="R19" s="7">
        <v>27.559999465942379</v>
      </c>
      <c r="S19" s="5">
        <v>52150.41</v>
      </c>
      <c r="T19" s="8">
        <v>12.439999580383301</v>
      </c>
      <c r="U19" s="5">
        <v>7062.8099999999986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59213.22</v>
      </c>
      <c r="AT19" s="11">
        <f t="shared" si="6"/>
        <v>0.8556888986169362</v>
      </c>
      <c r="AU19" s="5">
        <f t="shared" si="7"/>
        <v>855.68889861693617</v>
      </c>
    </row>
    <row r="20" spans="1:47" x14ac:dyDescent="0.3">
      <c r="A20" s="1" t="s">
        <v>82</v>
      </c>
      <c r="B20" s="1" t="s">
        <v>83</v>
      </c>
      <c r="C20" s="1" t="s">
        <v>239</v>
      </c>
      <c r="D20" s="1" t="s">
        <v>195</v>
      </c>
      <c r="E20" s="1" t="s">
        <v>80</v>
      </c>
      <c r="F20" s="1" t="s">
        <v>78</v>
      </c>
      <c r="G20" s="1" t="s">
        <v>60</v>
      </c>
      <c r="H20" s="1" t="s">
        <v>61</v>
      </c>
      <c r="I20" s="2">
        <v>148.69999999999999</v>
      </c>
      <c r="J20" s="2">
        <v>0.09</v>
      </c>
      <c r="K20" s="2">
        <f t="shared" si="0"/>
        <v>8.9999999850988388E-2</v>
      </c>
      <c r="L20" s="2">
        <f t="shared" si="1"/>
        <v>0</v>
      </c>
      <c r="R20" s="7">
        <v>5.000000074505806E-2</v>
      </c>
      <c r="S20" s="5">
        <v>94.612501409836113</v>
      </c>
      <c r="T20" s="8">
        <v>3.9999999105930328E-2</v>
      </c>
      <c r="U20" s="5">
        <v>22.70999949239194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117.32250090222806</v>
      </c>
      <c r="AT20" s="11">
        <f t="shared" si="6"/>
        <v>1.6954247983813754E-3</v>
      </c>
      <c r="AU20" s="5">
        <f t="shared" si="7"/>
        <v>1.6954247983813755</v>
      </c>
    </row>
    <row r="21" spans="1:47" x14ac:dyDescent="0.3">
      <c r="A21" s="1" t="s">
        <v>82</v>
      </c>
      <c r="B21" s="1" t="s">
        <v>83</v>
      </c>
      <c r="C21" s="1" t="s">
        <v>239</v>
      </c>
      <c r="D21" s="1" t="s">
        <v>195</v>
      </c>
      <c r="E21" s="1" t="s">
        <v>62</v>
      </c>
      <c r="F21" s="1" t="s">
        <v>78</v>
      </c>
      <c r="G21" s="1" t="s">
        <v>60</v>
      </c>
      <c r="H21" s="1" t="s">
        <v>61</v>
      </c>
      <c r="I21" s="2">
        <v>148.69999999999999</v>
      </c>
      <c r="J21" s="2">
        <v>0.08</v>
      </c>
      <c r="K21" s="2">
        <f t="shared" si="0"/>
        <v>3.9999999105930321E-2</v>
      </c>
      <c r="L21" s="2">
        <f t="shared" si="1"/>
        <v>0</v>
      </c>
      <c r="R21" s="7">
        <v>1.9999999552965161E-2</v>
      </c>
      <c r="S21" s="5">
        <v>37.844999154098332</v>
      </c>
      <c r="T21" s="8">
        <v>1.9999999552965161E-2</v>
      </c>
      <c r="U21" s="5">
        <v>11.35499974619597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49.199998900294304</v>
      </c>
      <c r="AT21" s="11">
        <f t="shared" si="6"/>
        <v>7.1098806771439395E-4</v>
      </c>
      <c r="AU21" s="5">
        <f t="shared" si="7"/>
        <v>0.71098806771439393</v>
      </c>
    </row>
    <row r="22" spans="1:47" x14ac:dyDescent="0.3">
      <c r="A22" s="1" t="s">
        <v>82</v>
      </c>
      <c r="B22" s="1" t="s">
        <v>83</v>
      </c>
      <c r="C22" s="1" t="s">
        <v>239</v>
      </c>
      <c r="D22" s="1" t="s">
        <v>195</v>
      </c>
      <c r="E22" s="1" t="s">
        <v>68</v>
      </c>
      <c r="F22" s="1" t="s">
        <v>78</v>
      </c>
      <c r="G22" s="1" t="s">
        <v>60</v>
      </c>
      <c r="H22" s="1" t="s">
        <v>61</v>
      </c>
      <c r="I22" s="2">
        <v>148.69999999999999</v>
      </c>
      <c r="J22" s="2">
        <v>40.08</v>
      </c>
      <c r="K22" s="2">
        <f t="shared" si="0"/>
        <v>18.180000305175781</v>
      </c>
      <c r="L22" s="2">
        <f t="shared" si="1"/>
        <v>0</v>
      </c>
      <c r="R22" s="7">
        <v>6.3000001907348633</v>
      </c>
      <c r="S22" s="5">
        <v>11921.175360918051</v>
      </c>
      <c r="T22" s="8">
        <v>11.88000011444092</v>
      </c>
      <c r="U22" s="5">
        <v>6744.8700649738312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18666.045425891883</v>
      </c>
      <c r="AT22" s="11">
        <f t="shared" si="6"/>
        <v>0.26974259889962282</v>
      </c>
      <c r="AU22" s="5">
        <f t="shared" si="7"/>
        <v>269.74259889962281</v>
      </c>
    </row>
    <row r="23" spans="1:47" x14ac:dyDescent="0.3">
      <c r="A23" s="1" t="s">
        <v>82</v>
      </c>
      <c r="B23" s="1" t="s">
        <v>83</v>
      </c>
      <c r="C23" s="1" t="s">
        <v>239</v>
      </c>
      <c r="D23" s="1" t="s">
        <v>195</v>
      </c>
      <c r="E23" s="1" t="s">
        <v>74</v>
      </c>
      <c r="F23" s="1" t="s">
        <v>78</v>
      </c>
      <c r="G23" s="1" t="s">
        <v>60</v>
      </c>
      <c r="H23" s="1" t="s">
        <v>61</v>
      </c>
      <c r="I23" s="2">
        <v>148.69999999999999</v>
      </c>
      <c r="J23" s="2">
        <v>25.1</v>
      </c>
      <c r="K23" s="2">
        <f t="shared" si="0"/>
        <v>7.9200000762939453</v>
      </c>
      <c r="L23" s="2">
        <f t="shared" si="1"/>
        <v>0</v>
      </c>
      <c r="T23" s="8">
        <v>7.9200000762939453</v>
      </c>
      <c r="U23" s="5">
        <v>4496.5800433158875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4496.5800433158875</v>
      </c>
      <c r="AT23" s="11">
        <f t="shared" si="6"/>
        <v>6.4979976174372331E-2</v>
      </c>
      <c r="AU23" s="5">
        <f t="shared" si="7"/>
        <v>64.979976174372325</v>
      </c>
    </row>
    <row r="24" spans="1:47" x14ac:dyDescent="0.3">
      <c r="A24" s="1" t="s">
        <v>87</v>
      </c>
      <c r="B24" s="1" t="s">
        <v>88</v>
      </c>
      <c r="C24" s="1" t="s">
        <v>240</v>
      </c>
      <c r="D24" s="1" t="s">
        <v>197</v>
      </c>
      <c r="E24" s="1" t="s">
        <v>80</v>
      </c>
      <c r="F24" s="1" t="s">
        <v>78</v>
      </c>
      <c r="G24" s="1" t="s">
        <v>60</v>
      </c>
      <c r="H24" s="1" t="s">
        <v>61</v>
      </c>
      <c r="I24" s="2">
        <v>80</v>
      </c>
      <c r="J24" s="2">
        <v>0.06</v>
      </c>
      <c r="K24" s="2">
        <f t="shared" si="0"/>
        <v>5.000000074505806E-2</v>
      </c>
      <c r="L24" s="2">
        <f t="shared" si="1"/>
        <v>0</v>
      </c>
      <c r="R24" s="7">
        <v>5.000000074505806E-2</v>
      </c>
      <c r="S24" s="5">
        <v>94.612501409836113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94.612501409836113</v>
      </c>
      <c r="AT24" s="11">
        <f t="shared" si="6"/>
        <v>1.3672431110278412E-3</v>
      </c>
      <c r="AU24" s="5">
        <f t="shared" si="7"/>
        <v>1.3672431110278411</v>
      </c>
    </row>
    <row r="25" spans="1:47" x14ac:dyDescent="0.3">
      <c r="A25" s="1" t="s">
        <v>87</v>
      </c>
      <c r="B25" s="1" t="s">
        <v>88</v>
      </c>
      <c r="C25" s="1" t="s">
        <v>240</v>
      </c>
      <c r="D25" s="1" t="s">
        <v>197</v>
      </c>
      <c r="E25" s="1" t="s">
        <v>81</v>
      </c>
      <c r="F25" s="1" t="s">
        <v>78</v>
      </c>
      <c r="G25" s="1" t="s">
        <v>60</v>
      </c>
      <c r="H25" s="1" t="s">
        <v>61</v>
      </c>
      <c r="I25" s="2">
        <v>80</v>
      </c>
      <c r="J25" s="2">
        <v>7.0000000000000007E-2</v>
      </c>
      <c r="K25" s="2">
        <f t="shared" si="0"/>
        <v>4.999999888241291E-2</v>
      </c>
      <c r="L25" s="2">
        <f t="shared" si="1"/>
        <v>0</v>
      </c>
      <c r="R25" s="7">
        <v>9.9999997764825821E-3</v>
      </c>
      <c r="S25" s="5">
        <v>18.92249957704917</v>
      </c>
      <c r="T25" s="8">
        <v>3.9999999105930328E-2</v>
      </c>
      <c r="U25" s="5">
        <v>22.70999949239194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41.63249906944111</v>
      </c>
      <c r="AT25" s="11">
        <f t="shared" si="6"/>
        <v>6.0163029937234768E-4</v>
      </c>
      <c r="AU25" s="5">
        <f t="shared" si="7"/>
        <v>0.60163029937234769</v>
      </c>
    </row>
    <row r="26" spans="1:47" x14ac:dyDescent="0.3">
      <c r="A26" s="1" t="s">
        <v>87</v>
      </c>
      <c r="B26" s="1" t="s">
        <v>88</v>
      </c>
      <c r="C26" s="1" t="s">
        <v>240</v>
      </c>
      <c r="D26" s="1" t="s">
        <v>197</v>
      </c>
      <c r="E26" s="1" t="s">
        <v>89</v>
      </c>
      <c r="F26" s="1" t="s">
        <v>78</v>
      </c>
      <c r="G26" s="1" t="s">
        <v>60</v>
      </c>
      <c r="H26" s="1" t="s">
        <v>61</v>
      </c>
      <c r="I26" s="2">
        <v>80</v>
      </c>
      <c r="J26" s="2">
        <v>41.92</v>
      </c>
      <c r="K26" s="2">
        <f t="shared" si="0"/>
        <v>16.46999979019165</v>
      </c>
      <c r="L26" s="2">
        <f t="shared" si="1"/>
        <v>0</v>
      </c>
      <c r="R26" s="7">
        <v>6.940000057220459</v>
      </c>
      <c r="S26" s="5">
        <v>13132.21510827541</v>
      </c>
      <c r="T26" s="8">
        <v>9.5299997329711914</v>
      </c>
      <c r="U26" s="5">
        <v>5410.6573483943939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18542.872456669804</v>
      </c>
      <c r="AT26" s="11">
        <f t="shared" si="6"/>
        <v>0.26796262911630386</v>
      </c>
      <c r="AU26" s="5">
        <f t="shared" si="7"/>
        <v>267.96262911630384</v>
      </c>
    </row>
    <row r="27" spans="1:47" x14ac:dyDescent="0.3">
      <c r="A27" s="1" t="s">
        <v>87</v>
      </c>
      <c r="B27" s="1" t="s">
        <v>88</v>
      </c>
      <c r="C27" s="1" t="s">
        <v>240</v>
      </c>
      <c r="D27" s="1" t="s">
        <v>197</v>
      </c>
      <c r="E27" s="1" t="s">
        <v>62</v>
      </c>
      <c r="F27" s="1" t="s">
        <v>78</v>
      </c>
      <c r="G27" s="1" t="s">
        <v>60</v>
      </c>
      <c r="H27" s="1" t="s">
        <v>61</v>
      </c>
      <c r="I27" s="2">
        <v>80</v>
      </c>
      <c r="J27" s="2">
        <v>33.909999999999997</v>
      </c>
      <c r="K27" s="2">
        <f t="shared" si="0"/>
        <v>23.420000076293945</v>
      </c>
      <c r="L27" s="2">
        <f t="shared" si="1"/>
        <v>0</v>
      </c>
      <c r="R27" s="7">
        <v>20</v>
      </c>
      <c r="S27" s="5">
        <v>37845</v>
      </c>
      <c r="T27" s="8">
        <v>3.4200000762939449</v>
      </c>
      <c r="U27" s="5">
        <v>1941.705043315887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39786.705043315887</v>
      </c>
      <c r="AT27" s="11">
        <f t="shared" si="6"/>
        <v>0.57495677178359617</v>
      </c>
      <c r="AU27" s="5">
        <f t="shared" si="7"/>
        <v>574.95677178359608</v>
      </c>
    </row>
    <row r="28" spans="1:47" x14ac:dyDescent="0.3">
      <c r="A28" s="1" t="s">
        <v>90</v>
      </c>
      <c r="B28" s="1" t="s">
        <v>66</v>
      </c>
      <c r="C28" s="1" t="s">
        <v>237</v>
      </c>
      <c r="D28" s="1" t="s">
        <v>195</v>
      </c>
      <c r="E28" s="1" t="s">
        <v>70</v>
      </c>
      <c r="F28" s="1" t="s">
        <v>59</v>
      </c>
      <c r="G28" s="1" t="s">
        <v>60</v>
      </c>
      <c r="H28" s="1" t="s">
        <v>61</v>
      </c>
      <c r="I28" s="2">
        <v>4.7699999999999996</v>
      </c>
      <c r="J28" s="2">
        <v>0.02</v>
      </c>
      <c r="K28" s="2">
        <f t="shared" si="0"/>
        <v>9.9999997764825821E-3</v>
      </c>
      <c r="L28" s="2">
        <f t="shared" si="1"/>
        <v>9.9999997764825821E-3</v>
      </c>
      <c r="Z28" s="9">
        <v>9.9999997764825821E-3</v>
      </c>
      <c r="AA28" s="5">
        <v>2.2724999492056668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9.9999997764825821E-3</v>
      </c>
      <c r="AS28" s="5">
        <f t="shared" si="5"/>
        <v>2.2724999492056668</v>
      </c>
      <c r="AT28" s="11">
        <f t="shared" si="6"/>
        <v>3.2839845200832521E-5</v>
      </c>
      <c r="AU28" s="5">
        <f t="shared" si="7"/>
        <v>3.2839845200832524E-2</v>
      </c>
    </row>
    <row r="29" spans="1:47" x14ac:dyDescent="0.3">
      <c r="A29" s="1" t="s">
        <v>90</v>
      </c>
      <c r="B29" s="1" t="s">
        <v>66</v>
      </c>
      <c r="C29" s="1" t="s">
        <v>237</v>
      </c>
      <c r="D29" s="1" t="s">
        <v>195</v>
      </c>
      <c r="E29" s="1" t="s">
        <v>91</v>
      </c>
      <c r="F29" s="1" t="s">
        <v>78</v>
      </c>
      <c r="G29" s="1" t="s">
        <v>60</v>
      </c>
      <c r="H29" s="1" t="s">
        <v>61</v>
      </c>
      <c r="I29" s="2">
        <v>4.7699999999999996</v>
      </c>
      <c r="J29" s="2">
        <v>2.8</v>
      </c>
      <c r="K29" s="2">
        <f t="shared" si="0"/>
        <v>1.3199999816715722</v>
      </c>
      <c r="L29" s="2">
        <f t="shared" si="1"/>
        <v>1.4800000190734861</v>
      </c>
      <c r="P29" s="6">
        <v>1.9999999552965161E-2</v>
      </c>
      <c r="Q29" s="5">
        <v>62.789998596534133</v>
      </c>
      <c r="Z29" s="9">
        <v>1.299999982118607</v>
      </c>
      <c r="AA29" s="5">
        <v>304.51499607190487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1.4800000190734861</v>
      </c>
      <c r="AS29" s="5">
        <f t="shared" si="5"/>
        <v>367.30499466843901</v>
      </c>
      <c r="AT29" s="11">
        <f t="shared" si="6"/>
        <v>5.3079161434614807E-3</v>
      </c>
      <c r="AU29" s="5">
        <f t="shared" si="7"/>
        <v>5.3079161434614806</v>
      </c>
    </row>
    <row r="30" spans="1:47" x14ac:dyDescent="0.3">
      <c r="A30" s="1" t="s">
        <v>90</v>
      </c>
      <c r="B30" s="1" t="s">
        <v>66</v>
      </c>
      <c r="C30" s="1" t="s">
        <v>237</v>
      </c>
      <c r="D30" s="1" t="s">
        <v>195</v>
      </c>
      <c r="E30" s="1" t="s">
        <v>77</v>
      </c>
      <c r="F30" s="1" t="s">
        <v>78</v>
      </c>
      <c r="G30" s="1" t="s">
        <v>60</v>
      </c>
      <c r="H30" s="1" t="s">
        <v>61</v>
      </c>
      <c r="I30" s="2">
        <v>4.7699999999999996</v>
      </c>
      <c r="J30" s="2">
        <v>1.93</v>
      </c>
      <c r="K30" s="2">
        <f t="shared" si="0"/>
        <v>1.169999966397882</v>
      </c>
      <c r="L30" s="2">
        <f t="shared" si="1"/>
        <v>0.75</v>
      </c>
      <c r="Z30" s="9">
        <v>1.169999966397882</v>
      </c>
      <c r="AA30" s="5">
        <v>266.10974235883913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0.75</v>
      </c>
      <c r="AS30" s="5">
        <f t="shared" si="5"/>
        <v>266.10974235883913</v>
      </c>
      <c r="AT30" s="11">
        <f t="shared" si="6"/>
        <v>3.8455458485498967E-3</v>
      </c>
      <c r="AU30" s="5">
        <f t="shared" si="7"/>
        <v>3.8455458485498966</v>
      </c>
    </row>
    <row r="31" spans="1:47" x14ac:dyDescent="0.3">
      <c r="A31" s="1" t="s">
        <v>92</v>
      </c>
      <c r="B31" s="1" t="s">
        <v>93</v>
      </c>
      <c r="C31" s="1" t="s">
        <v>94</v>
      </c>
      <c r="D31" s="1" t="s">
        <v>195</v>
      </c>
      <c r="E31" s="1" t="s">
        <v>70</v>
      </c>
      <c r="F31" s="1" t="s">
        <v>59</v>
      </c>
      <c r="G31" s="1" t="s">
        <v>60</v>
      </c>
      <c r="H31" s="1" t="s">
        <v>61</v>
      </c>
      <c r="I31" s="2">
        <v>146.79</v>
      </c>
      <c r="J31" s="2">
        <v>0.06</v>
      </c>
      <c r="K31" s="2">
        <f t="shared" si="0"/>
        <v>5.000000074505806E-2</v>
      </c>
      <c r="L31" s="2">
        <f t="shared" si="1"/>
        <v>0</v>
      </c>
      <c r="N31" s="4">
        <v>5.000000074505806E-2</v>
      </c>
      <c r="O31" s="5">
        <v>218.70000325888401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5"/>
        <v>218.70000325888401</v>
      </c>
      <c r="AT31" s="11">
        <f t="shared" si="6"/>
        <v>3.1604287845875437E-3</v>
      </c>
      <c r="AU31" s="5">
        <f t="shared" si="7"/>
        <v>3.1604287845875434</v>
      </c>
    </row>
    <row r="32" spans="1:47" x14ac:dyDescent="0.3">
      <c r="A32" s="1" t="s">
        <v>92</v>
      </c>
      <c r="B32" s="1" t="s">
        <v>93</v>
      </c>
      <c r="C32" s="1" t="s">
        <v>94</v>
      </c>
      <c r="D32" s="1" t="s">
        <v>195</v>
      </c>
      <c r="E32" s="1" t="s">
        <v>89</v>
      </c>
      <c r="F32" s="1" t="s">
        <v>95</v>
      </c>
      <c r="G32" s="1" t="s">
        <v>60</v>
      </c>
      <c r="H32" s="1" t="s">
        <v>64</v>
      </c>
      <c r="I32" s="2">
        <v>146.79</v>
      </c>
      <c r="J32" s="2">
        <v>7.0000000000000007E-2</v>
      </c>
      <c r="K32" s="2">
        <f t="shared" si="0"/>
        <v>6.9999998435378075E-2</v>
      </c>
      <c r="L32" s="2">
        <f t="shared" si="1"/>
        <v>0</v>
      </c>
      <c r="P32" s="6">
        <v>9.9999997764825821E-3</v>
      </c>
      <c r="Q32" s="5">
        <v>31.39499929826707</v>
      </c>
      <c r="R32" s="7">
        <v>5.9999998658895493E-2</v>
      </c>
      <c r="S32" s="5">
        <v>113.534997462295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5"/>
        <v>144.92999676056206</v>
      </c>
      <c r="AT32" s="11">
        <f t="shared" si="6"/>
        <v>2.0943800945903883E-3</v>
      </c>
      <c r="AU32" s="5">
        <f t="shared" si="7"/>
        <v>2.0943800945903881</v>
      </c>
    </row>
    <row r="33" spans="1:47" x14ac:dyDescent="0.3">
      <c r="A33" s="1" t="s">
        <v>92</v>
      </c>
      <c r="B33" s="1" t="s">
        <v>93</v>
      </c>
      <c r="C33" s="1" t="s">
        <v>94</v>
      </c>
      <c r="D33" s="1" t="s">
        <v>195</v>
      </c>
      <c r="E33" s="1" t="s">
        <v>62</v>
      </c>
      <c r="F33" s="1" t="s">
        <v>95</v>
      </c>
      <c r="G33" s="1" t="s">
        <v>60</v>
      </c>
      <c r="H33" s="1" t="s">
        <v>64</v>
      </c>
      <c r="I33" s="2">
        <v>146.79</v>
      </c>
      <c r="J33" s="2">
        <v>0.06</v>
      </c>
      <c r="K33" s="2">
        <f t="shared" si="0"/>
        <v>6.0000000521540642E-2</v>
      </c>
      <c r="L33" s="2">
        <f t="shared" si="1"/>
        <v>0</v>
      </c>
      <c r="P33" s="6">
        <v>9.9999997764825821E-3</v>
      </c>
      <c r="Q33" s="5">
        <v>31.39499929826707</v>
      </c>
      <c r="R33" s="7">
        <v>5.000000074505806E-2</v>
      </c>
      <c r="S33" s="5">
        <v>94.612501409836113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5"/>
        <v>126.00750070810318</v>
      </c>
      <c r="AT33" s="11">
        <f t="shared" si="6"/>
        <v>1.8209315335053493E-3</v>
      </c>
      <c r="AU33" s="5">
        <f t="shared" si="7"/>
        <v>1.8209315335053493</v>
      </c>
    </row>
    <row r="34" spans="1:47" x14ac:dyDescent="0.3">
      <c r="A34" s="1" t="s">
        <v>92</v>
      </c>
      <c r="B34" s="1" t="s">
        <v>93</v>
      </c>
      <c r="C34" s="1" t="s">
        <v>94</v>
      </c>
      <c r="D34" s="1" t="s">
        <v>195</v>
      </c>
      <c r="E34" s="1" t="s">
        <v>58</v>
      </c>
      <c r="F34" s="1" t="s">
        <v>78</v>
      </c>
      <c r="G34" s="1" t="s">
        <v>60</v>
      </c>
      <c r="H34" s="1" t="s">
        <v>61</v>
      </c>
      <c r="I34" s="2">
        <v>146.79</v>
      </c>
      <c r="J34" s="2">
        <v>34.840000000000003</v>
      </c>
      <c r="K34" s="2">
        <f t="shared" si="0"/>
        <v>34.840000152587891</v>
      </c>
      <c r="L34" s="2">
        <f t="shared" si="1"/>
        <v>0</v>
      </c>
      <c r="P34" s="6">
        <v>8.9899997711181641</v>
      </c>
      <c r="Q34" s="5">
        <v>28224.10428142548</v>
      </c>
      <c r="R34" s="7">
        <v>25.85000038146973</v>
      </c>
      <c r="S34" s="5">
        <v>48914.66322183609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77138.767503261566</v>
      </c>
      <c r="AT34" s="11">
        <f t="shared" si="6"/>
        <v>1.1147305788392154</v>
      </c>
      <c r="AU34" s="5">
        <f t="shared" si="7"/>
        <v>1114.7305788392155</v>
      </c>
    </row>
    <row r="35" spans="1:47" x14ac:dyDescent="0.3">
      <c r="A35" s="1" t="s">
        <v>92</v>
      </c>
      <c r="B35" s="1" t="s">
        <v>93</v>
      </c>
      <c r="C35" s="1" t="s">
        <v>94</v>
      </c>
      <c r="D35" s="1" t="s">
        <v>195</v>
      </c>
      <c r="E35" s="1" t="s">
        <v>91</v>
      </c>
      <c r="F35" s="1" t="s">
        <v>78</v>
      </c>
      <c r="G35" s="1" t="s">
        <v>60</v>
      </c>
      <c r="H35" s="1" t="s">
        <v>61</v>
      </c>
      <c r="I35" s="2">
        <v>146.79</v>
      </c>
      <c r="J35" s="2">
        <v>35.85</v>
      </c>
      <c r="K35" s="2">
        <f t="shared" si="0"/>
        <v>35.829998672008514</v>
      </c>
      <c r="L35" s="2">
        <f t="shared" si="1"/>
        <v>1.9999999552965161E-2</v>
      </c>
      <c r="N35" s="4">
        <v>8.9399995803833008</v>
      </c>
      <c r="O35" s="5">
        <v>39103.558164596558</v>
      </c>
      <c r="P35" s="6">
        <v>26.20999908447266</v>
      </c>
      <c r="Q35" s="5">
        <v>82286.292125701904</v>
      </c>
      <c r="R35" s="7">
        <v>0.68000000715255737</v>
      </c>
      <c r="S35" s="5">
        <v>1286.7300135344269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1.9999999552965161E-2</v>
      </c>
      <c r="AS35" s="5">
        <f t="shared" si="5"/>
        <v>122676.58030383289</v>
      </c>
      <c r="AT35" s="11">
        <f t="shared" ref="AT35:AT62" si="8">(AS35/$AS$234)*100</f>
        <v>1.7727964783249228</v>
      </c>
      <c r="AU35" s="5">
        <f t="shared" si="7"/>
        <v>1772.7964783249229</v>
      </c>
    </row>
    <row r="36" spans="1:47" x14ac:dyDescent="0.3">
      <c r="A36" s="1" t="s">
        <v>92</v>
      </c>
      <c r="B36" s="1" t="s">
        <v>93</v>
      </c>
      <c r="C36" s="1" t="s">
        <v>94</v>
      </c>
      <c r="D36" s="1" t="s">
        <v>195</v>
      </c>
      <c r="E36" s="1" t="s">
        <v>77</v>
      </c>
      <c r="F36" s="1" t="s">
        <v>78</v>
      </c>
      <c r="G36" s="1" t="s">
        <v>60</v>
      </c>
      <c r="H36" s="1" t="s">
        <v>61</v>
      </c>
      <c r="I36" s="2">
        <v>146.79</v>
      </c>
      <c r="J36" s="2">
        <v>38.409999999999997</v>
      </c>
      <c r="K36" s="2">
        <f t="shared" si="0"/>
        <v>38.370000191032887</v>
      </c>
      <c r="L36" s="2">
        <f t="shared" si="1"/>
        <v>2.999999932944775E-2</v>
      </c>
      <c r="P36" s="6">
        <v>32.090000152587891</v>
      </c>
      <c r="Q36" s="5">
        <v>100746.5554790497</v>
      </c>
      <c r="R36" s="7">
        <v>6.2100000381469727</v>
      </c>
      <c r="S36" s="5">
        <v>11750.872572183611</v>
      </c>
      <c r="Z36" s="9">
        <v>7.0000000298023224E-2</v>
      </c>
      <c r="AA36" s="5">
        <v>15.907500067725779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2.999999932944775E-2</v>
      </c>
      <c r="AS36" s="5">
        <f t="shared" si="5"/>
        <v>112513.33555130103</v>
      </c>
      <c r="AT36" s="11">
        <f t="shared" si="8"/>
        <v>1.6259276590195659</v>
      </c>
      <c r="AU36" s="5">
        <f t="shared" si="7"/>
        <v>1625.9276590195659</v>
      </c>
    </row>
    <row r="37" spans="1:47" x14ac:dyDescent="0.3">
      <c r="A37" s="1" t="s">
        <v>92</v>
      </c>
      <c r="B37" s="1" t="s">
        <v>93</v>
      </c>
      <c r="C37" s="1" t="s">
        <v>94</v>
      </c>
      <c r="D37" s="1" t="s">
        <v>195</v>
      </c>
      <c r="E37" s="1" t="s">
        <v>79</v>
      </c>
      <c r="F37" s="1" t="s">
        <v>78</v>
      </c>
      <c r="G37" s="1" t="s">
        <v>60</v>
      </c>
      <c r="H37" s="1" t="s">
        <v>61</v>
      </c>
      <c r="I37" s="2">
        <v>146.79</v>
      </c>
      <c r="J37" s="2">
        <v>36.82</v>
      </c>
      <c r="K37" s="2">
        <f t="shared" si="0"/>
        <v>36.820000171661377</v>
      </c>
      <c r="L37" s="2">
        <f t="shared" si="1"/>
        <v>0</v>
      </c>
      <c r="P37" s="6">
        <v>13.61999988555908</v>
      </c>
      <c r="Q37" s="5">
        <v>42759.989640712738</v>
      </c>
      <c r="R37" s="7">
        <v>20.510000228881839</v>
      </c>
      <c r="S37" s="5">
        <v>38810.047933101647</v>
      </c>
      <c r="T37" s="8">
        <v>2.690000057220459</v>
      </c>
      <c r="U37" s="5">
        <v>1527.247532486916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S37" s="5">
        <f t="shared" si="5"/>
        <v>83097.285106301308</v>
      </c>
      <c r="AT37" s="11">
        <f t="shared" si="8"/>
        <v>1.2008369815164333</v>
      </c>
      <c r="AU37" s="5">
        <f t="shared" si="7"/>
        <v>1200.8369815164333</v>
      </c>
    </row>
    <row r="38" spans="1:47" x14ac:dyDescent="0.3">
      <c r="A38" s="1" t="s">
        <v>96</v>
      </c>
      <c r="B38" s="1" t="s">
        <v>97</v>
      </c>
      <c r="C38" s="1" t="s">
        <v>98</v>
      </c>
      <c r="D38" s="1" t="s">
        <v>196</v>
      </c>
      <c r="E38" s="1" t="s">
        <v>68</v>
      </c>
      <c r="F38" s="1" t="s">
        <v>95</v>
      </c>
      <c r="G38" s="1" t="s">
        <v>60</v>
      </c>
      <c r="H38" s="1" t="s">
        <v>64</v>
      </c>
      <c r="I38" s="2">
        <v>70.680000000000007</v>
      </c>
      <c r="J38" s="2">
        <v>0.06</v>
      </c>
      <c r="K38" s="2">
        <f t="shared" si="0"/>
        <v>5.9999998658895493E-2</v>
      </c>
      <c r="L38" s="2">
        <f t="shared" si="1"/>
        <v>0</v>
      </c>
      <c r="R38" s="7">
        <v>5.9999998658895493E-2</v>
      </c>
      <c r="S38" s="5">
        <v>113.534997462295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S38" s="5">
        <f t="shared" si="5"/>
        <v>113.534997462295</v>
      </c>
      <c r="AT38" s="11">
        <f t="shared" si="8"/>
        <v>1.6406916721128802E-3</v>
      </c>
      <c r="AU38" s="5">
        <f t="shared" si="7"/>
        <v>1.6406916721128801</v>
      </c>
    </row>
    <row r="39" spans="1:47" x14ac:dyDescent="0.3">
      <c r="A39" s="1" t="s">
        <v>96</v>
      </c>
      <c r="B39" s="1" t="s">
        <v>97</v>
      </c>
      <c r="C39" s="1" t="s">
        <v>98</v>
      </c>
      <c r="D39" s="1" t="s">
        <v>196</v>
      </c>
      <c r="E39" s="1" t="s">
        <v>74</v>
      </c>
      <c r="F39" s="1" t="s">
        <v>95</v>
      </c>
      <c r="G39" s="1" t="s">
        <v>60</v>
      </c>
      <c r="H39" s="1" t="s">
        <v>64</v>
      </c>
      <c r="I39" s="2">
        <v>70.680000000000007</v>
      </c>
      <c r="J39" s="2">
        <v>0.06</v>
      </c>
      <c r="K39" s="2">
        <f t="shared" si="0"/>
        <v>5.9999998658895499E-2</v>
      </c>
      <c r="L39" s="2">
        <f t="shared" si="1"/>
        <v>0</v>
      </c>
      <c r="R39" s="7">
        <v>2.999999932944775E-2</v>
      </c>
      <c r="S39" s="5">
        <v>56.767498731147498</v>
      </c>
      <c r="T39" s="8">
        <v>2.999999932944775E-2</v>
      </c>
      <c r="U39" s="5">
        <v>17.032499619293962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S39" s="5">
        <f t="shared" si="5"/>
        <v>73.799998350441456</v>
      </c>
      <c r="AT39" s="11">
        <f t="shared" si="8"/>
        <v>1.0664821015715909E-3</v>
      </c>
      <c r="AU39" s="5">
        <f t="shared" si="7"/>
        <v>1.0664821015715908</v>
      </c>
    </row>
    <row r="40" spans="1:47" x14ac:dyDescent="0.3">
      <c r="A40" s="1" t="s">
        <v>96</v>
      </c>
      <c r="B40" s="1" t="s">
        <v>97</v>
      </c>
      <c r="C40" s="1" t="s">
        <v>98</v>
      </c>
      <c r="D40" s="1" t="s">
        <v>196</v>
      </c>
      <c r="E40" s="1" t="s">
        <v>58</v>
      </c>
      <c r="F40" s="1" t="s">
        <v>78</v>
      </c>
      <c r="G40" s="1" t="s">
        <v>60</v>
      </c>
      <c r="H40" s="1" t="s">
        <v>61</v>
      </c>
      <c r="I40" s="2">
        <v>70.680000000000007</v>
      </c>
      <c r="J40" s="2">
        <v>0.08</v>
      </c>
      <c r="K40" s="2">
        <f t="shared" si="0"/>
        <v>8.0000000074505806E-2</v>
      </c>
      <c r="L40" s="2">
        <f t="shared" si="1"/>
        <v>0</v>
      </c>
      <c r="P40" s="6">
        <v>9.9999997764825821E-3</v>
      </c>
      <c r="Q40" s="5">
        <v>31.39499929826707</v>
      </c>
      <c r="R40" s="7">
        <v>7.0000000298023224E-2</v>
      </c>
      <c r="S40" s="5">
        <v>132.45750056393439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5"/>
        <v>163.85249986220146</v>
      </c>
      <c r="AT40" s="11">
        <f t="shared" si="8"/>
        <v>2.3678287575429752E-3</v>
      </c>
      <c r="AU40" s="5">
        <f t="shared" si="7"/>
        <v>2.3678287575429748</v>
      </c>
    </row>
    <row r="41" spans="1:47" x14ac:dyDescent="0.3">
      <c r="A41" s="1" t="s">
        <v>96</v>
      </c>
      <c r="B41" s="1" t="s">
        <v>97</v>
      </c>
      <c r="C41" s="1" t="s">
        <v>98</v>
      </c>
      <c r="D41" s="1" t="s">
        <v>196</v>
      </c>
      <c r="E41" s="1" t="s">
        <v>70</v>
      </c>
      <c r="F41" s="1" t="s">
        <v>78</v>
      </c>
      <c r="G41" s="1" t="s">
        <v>60</v>
      </c>
      <c r="H41" s="1" t="s">
        <v>61</v>
      </c>
      <c r="I41" s="2">
        <v>70.680000000000007</v>
      </c>
      <c r="J41" s="2">
        <v>33.869999999999997</v>
      </c>
      <c r="K41" s="2">
        <f t="shared" si="0"/>
        <v>33.869999885559082</v>
      </c>
      <c r="L41" s="2">
        <f t="shared" si="1"/>
        <v>0</v>
      </c>
      <c r="R41" s="7">
        <v>21.229999542236332</v>
      </c>
      <c r="S41" s="5">
        <v>40172.466633796692</v>
      </c>
      <c r="T41" s="8">
        <v>12.64000034332275</v>
      </c>
      <c r="U41" s="5">
        <v>7176.3601949214944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5"/>
        <v>47348.826828718185</v>
      </c>
      <c r="AT41" s="11">
        <f t="shared" si="8"/>
        <v>0.68423682211286441</v>
      </c>
      <c r="AU41" s="5">
        <f t="shared" si="7"/>
        <v>684.23682211286439</v>
      </c>
    </row>
    <row r="42" spans="1:47" x14ac:dyDescent="0.3">
      <c r="A42" s="1" t="s">
        <v>96</v>
      </c>
      <c r="B42" s="1" t="s">
        <v>97</v>
      </c>
      <c r="C42" s="1" t="s">
        <v>98</v>
      </c>
      <c r="D42" s="1" t="s">
        <v>196</v>
      </c>
      <c r="E42" s="1" t="s">
        <v>67</v>
      </c>
      <c r="F42" s="1" t="s">
        <v>78</v>
      </c>
      <c r="G42" s="1" t="s">
        <v>60</v>
      </c>
      <c r="H42" s="1" t="s">
        <v>61</v>
      </c>
      <c r="I42" s="2">
        <v>70.680000000000007</v>
      </c>
      <c r="J42" s="2">
        <v>36.049999999999997</v>
      </c>
      <c r="K42" s="2">
        <f t="shared" si="0"/>
        <v>36.049999542534351</v>
      </c>
      <c r="L42" s="2">
        <f t="shared" si="1"/>
        <v>0</v>
      </c>
      <c r="P42" s="6">
        <v>7.0000000298023224E-2</v>
      </c>
      <c r="Q42" s="5">
        <v>219.76500093564391</v>
      </c>
      <c r="R42" s="7">
        <v>35.979999542236328</v>
      </c>
      <c r="S42" s="5">
        <v>68083.154133796692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S42" s="5">
        <f t="shared" si="5"/>
        <v>68302.919134732336</v>
      </c>
      <c r="AT42" s="11">
        <f t="shared" si="8"/>
        <v>0.98704393455922124</v>
      </c>
      <c r="AU42" s="5">
        <f t="shared" si="7"/>
        <v>987.04393455922127</v>
      </c>
    </row>
    <row r="43" spans="1:47" x14ac:dyDescent="0.3">
      <c r="A43" s="1" t="s">
        <v>99</v>
      </c>
      <c r="B43" s="1" t="s">
        <v>100</v>
      </c>
      <c r="C43" s="1" t="s">
        <v>101</v>
      </c>
      <c r="D43" s="1" t="s">
        <v>197</v>
      </c>
      <c r="E43" s="1" t="s">
        <v>79</v>
      </c>
      <c r="F43" s="1" t="s">
        <v>78</v>
      </c>
      <c r="G43" s="1" t="s">
        <v>60</v>
      </c>
      <c r="H43" s="1" t="s">
        <v>61</v>
      </c>
      <c r="I43" s="2">
        <v>80</v>
      </c>
      <c r="J43" s="2">
        <v>0.09</v>
      </c>
      <c r="K43" s="2">
        <f t="shared" si="0"/>
        <v>8.0000000074505806E-2</v>
      </c>
      <c r="L43" s="2">
        <f t="shared" si="1"/>
        <v>0</v>
      </c>
      <c r="R43" s="7">
        <v>5.000000074505806E-2</v>
      </c>
      <c r="S43" s="5">
        <v>94.612501409836113</v>
      </c>
      <c r="T43" s="8">
        <v>2.999999932944775E-2</v>
      </c>
      <c r="U43" s="5">
        <v>17.032499619293962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S43" s="5">
        <f t="shared" si="5"/>
        <v>111.64500102913007</v>
      </c>
      <c r="AT43" s="11">
        <f t="shared" si="8"/>
        <v>1.6133793765429917E-3</v>
      </c>
      <c r="AU43" s="5">
        <f t="shared" si="7"/>
        <v>1.6133793765429918</v>
      </c>
    </row>
    <row r="44" spans="1:47" x14ac:dyDescent="0.3">
      <c r="A44" s="1" t="s">
        <v>99</v>
      </c>
      <c r="B44" s="1" t="s">
        <v>100</v>
      </c>
      <c r="C44" s="1" t="s">
        <v>101</v>
      </c>
      <c r="D44" s="1" t="s">
        <v>197</v>
      </c>
      <c r="E44" s="1" t="s">
        <v>84</v>
      </c>
      <c r="F44" s="1" t="s">
        <v>78</v>
      </c>
      <c r="G44" s="1" t="s">
        <v>60</v>
      </c>
      <c r="H44" s="1" t="s">
        <v>61</v>
      </c>
      <c r="I44" s="2">
        <v>80</v>
      </c>
      <c r="J44" s="2">
        <v>40.659999999999997</v>
      </c>
      <c r="K44" s="2">
        <f t="shared" si="0"/>
        <v>39.060001730918884</v>
      </c>
      <c r="L44" s="2">
        <f t="shared" si="1"/>
        <v>0.93000000715255737</v>
      </c>
      <c r="R44" s="7">
        <v>37.490001678466797</v>
      </c>
      <c r="S44" s="5">
        <v>70940.452499999999</v>
      </c>
      <c r="T44" s="8">
        <v>1.570000052452087</v>
      </c>
      <c r="U44" s="5">
        <v>891.36750000000006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0.93000000715255737</v>
      </c>
      <c r="AS44" s="5">
        <f t="shared" si="5"/>
        <v>71831.819999999992</v>
      </c>
      <c r="AT44" s="11">
        <f t="shared" si="8"/>
        <v>1.0380400008891595</v>
      </c>
      <c r="AU44" s="5">
        <f t="shared" si="7"/>
        <v>1038.0400008891595</v>
      </c>
    </row>
    <row r="45" spans="1:47" x14ac:dyDescent="0.3">
      <c r="A45" s="1" t="s">
        <v>99</v>
      </c>
      <c r="B45" s="1" t="s">
        <v>100</v>
      </c>
      <c r="C45" s="1" t="s">
        <v>101</v>
      </c>
      <c r="D45" s="1" t="s">
        <v>197</v>
      </c>
      <c r="E45" s="1" t="s">
        <v>71</v>
      </c>
      <c r="F45" s="1" t="s">
        <v>78</v>
      </c>
      <c r="G45" s="1" t="s">
        <v>60</v>
      </c>
      <c r="H45" s="1" t="s">
        <v>61</v>
      </c>
      <c r="I45" s="2">
        <v>80</v>
      </c>
      <c r="J45" s="2">
        <v>37.33</v>
      </c>
      <c r="K45" s="2">
        <f t="shared" si="0"/>
        <v>37.329999923706055</v>
      </c>
      <c r="L45" s="2">
        <f t="shared" si="1"/>
        <v>0</v>
      </c>
      <c r="R45" s="7">
        <v>9.7600002288818359</v>
      </c>
      <c r="S45" s="5">
        <v>18468.36043310165</v>
      </c>
      <c r="T45" s="8">
        <v>27.569999694824219</v>
      </c>
      <c r="U45" s="5">
        <v>15652.86732673645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5"/>
        <v>34121.227759838104</v>
      </c>
      <c r="AT45" s="11">
        <f t="shared" si="8"/>
        <v>0.49308508811501039</v>
      </c>
      <c r="AU45" s="5">
        <f t="shared" si="7"/>
        <v>493.08508811501036</v>
      </c>
    </row>
    <row r="46" spans="1:47" x14ac:dyDescent="0.3">
      <c r="A46" s="1" t="s">
        <v>99</v>
      </c>
      <c r="B46" s="1" t="s">
        <v>100</v>
      </c>
      <c r="C46" s="1" t="s">
        <v>101</v>
      </c>
      <c r="D46" s="1" t="s">
        <v>197</v>
      </c>
      <c r="E46" s="1" t="s">
        <v>70</v>
      </c>
      <c r="F46" s="1" t="s">
        <v>78</v>
      </c>
      <c r="G46" s="1" t="s">
        <v>60</v>
      </c>
      <c r="H46" s="1" t="s">
        <v>61</v>
      </c>
      <c r="I46" s="2">
        <v>80</v>
      </c>
      <c r="J46" s="2">
        <v>0.06</v>
      </c>
      <c r="K46" s="2">
        <f t="shared" si="0"/>
        <v>5.9999998658895493E-2</v>
      </c>
      <c r="L46" s="2">
        <f t="shared" si="1"/>
        <v>0</v>
      </c>
      <c r="R46" s="7">
        <v>1.9999999552965161E-2</v>
      </c>
      <c r="S46" s="5">
        <v>37.844999154098332</v>
      </c>
      <c r="T46" s="8">
        <v>3.9999999105930328E-2</v>
      </c>
      <c r="U46" s="5">
        <v>22.70999949239194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S46" s="5">
        <f t="shared" si="5"/>
        <v>60.554998646490276</v>
      </c>
      <c r="AT46" s="11">
        <f t="shared" si="8"/>
        <v>8.7507891139116105E-4</v>
      </c>
      <c r="AU46" s="5">
        <f t="shared" si="7"/>
        <v>0.87507891139116112</v>
      </c>
    </row>
    <row r="47" spans="1:47" x14ac:dyDescent="0.3">
      <c r="A47" s="1" t="s">
        <v>99</v>
      </c>
      <c r="B47" s="1" t="s">
        <v>100</v>
      </c>
      <c r="C47" s="1" t="s">
        <v>101</v>
      </c>
      <c r="D47" s="1" t="s">
        <v>197</v>
      </c>
      <c r="E47" s="1" t="s">
        <v>67</v>
      </c>
      <c r="F47" s="1" t="s">
        <v>78</v>
      </c>
      <c r="G47" s="1" t="s">
        <v>60</v>
      </c>
      <c r="H47" s="1" t="s">
        <v>61</v>
      </c>
      <c r="I47" s="2">
        <v>80</v>
      </c>
      <c r="J47" s="2">
        <v>7.0000000000000007E-2</v>
      </c>
      <c r="K47" s="2">
        <f t="shared" si="0"/>
        <v>7.0000000298023224E-2</v>
      </c>
      <c r="L47" s="2">
        <f t="shared" si="1"/>
        <v>0</v>
      </c>
      <c r="R47" s="7">
        <v>7.0000000298023224E-2</v>
      </c>
      <c r="S47" s="5">
        <v>132.45750056393439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5"/>
        <v>132.45750056393439</v>
      </c>
      <c r="AT47" s="11">
        <f t="shared" si="8"/>
        <v>1.9141403350654671E-3</v>
      </c>
      <c r="AU47" s="5">
        <f t="shared" si="7"/>
        <v>1.9141403350654671</v>
      </c>
    </row>
    <row r="48" spans="1:47" x14ac:dyDescent="0.3">
      <c r="A48" s="1" t="s">
        <v>102</v>
      </c>
      <c r="B48" s="1" t="s">
        <v>103</v>
      </c>
      <c r="C48" s="1" t="s">
        <v>235</v>
      </c>
      <c r="D48" s="1" t="s">
        <v>198</v>
      </c>
      <c r="E48" s="1" t="s">
        <v>77</v>
      </c>
      <c r="F48" s="1" t="s">
        <v>104</v>
      </c>
      <c r="G48" s="1" t="s">
        <v>60</v>
      </c>
      <c r="H48" s="1" t="s">
        <v>61</v>
      </c>
      <c r="I48" s="2">
        <v>80</v>
      </c>
      <c r="J48" s="2">
        <v>0.06</v>
      </c>
      <c r="K48" s="2">
        <f t="shared" si="0"/>
        <v>2.999999932944775E-2</v>
      </c>
      <c r="L48" s="2">
        <f t="shared" si="1"/>
        <v>0</v>
      </c>
      <c r="T48" s="8">
        <v>2.999999932944775E-2</v>
      </c>
      <c r="U48" s="5">
        <v>17.032499619293962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S48" s="5">
        <f t="shared" si="5"/>
        <v>17.032499619293962</v>
      </c>
      <c r="AT48" s="11">
        <f t="shared" si="8"/>
        <v>2.4613626551515076E-4</v>
      </c>
      <c r="AU48" s="5">
        <f t="shared" si="7"/>
        <v>0.24613626551515075</v>
      </c>
    </row>
    <row r="49" spans="1:47" x14ac:dyDescent="0.3">
      <c r="A49" s="1" t="s">
        <v>102</v>
      </c>
      <c r="B49" s="1" t="s">
        <v>103</v>
      </c>
      <c r="C49" s="1" t="s">
        <v>235</v>
      </c>
      <c r="D49" s="1" t="s">
        <v>198</v>
      </c>
      <c r="E49" s="1" t="s">
        <v>81</v>
      </c>
      <c r="F49" s="1" t="s">
        <v>104</v>
      </c>
      <c r="G49" s="1" t="s">
        <v>60</v>
      </c>
      <c r="H49" s="1" t="s">
        <v>61</v>
      </c>
      <c r="I49" s="2">
        <v>80</v>
      </c>
      <c r="J49" s="2">
        <v>38.69</v>
      </c>
      <c r="K49" s="2">
        <f t="shared" si="0"/>
        <v>0.54000002145767212</v>
      </c>
      <c r="L49" s="2">
        <f t="shared" si="1"/>
        <v>0</v>
      </c>
      <c r="T49" s="8">
        <v>0.54000002145767212</v>
      </c>
      <c r="U49" s="5">
        <v>306.58501218259329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S49" s="5">
        <f t="shared" si="5"/>
        <v>306.58501218259329</v>
      </c>
      <c r="AT49" s="11">
        <f t="shared" si="8"/>
        <v>4.4304530543514305E-3</v>
      </c>
      <c r="AU49" s="5">
        <f t="shared" si="7"/>
        <v>4.4304530543514309</v>
      </c>
    </row>
    <row r="50" spans="1:47" x14ac:dyDescent="0.3">
      <c r="A50" s="1" t="s">
        <v>102</v>
      </c>
      <c r="B50" s="1" t="s">
        <v>103</v>
      </c>
      <c r="C50" s="1" t="s">
        <v>235</v>
      </c>
      <c r="D50" s="1" t="s">
        <v>198</v>
      </c>
      <c r="E50" s="1" t="s">
        <v>89</v>
      </c>
      <c r="F50" s="1" t="s">
        <v>104</v>
      </c>
      <c r="G50" s="1" t="s">
        <v>60</v>
      </c>
      <c r="H50" s="1" t="s">
        <v>61</v>
      </c>
      <c r="I50" s="2">
        <v>80</v>
      </c>
      <c r="J50" s="2">
        <v>36.4</v>
      </c>
      <c r="K50" s="2">
        <f t="shared" si="0"/>
        <v>0.12999999523162839</v>
      </c>
      <c r="L50" s="2">
        <f t="shared" si="1"/>
        <v>0</v>
      </c>
      <c r="T50" s="8">
        <v>0.12999999523162839</v>
      </c>
      <c r="U50" s="5">
        <v>73.807497292757034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S50" s="5">
        <f t="shared" si="5"/>
        <v>73.807497292757034</v>
      </c>
      <c r="AT50" s="11">
        <f t="shared" si="8"/>
        <v>1.0665904686168353E-3</v>
      </c>
      <c r="AU50" s="5">
        <f t="shared" si="7"/>
        <v>1.0665904686168353</v>
      </c>
    </row>
    <row r="51" spans="1:47" x14ac:dyDescent="0.3">
      <c r="A51" s="1" t="s">
        <v>105</v>
      </c>
      <c r="B51" s="1" t="s">
        <v>106</v>
      </c>
      <c r="C51" s="1" t="s">
        <v>236</v>
      </c>
      <c r="D51" s="1" t="s">
        <v>195</v>
      </c>
      <c r="E51" s="1" t="s">
        <v>77</v>
      </c>
      <c r="F51" s="1" t="s">
        <v>104</v>
      </c>
      <c r="G51" s="1" t="s">
        <v>60</v>
      </c>
      <c r="H51" s="1" t="s">
        <v>61</v>
      </c>
      <c r="I51" s="2">
        <v>2.5</v>
      </c>
      <c r="J51" s="2">
        <v>2.11</v>
      </c>
      <c r="K51" s="2">
        <f t="shared" si="0"/>
        <v>2.0999999139457945</v>
      </c>
      <c r="L51" s="2">
        <f t="shared" si="1"/>
        <v>0</v>
      </c>
      <c r="T51" s="8">
        <v>9.9999997764825821E-3</v>
      </c>
      <c r="U51" s="5">
        <v>5.677499873097986</v>
      </c>
      <c r="Z51" s="9">
        <v>2.089999914169312</v>
      </c>
      <c r="AA51" s="5">
        <v>427.45723244547838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S51" s="5">
        <f t="shared" si="5"/>
        <v>433.13473231857637</v>
      </c>
      <c r="AT51" s="11">
        <f t="shared" si="8"/>
        <v>6.2592201885056089E-3</v>
      </c>
      <c r="AU51" s="5">
        <f t="shared" si="7"/>
        <v>6.2592201885056094</v>
      </c>
    </row>
    <row r="52" spans="1:47" x14ac:dyDescent="0.3">
      <c r="A52" s="1" t="s">
        <v>107</v>
      </c>
      <c r="B52" s="1" t="s">
        <v>108</v>
      </c>
      <c r="C52" s="1" t="s">
        <v>109</v>
      </c>
      <c r="D52" s="1" t="s">
        <v>193</v>
      </c>
      <c r="E52" s="1" t="s">
        <v>77</v>
      </c>
      <c r="F52" s="1" t="s">
        <v>104</v>
      </c>
      <c r="G52" s="1" t="s">
        <v>60</v>
      </c>
      <c r="H52" s="1" t="s">
        <v>61</v>
      </c>
      <c r="I52" s="2">
        <v>112.77</v>
      </c>
      <c r="J52" s="2">
        <v>36.47</v>
      </c>
      <c r="K52" s="2">
        <f t="shared" si="0"/>
        <v>24.130000151693821</v>
      </c>
      <c r="L52" s="2">
        <f t="shared" si="1"/>
        <v>0</v>
      </c>
      <c r="T52" s="8">
        <v>24.090000152587891</v>
      </c>
      <c r="U52" s="5">
        <v>13677.097586631769</v>
      </c>
      <c r="Z52" s="9">
        <v>3.9999999105930328E-2</v>
      </c>
      <c r="AA52" s="5">
        <v>8.1809998171404015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5"/>
        <v>13685.278586448911</v>
      </c>
      <c r="AT52" s="11">
        <f t="shared" si="8"/>
        <v>0.19776565032106697</v>
      </c>
      <c r="AU52" s="5">
        <f t="shared" si="7"/>
        <v>197.76565032106697</v>
      </c>
    </row>
    <row r="53" spans="1:47" x14ac:dyDescent="0.3">
      <c r="A53" s="1" t="s">
        <v>107</v>
      </c>
      <c r="B53" s="1" t="s">
        <v>108</v>
      </c>
      <c r="C53" s="1" t="s">
        <v>109</v>
      </c>
      <c r="D53" s="1" t="s">
        <v>193</v>
      </c>
      <c r="E53" s="1" t="s">
        <v>91</v>
      </c>
      <c r="F53" s="1" t="s">
        <v>104</v>
      </c>
      <c r="G53" s="1" t="s">
        <v>60</v>
      </c>
      <c r="H53" s="1" t="s">
        <v>61</v>
      </c>
      <c r="I53" s="2">
        <v>112.77</v>
      </c>
      <c r="J53" s="2">
        <v>33.39</v>
      </c>
      <c r="K53" s="2">
        <f t="shared" si="0"/>
        <v>31.64999961853027</v>
      </c>
      <c r="L53" s="2">
        <f t="shared" si="1"/>
        <v>0</v>
      </c>
      <c r="T53" s="8">
        <v>31.64999961853027</v>
      </c>
      <c r="U53" s="5">
        <v>17969.287283420559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S53" s="5">
        <f t="shared" si="5"/>
        <v>17969.287283420559</v>
      </c>
      <c r="AT53" s="11">
        <f t="shared" si="8"/>
        <v>0.25967376279286036</v>
      </c>
      <c r="AU53" s="5">
        <f t="shared" si="7"/>
        <v>259.67376279286037</v>
      </c>
    </row>
    <row r="54" spans="1:47" x14ac:dyDescent="0.3">
      <c r="A54" s="1" t="s">
        <v>110</v>
      </c>
      <c r="B54" s="1" t="s">
        <v>111</v>
      </c>
      <c r="C54" s="1" t="s">
        <v>233</v>
      </c>
      <c r="D54" s="1" t="s">
        <v>232</v>
      </c>
      <c r="E54" s="1" t="s">
        <v>80</v>
      </c>
      <c r="F54" s="1" t="s">
        <v>112</v>
      </c>
      <c r="G54" s="1" t="s">
        <v>60</v>
      </c>
      <c r="H54" s="1" t="s">
        <v>64</v>
      </c>
      <c r="I54" s="2">
        <v>120</v>
      </c>
      <c r="J54" s="2">
        <v>7.0000000000000007E-2</v>
      </c>
      <c r="K54" s="2">
        <f t="shared" si="0"/>
        <v>6.9999998435378075E-2</v>
      </c>
      <c r="L54" s="2">
        <f t="shared" si="1"/>
        <v>0</v>
      </c>
      <c r="P54" s="6">
        <v>3.9999999105930328E-2</v>
      </c>
      <c r="Q54" s="5">
        <v>125.57999719306829</v>
      </c>
      <c r="R54" s="7">
        <v>2.999999932944775E-2</v>
      </c>
      <c r="S54" s="5">
        <v>56.767498731147498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S54" s="5">
        <f t="shared" si="5"/>
        <v>182.34749592421579</v>
      </c>
      <c r="AT54" s="11">
        <f t="shared" si="8"/>
        <v>2.6350995259664728E-3</v>
      </c>
      <c r="AU54" s="5">
        <f t="shared" si="7"/>
        <v>2.6350995259664729</v>
      </c>
    </row>
    <row r="55" spans="1:47" x14ac:dyDescent="0.3">
      <c r="A55" s="1" t="s">
        <v>110</v>
      </c>
      <c r="B55" s="1" t="s">
        <v>111</v>
      </c>
      <c r="C55" s="1" t="s">
        <v>233</v>
      </c>
      <c r="D55" s="1" t="s">
        <v>232</v>
      </c>
      <c r="E55" s="1" t="s">
        <v>81</v>
      </c>
      <c r="F55" s="1" t="s">
        <v>112</v>
      </c>
      <c r="G55" s="1" t="s">
        <v>60</v>
      </c>
      <c r="H55" s="1" t="s">
        <v>64</v>
      </c>
      <c r="I55" s="2">
        <v>120</v>
      </c>
      <c r="J55" s="2">
        <v>38.26</v>
      </c>
      <c r="K55" s="2">
        <f t="shared" si="0"/>
        <v>29.490000724792477</v>
      </c>
      <c r="L55" s="2">
        <f t="shared" si="1"/>
        <v>0</v>
      </c>
      <c r="R55" s="7">
        <v>20.520000457763668</v>
      </c>
      <c r="S55" s="5">
        <v>38828.970866203308</v>
      </c>
      <c r="T55" s="8">
        <v>8.9700002670288086</v>
      </c>
      <c r="U55" s="5">
        <v>5092.7176516056061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S55" s="5">
        <f t="shared" si="5"/>
        <v>43921.688517808914</v>
      </c>
      <c r="AT55" s="11">
        <f t="shared" si="8"/>
        <v>0.63471132414687192</v>
      </c>
      <c r="AU55" s="5">
        <f t="shared" si="7"/>
        <v>634.7113241468719</v>
      </c>
    </row>
    <row r="56" spans="1:47" x14ac:dyDescent="0.3">
      <c r="A56" s="1" t="s">
        <v>110</v>
      </c>
      <c r="B56" s="1" t="s">
        <v>111</v>
      </c>
      <c r="C56" s="1" t="s">
        <v>233</v>
      </c>
      <c r="D56" s="1" t="s">
        <v>232</v>
      </c>
      <c r="E56" s="1" t="s">
        <v>89</v>
      </c>
      <c r="F56" s="1" t="s">
        <v>112</v>
      </c>
      <c r="G56" s="1" t="s">
        <v>60</v>
      </c>
      <c r="H56" s="1" t="s">
        <v>64</v>
      </c>
      <c r="I56" s="2">
        <v>120</v>
      </c>
      <c r="J56" s="2">
        <v>39.409999999999997</v>
      </c>
      <c r="K56" s="2">
        <f t="shared" si="0"/>
        <v>27.469999670982357</v>
      </c>
      <c r="L56" s="2">
        <f t="shared" si="1"/>
        <v>0</v>
      </c>
      <c r="R56" s="7">
        <v>25.64999961853027</v>
      </c>
      <c r="S56" s="5">
        <v>48536.21177816391</v>
      </c>
      <c r="T56" s="8">
        <v>1.820000052452087</v>
      </c>
      <c r="U56" s="5">
        <v>1033.3050297796731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S56" s="5">
        <f t="shared" si="5"/>
        <v>49569.516807943583</v>
      </c>
      <c r="AT56" s="11">
        <f t="shared" si="8"/>
        <v>0.71632796261312848</v>
      </c>
      <c r="AU56" s="5">
        <f t="shared" si="7"/>
        <v>716.32796261312842</v>
      </c>
    </row>
    <row r="57" spans="1:47" x14ac:dyDescent="0.3">
      <c r="A57" s="1" t="s">
        <v>110</v>
      </c>
      <c r="B57" s="1" t="s">
        <v>111</v>
      </c>
      <c r="C57" s="1" t="s">
        <v>233</v>
      </c>
      <c r="D57" s="1" t="s">
        <v>232</v>
      </c>
      <c r="E57" s="1" t="s">
        <v>62</v>
      </c>
      <c r="F57" s="1" t="s">
        <v>112</v>
      </c>
      <c r="G57" s="1" t="s">
        <v>60</v>
      </c>
      <c r="H57" s="1" t="s">
        <v>64</v>
      </c>
      <c r="I57" s="2">
        <v>120</v>
      </c>
      <c r="J57" s="2">
        <v>40.369999999999997</v>
      </c>
      <c r="K57" s="2">
        <f t="shared" si="0"/>
        <v>39.999999046325684</v>
      </c>
      <c r="L57" s="2">
        <f t="shared" si="1"/>
        <v>0</v>
      </c>
      <c r="P57" s="6">
        <v>27.059999465942379</v>
      </c>
      <c r="Q57" s="5">
        <v>84954.87</v>
      </c>
      <c r="R57" s="7">
        <v>12.939999580383301</v>
      </c>
      <c r="S57" s="5">
        <v>24485.715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S57" s="5">
        <f t="shared" si="5"/>
        <v>109440.58499999999</v>
      </c>
      <c r="AT57" s="11">
        <f t="shared" si="8"/>
        <v>1.5815234105262841</v>
      </c>
      <c r="AU57" s="5">
        <f t="shared" si="7"/>
        <v>1581.5234105262841</v>
      </c>
    </row>
    <row r="58" spans="1:47" x14ac:dyDescent="0.3">
      <c r="A58" s="1" t="s">
        <v>113</v>
      </c>
      <c r="B58" s="1" t="s">
        <v>114</v>
      </c>
      <c r="C58" s="1" t="s">
        <v>234</v>
      </c>
      <c r="D58" s="1" t="s">
        <v>198</v>
      </c>
      <c r="E58" s="1" t="s">
        <v>80</v>
      </c>
      <c r="F58" s="1" t="s">
        <v>112</v>
      </c>
      <c r="G58" s="1" t="s">
        <v>60</v>
      </c>
      <c r="H58" s="1" t="s">
        <v>64</v>
      </c>
      <c r="I58" s="2">
        <v>40</v>
      </c>
      <c r="J58" s="2">
        <v>39.11</v>
      </c>
      <c r="K58" s="2">
        <f t="shared" si="0"/>
        <v>38.349999248981476</v>
      </c>
      <c r="L58" s="2">
        <f t="shared" si="1"/>
        <v>0</v>
      </c>
      <c r="P58" s="6">
        <v>7.75</v>
      </c>
      <c r="Q58" s="5">
        <v>24331.125</v>
      </c>
      <c r="R58" s="7">
        <v>30.29999923706055</v>
      </c>
      <c r="S58" s="5">
        <v>57335.17355632782</v>
      </c>
      <c r="T58" s="8">
        <v>0.30000001192092901</v>
      </c>
      <c r="U58" s="5">
        <v>170.32500676810739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S58" s="5">
        <f t="shared" si="5"/>
        <v>81836.623563095927</v>
      </c>
      <c r="AT58" s="11">
        <f t="shared" si="8"/>
        <v>1.182619190161156</v>
      </c>
      <c r="AU58" s="5">
        <f t="shared" si="7"/>
        <v>1182.619190161156</v>
      </c>
    </row>
    <row r="59" spans="1:47" x14ac:dyDescent="0.3">
      <c r="A59" s="1" t="s">
        <v>113</v>
      </c>
      <c r="B59" s="1" t="s">
        <v>114</v>
      </c>
      <c r="C59" s="1" t="s">
        <v>234</v>
      </c>
      <c r="D59" s="1" t="s">
        <v>198</v>
      </c>
      <c r="E59" s="1" t="s">
        <v>81</v>
      </c>
      <c r="F59" s="1" t="s">
        <v>112</v>
      </c>
      <c r="G59" s="1" t="s">
        <v>60</v>
      </c>
      <c r="H59" s="1" t="s">
        <v>64</v>
      </c>
      <c r="I59" s="2">
        <v>40</v>
      </c>
      <c r="J59" s="2">
        <v>0.08</v>
      </c>
      <c r="K59" s="2">
        <f t="shared" si="0"/>
        <v>5.9999998658895493E-2</v>
      </c>
      <c r="L59" s="2">
        <f t="shared" si="1"/>
        <v>0</v>
      </c>
      <c r="R59" s="7">
        <v>5.9999998658895493E-2</v>
      </c>
      <c r="S59" s="5">
        <v>113.534997462295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S59" s="5">
        <f t="shared" si="5"/>
        <v>113.534997462295</v>
      </c>
      <c r="AT59" s="11">
        <f t="shared" si="8"/>
        <v>1.6406916721128802E-3</v>
      </c>
      <c r="AU59" s="5">
        <f t="shared" si="7"/>
        <v>1.6406916721128801</v>
      </c>
    </row>
    <row r="60" spans="1:47" x14ac:dyDescent="0.3">
      <c r="A60" s="1" t="s">
        <v>115</v>
      </c>
      <c r="B60" s="1" t="s">
        <v>100</v>
      </c>
      <c r="C60" s="1" t="s">
        <v>101</v>
      </c>
      <c r="D60" s="1" t="s">
        <v>197</v>
      </c>
      <c r="E60" s="1" t="s">
        <v>79</v>
      </c>
      <c r="F60" s="1" t="s">
        <v>112</v>
      </c>
      <c r="G60" s="1" t="s">
        <v>60</v>
      </c>
      <c r="H60" s="1" t="s">
        <v>64</v>
      </c>
      <c r="I60" s="2">
        <v>160</v>
      </c>
      <c r="J60" s="2">
        <v>39.36</v>
      </c>
      <c r="K60" s="2">
        <f t="shared" si="0"/>
        <v>8.1400001049041748</v>
      </c>
      <c r="L60" s="2">
        <f t="shared" si="1"/>
        <v>0.28999999165534968</v>
      </c>
      <c r="R60" s="7">
        <v>1.549999952316284</v>
      </c>
      <c r="S60" s="5">
        <v>2932.9874097704892</v>
      </c>
      <c r="T60" s="8">
        <v>6.5900001525878906</v>
      </c>
      <c r="U60" s="5">
        <v>3741.4725866317749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0.28999999165534968</v>
      </c>
      <c r="AS60" s="5">
        <f t="shared" si="5"/>
        <v>6674.4599964022636</v>
      </c>
      <c r="AT60" s="11">
        <f t="shared" si="8"/>
        <v>9.6452469958300743E-2</v>
      </c>
      <c r="AU60" s="5">
        <f t="shared" si="7"/>
        <v>96.452469958300739</v>
      </c>
    </row>
    <row r="61" spans="1:47" x14ac:dyDescent="0.3">
      <c r="A61" s="1" t="s">
        <v>116</v>
      </c>
      <c r="B61" s="1" t="s">
        <v>117</v>
      </c>
      <c r="C61" s="1" t="s">
        <v>118</v>
      </c>
      <c r="D61" s="1" t="s">
        <v>198</v>
      </c>
      <c r="E61" s="1" t="s">
        <v>70</v>
      </c>
      <c r="F61" s="1" t="s">
        <v>112</v>
      </c>
      <c r="G61" s="1" t="s">
        <v>60</v>
      </c>
      <c r="H61" s="1" t="s">
        <v>64</v>
      </c>
      <c r="I61" s="2">
        <v>80</v>
      </c>
      <c r="J61" s="2">
        <v>37.67</v>
      </c>
      <c r="K61" s="2">
        <f t="shared" si="0"/>
        <v>26.089999318122864</v>
      </c>
      <c r="L61" s="2">
        <f t="shared" si="1"/>
        <v>2.810000061988831</v>
      </c>
      <c r="N61" s="4">
        <v>0.62000000476837158</v>
      </c>
      <c r="O61" s="5">
        <v>2711.8800208568568</v>
      </c>
      <c r="P61" s="6">
        <v>12.439999580383301</v>
      </c>
      <c r="Q61" s="5">
        <v>39055.378682613373</v>
      </c>
      <c r="R61" s="7">
        <v>13.02999973297119</v>
      </c>
      <c r="S61" s="5">
        <v>24656.016994714741</v>
      </c>
      <c r="AL61" s="5" t="str">
        <f t="shared" si="2"/>
        <v/>
      </c>
      <c r="AM61" s="3">
        <v>1.120000004768372</v>
      </c>
      <c r="AN61" s="5">
        <f t="shared" si="3"/>
        <v>10799.040045976642</v>
      </c>
      <c r="AP61" s="5" t="str">
        <f t="shared" si="4"/>
        <v/>
      </c>
      <c r="AQ61" s="2">
        <v>1.690000057220459</v>
      </c>
      <c r="AS61" s="5">
        <f t="shared" si="5"/>
        <v>66423.275698184967</v>
      </c>
      <c r="AT61" s="11">
        <f t="shared" si="8"/>
        <v>0.95988124990853385</v>
      </c>
      <c r="AU61" s="5">
        <f t="shared" si="7"/>
        <v>959.88124990853385</v>
      </c>
    </row>
    <row r="62" spans="1:47" x14ac:dyDescent="0.3">
      <c r="A62" s="1" t="s">
        <v>119</v>
      </c>
      <c r="B62" s="1" t="s">
        <v>120</v>
      </c>
      <c r="C62" s="1" t="s">
        <v>231</v>
      </c>
      <c r="D62" s="1" t="s">
        <v>230</v>
      </c>
      <c r="E62" s="1" t="s">
        <v>85</v>
      </c>
      <c r="F62" s="1" t="s">
        <v>112</v>
      </c>
      <c r="G62" s="1" t="s">
        <v>60</v>
      </c>
      <c r="H62" s="1" t="s">
        <v>64</v>
      </c>
      <c r="I62" s="2">
        <v>155</v>
      </c>
      <c r="J62" s="2">
        <v>38.549999999999997</v>
      </c>
      <c r="K62" s="2">
        <f t="shared" si="0"/>
        <v>36.490000605583191</v>
      </c>
      <c r="L62" s="2">
        <f t="shared" si="1"/>
        <v>2.0600000619888306</v>
      </c>
      <c r="N62" s="4">
        <v>7.3299999237060547</v>
      </c>
      <c r="O62" s="5">
        <v>32061.41966629028</v>
      </c>
      <c r="P62" s="6">
        <v>29.030000686645511</v>
      </c>
      <c r="Q62" s="5">
        <v>91139.687155723572</v>
      </c>
      <c r="R62" s="7">
        <v>0.12999999523162839</v>
      </c>
      <c r="S62" s="5">
        <v>245.9924909770489</v>
      </c>
      <c r="AL62" s="5" t="str">
        <f t="shared" si="2"/>
        <v/>
      </c>
      <c r="AM62" s="3">
        <v>0.62000000476837158</v>
      </c>
      <c r="AN62" s="5">
        <f t="shared" si="3"/>
        <v>5978.0400459766388</v>
      </c>
      <c r="AP62" s="5" t="str">
        <f t="shared" si="4"/>
        <v/>
      </c>
      <c r="AQ62" s="2">
        <v>1.440000057220459</v>
      </c>
      <c r="AS62" s="5">
        <f t="shared" si="5"/>
        <v>123447.0993129909</v>
      </c>
      <c r="AT62" s="11">
        <f t="shared" si="8"/>
        <v>1.783931231042472</v>
      </c>
      <c r="AU62" s="5">
        <f t="shared" si="7"/>
        <v>1783.9312310424721</v>
      </c>
    </row>
    <row r="63" spans="1:47" x14ac:dyDescent="0.3">
      <c r="A63" s="1" t="s">
        <v>119</v>
      </c>
      <c r="B63" s="1" t="s">
        <v>120</v>
      </c>
      <c r="C63" s="1" t="s">
        <v>231</v>
      </c>
      <c r="D63" s="1" t="s">
        <v>230</v>
      </c>
      <c r="E63" s="1" t="s">
        <v>86</v>
      </c>
      <c r="F63" s="1" t="s">
        <v>112</v>
      </c>
      <c r="G63" s="1" t="s">
        <v>60</v>
      </c>
      <c r="H63" s="1" t="s">
        <v>64</v>
      </c>
      <c r="I63" s="2">
        <v>155</v>
      </c>
      <c r="J63" s="2">
        <v>40.200000000000003</v>
      </c>
      <c r="K63" s="2">
        <f t="shared" ref="K63:K126" si="9">SUM(N63,P63,R63,T63,V63,X63,Z63,AB63,AE63,AG63,AI63,AV63,AX63,AZ63,BB63,BD63)</f>
        <v>40</v>
      </c>
      <c r="L63" s="2">
        <f t="shared" ref="L63:L126" si="10">SUM(M63,AD63,AK63,AM63,AO63,AQ63,AR63)</f>
        <v>0</v>
      </c>
      <c r="P63" s="6">
        <v>12.85999965667725</v>
      </c>
      <c r="Q63" s="5">
        <v>40373.97</v>
      </c>
      <c r="R63" s="7">
        <v>25.430000305175781</v>
      </c>
      <c r="S63" s="5">
        <v>48119.917500000003</v>
      </c>
      <c r="T63" s="8">
        <v>1.7100000381469731</v>
      </c>
      <c r="U63" s="5">
        <v>970.85249999999996</v>
      </c>
      <c r="AL63" s="5" t="str">
        <f t="shared" ref="AL63:AL126" si="11">IF(AK63&gt;0,AK63*$AL$1,"")</f>
        <v/>
      </c>
      <c r="AN63" s="5" t="str">
        <f t="shared" ref="AN63:AN126" si="12">IF(AM63&gt;0,AM63*$AN$1,"")</f>
        <v/>
      </c>
      <c r="AP63" s="5" t="str">
        <f t="shared" ref="AP63:AP126" si="13">IF(AO63&gt;0,AO63*$AP$1,"")</f>
        <v/>
      </c>
      <c r="AS63" s="5">
        <f t="shared" si="5"/>
        <v>89464.74</v>
      </c>
      <c r="AT63" s="11">
        <f t="shared" ref="AT63:AT126" si="14">(AS63/$AS$234)*100</f>
        <v>1.2928529277017964</v>
      </c>
      <c r="AU63" s="5">
        <f t="shared" ref="AU63:AU126" si="15">(AT63/100)*$AU$1</f>
        <v>1292.8529277017963</v>
      </c>
    </row>
    <row r="64" spans="1:47" x14ac:dyDescent="0.3">
      <c r="A64" s="1" t="s">
        <v>119</v>
      </c>
      <c r="B64" s="1" t="s">
        <v>120</v>
      </c>
      <c r="C64" s="1" t="s">
        <v>231</v>
      </c>
      <c r="D64" s="1" t="s">
        <v>230</v>
      </c>
      <c r="E64" s="1" t="s">
        <v>80</v>
      </c>
      <c r="F64" s="1" t="s">
        <v>112</v>
      </c>
      <c r="G64" s="1" t="s">
        <v>60</v>
      </c>
      <c r="H64" s="1" t="s">
        <v>64</v>
      </c>
      <c r="I64" s="2">
        <v>155</v>
      </c>
      <c r="J64" s="2">
        <v>0.08</v>
      </c>
      <c r="K64" s="2">
        <f t="shared" si="9"/>
        <v>7.9999998211860657E-2</v>
      </c>
      <c r="L64" s="2">
        <f t="shared" si="10"/>
        <v>0</v>
      </c>
      <c r="R64" s="7">
        <v>7.9999998211860657E-2</v>
      </c>
      <c r="S64" s="5">
        <v>151.3799966163933</v>
      </c>
      <c r="AL64" s="5" t="str">
        <f t="shared" si="11"/>
        <v/>
      </c>
      <c r="AN64" s="5" t="str">
        <f t="shared" si="12"/>
        <v/>
      </c>
      <c r="AP64" s="5" t="str">
        <f t="shared" si="13"/>
        <v/>
      </c>
      <c r="AS64" s="5">
        <f t="shared" ref="AS64:AS127" si="16">SUM(O64,Q64,S64,U64,W64,Y64,AA64,AC64,AF64,AH64,AJ64,AW64,AY64,BA64,BC64,BE64)</f>
        <v>151.3799966163933</v>
      </c>
      <c r="AT64" s="11">
        <f t="shared" si="14"/>
        <v>2.187588896150507E-3</v>
      </c>
      <c r="AU64" s="5">
        <f t="shared" si="15"/>
        <v>2.187588896150507</v>
      </c>
    </row>
    <row r="65" spans="1:47" x14ac:dyDescent="0.3">
      <c r="A65" s="1" t="s">
        <v>119</v>
      </c>
      <c r="B65" s="1" t="s">
        <v>120</v>
      </c>
      <c r="C65" s="1" t="s">
        <v>231</v>
      </c>
      <c r="D65" s="1" t="s">
        <v>230</v>
      </c>
      <c r="E65" s="1" t="s">
        <v>62</v>
      </c>
      <c r="F65" s="1" t="s">
        <v>112</v>
      </c>
      <c r="G65" s="1" t="s">
        <v>60</v>
      </c>
      <c r="H65" s="1" t="s">
        <v>64</v>
      </c>
      <c r="I65" s="2">
        <v>155</v>
      </c>
      <c r="J65" s="2">
        <v>0.09</v>
      </c>
      <c r="K65" s="2">
        <f t="shared" si="9"/>
        <v>8.9999997988343239E-2</v>
      </c>
      <c r="L65" s="2">
        <f t="shared" si="10"/>
        <v>0</v>
      </c>
      <c r="P65" s="6">
        <v>2.999999932944775E-2</v>
      </c>
      <c r="Q65" s="5">
        <v>94.184997894801199</v>
      </c>
      <c r="R65" s="7">
        <v>5.9999998658895493E-2</v>
      </c>
      <c r="S65" s="5">
        <v>113.534997462295</v>
      </c>
      <c r="AL65" s="5" t="str">
        <f t="shared" si="11"/>
        <v/>
      </c>
      <c r="AN65" s="5" t="str">
        <f t="shared" si="12"/>
        <v/>
      </c>
      <c r="AP65" s="5" t="str">
        <f t="shared" si="13"/>
        <v/>
      </c>
      <c r="AS65" s="5">
        <f t="shared" si="16"/>
        <v>207.7199953570962</v>
      </c>
      <c r="AT65" s="11">
        <f t="shared" si="14"/>
        <v>3.0017569395454045E-3</v>
      </c>
      <c r="AU65" s="5">
        <f t="shared" si="15"/>
        <v>3.0017569395454045</v>
      </c>
    </row>
    <row r="66" spans="1:47" x14ac:dyDescent="0.3">
      <c r="A66" s="1" t="s">
        <v>119</v>
      </c>
      <c r="B66" s="1" t="s">
        <v>120</v>
      </c>
      <c r="C66" s="1" t="s">
        <v>231</v>
      </c>
      <c r="D66" s="1" t="s">
        <v>230</v>
      </c>
      <c r="E66" s="1" t="s">
        <v>68</v>
      </c>
      <c r="F66" s="1" t="s">
        <v>112</v>
      </c>
      <c r="G66" s="1" t="s">
        <v>60</v>
      </c>
      <c r="H66" s="1" t="s">
        <v>64</v>
      </c>
      <c r="I66" s="2">
        <v>155</v>
      </c>
      <c r="J66" s="2">
        <v>40.99</v>
      </c>
      <c r="K66" s="2">
        <f t="shared" si="9"/>
        <v>39.990000337362289</v>
      </c>
      <c r="L66" s="2">
        <f t="shared" si="10"/>
        <v>0</v>
      </c>
      <c r="N66" s="4">
        <v>1.4600000381469731</v>
      </c>
      <c r="O66" s="5">
        <v>6386.04</v>
      </c>
      <c r="P66" s="6">
        <v>20.319999694824219</v>
      </c>
      <c r="Q66" s="5">
        <v>63794.64</v>
      </c>
      <c r="R66" s="7">
        <v>17.860000610351559</v>
      </c>
      <c r="S66" s="5">
        <v>33795.584999999999</v>
      </c>
      <c r="T66" s="8">
        <v>0.34999999403953552</v>
      </c>
      <c r="U66" s="5">
        <v>198.71250000000001</v>
      </c>
      <c r="AL66" s="5" t="str">
        <f t="shared" si="11"/>
        <v/>
      </c>
      <c r="AN66" s="5" t="str">
        <f t="shared" si="12"/>
        <v/>
      </c>
      <c r="AP66" s="5" t="str">
        <f t="shared" si="13"/>
        <v/>
      </c>
      <c r="AS66" s="5">
        <f t="shared" si="16"/>
        <v>104174.97749999998</v>
      </c>
      <c r="AT66" s="11">
        <f t="shared" si="14"/>
        <v>1.5054302360253182</v>
      </c>
      <c r="AU66" s="5">
        <f t="shared" si="15"/>
        <v>1505.4302360253182</v>
      </c>
    </row>
    <row r="67" spans="1:47" x14ac:dyDescent="0.3">
      <c r="A67" s="1" t="s">
        <v>119</v>
      </c>
      <c r="B67" s="1" t="s">
        <v>120</v>
      </c>
      <c r="C67" s="1" t="s">
        <v>231</v>
      </c>
      <c r="D67" s="1" t="s">
        <v>230</v>
      </c>
      <c r="E67" s="1" t="s">
        <v>74</v>
      </c>
      <c r="F67" s="1" t="s">
        <v>112</v>
      </c>
      <c r="G67" s="1" t="s">
        <v>60</v>
      </c>
      <c r="H67" s="1" t="s">
        <v>64</v>
      </c>
      <c r="I67" s="2">
        <v>155</v>
      </c>
      <c r="J67" s="2">
        <v>33.770000000000003</v>
      </c>
      <c r="K67" s="2">
        <f t="shared" si="9"/>
        <v>33.360000610351563</v>
      </c>
      <c r="L67" s="2">
        <f t="shared" si="10"/>
        <v>0.42000000178813929</v>
      </c>
      <c r="N67" s="4">
        <v>2.4800000190734859</v>
      </c>
      <c r="O67" s="5">
        <v>10847.520083427429</v>
      </c>
      <c r="P67" s="6">
        <v>25.940000534057621</v>
      </c>
      <c r="Q67" s="5">
        <v>81438.631676673889</v>
      </c>
      <c r="R67" s="7">
        <v>4.940000057220459</v>
      </c>
      <c r="S67" s="5">
        <v>9347.7151082754135</v>
      </c>
      <c r="AL67" s="5" t="str">
        <f t="shared" si="11"/>
        <v/>
      </c>
      <c r="AM67" s="3">
        <v>0.14000000059604639</v>
      </c>
      <c r="AN67" s="5">
        <f t="shared" si="12"/>
        <v>1349.8800057470794</v>
      </c>
      <c r="AP67" s="5" t="str">
        <f t="shared" si="13"/>
        <v/>
      </c>
      <c r="AQ67" s="2">
        <v>0.2800000011920929</v>
      </c>
      <c r="AS67" s="5">
        <f t="shared" si="16"/>
        <v>101633.86686837673</v>
      </c>
      <c r="AT67" s="11">
        <f t="shared" si="14"/>
        <v>1.4687087039478954</v>
      </c>
      <c r="AU67" s="5">
        <f t="shared" si="15"/>
        <v>1468.7087039478954</v>
      </c>
    </row>
    <row r="68" spans="1:47" x14ac:dyDescent="0.3">
      <c r="A68" s="1" t="s">
        <v>121</v>
      </c>
      <c r="B68" s="1" t="s">
        <v>122</v>
      </c>
      <c r="C68" s="1" t="s">
        <v>123</v>
      </c>
      <c r="D68" s="1" t="s">
        <v>199</v>
      </c>
      <c r="E68" s="1" t="s">
        <v>70</v>
      </c>
      <c r="F68" s="1" t="s">
        <v>112</v>
      </c>
      <c r="G68" s="1" t="s">
        <v>60</v>
      </c>
      <c r="H68" s="1" t="s">
        <v>64</v>
      </c>
      <c r="I68" s="2">
        <v>80</v>
      </c>
      <c r="J68" s="2">
        <v>0.06</v>
      </c>
      <c r="K68" s="2">
        <f t="shared" si="9"/>
        <v>4.9999998882412904E-2</v>
      </c>
      <c r="L68" s="2">
        <f t="shared" si="10"/>
        <v>0</v>
      </c>
      <c r="N68" s="4">
        <v>9.9999997764825821E-3</v>
      </c>
      <c r="O68" s="5">
        <v>43.739999022334807</v>
      </c>
      <c r="P68" s="6">
        <v>1.9999999552965161E-2</v>
      </c>
      <c r="Q68" s="5">
        <v>62.789998596534133</v>
      </c>
      <c r="R68" s="7">
        <v>1.9999999552965161E-2</v>
      </c>
      <c r="S68" s="5">
        <v>37.844999154098332</v>
      </c>
      <c r="AL68" s="5" t="str">
        <f t="shared" si="11"/>
        <v/>
      </c>
      <c r="AN68" s="5" t="str">
        <f t="shared" si="12"/>
        <v/>
      </c>
      <c r="AP68" s="5" t="str">
        <f t="shared" si="13"/>
        <v/>
      </c>
      <c r="AS68" s="5">
        <f t="shared" si="16"/>
        <v>144.37499677296728</v>
      </c>
      <c r="AT68" s="11">
        <f t="shared" si="14"/>
        <v>2.0863598023631224E-3</v>
      </c>
      <c r="AU68" s="5">
        <f t="shared" si="15"/>
        <v>2.0863598023631225</v>
      </c>
    </row>
    <row r="69" spans="1:47" x14ac:dyDescent="0.3">
      <c r="A69" s="1" t="s">
        <v>121</v>
      </c>
      <c r="B69" s="1" t="s">
        <v>122</v>
      </c>
      <c r="C69" s="1" t="s">
        <v>123</v>
      </c>
      <c r="D69" s="1" t="s">
        <v>199</v>
      </c>
      <c r="E69" s="1" t="s">
        <v>79</v>
      </c>
      <c r="F69" s="1" t="s">
        <v>112</v>
      </c>
      <c r="G69" s="1" t="s">
        <v>60</v>
      </c>
      <c r="H69" s="1" t="s">
        <v>64</v>
      </c>
      <c r="I69" s="2">
        <v>80</v>
      </c>
      <c r="J69" s="2">
        <v>0.08</v>
      </c>
      <c r="K69" s="2">
        <f t="shared" si="9"/>
        <v>1.9999999552965161E-2</v>
      </c>
      <c r="L69" s="2">
        <f t="shared" si="10"/>
        <v>9.9999997764825821E-3</v>
      </c>
      <c r="T69" s="8">
        <v>1.9999999552965161E-2</v>
      </c>
      <c r="U69" s="5">
        <v>11.35499974619597</v>
      </c>
      <c r="AL69" s="5" t="str">
        <f t="shared" si="11"/>
        <v/>
      </c>
      <c r="AN69" s="5" t="str">
        <f t="shared" si="12"/>
        <v/>
      </c>
      <c r="AP69" s="5" t="str">
        <f t="shared" si="13"/>
        <v/>
      </c>
      <c r="AR69" s="2">
        <v>9.9999997764825821E-3</v>
      </c>
      <c r="AS69" s="5">
        <f t="shared" si="16"/>
        <v>11.35499974619597</v>
      </c>
      <c r="AT69" s="11">
        <f t="shared" si="14"/>
        <v>1.640908436767671E-4</v>
      </c>
      <c r="AU69" s="5">
        <f t="shared" si="15"/>
        <v>0.1640908436767671</v>
      </c>
    </row>
    <row r="70" spans="1:47" x14ac:dyDescent="0.3">
      <c r="A70" s="1" t="s">
        <v>121</v>
      </c>
      <c r="B70" s="1" t="s">
        <v>122</v>
      </c>
      <c r="C70" s="1" t="s">
        <v>123</v>
      </c>
      <c r="D70" s="1" t="s">
        <v>199</v>
      </c>
      <c r="E70" s="1" t="s">
        <v>84</v>
      </c>
      <c r="F70" s="1" t="s">
        <v>112</v>
      </c>
      <c r="G70" s="1" t="s">
        <v>60</v>
      </c>
      <c r="H70" s="1" t="s">
        <v>64</v>
      </c>
      <c r="I70" s="2">
        <v>80</v>
      </c>
      <c r="J70" s="2">
        <v>40.04</v>
      </c>
      <c r="K70" s="2">
        <f t="shared" si="9"/>
        <v>14.300000190734863</v>
      </c>
      <c r="L70" s="2">
        <f t="shared" si="10"/>
        <v>0.2099999934434891</v>
      </c>
      <c r="R70" s="7">
        <v>13.090000152587891</v>
      </c>
      <c r="S70" s="5">
        <v>24769.55278873444</v>
      </c>
      <c r="T70" s="8">
        <v>1.2100000381469731</v>
      </c>
      <c r="U70" s="5">
        <v>686.97752165794373</v>
      </c>
      <c r="AL70" s="5" t="str">
        <f t="shared" si="11"/>
        <v/>
      </c>
      <c r="AN70" s="5" t="str">
        <f t="shared" si="12"/>
        <v/>
      </c>
      <c r="AP70" s="5" t="str">
        <f t="shared" si="13"/>
        <v/>
      </c>
      <c r="AR70" s="2">
        <v>0.2099999934434891</v>
      </c>
      <c r="AS70" s="5">
        <f t="shared" si="16"/>
        <v>25456.530310392383</v>
      </c>
      <c r="AT70" s="11">
        <f t="shared" si="14"/>
        <v>0.3678717418831185</v>
      </c>
      <c r="AU70" s="5">
        <f t="shared" si="15"/>
        <v>367.87174188311849</v>
      </c>
    </row>
    <row r="71" spans="1:47" x14ac:dyDescent="0.3">
      <c r="A71" s="1" t="s">
        <v>121</v>
      </c>
      <c r="B71" s="1" t="s">
        <v>122</v>
      </c>
      <c r="C71" s="1" t="s">
        <v>123</v>
      </c>
      <c r="D71" s="1" t="s">
        <v>199</v>
      </c>
      <c r="E71" s="1" t="s">
        <v>71</v>
      </c>
      <c r="F71" s="1" t="s">
        <v>112</v>
      </c>
      <c r="G71" s="1" t="s">
        <v>60</v>
      </c>
      <c r="H71" s="1" t="s">
        <v>64</v>
      </c>
      <c r="I71" s="2">
        <v>80</v>
      </c>
      <c r="J71" s="2">
        <v>38.15</v>
      </c>
      <c r="K71" s="2">
        <f t="shared" si="9"/>
        <v>29.279999017715454</v>
      </c>
      <c r="L71" s="2">
        <f t="shared" si="10"/>
        <v>2.720000028610229</v>
      </c>
      <c r="N71" s="4">
        <v>2.6099998950958252</v>
      </c>
      <c r="O71" s="5">
        <v>11416.139541149139</v>
      </c>
      <c r="P71" s="6">
        <v>16.879999160766602</v>
      </c>
      <c r="Q71" s="5">
        <v>52994.757365226753</v>
      </c>
      <c r="R71" s="7">
        <v>9.7899999618530273</v>
      </c>
      <c r="S71" s="5">
        <v>18525.127427816391</v>
      </c>
      <c r="AL71" s="5" t="str">
        <f t="shared" si="11"/>
        <v/>
      </c>
      <c r="AM71" s="3">
        <v>1</v>
      </c>
      <c r="AN71" s="5">
        <f t="shared" si="12"/>
        <v>9642</v>
      </c>
      <c r="AP71" s="5" t="str">
        <f t="shared" si="13"/>
        <v/>
      </c>
      <c r="AQ71" s="2">
        <v>1.720000028610229</v>
      </c>
      <c r="AS71" s="5">
        <f t="shared" si="16"/>
        <v>82936.024334192276</v>
      </c>
      <c r="AT71" s="11">
        <f t="shared" si="14"/>
        <v>1.1985066057578426</v>
      </c>
      <c r="AU71" s="5">
        <f t="shared" si="15"/>
        <v>1198.5066057578426</v>
      </c>
    </row>
    <row r="72" spans="1:47" x14ac:dyDescent="0.3">
      <c r="A72" s="1" t="s">
        <v>124</v>
      </c>
      <c r="B72" s="1" t="s">
        <v>125</v>
      </c>
      <c r="C72" s="1" t="s">
        <v>228</v>
      </c>
      <c r="D72" s="1" t="s">
        <v>225</v>
      </c>
      <c r="E72" s="1" t="s">
        <v>74</v>
      </c>
      <c r="F72" s="1" t="s">
        <v>112</v>
      </c>
      <c r="G72" s="1" t="s">
        <v>60</v>
      </c>
      <c r="H72" s="1" t="s">
        <v>64</v>
      </c>
      <c r="I72" s="2">
        <v>5</v>
      </c>
      <c r="J72" s="2">
        <v>4.66</v>
      </c>
      <c r="K72" s="2">
        <f t="shared" si="9"/>
        <v>3.029999990016222</v>
      </c>
      <c r="L72" s="2">
        <f t="shared" si="10"/>
        <v>1.6299999952316289</v>
      </c>
      <c r="P72" s="6">
        <v>3.0099999904632568</v>
      </c>
      <c r="Q72" s="5">
        <v>9449.8949700593948</v>
      </c>
      <c r="R72" s="7">
        <v>1.9999999552965161E-2</v>
      </c>
      <c r="S72" s="5">
        <v>37.844999154098332</v>
      </c>
      <c r="AL72" s="5" t="str">
        <f t="shared" si="11"/>
        <v/>
      </c>
      <c r="AM72" s="3">
        <v>0.50999999046325684</v>
      </c>
      <c r="AN72" s="5">
        <f t="shared" si="12"/>
        <v>4917.4199080467224</v>
      </c>
      <c r="AP72" s="5" t="str">
        <f t="shared" si="13"/>
        <v/>
      </c>
      <c r="AQ72" s="2">
        <v>1.120000004768372</v>
      </c>
      <c r="AS72" s="5">
        <f t="shared" si="16"/>
        <v>9487.7399692134932</v>
      </c>
      <c r="AT72" s="11">
        <f t="shared" si="14"/>
        <v>0.13710711500945527</v>
      </c>
      <c r="AU72" s="5">
        <f t="shared" si="15"/>
        <v>137.10711500945527</v>
      </c>
    </row>
    <row r="73" spans="1:47" x14ac:dyDescent="0.3">
      <c r="A73" s="1" t="s">
        <v>126</v>
      </c>
      <c r="B73" s="1" t="s">
        <v>127</v>
      </c>
      <c r="C73" s="1" t="s">
        <v>229</v>
      </c>
      <c r="D73" s="1" t="s">
        <v>198</v>
      </c>
      <c r="E73" s="1" t="s">
        <v>68</v>
      </c>
      <c r="F73" s="1" t="s">
        <v>112</v>
      </c>
      <c r="G73" s="1" t="s">
        <v>60</v>
      </c>
      <c r="H73" s="1" t="s">
        <v>64</v>
      </c>
      <c r="I73" s="2">
        <v>87.4</v>
      </c>
      <c r="J73" s="2">
        <v>7.0000000000000007E-2</v>
      </c>
      <c r="K73" s="2">
        <f t="shared" si="9"/>
        <v>7.0000000298023224E-2</v>
      </c>
      <c r="L73" s="2">
        <f t="shared" si="10"/>
        <v>0</v>
      </c>
      <c r="N73" s="4">
        <v>1.9999999552965161E-2</v>
      </c>
      <c r="O73" s="5">
        <v>87.479998044669628</v>
      </c>
      <c r="P73" s="6">
        <v>5.000000074505806E-2</v>
      </c>
      <c r="Q73" s="5">
        <v>156.97500233910981</v>
      </c>
      <c r="AL73" s="5" t="str">
        <f t="shared" si="11"/>
        <v/>
      </c>
      <c r="AN73" s="5" t="str">
        <f t="shared" si="12"/>
        <v/>
      </c>
      <c r="AP73" s="5" t="str">
        <f t="shared" si="13"/>
        <v/>
      </c>
      <c r="AS73" s="5">
        <f t="shared" si="16"/>
        <v>244.45500038377943</v>
      </c>
      <c r="AT73" s="11">
        <f t="shared" si="14"/>
        <v>3.5326136636345557E-3</v>
      </c>
      <c r="AU73" s="5">
        <f t="shared" si="15"/>
        <v>3.5326136636345558</v>
      </c>
    </row>
    <row r="74" spans="1:47" x14ac:dyDescent="0.3">
      <c r="A74" s="1" t="s">
        <v>126</v>
      </c>
      <c r="B74" s="1" t="s">
        <v>127</v>
      </c>
      <c r="C74" s="1" t="s">
        <v>229</v>
      </c>
      <c r="D74" s="1" t="s">
        <v>198</v>
      </c>
      <c r="E74" s="1" t="s">
        <v>74</v>
      </c>
      <c r="F74" s="1" t="s">
        <v>112</v>
      </c>
      <c r="G74" s="1" t="s">
        <v>60</v>
      </c>
      <c r="H74" s="1" t="s">
        <v>64</v>
      </c>
      <c r="I74" s="2">
        <v>87.4</v>
      </c>
      <c r="J74" s="2">
        <v>0.05</v>
      </c>
      <c r="K74" s="2">
        <f t="shared" si="9"/>
        <v>4.999999888241291E-2</v>
      </c>
      <c r="L74" s="2">
        <f t="shared" si="10"/>
        <v>0</v>
      </c>
      <c r="N74" s="4">
        <v>1.9999999552965161E-2</v>
      </c>
      <c r="O74" s="5">
        <v>87.479998044669628</v>
      </c>
      <c r="P74" s="6">
        <v>2.999999932944775E-2</v>
      </c>
      <c r="Q74" s="5">
        <v>94.184997894801199</v>
      </c>
      <c r="AL74" s="5" t="str">
        <f t="shared" si="11"/>
        <v/>
      </c>
      <c r="AN74" s="5" t="str">
        <f t="shared" si="12"/>
        <v/>
      </c>
      <c r="AP74" s="5" t="str">
        <f t="shared" si="13"/>
        <v/>
      </c>
      <c r="AS74" s="5">
        <f t="shared" si="16"/>
        <v>181.66499593947083</v>
      </c>
      <c r="AT74" s="11">
        <f t="shared" si="14"/>
        <v>2.6252367341734833E-3</v>
      </c>
      <c r="AU74" s="5">
        <f t="shared" si="15"/>
        <v>2.625236734173483</v>
      </c>
    </row>
    <row r="75" spans="1:47" x14ac:dyDescent="0.3">
      <c r="A75" s="1" t="s">
        <v>126</v>
      </c>
      <c r="B75" s="1" t="s">
        <v>127</v>
      </c>
      <c r="C75" s="1" t="s">
        <v>229</v>
      </c>
      <c r="D75" s="1" t="s">
        <v>198</v>
      </c>
      <c r="E75" s="1" t="s">
        <v>70</v>
      </c>
      <c r="F75" s="1" t="s">
        <v>63</v>
      </c>
      <c r="G75" s="1" t="s">
        <v>60</v>
      </c>
      <c r="H75" s="1" t="s">
        <v>64</v>
      </c>
      <c r="I75" s="2">
        <v>87.4</v>
      </c>
      <c r="J75" s="2">
        <v>20.7</v>
      </c>
      <c r="K75" s="2">
        <f t="shared" si="9"/>
        <v>20.699999570846558</v>
      </c>
      <c r="L75" s="2">
        <f t="shared" si="10"/>
        <v>0</v>
      </c>
      <c r="N75" s="4">
        <v>11.439999580383301</v>
      </c>
      <c r="O75" s="5">
        <v>50038.558164596558</v>
      </c>
      <c r="P75" s="6">
        <v>7.309999942779541</v>
      </c>
      <c r="Q75" s="5">
        <v>22949.744820356369</v>
      </c>
      <c r="R75" s="7">
        <v>1.950000047683716</v>
      </c>
      <c r="S75" s="5">
        <v>3689.8875902295108</v>
      </c>
      <c r="AL75" s="5" t="str">
        <f t="shared" si="11"/>
        <v/>
      </c>
      <c r="AN75" s="5" t="str">
        <f t="shared" si="12"/>
        <v/>
      </c>
      <c r="AP75" s="5" t="str">
        <f t="shared" si="13"/>
        <v/>
      </c>
      <c r="AS75" s="5">
        <f t="shared" si="16"/>
        <v>76678.190575182438</v>
      </c>
      <c r="AT75" s="11">
        <f t="shared" si="14"/>
        <v>1.1080747921024627</v>
      </c>
      <c r="AU75" s="5">
        <f t="shared" si="15"/>
        <v>1108.0747921024627</v>
      </c>
    </row>
    <row r="76" spans="1:47" x14ac:dyDescent="0.3">
      <c r="A76" s="1" t="s">
        <v>126</v>
      </c>
      <c r="B76" s="1" t="s">
        <v>127</v>
      </c>
      <c r="C76" s="1" t="s">
        <v>229</v>
      </c>
      <c r="D76" s="1" t="s">
        <v>198</v>
      </c>
      <c r="E76" s="1" t="s">
        <v>67</v>
      </c>
      <c r="F76" s="1" t="s">
        <v>63</v>
      </c>
      <c r="G76" s="1" t="s">
        <v>60</v>
      </c>
      <c r="H76" s="1" t="s">
        <v>64</v>
      </c>
      <c r="I76" s="2">
        <v>87.4</v>
      </c>
      <c r="J76" s="2">
        <v>41.07</v>
      </c>
      <c r="K76" s="2">
        <f t="shared" si="9"/>
        <v>40</v>
      </c>
      <c r="L76" s="2">
        <f t="shared" si="10"/>
        <v>0</v>
      </c>
      <c r="N76" s="4">
        <v>21.069999694824219</v>
      </c>
      <c r="O76" s="5">
        <v>92160.180000000008</v>
      </c>
      <c r="P76" s="6">
        <v>18.930000305175781</v>
      </c>
      <c r="Q76" s="5">
        <v>59430.735000000001</v>
      </c>
      <c r="AL76" s="5" t="str">
        <f t="shared" si="11"/>
        <v/>
      </c>
      <c r="AN76" s="5" t="str">
        <f t="shared" si="12"/>
        <v/>
      </c>
      <c r="AP76" s="5" t="str">
        <f t="shared" si="13"/>
        <v/>
      </c>
      <c r="AS76" s="5">
        <f t="shared" si="16"/>
        <v>151590.91500000001</v>
      </c>
      <c r="AT76" s="11">
        <f t="shared" si="14"/>
        <v>2.1906368729260728</v>
      </c>
      <c r="AU76" s="5">
        <f t="shared" si="15"/>
        <v>2190.6368729260726</v>
      </c>
    </row>
    <row r="77" spans="1:47" x14ac:dyDescent="0.3">
      <c r="A77" s="1" t="s">
        <v>126</v>
      </c>
      <c r="B77" s="1" t="s">
        <v>127</v>
      </c>
      <c r="C77" s="1" t="s">
        <v>229</v>
      </c>
      <c r="D77" s="1" t="s">
        <v>198</v>
      </c>
      <c r="E77" s="1" t="s">
        <v>58</v>
      </c>
      <c r="F77" s="1" t="s">
        <v>63</v>
      </c>
      <c r="G77" s="1" t="s">
        <v>60</v>
      </c>
      <c r="H77" s="1" t="s">
        <v>64</v>
      </c>
      <c r="I77" s="2">
        <v>87.4</v>
      </c>
      <c r="J77" s="2">
        <v>0.08</v>
      </c>
      <c r="K77" s="2">
        <f t="shared" si="9"/>
        <v>7.9999998211860657E-2</v>
      </c>
      <c r="L77" s="2">
        <f t="shared" si="10"/>
        <v>0</v>
      </c>
      <c r="P77" s="6">
        <v>7.9999998211860657E-2</v>
      </c>
      <c r="Q77" s="5">
        <v>251.1599943861365</v>
      </c>
      <c r="AL77" s="5" t="str">
        <f t="shared" si="11"/>
        <v/>
      </c>
      <c r="AN77" s="5" t="str">
        <f t="shared" si="12"/>
        <v/>
      </c>
      <c r="AP77" s="5" t="str">
        <f t="shared" si="13"/>
        <v/>
      </c>
      <c r="AS77" s="5">
        <f t="shared" si="16"/>
        <v>251.1599943861365</v>
      </c>
      <c r="AT77" s="11">
        <f t="shared" si="14"/>
        <v>3.629507379820064E-3</v>
      </c>
      <c r="AU77" s="5">
        <f t="shared" si="15"/>
        <v>3.6295073798200641</v>
      </c>
    </row>
    <row r="78" spans="1:47" x14ac:dyDescent="0.3">
      <c r="A78" s="1" t="s">
        <v>126</v>
      </c>
      <c r="B78" s="1" t="s">
        <v>127</v>
      </c>
      <c r="C78" s="1" t="s">
        <v>229</v>
      </c>
      <c r="D78" s="1" t="s">
        <v>198</v>
      </c>
      <c r="E78" s="1" t="s">
        <v>79</v>
      </c>
      <c r="F78" s="1" t="s">
        <v>63</v>
      </c>
      <c r="G78" s="1" t="s">
        <v>60</v>
      </c>
      <c r="H78" s="1" t="s">
        <v>64</v>
      </c>
      <c r="I78" s="2">
        <v>87.4</v>
      </c>
      <c r="J78" s="2">
        <v>0.04</v>
      </c>
      <c r="K78" s="2">
        <f t="shared" si="9"/>
        <v>3.9999999105930328E-2</v>
      </c>
      <c r="L78" s="2">
        <f t="shared" si="10"/>
        <v>0</v>
      </c>
      <c r="P78" s="6">
        <v>3.9999999105930328E-2</v>
      </c>
      <c r="Q78" s="5">
        <v>125.57999719306829</v>
      </c>
      <c r="AL78" s="5" t="str">
        <f t="shared" si="11"/>
        <v/>
      </c>
      <c r="AN78" s="5" t="str">
        <f t="shared" si="12"/>
        <v/>
      </c>
      <c r="AP78" s="5" t="str">
        <f t="shared" si="13"/>
        <v/>
      </c>
      <c r="AS78" s="5">
        <f t="shared" si="16"/>
        <v>125.57999719306829</v>
      </c>
      <c r="AT78" s="11">
        <f t="shared" si="14"/>
        <v>1.8147536899100326E-3</v>
      </c>
      <c r="AU78" s="5">
        <f t="shared" si="15"/>
        <v>1.8147536899100327</v>
      </c>
    </row>
    <row r="79" spans="1:47" x14ac:dyDescent="0.3">
      <c r="A79" s="1" t="s">
        <v>126</v>
      </c>
      <c r="B79" s="1" t="s">
        <v>127</v>
      </c>
      <c r="C79" s="1" t="s">
        <v>229</v>
      </c>
      <c r="D79" s="1" t="s">
        <v>198</v>
      </c>
      <c r="E79" s="1" t="s">
        <v>84</v>
      </c>
      <c r="F79" s="1" t="s">
        <v>63</v>
      </c>
      <c r="G79" s="1" t="s">
        <v>60</v>
      </c>
      <c r="H79" s="1" t="s">
        <v>64</v>
      </c>
      <c r="I79" s="2">
        <v>87.4</v>
      </c>
      <c r="J79" s="2">
        <v>20.56</v>
      </c>
      <c r="K79" s="2">
        <f t="shared" si="9"/>
        <v>20.559999823570251</v>
      </c>
      <c r="L79" s="2">
        <f t="shared" si="10"/>
        <v>0</v>
      </c>
      <c r="N79" s="4">
        <v>2.1099998950958252</v>
      </c>
      <c r="O79" s="5">
        <v>9229.1395411491394</v>
      </c>
      <c r="P79" s="6">
        <v>9.369999885559082</v>
      </c>
      <c r="Q79" s="5">
        <v>29417.114640712742</v>
      </c>
      <c r="R79" s="7">
        <v>7.6700000762939453</v>
      </c>
      <c r="S79" s="5">
        <v>14513.55764436722</v>
      </c>
      <c r="T79" s="8">
        <v>1.4099999666213989</v>
      </c>
      <c r="U79" s="5">
        <v>800.52748104929924</v>
      </c>
      <c r="AL79" s="5" t="str">
        <f t="shared" si="11"/>
        <v/>
      </c>
      <c r="AN79" s="5" t="str">
        <f t="shared" si="12"/>
        <v/>
      </c>
      <c r="AP79" s="5" t="str">
        <f t="shared" si="13"/>
        <v/>
      </c>
      <c r="AS79" s="5">
        <f t="shared" si="16"/>
        <v>53960.339307278395</v>
      </c>
      <c r="AT79" s="11">
        <f t="shared" si="14"/>
        <v>0.77977963891916735</v>
      </c>
      <c r="AU79" s="5">
        <f t="shared" si="15"/>
        <v>779.77963891916738</v>
      </c>
    </row>
    <row r="80" spans="1:47" x14ac:dyDescent="0.3">
      <c r="A80" s="1" t="s">
        <v>126</v>
      </c>
      <c r="B80" s="1" t="s">
        <v>127</v>
      </c>
      <c r="C80" s="1" t="s">
        <v>229</v>
      </c>
      <c r="D80" s="1" t="s">
        <v>198</v>
      </c>
      <c r="E80" s="1" t="s">
        <v>71</v>
      </c>
      <c r="F80" s="1" t="s">
        <v>63</v>
      </c>
      <c r="G80" s="1" t="s">
        <v>60</v>
      </c>
      <c r="H80" s="1" t="s">
        <v>64</v>
      </c>
      <c r="I80" s="2">
        <v>87.4</v>
      </c>
      <c r="J80" s="2">
        <v>5.05</v>
      </c>
      <c r="K80" s="2">
        <f t="shared" si="9"/>
        <v>5.0499997697770596</v>
      </c>
      <c r="L80" s="2">
        <f t="shared" si="10"/>
        <v>0</v>
      </c>
      <c r="P80" s="6">
        <v>5.9999998658895493E-2</v>
      </c>
      <c r="Q80" s="5">
        <v>188.3699957896024</v>
      </c>
      <c r="R80" s="7">
        <v>4.9899997711181641</v>
      </c>
      <c r="S80" s="5">
        <v>9442.3270668983459</v>
      </c>
      <c r="AL80" s="5" t="str">
        <f t="shared" si="11"/>
        <v/>
      </c>
      <c r="AN80" s="5" t="str">
        <f t="shared" si="12"/>
        <v/>
      </c>
      <c r="AP80" s="5" t="str">
        <f t="shared" si="13"/>
        <v/>
      </c>
      <c r="AS80" s="5">
        <f t="shared" si="16"/>
        <v>9630.6970626879483</v>
      </c>
      <c r="AT80" s="11">
        <f t="shared" si="14"/>
        <v>0.13917298472342515</v>
      </c>
      <c r="AU80" s="5">
        <f t="shared" si="15"/>
        <v>139.17298472342515</v>
      </c>
    </row>
    <row r="81" spans="1:47" x14ac:dyDescent="0.3">
      <c r="A81" s="1" t="s">
        <v>128</v>
      </c>
      <c r="B81" s="1" t="s">
        <v>129</v>
      </c>
      <c r="C81" s="1" t="s">
        <v>229</v>
      </c>
      <c r="D81" s="1" t="s">
        <v>198</v>
      </c>
      <c r="E81" s="1" t="s">
        <v>89</v>
      </c>
      <c r="F81" s="1" t="s">
        <v>112</v>
      </c>
      <c r="G81" s="1" t="s">
        <v>60</v>
      </c>
      <c r="H81" s="1" t="s">
        <v>64</v>
      </c>
      <c r="I81" s="2">
        <v>120</v>
      </c>
      <c r="J81" s="2">
        <v>0.14000000000000001</v>
      </c>
      <c r="K81" s="2">
        <f t="shared" si="9"/>
        <v>9.9999997764825821E-2</v>
      </c>
      <c r="L81" s="2">
        <f t="shared" si="10"/>
        <v>0</v>
      </c>
      <c r="R81" s="7">
        <v>5.9999998658895493E-2</v>
      </c>
      <c r="S81" s="5">
        <v>113.534997462295</v>
      </c>
      <c r="T81" s="8">
        <v>3.9999999105930328E-2</v>
      </c>
      <c r="U81" s="5">
        <v>22.70999949239194</v>
      </c>
      <c r="AL81" s="5" t="str">
        <f t="shared" si="11"/>
        <v/>
      </c>
      <c r="AN81" s="5" t="str">
        <f t="shared" si="12"/>
        <v/>
      </c>
      <c r="AP81" s="5" t="str">
        <f t="shared" si="13"/>
        <v/>
      </c>
      <c r="AS81" s="5">
        <f t="shared" si="16"/>
        <v>136.24499695468694</v>
      </c>
      <c r="AT81" s="11">
        <f t="shared" si="14"/>
        <v>1.9688733594664144E-3</v>
      </c>
      <c r="AU81" s="5">
        <f t="shared" si="15"/>
        <v>1.9688733594664143</v>
      </c>
    </row>
    <row r="82" spans="1:47" x14ac:dyDescent="0.3">
      <c r="A82" s="1" t="s">
        <v>128</v>
      </c>
      <c r="B82" s="1" t="s">
        <v>129</v>
      </c>
      <c r="C82" s="1" t="s">
        <v>229</v>
      </c>
      <c r="D82" s="1" t="s">
        <v>198</v>
      </c>
      <c r="E82" s="1" t="s">
        <v>62</v>
      </c>
      <c r="F82" s="1" t="s">
        <v>112</v>
      </c>
      <c r="G82" s="1" t="s">
        <v>60</v>
      </c>
      <c r="H82" s="1" t="s">
        <v>64</v>
      </c>
      <c r="I82" s="2">
        <v>120</v>
      </c>
      <c r="J82" s="2">
        <v>0.1</v>
      </c>
      <c r="K82" s="2">
        <f t="shared" si="9"/>
        <v>9.999999962747097E-2</v>
      </c>
      <c r="L82" s="2">
        <f t="shared" si="10"/>
        <v>0</v>
      </c>
      <c r="P82" s="6">
        <v>7.0000000298023224E-2</v>
      </c>
      <c r="Q82" s="5">
        <v>219.76500093564391</v>
      </c>
      <c r="R82" s="7">
        <v>2.999999932944775E-2</v>
      </c>
      <c r="S82" s="5">
        <v>56.767498731147498</v>
      </c>
      <c r="AL82" s="5" t="str">
        <f t="shared" si="11"/>
        <v/>
      </c>
      <c r="AN82" s="5" t="str">
        <f t="shared" si="12"/>
        <v/>
      </c>
      <c r="AP82" s="5" t="str">
        <f t="shared" si="13"/>
        <v/>
      </c>
      <c r="AS82" s="5">
        <f t="shared" si="16"/>
        <v>276.53249966679141</v>
      </c>
      <c r="AT82" s="11">
        <f t="shared" si="14"/>
        <v>3.9961648779050524E-3</v>
      </c>
      <c r="AU82" s="5">
        <f t="shared" si="15"/>
        <v>3.996164877905052</v>
      </c>
    </row>
    <row r="83" spans="1:47" x14ac:dyDescent="0.3">
      <c r="A83" s="1" t="s">
        <v>128</v>
      </c>
      <c r="B83" s="1" t="s">
        <v>129</v>
      </c>
      <c r="C83" s="1" t="s">
        <v>229</v>
      </c>
      <c r="D83" s="1" t="s">
        <v>198</v>
      </c>
      <c r="E83" s="1" t="s">
        <v>58</v>
      </c>
      <c r="F83" s="1" t="s">
        <v>63</v>
      </c>
      <c r="G83" s="1" t="s">
        <v>60</v>
      </c>
      <c r="H83" s="1" t="s">
        <v>64</v>
      </c>
      <c r="I83" s="2">
        <v>120</v>
      </c>
      <c r="J83" s="2">
        <v>40.049999999999997</v>
      </c>
      <c r="K83" s="2">
        <f t="shared" si="9"/>
        <v>40</v>
      </c>
      <c r="L83" s="2">
        <f t="shared" si="10"/>
        <v>0</v>
      </c>
      <c r="P83" s="6">
        <v>29.170000076293949</v>
      </c>
      <c r="Q83" s="5">
        <v>91579.215000000011</v>
      </c>
      <c r="R83" s="7">
        <v>10.829999923706049</v>
      </c>
      <c r="S83" s="5">
        <v>20493.067500000001</v>
      </c>
      <c r="AL83" s="5" t="str">
        <f t="shared" si="11"/>
        <v/>
      </c>
      <c r="AN83" s="5" t="str">
        <f t="shared" si="12"/>
        <v/>
      </c>
      <c r="AP83" s="5" t="str">
        <f t="shared" si="13"/>
        <v/>
      </c>
      <c r="AS83" s="5">
        <f t="shared" si="16"/>
        <v>112072.28250000002</v>
      </c>
      <c r="AT83" s="11">
        <f t="shared" si="14"/>
        <v>1.6195540113831193</v>
      </c>
      <c r="AU83" s="5">
        <f t="shared" si="15"/>
        <v>1619.5540113831191</v>
      </c>
    </row>
    <row r="84" spans="1:47" x14ac:dyDescent="0.3">
      <c r="A84" s="1" t="s">
        <v>128</v>
      </c>
      <c r="B84" s="1" t="s">
        <v>129</v>
      </c>
      <c r="C84" s="1" t="s">
        <v>229</v>
      </c>
      <c r="D84" s="1" t="s">
        <v>198</v>
      </c>
      <c r="E84" s="1" t="s">
        <v>91</v>
      </c>
      <c r="F84" s="1" t="s">
        <v>63</v>
      </c>
      <c r="G84" s="1" t="s">
        <v>60</v>
      </c>
      <c r="H84" s="1" t="s">
        <v>64</v>
      </c>
      <c r="I84" s="2">
        <v>120</v>
      </c>
      <c r="J84" s="2">
        <v>37.56</v>
      </c>
      <c r="K84" s="2">
        <f t="shared" si="9"/>
        <v>36.519999742507935</v>
      </c>
      <c r="L84" s="2">
        <f t="shared" si="10"/>
        <v>0</v>
      </c>
      <c r="R84" s="7">
        <v>32.569999694824219</v>
      </c>
      <c r="S84" s="5">
        <v>61630.581922531128</v>
      </c>
      <c r="T84" s="8">
        <v>3.9500000476837158</v>
      </c>
      <c r="U84" s="5">
        <v>2242.6125270724301</v>
      </c>
      <c r="AL84" s="5" t="str">
        <f t="shared" si="11"/>
        <v/>
      </c>
      <c r="AN84" s="5" t="str">
        <f t="shared" si="12"/>
        <v/>
      </c>
      <c r="AP84" s="5" t="str">
        <f t="shared" si="13"/>
        <v/>
      </c>
      <c r="AS84" s="5">
        <f t="shared" si="16"/>
        <v>63873.194449603558</v>
      </c>
      <c r="AT84" s="11">
        <f t="shared" si="14"/>
        <v>0.92303008364900041</v>
      </c>
      <c r="AU84" s="5">
        <f t="shared" si="15"/>
        <v>923.0300836490004</v>
      </c>
    </row>
    <row r="85" spans="1:47" x14ac:dyDescent="0.3">
      <c r="A85" s="1" t="s">
        <v>128</v>
      </c>
      <c r="B85" s="1" t="s">
        <v>129</v>
      </c>
      <c r="C85" s="1" t="s">
        <v>229</v>
      </c>
      <c r="D85" s="1" t="s">
        <v>198</v>
      </c>
      <c r="E85" s="1" t="s">
        <v>77</v>
      </c>
      <c r="F85" s="1" t="s">
        <v>63</v>
      </c>
      <c r="G85" s="1" t="s">
        <v>60</v>
      </c>
      <c r="H85" s="1" t="s">
        <v>64</v>
      </c>
      <c r="I85" s="2">
        <v>120</v>
      </c>
      <c r="J85" s="2">
        <v>19.07</v>
      </c>
      <c r="K85" s="2">
        <f t="shared" si="9"/>
        <v>19.070000030100346</v>
      </c>
      <c r="L85" s="2">
        <f t="shared" si="10"/>
        <v>0</v>
      </c>
      <c r="P85" s="6">
        <v>1.929999947547913</v>
      </c>
      <c r="Q85" s="5">
        <v>6059.2348353266716</v>
      </c>
      <c r="R85" s="7">
        <v>11.5</v>
      </c>
      <c r="S85" s="5">
        <v>21760.875</v>
      </c>
      <c r="T85" s="8">
        <v>1.330000042915344</v>
      </c>
      <c r="U85" s="5">
        <v>755.10752436518669</v>
      </c>
      <c r="Z85" s="9">
        <v>4.3100000396370888</v>
      </c>
      <c r="AA85" s="5">
        <v>883.77525814063847</v>
      </c>
      <c r="AL85" s="5" t="str">
        <f t="shared" si="11"/>
        <v/>
      </c>
      <c r="AN85" s="5" t="str">
        <f t="shared" si="12"/>
        <v/>
      </c>
      <c r="AP85" s="5" t="str">
        <f t="shared" si="13"/>
        <v/>
      </c>
      <c r="AS85" s="5">
        <f t="shared" si="16"/>
        <v>29458.992617832497</v>
      </c>
      <c r="AT85" s="11">
        <f t="shared" si="14"/>
        <v>0.42571123386834125</v>
      </c>
      <c r="AU85" s="5">
        <f t="shared" si="15"/>
        <v>425.71123386834125</v>
      </c>
    </row>
    <row r="86" spans="1:47" x14ac:dyDescent="0.3">
      <c r="A86" s="1" t="s">
        <v>128</v>
      </c>
      <c r="B86" s="1" t="s">
        <v>129</v>
      </c>
      <c r="C86" s="1" t="s">
        <v>229</v>
      </c>
      <c r="D86" s="1" t="s">
        <v>198</v>
      </c>
      <c r="E86" s="1" t="s">
        <v>79</v>
      </c>
      <c r="F86" s="1" t="s">
        <v>63</v>
      </c>
      <c r="G86" s="1" t="s">
        <v>60</v>
      </c>
      <c r="H86" s="1" t="s">
        <v>64</v>
      </c>
      <c r="I86" s="2">
        <v>120</v>
      </c>
      <c r="J86" s="2">
        <v>20.53</v>
      </c>
      <c r="K86" s="2">
        <f t="shared" si="9"/>
        <v>20.530000329017639</v>
      </c>
      <c r="L86" s="2">
        <f t="shared" si="10"/>
        <v>0</v>
      </c>
      <c r="P86" s="6">
        <v>19.430000305175781</v>
      </c>
      <c r="Q86" s="5">
        <v>61000.485958099373</v>
      </c>
      <c r="R86" s="7">
        <v>1.1000000238418579</v>
      </c>
      <c r="S86" s="5">
        <v>2081.4750451147561</v>
      </c>
      <c r="AL86" s="5" t="str">
        <f t="shared" si="11"/>
        <v/>
      </c>
      <c r="AN86" s="5" t="str">
        <f t="shared" si="12"/>
        <v/>
      </c>
      <c r="AP86" s="5" t="str">
        <f t="shared" si="13"/>
        <v/>
      </c>
      <c r="AS86" s="5">
        <f t="shared" si="16"/>
        <v>63081.961003214128</v>
      </c>
      <c r="AT86" s="11">
        <f t="shared" si="14"/>
        <v>0.9115959870690501</v>
      </c>
      <c r="AU86" s="5">
        <f t="shared" si="15"/>
        <v>911.59598706905001</v>
      </c>
    </row>
    <row r="87" spans="1:47" x14ac:dyDescent="0.3">
      <c r="A87" s="1" t="s">
        <v>130</v>
      </c>
      <c r="B87" s="1" t="s">
        <v>131</v>
      </c>
      <c r="C87" s="1" t="s">
        <v>132</v>
      </c>
      <c r="D87" s="1" t="s">
        <v>195</v>
      </c>
      <c r="E87" s="1" t="s">
        <v>86</v>
      </c>
      <c r="F87" s="1" t="s">
        <v>63</v>
      </c>
      <c r="G87" s="1" t="s">
        <v>60</v>
      </c>
      <c r="H87" s="1" t="s">
        <v>64</v>
      </c>
      <c r="I87" s="2">
        <v>116.02</v>
      </c>
      <c r="J87" s="2">
        <v>2.2400000000000002</v>
      </c>
      <c r="K87" s="2">
        <f t="shared" si="9"/>
        <v>2.2400000095367432</v>
      </c>
      <c r="L87" s="2">
        <f t="shared" si="10"/>
        <v>0</v>
      </c>
      <c r="P87" s="6">
        <v>2.2400000095367432</v>
      </c>
      <c r="Q87" s="5">
        <v>7032.4800299406052</v>
      </c>
      <c r="AL87" s="5" t="str">
        <f t="shared" si="11"/>
        <v/>
      </c>
      <c r="AN87" s="5" t="str">
        <f t="shared" si="12"/>
        <v/>
      </c>
      <c r="AP87" s="5" t="str">
        <f t="shared" si="13"/>
        <v/>
      </c>
      <c r="AS87" s="5">
        <f t="shared" si="16"/>
        <v>7032.4800299406052</v>
      </c>
      <c r="AT87" s="11">
        <f t="shared" si="14"/>
        <v>0.1016262093391556</v>
      </c>
      <c r="AU87" s="5">
        <f t="shared" si="15"/>
        <v>101.62620933915559</v>
      </c>
    </row>
    <row r="88" spans="1:47" x14ac:dyDescent="0.3">
      <c r="A88" s="1" t="s">
        <v>130</v>
      </c>
      <c r="B88" s="1" t="s">
        <v>131</v>
      </c>
      <c r="C88" s="1" t="s">
        <v>132</v>
      </c>
      <c r="D88" s="1" t="s">
        <v>195</v>
      </c>
      <c r="E88" s="1" t="s">
        <v>80</v>
      </c>
      <c r="F88" s="1" t="s">
        <v>63</v>
      </c>
      <c r="G88" s="1" t="s">
        <v>60</v>
      </c>
      <c r="H88" s="1" t="s">
        <v>64</v>
      </c>
      <c r="I88" s="2">
        <v>116.02</v>
      </c>
      <c r="J88" s="2">
        <v>18.12</v>
      </c>
      <c r="K88" s="2">
        <f t="shared" si="9"/>
        <v>18.130000352859501</v>
      </c>
      <c r="L88" s="2">
        <f t="shared" si="10"/>
        <v>0</v>
      </c>
      <c r="P88" s="6">
        <v>1.799999952316284</v>
      </c>
      <c r="Q88" s="5">
        <v>5651.0998502969742</v>
      </c>
      <c r="R88" s="7">
        <v>11.10000038146973</v>
      </c>
      <c r="S88" s="5">
        <v>21003.97572183609</v>
      </c>
      <c r="T88" s="8">
        <v>5.2300000190734863</v>
      </c>
      <c r="U88" s="5">
        <v>2969.3325108289719</v>
      </c>
      <c r="AL88" s="5" t="str">
        <f t="shared" si="11"/>
        <v/>
      </c>
      <c r="AN88" s="5" t="str">
        <f t="shared" si="12"/>
        <v/>
      </c>
      <c r="AP88" s="5" t="str">
        <f t="shared" si="13"/>
        <v/>
      </c>
      <c r="AS88" s="5">
        <f t="shared" si="16"/>
        <v>29624.408082962036</v>
      </c>
      <c r="AT88" s="11">
        <f t="shared" si="14"/>
        <v>0.42810164900149744</v>
      </c>
      <c r="AU88" s="5">
        <f t="shared" si="15"/>
        <v>428.10164900149744</v>
      </c>
    </row>
    <row r="89" spans="1:47" x14ac:dyDescent="0.3">
      <c r="A89" s="1" t="s">
        <v>130</v>
      </c>
      <c r="B89" s="1" t="s">
        <v>131</v>
      </c>
      <c r="C89" s="1" t="s">
        <v>132</v>
      </c>
      <c r="D89" s="1" t="s">
        <v>195</v>
      </c>
      <c r="E89" s="1" t="s">
        <v>81</v>
      </c>
      <c r="F89" s="1" t="s">
        <v>63</v>
      </c>
      <c r="G89" s="1" t="s">
        <v>60</v>
      </c>
      <c r="H89" s="1" t="s">
        <v>64</v>
      </c>
      <c r="I89" s="2">
        <v>116.02</v>
      </c>
      <c r="J89" s="2">
        <v>15.5</v>
      </c>
      <c r="K89" s="2">
        <f t="shared" si="9"/>
        <v>5.6399998664855957</v>
      </c>
      <c r="L89" s="2">
        <f t="shared" si="10"/>
        <v>0</v>
      </c>
      <c r="R89" s="7">
        <v>1.440000057220459</v>
      </c>
      <c r="S89" s="5">
        <v>2724.840108275414</v>
      </c>
      <c r="T89" s="8">
        <v>4.1999998092651367</v>
      </c>
      <c r="U89" s="5">
        <v>2384.5498917102809</v>
      </c>
      <c r="AL89" s="5" t="str">
        <f t="shared" si="11"/>
        <v/>
      </c>
      <c r="AN89" s="5" t="str">
        <f t="shared" si="12"/>
        <v/>
      </c>
      <c r="AP89" s="5" t="str">
        <f t="shared" si="13"/>
        <v/>
      </c>
      <c r="AS89" s="5">
        <f t="shared" si="16"/>
        <v>5109.3899999856949</v>
      </c>
      <c r="AT89" s="11">
        <f t="shared" si="14"/>
        <v>7.3835678952979544E-2</v>
      </c>
      <c r="AU89" s="5">
        <f t="shared" si="15"/>
        <v>73.835678952979535</v>
      </c>
    </row>
    <row r="90" spans="1:47" x14ac:dyDescent="0.3">
      <c r="A90" s="1" t="s">
        <v>130</v>
      </c>
      <c r="B90" s="1" t="s">
        <v>131</v>
      </c>
      <c r="C90" s="1" t="s">
        <v>132</v>
      </c>
      <c r="D90" s="1" t="s">
        <v>195</v>
      </c>
      <c r="E90" s="1" t="s">
        <v>89</v>
      </c>
      <c r="F90" s="1" t="s">
        <v>63</v>
      </c>
      <c r="G90" s="1" t="s">
        <v>60</v>
      </c>
      <c r="H90" s="1" t="s">
        <v>64</v>
      </c>
      <c r="I90" s="2">
        <v>116.02</v>
      </c>
      <c r="J90" s="2">
        <v>35.96</v>
      </c>
      <c r="K90" s="2">
        <f t="shared" si="9"/>
        <v>3.4600000381469722</v>
      </c>
      <c r="L90" s="2">
        <f t="shared" si="10"/>
        <v>0</v>
      </c>
      <c r="R90" s="7">
        <v>0.99000000953674316</v>
      </c>
      <c r="S90" s="5">
        <v>1873.327518045902</v>
      </c>
      <c r="T90" s="8">
        <v>2.470000028610229</v>
      </c>
      <c r="U90" s="5">
        <v>1402.342516243458</v>
      </c>
      <c r="AL90" s="5" t="str">
        <f t="shared" si="11"/>
        <v/>
      </c>
      <c r="AN90" s="5" t="str">
        <f t="shared" si="12"/>
        <v/>
      </c>
      <c r="AP90" s="5" t="str">
        <f t="shared" si="13"/>
        <v/>
      </c>
      <c r="AS90" s="5">
        <f t="shared" si="16"/>
        <v>3275.67003428936</v>
      </c>
      <c r="AT90" s="11">
        <f t="shared" si="14"/>
        <v>4.7336633337514221E-2</v>
      </c>
      <c r="AU90" s="5">
        <f t="shared" si="15"/>
        <v>47.336633337514222</v>
      </c>
    </row>
    <row r="91" spans="1:47" x14ac:dyDescent="0.3">
      <c r="A91" s="1" t="s">
        <v>130</v>
      </c>
      <c r="B91" s="1" t="s">
        <v>131</v>
      </c>
      <c r="C91" s="1" t="s">
        <v>132</v>
      </c>
      <c r="D91" s="1" t="s">
        <v>195</v>
      </c>
      <c r="E91" s="1" t="s">
        <v>62</v>
      </c>
      <c r="F91" s="1" t="s">
        <v>63</v>
      </c>
      <c r="G91" s="1" t="s">
        <v>60</v>
      </c>
      <c r="H91" s="1" t="s">
        <v>64</v>
      </c>
      <c r="I91" s="2">
        <v>116.02</v>
      </c>
      <c r="J91" s="2">
        <v>42.44</v>
      </c>
      <c r="K91" s="2">
        <f t="shared" si="9"/>
        <v>34.71000062674284</v>
      </c>
      <c r="L91" s="2">
        <f t="shared" si="10"/>
        <v>0</v>
      </c>
      <c r="P91" s="6">
        <v>0.119999997317791</v>
      </c>
      <c r="Q91" s="5">
        <v>376.7399915792048</v>
      </c>
      <c r="R91" s="7">
        <v>26.770000457763668</v>
      </c>
      <c r="S91" s="5">
        <v>50655.533366203308</v>
      </c>
      <c r="T91" s="8">
        <v>7.820000171661377</v>
      </c>
      <c r="U91" s="5">
        <v>4439.8050974607468</v>
      </c>
      <c r="AL91" s="5" t="str">
        <f t="shared" si="11"/>
        <v/>
      </c>
      <c r="AN91" s="5" t="str">
        <f t="shared" si="12"/>
        <v/>
      </c>
      <c r="AP91" s="5" t="str">
        <f t="shared" si="13"/>
        <v/>
      </c>
      <c r="AS91" s="5">
        <f t="shared" si="16"/>
        <v>55472.07845524326</v>
      </c>
      <c r="AT91" s="11">
        <f t="shared" si="14"/>
        <v>0.80162574704363954</v>
      </c>
      <c r="AU91" s="5">
        <f t="shared" si="15"/>
        <v>801.62574704363954</v>
      </c>
    </row>
    <row r="92" spans="1:47" x14ac:dyDescent="0.3">
      <c r="A92" s="1" t="s">
        <v>133</v>
      </c>
      <c r="B92" s="1" t="s">
        <v>134</v>
      </c>
      <c r="C92" s="1" t="s">
        <v>227</v>
      </c>
      <c r="D92" s="1" t="s">
        <v>198</v>
      </c>
      <c r="E92" s="1" t="s">
        <v>77</v>
      </c>
      <c r="F92" s="1" t="s">
        <v>63</v>
      </c>
      <c r="G92" s="1" t="s">
        <v>60</v>
      </c>
      <c r="H92" s="1" t="s">
        <v>64</v>
      </c>
      <c r="I92" s="2">
        <v>116.02</v>
      </c>
      <c r="J92" s="2">
        <v>18.55</v>
      </c>
      <c r="K92" s="2">
        <f t="shared" si="9"/>
        <v>11.440000185742974</v>
      </c>
      <c r="L92" s="2">
        <f t="shared" si="10"/>
        <v>0</v>
      </c>
      <c r="P92" s="6">
        <v>1.610000014305115</v>
      </c>
      <c r="Q92" s="5">
        <v>5054.5950449109077</v>
      </c>
      <c r="R92" s="7">
        <v>6.4200000762939453</v>
      </c>
      <c r="S92" s="5">
        <v>12148.24514436722</v>
      </c>
      <c r="T92" s="8">
        <v>3.4000000953674321</v>
      </c>
      <c r="U92" s="5">
        <v>1930.3500541448591</v>
      </c>
      <c r="Z92" s="9">
        <v>9.9999997764825821E-3</v>
      </c>
      <c r="AA92" s="5">
        <v>2.0452499542850999</v>
      </c>
      <c r="AL92" s="5" t="str">
        <f t="shared" si="11"/>
        <v/>
      </c>
      <c r="AN92" s="5" t="str">
        <f t="shared" si="12"/>
        <v/>
      </c>
      <c r="AP92" s="5" t="str">
        <f t="shared" si="13"/>
        <v/>
      </c>
      <c r="AS92" s="5">
        <f t="shared" si="16"/>
        <v>19135.235493377269</v>
      </c>
      <c r="AT92" s="11">
        <f t="shared" si="14"/>
        <v>0.2765228539184949</v>
      </c>
      <c r="AU92" s="5">
        <f t="shared" si="15"/>
        <v>276.52285391849489</v>
      </c>
    </row>
    <row r="93" spans="1:47" x14ac:dyDescent="0.3">
      <c r="A93" s="1" t="s">
        <v>133</v>
      </c>
      <c r="B93" s="1" t="s">
        <v>134</v>
      </c>
      <c r="C93" s="1" t="s">
        <v>227</v>
      </c>
      <c r="D93" s="1" t="s">
        <v>198</v>
      </c>
      <c r="E93" s="1" t="s">
        <v>79</v>
      </c>
      <c r="F93" s="1" t="s">
        <v>63</v>
      </c>
      <c r="G93" s="1" t="s">
        <v>60</v>
      </c>
      <c r="H93" s="1" t="s">
        <v>64</v>
      </c>
      <c r="I93" s="2">
        <v>116.02</v>
      </c>
      <c r="J93" s="2">
        <v>20.48</v>
      </c>
      <c r="K93" s="2">
        <f t="shared" si="9"/>
        <v>20.479999780654907</v>
      </c>
      <c r="L93" s="2">
        <f t="shared" si="10"/>
        <v>0</v>
      </c>
      <c r="P93" s="6">
        <v>13.210000038146971</v>
      </c>
      <c r="Q93" s="5">
        <v>41472.795119762421</v>
      </c>
      <c r="R93" s="7">
        <v>5.7199997901916504</v>
      </c>
      <c r="S93" s="5">
        <v>10823.66960299015</v>
      </c>
      <c r="T93" s="8">
        <v>1.549999952316284</v>
      </c>
      <c r="U93" s="5">
        <v>880.01247292757034</v>
      </c>
      <c r="AL93" s="5" t="str">
        <f t="shared" si="11"/>
        <v/>
      </c>
      <c r="AN93" s="5" t="str">
        <f t="shared" si="12"/>
        <v/>
      </c>
      <c r="AP93" s="5" t="str">
        <f t="shared" si="13"/>
        <v/>
      </c>
      <c r="AS93" s="5">
        <f t="shared" si="16"/>
        <v>53176.477195680141</v>
      </c>
      <c r="AT93" s="11">
        <f t="shared" si="14"/>
        <v>0.76845206533102173</v>
      </c>
      <c r="AU93" s="5">
        <f t="shared" si="15"/>
        <v>768.45206533102169</v>
      </c>
    </row>
    <row r="94" spans="1:47" x14ac:dyDescent="0.3">
      <c r="A94" s="1" t="s">
        <v>133</v>
      </c>
      <c r="B94" s="1" t="s">
        <v>134</v>
      </c>
      <c r="C94" s="1" t="s">
        <v>227</v>
      </c>
      <c r="D94" s="1" t="s">
        <v>198</v>
      </c>
      <c r="E94" s="1" t="s">
        <v>84</v>
      </c>
      <c r="F94" s="1" t="s">
        <v>63</v>
      </c>
      <c r="G94" s="1" t="s">
        <v>60</v>
      </c>
      <c r="H94" s="1" t="s">
        <v>64</v>
      </c>
      <c r="I94" s="2">
        <v>116.02</v>
      </c>
      <c r="J94" s="2">
        <v>18.71</v>
      </c>
      <c r="K94" s="2">
        <f t="shared" si="9"/>
        <v>18.700000882148739</v>
      </c>
      <c r="L94" s="2">
        <f t="shared" si="10"/>
        <v>0</v>
      </c>
      <c r="P94" s="6">
        <v>16.79000091552734</v>
      </c>
      <c r="Q94" s="5">
        <v>52712.207874298103</v>
      </c>
      <c r="R94" s="7">
        <v>1.9099999666213989</v>
      </c>
      <c r="S94" s="5">
        <v>3614.1974368393421</v>
      </c>
      <c r="AL94" s="5" t="str">
        <f t="shared" si="11"/>
        <v/>
      </c>
      <c r="AN94" s="5" t="str">
        <f t="shared" si="12"/>
        <v/>
      </c>
      <c r="AP94" s="5" t="str">
        <f t="shared" si="13"/>
        <v/>
      </c>
      <c r="AS94" s="5">
        <f t="shared" si="16"/>
        <v>56326.405311137445</v>
      </c>
      <c r="AT94" s="11">
        <f t="shared" si="14"/>
        <v>0.81397160505269506</v>
      </c>
      <c r="AU94" s="5">
        <f t="shared" si="15"/>
        <v>813.97160505269505</v>
      </c>
    </row>
    <row r="95" spans="1:47" x14ac:dyDescent="0.3">
      <c r="A95" s="1" t="s">
        <v>133</v>
      </c>
      <c r="B95" s="1" t="s">
        <v>134</v>
      </c>
      <c r="C95" s="1" t="s">
        <v>227</v>
      </c>
      <c r="D95" s="1" t="s">
        <v>198</v>
      </c>
      <c r="E95" s="1" t="s">
        <v>71</v>
      </c>
      <c r="F95" s="1" t="s">
        <v>63</v>
      </c>
      <c r="G95" s="1" t="s">
        <v>60</v>
      </c>
      <c r="H95" s="1" t="s">
        <v>64</v>
      </c>
      <c r="I95" s="2">
        <v>116.02</v>
      </c>
      <c r="J95" s="2">
        <v>0.45</v>
      </c>
      <c r="K95" s="2">
        <f t="shared" si="9"/>
        <v>0.45999998785555357</v>
      </c>
      <c r="L95" s="2">
        <f t="shared" si="10"/>
        <v>0</v>
      </c>
      <c r="P95" s="6">
        <v>0.44999998807907099</v>
      </c>
      <c r="Q95" s="5">
        <v>1412.774962574244</v>
      </c>
      <c r="R95" s="7">
        <v>9.9999997764825821E-3</v>
      </c>
      <c r="S95" s="5">
        <v>18.92249957704917</v>
      </c>
      <c r="AL95" s="5" t="str">
        <f t="shared" si="11"/>
        <v/>
      </c>
      <c r="AN95" s="5" t="str">
        <f t="shared" si="12"/>
        <v/>
      </c>
      <c r="AP95" s="5" t="str">
        <f t="shared" si="13"/>
        <v/>
      </c>
      <c r="AS95" s="5">
        <f t="shared" si="16"/>
        <v>1431.6974621512932</v>
      </c>
      <c r="AT95" s="11">
        <f t="shared" si="14"/>
        <v>2.0689427539000625E-2</v>
      </c>
      <c r="AU95" s="5">
        <f t="shared" si="15"/>
        <v>20.689427539000626</v>
      </c>
    </row>
    <row r="96" spans="1:47" x14ac:dyDescent="0.3">
      <c r="A96" s="1" t="s">
        <v>133</v>
      </c>
      <c r="B96" s="1" t="s">
        <v>134</v>
      </c>
      <c r="C96" s="1" t="s">
        <v>227</v>
      </c>
      <c r="D96" s="1" t="s">
        <v>198</v>
      </c>
      <c r="E96" s="1" t="s">
        <v>86</v>
      </c>
      <c r="F96" s="1" t="s">
        <v>63</v>
      </c>
      <c r="G96" s="1" t="s">
        <v>60</v>
      </c>
      <c r="H96" s="1" t="s">
        <v>64</v>
      </c>
      <c r="I96" s="2">
        <v>116.02</v>
      </c>
      <c r="J96" s="2">
        <v>12.04</v>
      </c>
      <c r="K96" s="2">
        <f t="shared" si="9"/>
        <v>12.040000319480898</v>
      </c>
      <c r="L96" s="2">
        <f t="shared" si="10"/>
        <v>0</v>
      </c>
      <c r="N96" s="4">
        <v>1.070000052452087</v>
      </c>
      <c r="O96" s="5">
        <v>4680.1802294254303</v>
      </c>
      <c r="P96" s="6">
        <v>10.97000026702881</v>
      </c>
      <c r="Q96" s="5">
        <v>34440.315838336937</v>
      </c>
      <c r="AL96" s="5" t="str">
        <f t="shared" si="11"/>
        <v/>
      </c>
      <c r="AN96" s="5" t="str">
        <f t="shared" si="12"/>
        <v/>
      </c>
      <c r="AP96" s="5" t="str">
        <f t="shared" si="13"/>
        <v/>
      </c>
      <c r="AS96" s="5">
        <f t="shared" si="16"/>
        <v>39120.496067762368</v>
      </c>
      <c r="AT96" s="11">
        <f t="shared" si="14"/>
        <v>0.5653294009947738</v>
      </c>
      <c r="AU96" s="5">
        <f t="shared" si="15"/>
        <v>565.32940099477378</v>
      </c>
    </row>
    <row r="97" spans="1:57" x14ac:dyDescent="0.3">
      <c r="A97" s="1" t="s">
        <v>133</v>
      </c>
      <c r="B97" s="1" t="s">
        <v>134</v>
      </c>
      <c r="C97" s="1" t="s">
        <v>227</v>
      </c>
      <c r="D97" s="1" t="s">
        <v>198</v>
      </c>
      <c r="E97" s="1" t="s">
        <v>80</v>
      </c>
      <c r="F97" s="1" t="s">
        <v>63</v>
      </c>
      <c r="G97" s="1" t="s">
        <v>60</v>
      </c>
      <c r="H97" s="1" t="s">
        <v>64</v>
      </c>
      <c r="I97" s="2">
        <v>116.02</v>
      </c>
      <c r="J97" s="2">
        <v>23.88</v>
      </c>
      <c r="K97" s="2">
        <f t="shared" si="9"/>
        <v>23.880000352859497</v>
      </c>
      <c r="L97" s="2">
        <f t="shared" si="10"/>
        <v>0</v>
      </c>
      <c r="P97" s="6">
        <v>3.8900001049041748</v>
      </c>
      <c r="Q97" s="5">
        <v>12212.65532934666</v>
      </c>
      <c r="R97" s="7">
        <v>15.090000152587891</v>
      </c>
      <c r="S97" s="5">
        <v>28554.05278873444</v>
      </c>
      <c r="T97" s="8">
        <v>4.9000000953674316</v>
      </c>
      <c r="U97" s="5">
        <v>2781.9750541448589</v>
      </c>
      <c r="AL97" s="5" t="str">
        <f t="shared" si="11"/>
        <v/>
      </c>
      <c r="AN97" s="5" t="str">
        <f t="shared" si="12"/>
        <v/>
      </c>
      <c r="AP97" s="5" t="str">
        <f t="shared" si="13"/>
        <v/>
      </c>
      <c r="AS97" s="5">
        <f t="shared" si="16"/>
        <v>43548.683172225959</v>
      </c>
      <c r="AT97" s="11">
        <f t="shared" si="14"/>
        <v>0.62932103236169101</v>
      </c>
      <c r="AU97" s="5">
        <f t="shared" si="15"/>
        <v>629.32103236169098</v>
      </c>
    </row>
    <row r="98" spans="1:57" x14ac:dyDescent="0.3">
      <c r="A98" s="1" t="s">
        <v>133</v>
      </c>
      <c r="B98" s="1" t="s">
        <v>134</v>
      </c>
      <c r="C98" s="1" t="s">
        <v>227</v>
      </c>
      <c r="D98" s="1" t="s">
        <v>198</v>
      </c>
      <c r="E98" s="1" t="s">
        <v>81</v>
      </c>
      <c r="F98" s="1" t="s">
        <v>63</v>
      </c>
      <c r="G98" s="1" t="s">
        <v>60</v>
      </c>
      <c r="H98" s="1" t="s">
        <v>64</v>
      </c>
      <c r="I98" s="2">
        <v>116.02</v>
      </c>
      <c r="J98" s="2">
        <v>21.43</v>
      </c>
      <c r="K98" s="2">
        <f t="shared" si="9"/>
        <v>5.1699998378753662</v>
      </c>
      <c r="L98" s="2">
        <f t="shared" si="10"/>
        <v>0</v>
      </c>
      <c r="R98" s="7">
        <v>2.3199999332427979</v>
      </c>
      <c r="S98" s="5">
        <v>4390.0198736786842</v>
      </c>
      <c r="T98" s="8">
        <v>2.8499999046325679</v>
      </c>
      <c r="U98" s="5">
        <v>1618.0874458551409</v>
      </c>
      <c r="AL98" s="5" t="str">
        <f t="shared" si="11"/>
        <v/>
      </c>
      <c r="AN98" s="5" t="str">
        <f t="shared" si="12"/>
        <v/>
      </c>
      <c r="AP98" s="5" t="str">
        <f t="shared" si="13"/>
        <v/>
      </c>
      <c r="AS98" s="5">
        <f t="shared" si="16"/>
        <v>6008.1073195338249</v>
      </c>
      <c r="AT98" s="11">
        <f t="shared" si="14"/>
        <v>8.6823022545037265E-2</v>
      </c>
      <c r="AU98" s="5">
        <f t="shared" si="15"/>
        <v>86.823022545037261</v>
      </c>
    </row>
    <row r="99" spans="1:57" x14ac:dyDescent="0.3">
      <c r="A99" s="1" t="s">
        <v>135</v>
      </c>
      <c r="B99" s="1" t="s">
        <v>125</v>
      </c>
      <c r="C99" s="1" t="s">
        <v>226</v>
      </c>
      <c r="D99" s="1" t="s">
        <v>225</v>
      </c>
      <c r="E99" s="1" t="s">
        <v>84</v>
      </c>
      <c r="F99" s="1" t="s">
        <v>63</v>
      </c>
      <c r="G99" s="1" t="s">
        <v>60</v>
      </c>
      <c r="H99" s="1" t="s">
        <v>64</v>
      </c>
      <c r="I99" s="2">
        <v>85.56</v>
      </c>
      <c r="J99" s="2">
        <v>1.75</v>
      </c>
      <c r="K99" s="2">
        <f t="shared" si="9"/>
        <v>1.7300000786781311</v>
      </c>
      <c r="L99" s="2">
        <f t="shared" si="10"/>
        <v>0</v>
      </c>
      <c r="N99" s="4">
        <v>0.54000002145767212</v>
      </c>
      <c r="O99" s="5">
        <v>2361.96</v>
      </c>
      <c r="P99" s="6">
        <v>1.190000057220459</v>
      </c>
      <c r="Q99" s="5">
        <v>3736.0050000000001</v>
      </c>
      <c r="AL99" s="5" t="str">
        <f t="shared" si="11"/>
        <v/>
      </c>
      <c r="AN99" s="5" t="str">
        <f t="shared" si="12"/>
        <v/>
      </c>
      <c r="AP99" s="5" t="str">
        <f t="shared" si="13"/>
        <v/>
      </c>
      <c r="AS99" s="5">
        <f t="shared" si="16"/>
        <v>6097.9650000000001</v>
      </c>
      <c r="AT99" s="11">
        <f t="shared" si="14"/>
        <v>8.812155384649957E-2</v>
      </c>
      <c r="AU99" s="5">
        <f t="shared" si="15"/>
        <v>88.121553846499566</v>
      </c>
    </row>
    <row r="100" spans="1:57" x14ac:dyDescent="0.3">
      <c r="A100" s="1" t="s">
        <v>135</v>
      </c>
      <c r="B100" s="1" t="s">
        <v>125</v>
      </c>
      <c r="C100" s="1" t="s">
        <v>226</v>
      </c>
      <c r="D100" s="1" t="s">
        <v>225</v>
      </c>
      <c r="E100" s="1" t="s">
        <v>71</v>
      </c>
      <c r="F100" s="1" t="s">
        <v>63</v>
      </c>
      <c r="G100" s="1" t="s">
        <v>60</v>
      </c>
      <c r="H100" s="1" t="s">
        <v>64</v>
      </c>
      <c r="I100" s="2">
        <v>85.56</v>
      </c>
      <c r="J100" s="2">
        <v>6.79</v>
      </c>
      <c r="K100" s="2">
        <f t="shared" si="9"/>
        <v>6.6600001156330109</v>
      </c>
      <c r="L100" s="2">
        <f t="shared" si="10"/>
        <v>0</v>
      </c>
      <c r="N100" s="4">
        <v>3.7000000476837158</v>
      </c>
      <c r="O100" s="5">
        <v>16183.8</v>
      </c>
      <c r="P100" s="6">
        <v>2.6800000667572021</v>
      </c>
      <c r="Q100" s="5">
        <v>8413.86</v>
      </c>
      <c r="R100" s="7">
        <v>0.2800000011920929</v>
      </c>
      <c r="S100" s="5">
        <v>529.83000000000004</v>
      </c>
      <c r="AL100" s="5" t="str">
        <f t="shared" si="11"/>
        <v/>
      </c>
      <c r="AN100" s="5" t="str">
        <f t="shared" si="12"/>
        <v/>
      </c>
      <c r="AP100" s="5" t="str">
        <f t="shared" si="13"/>
        <v/>
      </c>
      <c r="AS100" s="5">
        <f t="shared" si="16"/>
        <v>25127.49</v>
      </c>
      <c r="AT100" s="11">
        <f t="shared" si="14"/>
        <v>0.36311678782386902</v>
      </c>
      <c r="AU100" s="5">
        <f t="shared" si="15"/>
        <v>363.11678782386906</v>
      </c>
    </row>
    <row r="101" spans="1:57" x14ac:dyDescent="0.3">
      <c r="A101" s="1" t="s">
        <v>135</v>
      </c>
      <c r="B101" s="1" t="s">
        <v>125</v>
      </c>
      <c r="C101" s="1" t="s">
        <v>226</v>
      </c>
      <c r="D101" s="1" t="s">
        <v>225</v>
      </c>
      <c r="E101" s="1" t="s">
        <v>85</v>
      </c>
      <c r="F101" s="1" t="s">
        <v>63</v>
      </c>
      <c r="G101" s="1" t="s">
        <v>60</v>
      </c>
      <c r="H101" s="1" t="s">
        <v>64</v>
      </c>
      <c r="I101" s="2">
        <v>85.56</v>
      </c>
      <c r="J101" s="2">
        <v>28.28</v>
      </c>
      <c r="K101" s="2">
        <f t="shared" si="9"/>
        <v>27.789999961853027</v>
      </c>
      <c r="L101" s="2">
        <f t="shared" si="10"/>
        <v>0</v>
      </c>
      <c r="N101" s="4">
        <v>13.680000305175779</v>
      </c>
      <c r="O101" s="5">
        <v>59836.32</v>
      </c>
      <c r="P101" s="6">
        <v>14.10999965667725</v>
      </c>
      <c r="Q101" s="5">
        <v>44298.345000000001</v>
      </c>
      <c r="AL101" s="5" t="str">
        <f t="shared" si="11"/>
        <v/>
      </c>
      <c r="AN101" s="5" t="str">
        <f t="shared" si="12"/>
        <v/>
      </c>
      <c r="AP101" s="5" t="str">
        <f t="shared" si="13"/>
        <v/>
      </c>
      <c r="AS101" s="5">
        <f t="shared" si="16"/>
        <v>104134.66500000001</v>
      </c>
      <c r="AT101" s="11">
        <f t="shared" si="14"/>
        <v>1.5048476810025466</v>
      </c>
      <c r="AU101" s="5">
        <f t="shared" si="15"/>
        <v>1504.8476810025468</v>
      </c>
    </row>
    <row r="102" spans="1:57" x14ac:dyDescent="0.3">
      <c r="A102" s="1" t="s">
        <v>135</v>
      </c>
      <c r="B102" s="1" t="s">
        <v>125</v>
      </c>
      <c r="C102" s="1" t="s">
        <v>226</v>
      </c>
      <c r="D102" s="1" t="s">
        <v>225</v>
      </c>
      <c r="E102" s="1" t="s">
        <v>86</v>
      </c>
      <c r="F102" s="1" t="s">
        <v>63</v>
      </c>
      <c r="G102" s="1" t="s">
        <v>60</v>
      </c>
      <c r="H102" s="1" t="s">
        <v>64</v>
      </c>
      <c r="I102" s="2">
        <v>85.56</v>
      </c>
      <c r="J102" s="2">
        <v>26.56</v>
      </c>
      <c r="K102" s="2">
        <f t="shared" si="9"/>
        <v>26.110001087188717</v>
      </c>
      <c r="L102" s="2">
        <f t="shared" si="10"/>
        <v>0</v>
      </c>
      <c r="N102" s="4">
        <v>6.820000171661377</v>
      </c>
      <c r="O102" s="5">
        <v>29830.68</v>
      </c>
      <c r="P102" s="6">
        <v>19.29000091552734</v>
      </c>
      <c r="Q102" s="5">
        <v>60560.954999999987</v>
      </c>
      <c r="AL102" s="5" t="str">
        <f t="shared" si="11"/>
        <v/>
      </c>
      <c r="AN102" s="5" t="str">
        <f t="shared" si="12"/>
        <v/>
      </c>
      <c r="AP102" s="5" t="str">
        <f t="shared" si="13"/>
        <v/>
      </c>
      <c r="AS102" s="5">
        <f t="shared" si="16"/>
        <v>90391.63499999998</v>
      </c>
      <c r="AT102" s="11">
        <f t="shared" si="14"/>
        <v>1.3062474663146857</v>
      </c>
      <c r="AU102" s="5">
        <f t="shared" si="15"/>
        <v>1306.2474663146857</v>
      </c>
    </row>
    <row r="103" spans="1:57" x14ac:dyDescent="0.3">
      <c r="A103" s="1" t="s">
        <v>135</v>
      </c>
      <c r="B103" s="1" t="s">
        <v>125</v>
      </c>
      <c r="C103" s="1" t="s">
        <v>226</v>
      </c>
      <c r="D103" s="1" t="s">
        <v>225</v>
      </c>
      <c r="E103" s="1" t="s">
        <v>68</v>
      </c>
      <c r="F103" s="1" t="s">
        <v>63</v>
      </c>
      <c r="G103" s="1" t="s">
        <v>60</v>
      </c>
      <c r="H103" s="1" t="s">
        <v>64</v>
      </c>
      <c r="I103" s="2">
        <v>85.56</v>
      </c>
      <c r="J103" s="2">
        <v>14.11</v>
      </c>
      <c r="K103" s="2">
        <f t="shared" si="9"/>
        <v>13.85999965667725</v>
      </c>
      <c r="L103" s="2">
        <f t="shared" si="10"/>
        <v>0</v>
      </c>
      <c r="P103" s="6">
        <v>13.85999965667725</v>
      </c>
      <c r="Q103" s="5">
        <v>43513.47</v>
      </c>
      <c r="AL103" s="5" t="str">
        <f t="shared" si="11"/>
        <v/>
      </c>
      <c r="AN103" s="5" t="str">
        <f t="shared" si="12"/>
        <v/>
      </c>
      <c r="AP103" s="5" t="str">
        <f t="shared" si="13"/>
        <v/>
      </c>
      <c r="AS103" s="5">
        <f t="shared" si="16"/>
        <v>43513.47</v>
      </c>
      <c r="AT103" s="11">
        <f t="shared" si="14"/>
        <v>0.62881216760887337</v>
      </c>
      <c r="AU103" s="5">
        <f t="shared" si="15"/>
        <v>628.81216760887332</v>
      </c>
    </row>
    <row r="104" spans="1:57" x14ac:dyDescent="0.3">
      <c r="A104" s="1" t="s">
        <v>135</v>
      </c>
      <c r="B104" s="1" t="s">
        <v>125</v>
      </c>
      <c r="C104" s="1" t="s">
        <v>226</v>
      </c>
      <c r="D104" s="1" t="s">
        <v>225</v>
      </c>
      <c r="E104" s="1" t="s">
        <v>74</v>
      </c>
      <c r="F104" s="1" t="s">
        <v>63</v>
      </c>
      <c r="G104" s="1" t="s">
        <v>60</v>
      </c>
      <c r="H104" s="1" t="s">
        <v>64</v>
      </c>
      <c r="I104" s="2">
        <v>85.56</v>
      </c>
      <c r="J104" s="2">
        <v>9.59</v>
      </c>
      <c r="K104" s="2">
        <f t="shared" si="9"/>
        <v>9.3299999609589577</v>
      </c>
      <c r="L104" s="2">
        <f t="shared" si="10"/>
        <v>8.0000000074505806E-2</v>
      </c>
      <c r="P104" s="6">
        <v>9.2899999618530273</v>
      </c>
      <c r="Q104" s="5">
        <v>29165.955000000002</v>
      </c>
      <c r="R104" s="7">
        <v>3.9999999105930328E-2</v>
      </c>
      <c r="S104" s="5">
        <v>75.69</v>
      </c>
      <c r="AL104" s="5" t="str">
        <f t="shared" si="11"/>
        <v/>
      </c>
      <c r="AM104" s="3">
        <v>5.000000074505806E-2</v>
      </c>
      <c r="AN104" s="5">
        <f t="shared" si="12"/>
        <v>482.10000718384981</v>
      </c>
      <c r="AP104" s="5" t="str">
        <f t="shared" si="13"/>
        <v/>
      </c>
      <c r="AQ104" s="2">
        <v>2.999999932944775E-2</v>
      </c>
      <c r="AS104" s="5">
        <f t="shared" si="16"/>
        <v>29241.645</v>
      </c>
      <c r="AT104" s="11">
        <f t="shared" si="14"/>
        <v>0.42257034837486357</v>
      </c>
      <c r="AU104" s="5">
        <f t="shared" si="15"/>
        <v>422.57034837486356</v>
      </c>
    </row>
    <row r="105" spans="1:57" x14ac:dyDescent="0.3">
      <c r="A105" s="1" t="s">
        <v>136</v>
      </c>
      <c r="B105" s="1" t="s">
        <v>125</v>
      </c>
      <c r="C105" s="1" t="s">
        <v>226</v>
      </c>
      <c r="D105" s="1" t="s">
        <v>225</v>
      </c>
      <c r="E105" s="1" t="s">
        <v>86</v>
      </c>
      <c r="F105" s="1" t="s">
        <v>63</v>
      </c>
      <c r="G105" s="1" t="s">
        <v>60</v>
      </c>
      <c r="H105" s="1" t="s">
        <v>64</v>
      </c>
      <c r="I105" s="2">
        <v>58.9</v>
      </c>
      <c r="J105" s="2">
        <v>0.04</v>
      </c>
      <c r="K105" s="2">
        <f t="shared" si="9"/>
        <v>3.9999999105930328E-2</v>
      </c>
      <c r="L105" s="2">
        <f t="shared" si="10"/>
        <v>0</v>
      </c>
      <c r="P105" s="6">
        <v>3.9999999105930328E-2</v>
      </c>
      <c r="Q105" s="5">
        <v>125.57999719306829</v>
      </c>
      <c r="AL105" s="5" t="str">
        <f t="shared" si="11"/>
        <v/>
      </c>
      <c r="AN105" s="5" t="str">
        <f t="shared" si="12"/>
        <v/>
      </c>
      <c r="AP105" s="5" t="str">
        <f t="shared" si="13"/>
        <v/>
      </c>
      <c r="AS105" s="5">
        <f t="shared" si="16"/>
        <v>125.57999719306829</v>
      </c>
      <c r="AT105" s="11">
        <f t="shared" si="14"/>
        <v>1.8147536899100326E-3</v>
      </c>
      <c r="AU105" s="5">
        <f t="shared" si="15"/>
        <v>1.8147536899100327</v>
      </c>
    </row>
    <row r="106" spans="1:57" x14ac:dyDescent="0.3">
      <c r="A106" s="1" t="s">
        <v>136</v>
      </c>
      <c r="B106" s="1" t="s">
        <v>125</v>
      </c>
      <c r="C106" s="1" t="s">
        <v>226</v>
      </c>
      <c r="D106" s="1" t="s">
        <v>225</v>
      </c>
      <c r="E106" s="1" t="s">
        <v>62</v>
      </c>
      <c r="F106" s="1" t="s">
        <v>63</v>
      </c>
      <c r="G106" s="1" t="s">
        <v>60</v>
      </c>
      <c r="H106" s="1" t="s">
        <v>64</v>
      </c>
      <c r="I106" s="2">
        <v>58.9</v>
      </c>
      <c r="J106" s="2">
        <v>0.08</v>
      </c>
      <c r="K106" s="2">
        <f t="shared" si="9"/>
        <v>8.9999997988343239E-2</v>
      </c>
      <c r="L106" s="2">
        <f t="shared" si="10"/>
        <v>0</v>
      </c>
      <c r="P106" s="6">
        <v>9.9999997764825821E-3</v>
      </c>
      <c r="Q106" s="5">
        <v>31.39499929826707</v>
      </c>
      <c r="R106" s="7">
        <v>7.9999998211860657E-2</v>
      </c>
      <c r="S106" s="5">
        <v>151.3799966163933</v>
      </c>
      <c r="AL106" s="5" t="str">
        <f t="shared" si="11"/>
        <v/>
      </c>
      <c r="AN106" s="5" t="str">
        <f t="shared" si="12"/>
        <v/>
      </c>
      <c r="AP106" s="5" t="str">
        <f t="shared" si="13"/>
        <v/>
      </c>
      <c r="AS106" s="5">
        <f t="shared" si="16"/>
        <v>182.77499591466037</v>
      </c>
      <c r="AT106" s="11">
        <f t="shared" si="14"/>
        <v>2.6412773186280146E-3</v>
      </c>
      <c r="AU106" s="5">
        <f t="shared" si="15"/>
        <v>2.6412773186280143</v>
      </c>
    </row>
    <row r="107" spans="1:57" x14ac:dyDescent="0.3">
      <c r="A107" s="1" t="s">
        <v>136</v>
      </c>
      <c r="B107" s="1" t="s">
        <v>125</v>
      </c>
      <c r="C107" s="1" t="s">
        <v>226</v>
      </c>
      <c r="D107" s="1" t="s">
        <v>225</v>
      </c>
      <c r="E107" s="1" t="s">
        <v>68</v>
      </c>
      <c r="F107" s="1" t="s">
        <v>63</v>
      </c>
      <c r="G107" s="1" t="s">
        <v>60</v>
      </c>
      <c r="H107" s="1" t="s">
        <v>64</v>
      </c>
      <c r="I107" s="2">
        <v>58.9</v>
      </c>
      <c r="J107" s="2">
        <v>25.62</v>
      </c>
      <c r="K107" s="2">
        <f t="shared" si="9"/>
        <v>25.619999885559082</v>
      </c>
      <c r="L107" s="2">
        <f t="shared" si="10"/>
        <v>0</v>
      </c>
      <c r="P107" s="6">
        <v>12.819999694824221</v>
      </c>
      <c r="Q107" s="5">
        <v>40248.389041900627</v>
      </c>
      <c r="R107" s="7">
        <v>12.80000019073486</v>
      </c>
      <c r="S107" s="5">
        <v>24220.800360918049</v>
      </c>
      <c r="AL107" s="5" t="str">
        <f t="shared" si="11"/>
        <v/>
      </c>
      <c r="AN107" s="5" t="str">
        <f t="shared" si="12"/>
        <v/>
      </c>
      <c r="AP107" s="5" t="str">
        <f t="shared" si="13"/>
        <v/>
      </c>
      <c r="AS107" s="5">
        <f t="shared" si="16"/>
        <v>64469.18940281868</v>
      </c>
      <c r="AT107" s="11">
        <f t="shared" si="14"/>
        <v>0.93164279319423204</v>
      </c>
      <c r="AU107" s="5">
        <f t="shared" si="15"/>
        <v>931.64279319423201</v>
      </c>
    </row>
    <row r="108" spans="1:57" x14ac:dyDescent="0.3">
      <c r="A108" s="1" t="s">
        <v>136</v>
      </c>
      <c r="B108" s="1" t="s">
        <v>125</v>
      </c>
      <c r="C108" s="1" t="s">
        <v>226</v>
      </c>
      <c r="D108" s="1" t="s">
        <v>225</v>
      </c>
      <c r="E108" s="1" t="s">
        <v>74</v>
      </c>
      <c r="F108" s="1" t="s">
        <v>63</v>
      </c>
      <c r="G108" s="1" t="s">
        <v>60</v>
      </c>
      <c r="H108" s="1" t="s">
        <v>64</v>
      </c>
      <c r="I108" s="2">
        <v>58.9</v>
      </c>
      <c r="J108" s="2">
        <v>29.53</v>
      </c>
      <c r="K108" s="2">
        <f t="shared" si="9"/>
        <v>28.789999544620514</v>
      </c>
      <c r="L108" s="2">
        <f t="shared" si="10"/>
        <v>0.7199999988079071</v>
      </c>
      <c r="N108" s="4">
        <v>7.119999885559082</v>
      </c>
      <c r="O108" s="5">
        <v>31142.879499435421</v>
      </c>
      <c r="P108" s="6">
        <v>15.319999694824221</v>
      </c>
      <c r="Q108" s="5">
        <v>48097.139041900627</v>
      </c>
      <c r="R108" s="7">
        <v>5.7699999809265137</v>
      </c>
      <c r="S108" s="5">
        <v>10918.282463908199</v>
      </c>
      <c r="T108" s="8">
        <v>0.57999998331069946</v>
      </c>
      <c r="U108" s="5">
        <v>329.29499052464962</v>
      </c>
      <c r="AL108" s="5" t="str">
        <f t="shared" si="11"/>
        <v/>
      </c>
      <c r="AM108" s="3">
        <v>0.31999999284744263</v>
      </c>
      <c r="AN108" s="5">
        <f t="shared" si="12"/>
        <v>3085.4399310350418</v>
      </c>
      <c r="AP108" s="5" t="str">
        <f t="shared" si="13"/>
        <v/>
      </c>
      <c r="AQ108" s="2">
        <v>0.40000000596046448</v>
      </c>
      <c r="AS108" s="5">
        <f t="shared" si="16"/>
        <v>90487.59599576889</v>
      </c>
      <c r="AT108" s="11">
        <f t="shared" si="14"/>
        <v>1.3076341964870981</v>
      </c>
      <c r="AU108" s="5">
        <f t="shared" si="15"/>
        <v>1307.6341964870983</v>
      </c>
    </row>
    <row r="109" spans="1:57" s="57" customFormat="1" x14ac:dyDescent="0.3">
      <c r="A109" s="42" t="s">
        <v>137</v>
      </c>
      <c r="B109" s="42" t="s">
        <v>125</v>
      </c>
      <c r="C109" s="42" t="s">
        <v>226</v>
      </c>
      <c r="D109" s="42" t="s">
        <v>225</v>
      </c>
      <c r="E109" s="42" t="s">
        <v>70</v>
      </c>
      <c r="F109" s="42" t="s">
        <v>63</v>
      </c>
      <c r="G109" s="42" t="s">
        <v>60</v>
      </c>
      <c r="H109" s="42" t="s">
        <v>64</v>
      </c>
      <c r="I109" s="43">
        <v>47.4</v>
      </c>
      <c r="J109" s="44">
        <v>19.04</v>
      </c>
      <c r="K109" s="44">
        <f t="shared" si="9"/>
        <v>15.179999947547913</v>
      </c>
      <c r="L109" s="44">
        <f t="shared" si="10"/>
        <v>3.8599999547004691</v>
      </c>
      <c r="M109" s="45"/>
      <c r="N109" s="46">
        <v>5.8899998664855957</v>
      </c>
      <c r="O109" s="47">
        <v>25762.859416007999</v>
      </c>
      <c r="P109" s="48">
        <v>7.940000057220459</v>
      </c>
      <c r="Q109" s="47">
        <v>24927.630179643631</v>
      </c>
      <c r="R109" s="49">
        <v>1.3500000238418579</v>
      </c>
      <c r="S109" s="47">
        <v>2554.5375451147561</v>
      </c>
      <c r="T109" s="50"/>
      <c r="U109" s="47"/>
      <c r="V109" s="44"/>
      <c r="W109" s="47"/>
      <c r="X109" s="44"/>
      <c r="Y109" s="47"/>
      <c r="Z109" s="51"/>
      <c r="AA109" s="47"/>
      <c r="AB109" s="52"/>
      <c r="AC109" s="47"/>
      <c r="AD109" s="44"/>
      <c r="AE109" s="44"/>
      <c r="AF109" s="47"/>
      <c r="AG109" s="51"/>
      <c r="AH109" s="47"/>
      <c r="AI109" s="44"/>
      <c r="AJ109" s="47"/>
      <c r="AK109" s="45"/>
      <c r="AL109" s="47" t="str">
        <f t="shared" si="11"/>
        <v/>
      </c>
      <c r="AM109" s="45">
        <v>0.77999997138977051</v>
      </c>
      <c r="AN109" s="47">
        <f t="shared" si="12"/>
        <v>7520.7597241401672</v>
      </c>
      <c r="AO109" s="44">
        <v>0.31000000238418579</v>
      </c>
      <c r="AP109" s="47">
        <f t="shared" si="13"/>
        <v>0.31000000238418579</v>
      </c>
      <c r="AQ109" s="44">
        <v>1.629999995231628</v>
      </c>
      <c r="AR109" s="44">
        <v>1.139999985694885</v>
      </c>
      <c r="AS109" s="5">
        <f t="shared" si="16"/>
        <v>53245.027140766382</v>
      </c>
      <c r="AT109" s="11">
        <f t="shared" si="14"/>
        <v>0.76944267903200103</v>
      </c>
      <c r="AU109" s="5">
        <f t="shared" si="15"/>
        <v>769.44267903200102</v>
      </c>
      <c r="AV109" s="53"/>
      <c r="AW109" s="47"/>
      <c r="AX109" s="54"/>
      <c r="AY109" s="47"/>
      <c r="AZ109" s="55"/>
      <c r="BA109" s="47"/>
      <c r="BB109" s="56"/>
      <c r="BC109" s="47"/>
      <c r="BD109" s="44"/>
      <c r="BE109" s="47"/>
    </row>
    <row r="110" spans="1:57" s="57" customFormat="1" x14ac:dyDescent="0.3">
      <c r="A110" s="42" t="s">
        <v>137</v>
      </c>
      <c r="B110" s="42" t="s">
        <v>125</v>
      </c>
      <c r="C110" s="42" t="s">
        <v>226</v>
      </c>
      <c r="D110" s="42" t="s">
        <v>225</v>
      </c>
      <c r="E110" s="42" t="s">
        <v>71</v>
      </c>
      <c r="F110" s="42" t="s">
        <v>63</v>
      </c>
      <c r="G110" s="42" t="s">
        <v>60</v>
      </c>
      <c r="H110" s="42" t="s">
        <v>64</v>
      </c>
      <c r="I110" s="43">
        <v>47.4</v>
      </c>
      <c r="J110" s="44">
        <v>27.24</v>
      </c>
      <c r="K110" s="44">
        <f t="shared" si="9"/>
        <v>22.369999885559082</v>
      </c>
      <c r="L110" s="44">
        <f t="shared" si="10"/>
        <v>4.8799999058246621</v>
      </c>
      <c r="M110" s="45"/>
      <c r="N110" s="46">
        <v>4.059999942779541</v>
      </c>
      <c r="O110" s="47">
        <v>17758.439749717709</v>
      </c>
      <c r="P110" s="48">
        <v>14.25</v>
      </c>
      <c r="Q110" s="47">
        <v>44737.875</v>
      </c>
      <c r="R110" s="49">
        <v>4.059999942779541</v>
      </c>
      <c r="S110" s="47">
        <v>7682.5348917245856</v>
      </c>
      <c r="T110" s="50"/>
      <c r="U110" s="47"/>
      <c r="V110" s="44"/>
      <c r="W110" s="47"/>
      <c r="X110" s="44"/>
      <c r="Y110" s="47"/>
      <c r="Z110" s="51"/>
      <c r="AA110" s="47"/>
      <c r="AB110" s="52"/>
      <c r="AC110" s="47"/>
      <c r="AD110" s="44"/>
      <c r="AE110" s="44"/>
      <c r="AF110" s="47"/>
      <c r="AG110" s="51"/>
      <c r="AH110" s="47"/>
      <c r="AI110" s="44"/>
      <c r="AJ110" s="47"/>
      <c r="AK110" s="45"/>
      <c r="AL110" s="47" t="str">
        <f t="shared" si="11"/>
        <v/>
      </c>
      <c r="AM110" s="45">
        <v>0.75</v>
      </c>
      <c r="AN110" s="47">
        <f t="shared" si="12"/>
        <v>7231.5</v>
      </c>
      <c r="AO110" s="44">
        <v>0.27000001072883612</v>
      </c>
      <c r="AP110" s="47">
        <f t="shared" si="13"/>
        <v>0.27000001072883612</v>
      </c>
      <c r="AQ110" s="44">
        <v>1.529999971389771</v>
      </c>
      <c r="AR110" s="44">
        <v>2.3299999237060551</v>
      </c>
      <c r="AS110" s="5">
        <f t="shared" si="16"/>
        <v>70178.849641442299</v>
      </c>
      <c r="AT110" s="11">
        <f t="shared" si="14"/>
        <v>1.0141529637450779</v>
      </c>
      <c r="AU110" s="5">
        <f t="shared" si="15"/>
        <v>1014.152963745078</v>
      </c>
      <c r="AV110" s="53"/>
      <c r="AW110" s="47"/>
      <c r="AX110" s="54"/>
      <c r="AY110" s="47"/>
      <c r="AZ110" s="55"/>
      <c r="BA110" s="47"/>
      <c r="BB110" s="56"/>
      <c r="BC110" s="47"/>
      <c r="BD110" s="44"/>
      <c r="BE110" s="47"/>
    </row>
    <row r="111" spans="1:57" s="57" customFormat="1" x14ac:dyDescent="0.3">
      <c r="A111" s="42" t="s">
        <v>137</v>
      </c>
      <c r="B111" s="42" t="s">
        <v>125</v>
      </c>
      <c r="C111" s="42" t="s">
        <v>226</v>
      </c>
      <c r="D111" s="42" t="s">
        <v>225</v>
      </c>
      <c r="E111" s="42" t="s">
        <v>85</v>
      </c>
      <c r="F111" s="42" t="s">
        <v>63</v>
      </c>
      <c r="G111" s="42" t="s">
        <v>60</v>
      </c>
      <c r="H111" s="42" t="s">
        <v>64</v>
      </c>
      <c r="I111" s="43">
        <v>47.4</v>
      </c>
      <c r="J111" s="44">
        <v>11.67</v>
      </c>
      <c r="K111" s="44">
        <f t="shared" si="9"/>
        <v>9.1200001239776611</v>
      </c>
      <c r="L111" s="44">
        <f t="shared" si="10"/>
        <v>2.559999942779541</v>
      </c>
      <c r="M111" s="45"/>
      <c r="N111" s="46">
        <v>5.3400001525878906</v>
      </c>
      <c r="O111" s="47">
        <v>23357.16066741943</v>
      </c>
      <c r="P111" s="48">
        <v>3.779999971389771</v>
      </c>
      <c r="Q111" s="47">
        <v>11867.309910178181</v>
      </c>
      <c r="R111" s="49"/>
      <c r="S111" s="47"/>
      <c r="T111" s="50"/>
      <c r="U111" s="47"/>
      <c r="V111" s="44"/>
      <c r="W111" s="47"/>
      <c r="X111" s="44"/>
      <c r="Y111" s="47"/>
      <c r="Z111" s="51"/>
      <c r="AA111" s="47"/>
      <c r="AB111" s="52"/>
      <c r="AC111" s="47"/>
      <c r="AD111" s="44"/>
      <c r="AE111" s="44"/>
      <c r="AF111" s="47"/>
      <c r="AG111" s="51"/>
      <c r="AH111" s="47"/>
      <c r="AI111" s="44"/>
      <c r="AJ111" s="47"/>
      <c r="AK111" s="45"/>
      <c r="AL111" s="47" t="str">
        <f t="shared" si="11"/>
        <v/>
      </c>
      <c r="AM111" s="45">
        <v>1.0199999809265139</v>
      </c>
      <c r="AN111" s="47">
        <f t="shared" si="12"/>
        <v>9834.8398160934466</v>
      </c>
      <c r="AO111" s="44"/>
      <c r="AP111" s="47" t="str">
        <f t="shared" si="13"/>
        <v/>
      </c>
      <c r="AQ111" s="44">
        <v>1.5399999618530269</v>
      </c>
      <c r="AR111" s="44"/>
      <c r="AS111" s="5">
        <f t="shared" si="16"/>
        <v>35224.470577597611</v>
      </c>
      <c r="AT111" s="11">
        <f t="shared" si="14"/>
        <v>0.50902802504084688</v>
      </c>
      <c r="AU111" s="5">
        <f t="shared" si="15"/>
        <v>509.0280250408469</v>
      </c>
      <c r="AV111" s="53"/>
      <c r="AW111" s="47"/>
      <c r="AX111" s="54"/>
      <c r="AY111" s="47"/>
      <c r="AZ111" s="55"/>
      <c r="BA111" s="47"/>
      <c r="BB111" s="56"/>
      <c r="BC111" s="47"/>
      <c r="BD111" s="44"/>
      <c r="BE111" s="47"/>
    </row>
    <row r="112" spans="1:57" s="57" customFormat="1" x14ac:dyDescent="0.3">
      <c r="A112" s="42" t="s">
        <v>137</v>
      </c>
      <c r="B112" s="42" t="s">
        <v>125</v>
      </c>
      <c r="C112" s="42" t="s">
        <v>226</v>
      </c>
      <c r="D112" s="42" t="s">
        <v>225</v>
      </c>
      <c r="E112" s="42" t="s">
        <v>74</v>
      </c>
      <c r="F112" s="42" t="s">
        <v>63</v>
      </c>
      <c r="G112" s="42" t="s">
        <v>60</v>
      </c>
      <c r="H112" s="42" t="s">
        <v>64</v>
      </c>
      <c r="I112" s="43">
        <v>47.4</v>
      </c>
      <c r="J112" s="44">
        <v>0.14000000000000001</v>
      </c>
      <c r="K112" s="44">
        <f t="shared" si="9"/>
        <v>0</v>
      </c>
      <c r="L112" s="44">
        <f t="shared" si="10"/>
        <v>0.13999999687075615</v>
      </c>
      <c r="M112" s="45"/>
      <c r="N112" s="46"/>
      <c r="O112" s="47"/>
      <c r="P112" s="48"/>
      <c r="Q112" s="47"/>
      <c r="R112" s="49"/>
      <c r="S112" s="47"/>
      <c r="T112" s="50"/>
      <c r="U112" s="47"/>
      <c r="V112" s="44"/>
      <c r="W112" s="47"/>
      <c r="X112" s="44"/>
      <c r="Y112" s="47"/>
      <c r="Z112" s="51"/>
      <c r="AA112" s="47"/>
      <c r="AB112" s="52"/>
      <c r="AC112" s="47"/>
      <c r="AD112" s="44"/>
      <c r="AE112" s="44"/>
      <c r="AF112" s="47"/>
      <c r="AG112" s="51"/>
      <c r="AH112" s="47"/>
      <c r="AI112" s="44"/>
      <c r="AJ112" s="47"/>
      <c r="AK112" s="45"/>
      <c r="AL112" s="47" t="str">
        <f t="shared" si="11"/>
        <v/>
      </c>
      <c r="AM112" s="45">
        <v>1.9999999552965161E-2</v>
      </c>
      <c r="AN112" s="47">
        <f t="shared" si="12"/>
        <v>192.83999568969008</v>
      </c>
      <c r="AO112" s="44"/>
      <c r="AP112" s="47" t="str">
        <f t="shared" si="13"/>
        <v/>
      </c>
      <c r="AQ112" s="44">
        <v>0.119999997317791</v>
      </c>
      <c r="AR112" s="44"/>
      <c r="AS112" s="5">
        <f t="shared" si="16"/>
        <v>0</v>
      </c>
      <c r="AT112" s="11">
        <f t="shared" si="14"/>
        <v>0</v>
      </c>
      <c r="AU112" s="5">
        <f t="shared" si="15"/>
        <v>0</v>
      </c>
      <c r="AV112" s="53"/>
      <c r="AW112" s="47"/>
      <c r="AX112" s="54"/>
      <c r="AY112" s="47"/>
      <c r="AZ112" s="55"/>
      <c r="BA112" s="47"/>
      <c r="BB112" s="56"/>
      <c r="BC112" s="47"/>
      <c r="BD112" s="44"/>
      <c r="BE112" s="47"/>
    </row>
    <row r="113" spans="1:47" x14ac:dyDescent="0.3">
      <c r="A113" s="1" t="s">
        <v>138</v>
      </c>
      <c r="B113" s="1" t="s">
        <v>125</v>
      </c>
      <c r="C113" s="1" t="s">
        <v>226</v>
      </c>
      <c r="D113" s="1" t="s">
        <v>225</v>
      </c>
      <c r="E113" s="1" t="s">
        <v>70</v>
      </c>
      <c r="F113" s="1" t="s">
        <v>63</v>
      </c>
      <c r="G113" s="1" t="s">
        <v>60</v>
      </c>
      <c r="H113" s="1" t="s">
        <v>64</v>
      </c>
      <c r="I113" s="2">
        <v>240</v>
      </c>
      <c r="J113" s="2">
        <v>0.09</v>
      </c>
      <c r="K113" s="2">
        <f t="shared" si="9"/>
        <v>8.9999997988343239E-2</v>
      </c>
      <c r="L113" s="2">
        <f t="shared" si="10"/>
        <v>0</v>
      </c>
      <c r="P113" s="6">
        <v>5.9999998658895493E-2</v>
      </c>
      <c r="Q113" s="5">
        <v>188.3699957896024</v>
      </c>
      <c r="R113" s="7">
        <v>2.999999932944775E-2</v>
      </c>
      <c r="S113" s="5">
        <v>56.767498731147498</v>
      </c>
      <c r="AL113" s="5" t="str">
        <f t="shared" si="11"/>
        <v/>
      </c>
      <c r="AN113" s="5" t="str">
        <f t="shared" si="12"/>
        <v/>
      </c>
      <c r="AP113" s="5" t="str">
        <f t="shared" si="13"/>
        <v/>
      </c>
      <c r="AS113" s="5">
        <f t="shared" si="16"/>
        <v>245.1374945207499</v>
      </c>
      <c r="AT113" s="11">
        <f t="shared" si="14"/>
        <v>3.5424763709214885E-3</v>
      </c>
      <c r="AU113" s="5">
        <f t="shared" si="15"/>
        <v>3.5424763709214884</v>
      </c>
    </row>
    <row r="114" spans="1:47" x14ac:dyDescent="0.3">
      <c r="A114" s="1" t="s">
        <v>138</v>
      </c>
      <c r="B114" s="1" t="s">
        <v>125</v>
      </c>
      <c r="C114" s="1" t="s">
        <v>226</v>
      </c>
      <c r="D114" s="1" t="s">
        <v>225</v>
      </c>
      <c r="E114" s="1" t="s">
        <v>71</v>
      </c>
      <c r="F114" s="1" t="s">
        <v>63</v>
      </c>
      <c r="G114" s="1" t="s">
        <v>60</v>
      </c>
      <c r="H114" s="1" t="s">
        <v>64</v>
      </c>
      <c r="I114" s="2">
        <v>240</v>
      </c>
      <c r="J114" s="2">
        <v>0.09</v>
      </c>
      <c r="K114" s="2">
        <f t="shared" si="9"/>
        <v>9.0000003576278687E-2</v>
      </c>
      <c r="L114" s="2">
        <f t="shared" si="10"/>
        <v>0</v>
      </c>
      <c r="P114" s="6">
        <v>9.0000003576278687E-2</v>
      </c>
      <c r="Q114" s="5">
        <v>282.55501122772688</v>
      </c>
      <c r="AL114" s="5" t="str">
        <f t="shared" si="11"/>
        <v/>
      </c>
      <c r="AN114" s="5" t="str">
        <f t="shared" si="12"/>
        <v/>
      </c>
      <c r="AP114" s="5" t="str">
        <f t="shared" si="13"/>
        <v/>
      </c>
      <c r="AS114" s="5">
        <f t="shared" si="16"/>
        <v>282.55501122772688</v>
      </c>
      <c r="AT114" s="11">
        <f t="shared" si="14"/>
        <v>4.0831960558157391E-3</v>
      </c>
      <c r="AU114" s="5">
        <f t="shared" si="15"/>
        <v>4.0831960558157387</v>
      </c>
    </row>
    <row r="115" spans="1:47" x14ac:dyDescent="0.3">
      <c r="A115" s="1" t="s">
        <v>138</v>
      </c>
      <c r="B115" s="1" t="s">
        <v>125</v>
      </c>
      <c r="C115" s="1" t="s">
        <v>226</v>
      </c>
      <c r="D115" s="1" t="s">
        <v>225</v>
      </c>
      <c r="E115" s="1" t="s">
        <v>67</v>
      </c>
      <c r="F115" s="1" t="s">
        <v>95</v>
      </c>
      <c r="G115" s="1" t="s">
        <v>60</v>
      </c>
      <c r="H115" s="1" t="s">
        <v>64</v>
      </c>
      <c r="I115" s="2">
        <v>240</v>
      </c>
      <c r="J115" s="2">
        <v>39.31</v>
      </c>
      <c r="K115" s="2">
        <f t="shared" si="9"/>
        <v>39.310000531375408</v>
      </c>
      <c r="L115" s="2">
        <f t="shared" si="10"/>
        <v>0</v>
      </c>
      <c r="P115" s="6">
        <v>20.090000152587891</v>
      </c>
      <c r="Q115" s="5">
        <v>63072.555479049683</v>
      </c>
      <c r="R115" s="7">
        <v>19.10000038146973</v>
      </c>
      <c r="S115" s="5">
        <v>36141.97572183609</v>
      </c>
      <c r="T115" s="8">
        <v>0.119999997317791</v>
      </c>
      <c r="U115" s="5">
        <v>68.129998477175832</v>
      </c>
      <c r="AL115" s="5" t="str">
        <f t="shared" si="11"/>
        <v/>
      </c>
      <c r="AN115" s="5" t="str">
        <f t="shared" si="12"/>
        <v/>
      </c>
      <c r="AP115" s="5" t="str">
        <f t="shared" si="13"/>
        <v/>
      </c>
      <c r="AS115" s="5">
        <f t="shared" si="16"/>
        <v>99282.661199362949</v>
      </c>
      <c r="AT115" s="11">
        <f t="shared" si="14"/>
        <v>1.4347314841760219</v>
      </c>
      <c r="AU115" s="5">
        <f t="shared" si="15"/>
        <v>1434.7314841760219</v>
      </c>
    </row>
    <row r="116" spans="1:47" x14ac:dyDescent="0.3">
      <c r="A116" s="1" t="s">
        <v>138</v>
      </c>
      <c r="B116" s="1" t="s">
        <v>125</v>
      </c>
      <c r="C116" s="1" t="s">
        <v>226</v>
      </c>
      <c r="D116" s="1" t="s">
        <v>225</v>
      </c>
      <c r="E116" s="1" t="s">
        <v>58</v>
      </c>
      <c r="F116" s="1" t="s">
        <v>95</v>
      </c>
      <c r="G116" s="1" t="s">
        <v>60</v>
      </c>
      <c r="H116" s="1" t="s">
        <v>64</v>
      </c>
      <c r="I116" s="2">
        <v>240</v>
      </c>
      <c r="J116" s="2">
        <v>37.42</v>
      </c>
      <c r="K116" s="2">
        <f t="shared" si="9"/>
        <v>37.419999122619629</v>
      </c>
      <c r="L116" s="2">
        <f t="shared" si="10"/>
        <v>0</v>
      </c>
      <c r="N116" s="4">
        <v>0.51999998092651367</v>
      </c>
      <c r="O116" s="5">
        <v>2274.4799165725708</v>
      </c>
      <c r="P116" s="6">
        <v>27.45999908447266</v>
      </c>
      <c r="Q116" s="5">
        <v>86210.667125701904</v>
      </c>
      <c r="R116" s="7">
        <v>7.9000000953674316</v>
      </c>
      <c r="S116" s="5">
        <v>14948.775180459021</v>
      </c>
      <c r="T116" s="8">
        <v>1.5399999618530269</v>
      </c>
      <c r="U116" s="5">
        <v>874.33497834205627</v>
      </c>
      <c r="AL116" s="5" t="str">
        <f t="shared" si="11"/>
        <v/>
      </c>
      <c r="AN116" s="5" t="str">
        <f t="shared" si="12"/>
        <v/>
      </c>
      <c r="AP116" s="5" t="str">
        <f t="shared" si="13"/>
        <v/>
      </c>
      <c r="AS116" s="5">
        <f t="shared" si="16"/>
        <v>104308.25720107555</v>
      </c>
      <c r="AT116" s="11">
        <f t="shared" si="14"/>
        <v>1.5073562579613209</v>
      </c>
      <c r="AU116" s="5">
        <f t="shared" si="15"/>
        <v>1507.3562579613208</v>
      </c>
    </row>
    <row r="117" spans="1:47" x14ac:dyDescent="0.3">
      <c r="A117" s="1" t="s">
        <v>138</v>
      </c>
      <c r="B117" s="1" t="s">
        <v>125</v>
      </c>
      <c r="C117" s="1" t="s">
        <v>226</v>
      </c>
      <c r="D117" s="1" t="s">
        <v>225</v>
      </c>
      <c r="E117" s="1" t="s">
        <v>91</v>
      </c>
      <c r="F117" s="1" t="s">
        <v>95</v>
      </c>
      <c r="G117" s="1" t="s">
        <v>60</v>
      </c>
      <c r="H117" s="1" t="s">
        <v>64</v>
      </c>
      <c r="I117" s="2">
        <v>240</v>
      </c>
      <c r="J117" s="2">
        <v>40.26</v>
      </c>
      <c r="K117" s="2">
        <f t="shared" si="9"/>
        <v>39.999999523162849</v>
      </c>
      <c r="L117" s="2">
        <f t="shared" si="10"/>
        <v>0</v>
      </c>
      <c r="N117" s="4">
        <v>1.5099999904632571</v>
      </c>
      <c r="O117" s="5">
        <v>6604.74</v>
      </c>
      <c r="P117" s="6">
        <v>12.69999980926514</v>
      </c>
      <c r="Q117" s="5">
        <v>39871.649999999987</v>
      </c>
      <c r="R117" s="7">
        <v>20.229999542236332</v>
      </c>
      <c r="S117" s="5">
        <v>38280.217499999999</v>
      </c>
      <c r="T117" s="8">
        <v>4.2800002098083496</v>
      </c>
      <c r="U117" s="5">
        <v>2429.9699999999998</v>
      </c>
      <c r="Z117" s="9">
        <v>1.279999971389771</v>
      </c>
      <c r="AA117" s="5">
        <v>290.88</v>
      </c>
      <c r="AL117" s="5" t="str">
        <f t="shared" si="11"/>
        <v/>
      </c>
      <c r="AN117" s="5" t="str">
        <f t="shared" si="12"/>
        <v/>
      </c>
      <c r="AP117" s="5" t="str">
        <f t="shared" si="13"/>
        <v/>
      </c>
      <c r="AS117" s="5">
        <f t="shared" si="16"/>
        <v>87477.45749999999</v>
      </c>
      <c r="AT117" s="11">
        <f t="shared" si="14"/>
        <v>1.2641347533875853</v>
      </c>
      <c r="AU117" s="5">
        <f t="shared" si="15"/>
        <v>1264.1347533875853</v>
      </c>
    </row>
    <row r="118" spans="1:47" x14ac:dyDescent="0.3">
      <c r="A118" s="1" t="s">
        <v>138</v>
      </c>
      <c r="B118" s="1" t="s">
        <v>125</v>
      </c>
      <c r="C118" s="1" t="s">
        <v>226</v>
      </c>
      <c r="D118" s="1" t="s">
        <v>225</v>
      </c>
      <c r="E118" s="1" t="s">
        <v>77</v>
      </c>
      <c r="F118" s="1" t="s">
        <v>95</v>
      </c>
      <c r="G118" s="1" t="s">
        <v>60</v>
      </c>
      <c r="H118" s="1" t="s">
        <v>64</v>
      </c>
      <c r="I118" s="2">
        <v>240</v>
      </c>
      <c r="J118" s="2">
        <v>40.74</v>
      </c>
      <c r="K118" s="2">
        <f t="shared" si="9"/>
        <v>39.989998430013657</v>
      </c>
      <c r="L118" s="2">
        <f t="shared" si="10"/>
        <v>0</v>
      </c>
      <c r="N118" s="4">
        <v>7.380000114440918</v>
      </c>
      <c r="O118" s="5">
        <v>32280.12</v>
      </c>
      <c r="P118" s="6">
        <v>32.259998321533203</v>
      </c>
      <c r="Q118" s="5">
        <v>101280.27</v>
      </c>
      <c r="R118" s="7">
        <v>0.34999999403953552</v>
      </c>
      <c r="S118" s="5">
        <v>662.28749999999991</v>
      </c>
      <c r="AL118" s="5" t="str">
        <f t="shared" si="11"/>
        <v/>
      </c>
      <c r="AN118" s="5" t="str">
        <f t="shared" si="12"/>
        <v/>
      </c>
      <c r="AP118" s="5" t="str">
        <f t="shared" si="13"/>
        <v/>
      </c>
      <c r="AS118" s="5">
        <f t="shared" si="16"/>
        <v>134222.67750000002</v>
      </c>
      <c r="AT118" s="11">
        <f t="shared" si="14"/>
        <v>1.9396488669150442</v>
      </c>
      <c r="AU118" s="5">
        <f t="shared" si="15"/>
        <v>1939.6488669150444</v>
      </c>
    </row>
    <row r="119" spans="1:47" x14ac:dyDescent="0.3">
      <c r="A119" s="1" t="s">
        <v>138</v>
      </c>
      <c r="B119" s="1" t="s">
        <v>125</v>
      </c>
      <c r="C119" s="1" t="s">
        <v>226</v>
      </c>
      <c r="D119" s="1" t="s">
        <v>225</v>
      </c>
      <c r="E119" s="1" t="s">
        <v>79</v>
      </c>
      <c r="F119" s="1" t="s">
        <v>95</v>
      </c>
      <c r="G119" s="1" t="s">
        <v>60</v>
      </c>
      <c r="H119" s="1" t="s">
        <v>64</v>
      </c>
      <c r="I119" s="2">
        <v>240</v>
      </c>
      <c r="J119" s="2">
        <v>38.270000000000003</v>
      </c>
      <c r="K119" s="2">
        <f t="shared" si="9"/>
        <v>38.270000576972961</v>
      </c>
      <c r="L119" s="2">
        <f t="shared" si="10"/>
        <v>0</v>
      </c>
      <c r="N119" s="4">
        <v>3.779999971389771</v>
      </c>
      <c r="O119" s="5">
        <v>16533.71987485886</v>
      </c>
      <c r="P119" s="6">
        <v>25.70000076293945</v>
      </c>
      <c r="Q119" s="5">
        <v>80685.152395248413</v>
      </c>
      <c r="R119" s="7">
        <v>7.179999828338623</v>
      </c>
      <c r="S119" s="5">
        <v>13586.354675173759</v>
      </c>
      <c r="T119" s="8">
        <v>1.610000014305115</v>
      </c>
      <c r="U119" s="5">
        <v>914.0775081217289</v>
      </c>
      <c r="AL119" s="5" t="str">
        <f t="shared" si="11"/>
        <v/>
      </c>
      <c r="AN119" s="5" t="str">
        <f t="shared" si="12"/>
        <v/>
      </c>
      <c r="AP119" s="5" t="str">
        <f t="shared" si="13"/>
        <v/>
      </c>
      <c r="AS119" s="5">
        <f t="shared" si="16"/>
        <v>111719.30445340276</v>
      </c>
      <c r="AT119" s="11">
        <f t="shared" si="14"/>
        <v>1.6144531336411427</v>
      </c>
      <c r="AU119" s="5">
        <f t="shared" si="15"/>
        <v>1614.4531336411426</v>
      </c>
    </row>
    <row r="120" spans="1:47" x14ac:dyDescent="0.3">
      <c r="A120" s="1" t="s">
        <v>138</v>
      </c>
      <c r="B120" s="1" t="s">
        <v>125</v>
      </c>
      <c r="C120" s="1" t="s">
        <v>226</v>
      </c>
      <c r="D120" s="1" t="s">
        <v>225</v>
      </c>
      <c r="E120" s="1" t="s">
        <v>84</v>
      </c>
      <c r="F120" s="1" t="s">
        <v>95</v>
      </c>
      <c r="G120" s="1" t="s">
        <v>60</v>
      </c>
      <c r="H120" s="1" t="s">
        <v>64</v>
      </c>
      <c r="I120" s="2">
        <v>240</v>
      </c>
      <c r="J120" s="2">
        <v>40.26</v>
      </c>
      <c r="K120" s="2">
        <f t="shared" si="9"/>
        <v>40</v>
      </c>
      <c r="L120" s="2">
        <f t="shared" si="10"/>
        <v>0</v>
      </c>
      <c r="P120" s="6">
        <v>22.70999908447266</v>
      </c>
      <c r="Q120" s="5">
        <v>71298.044999999998</v>
      </c>
      <c r="R120" s="7">
        <v>17.29000091552734</v>
      </c>
      <c r="S120" s="5">
        <v>32717.002499999999</v>
      </c>
      <c r="AL120" s="5" t="str">
        <f t="shared" si="11"/>
        <v/>
      </c>
      <c r="AN120" s="5" t="str">
        <f t="shared" si="12"/>
        <v/>
      </c>
      <c r="AP120" s="5" t="str">
        <f t="shared" si="13"/>
        <v/>
      </c>
      <c r="AS120" s="5">
        <f t="shared" si="16"/>
        <v>104015.0475</v>
      </c>
      <c r="AT120" s="11">
        <f t="shared" si="14"/>
        <v>1.5031190912242789</v>
      </c>
      <c r="AU120" s="5">
        <f t="shared" si="15"/>
        <v>1503.1190912242789</v>
      </c>
    </row>
    <row r="121" spans="1:47" x14ac:dyDescent="0.3">
      <c r="A121" s="1" t="s">
        <v>138</v>
      </c>
      <c r="B121" s="1" t="s">
        <v>125</v>
      </c>
      <c r="C121" s="1" t="s">
        <v>226</v>
      </c>
      <c r="D121" s="1" t="s">
        <v>225</v>
      </c>
      <c r="E121" s="1" t="s">
        <v>86</v>
      </c>
      <c r="F121" s="1" t="s">
        <v>95</v>
      </c>
      <c r="G121" s="1" t="s">
        <v>60</v>
      </c>
      <c r="H121" s="1" t="s">
        <v>64</v>
      </c>
      <c r="I121" s="2">
        <v>240</v>
      </c>
      <c r="J121" s="2">
        <v>0.05</v>
      </c>
      <c r="K121" s="2">
        <f t="shared" si="9"/>
        <v>5.000000074505806E-2</v>
      </c>
      <c r="L121" s="2">
        <f t="shared" si="10"/>
        <v>0</v>
      </c>
      <c r="P121" s="6">
        <v>5.000000074505806E-2</v>
      </c>
      <c r="Q121" s="5">
        <v>156.97500233910981</v>
      </c>
      <c r="AL121" s="5" t="str">
        <f t="shared" si="11"/>
        <v/>
      </c>
      <c r="AN121" s="5" t="str">
        <f t="shared" si="12"/>
        <v/>
      </c>
      <c r="AP121" s="5" t="str">
        <f t="shared" si="13"/>
        <v/>
      </c>
      <c r="AS121" s="5">
        <f t="shared" si="16"/>
        <v>156.97500233910981</v>
      </c>
      <c r="AT121" s="11">
        <f t="shared" si="14"/>
        <v>2.2684421968935968E-3</v>
      </c>
      <c r="AU121" s="5">
        <f t="shared" si="15"/>
        <v>2.2684421968935968</v>
      </c>
    </row>
    <row r="122" spans="1:47" x14ac:dyDescent="0.3">
      <c r="A122" s="1" t="s">
        <v>138</v>
      </c>
      <c r="B122" s="1" t="s">
        <v>125</v>
      </c>
      <c r="C122" s="1" t="s">
        <v>226</v>
      </c>
      <c r="D122" s="1" t="s">
        <v>225</v>
      </c>
      <c r="E122" s="1" t="s">
        <v>80</v>
      </c>
      <c r="F122" s="1" t="s">
        <v>95</v>
      </c>
      <c r="G122" s="1" t="s">
        <v>60</v>
      </c>
      <c r="H122" s="1" t="s">
        <v>64</v>
      </c>
      <c r="I122" s="2">
        <v>240</v>
      </c>
      <c r="J122" s="2">
        <v>0.09</v>
      </c>
      <c r="K122" s="2">
        <f t="shared" si="9"/>
        <v>8.9999997988343239E-2</v>
      </c>
      <c r="L122" s="2">
        <f t="shared" si="10"/>
        <v>0</v>
      </c>
      <c r="P122" s="6">
        <v>5.9999998658895493E-2</v>
      </c>
      <c r="Q122" s="5">
        <v>188.3699957896024</v>
      </c>
      <c r="R122" s="7">
        <v>1.9999999552965161E-2</v>
      </c>
      <c r="S122" s="5">
        <v>37.844999154098332</v>
      </c>
      <c r="T122" s="8">
        <v>9.9999997764825821E-3</v>
      </c>
      <c r="U122" s="5">
        <v>5.677499873097986</v>
      </c>
      <c r="AL122" s="5" t="str">
        <f t="shared" si="11"/>
        <v/>
      </c>
      <c r="AN122" s="5" t="str">
        <f t="shared" si="12"/>
        <v/>
      </c>
      <c r="AP122" s="5" t="str">
        <f t="shared" si="13"/>
        <v/>
      </c>
      <c r="AS122" s="5">
        <f t="shared" si="16"/>
        <v>231.89249481679872</v>
      </c>
      <c r="AT122" s="11">
        <f t="shared" si="14"/>
        <v>3.3510731807410584E-3</v>
      </c>
      <c r="AU122" s="5">
        <f t="shared" si="15"/>
        <v>3.3510731807410585</v>
      </c>
    </row>
    <row r="123" spans="1:47" x14ac:dyDescent="0.3">
      <c r="A123" s="1" t="s">
        <v>139</v>
      </c>
      <c r="B123" s="1" t="s">
        <v>125</v>
      </c>
      <c r="C123" s="1" t="s">
        <v>226</v>
      </c>
      <c r="D123" s="1" t="s">
        <v>225</v>
      </c>
      <c r="E123" s="1" t="s">
        <v>85</v>
      </c>
      <c r="F123" s="1" t="s">
        <v>63</v>
      </c>
      <c r="G123" s="1" t="s">
        <v>60</v>
      </c>
      <c r="H123" s="1" t="s">
        <v>64</v>
      </c>
      <c r="I123" s="2">
        <v>242.43</v>
      </c>
      <c r="J123" s="2">
        <v>0.09</v>
      </c>
      <c r="K123" s="2">
        <f t="shared" si="9"/>
        <v>7.9999998211860657E-2</v>
      </c>
      <c r="L123" s="2">
        <f t="shared" si="10"/>
        <v>0</v>
      </c>
      <c r="N123" s="4">
        <v>3.9999999105930328E-2</v>
      </c>
      <c r="O123" s="5">
        <v>174.95999608933931</v>
      </c>
      <c r="P123" s="6">
        <v>3.9999999105930328E-2</v>
      </c>
      <c r="Q123" s="5">
        <v>125.57999719306829</v>
      </c>
      <c r="AL123" s="5" t="str">
        <f t="shared" si="11"/>
        <v/>
      </c>
      <c r="AN123" s="5" t="str">
        <f t="shared" si="12"/>
        <v/>
      </c>
      <c r="AP123" s="5" t="str">
        <f t="shared" si="13"/>
        <v/>
      </c>
      <c r="AS123" s="5">
        <f t="shared" si="16"/>
        <v>300.53999328240764</v>
      </c>
      <c r="AT123" s="11">
        <f t="shared" si="14"/>
        <v>4.3430966233919521E-3</v>
      </c>
      <c r="AU123" s="5">
        <f t="shared" si="15"/>
        <v>4.3430966233919515</v>
      </c>
    </row>
    <row r="124" spans="1:47" x14ac:dyDescent="0.3">
      <c r="A124" s="1" t="s">
        <v>139</v>
      </c>
      <c r="B124" s="1" t="s">
        <v>125</v>
      </c>
      <c r="C124" s="1" t="s">
        <v>226</v>
      </c>
      <c r="D124" s="1" t="s">
        <v>225</v>
      </c>
      <c r="E124" s="1" t="s">
        <v>74</v>
      </c>
      <c r="F124" s="1" t="s">
        <v>63</v>
      </c>
      <c r="G124" s="1" t="s">
        <v>60</v>
      </c>
      <c r="H124" s="1" t="s">
        <v>64</v>
      </c>
      <c r="I124" s="2">
        <v>242.43</v>
      </c>
      <c r="J124" s="2">
        <v>0.08</v>
      </c>
      <c r="K124" s="2">
        <f t="shared" si="9"/>
        <v>9.9999997764825821E-3</v>
      </c>
      <c r="L124" s="2">
        <f t="shared" si="10"/>
        <v>5.9999998658895493E-2</v>
      </c>
      <c r="N124" s="4">
        <v>9.9999997764825821E-3</v>
      </c>
      <c r="O124" s="5">
        <v>43.739999022334807</v>
      </c>
      <c r="AL124" s="5" t="str">
        <f t="shared" si="11"/>
        <v/>
      </c>
      <c r="AN124" s="5" t="str">
        <f t="shared" si="12"/>
        <v/>
      </c>
      <c r="AP124" s="5" t="str">
        <f t="shared" si="13"/>
        <v/>
      </c>
      <c r="AQ124" s="2">
        <v>5.9999998658895493E-2</v>
      </c>
      <c r="AS124" s="5">
        <f t="shared" si="16"/>
        <v>43.739999022334807</v>
      </c>
      <c r="AT124" s="11">
        <f t="shared" si="14"/>
        <v>6.3208573337047937E-4</v>
      </c>
      <c r="AU124" s="5">
        <f t="shared" si="15"/>
        <v>0.63208573337047935</v>
      </c>
    </row>
    <row r="125" spans="1:47" x14ac:dyDescent="0.3">
      <c r="A125" s="1" t="s">
        <v>139</v>
      </c>
      <c r="B125" s="1" t="s">
        <v>125</v>
      </c>
      <c r="C125" s="1" t="s">
        <v>226</v>
      </c>
      <c r="D125" s="1" t="s">
        <v>225</v>
      </c>
      <c r="E125" s="1" t="s">
        <v>77</v>
      </c>
      <c r="F125" s="1" t="s">
        <v>95</v>
      </c>
      <c r="G125" s="1" t="s">
        <v>60</v>
      </c>
      <c r="H125" s="1" t="s">
        <v>64</v>
      </c>
      <c r="I125" s="2">
        <v>242.43</v>
      </c>
      <c r="J125" s="2">
        <v>0.02</v>
      </c>
      <c r="K125" s="2">
        <f t="shared" si="9"/>
        <v>1.9999999552965161E-2</v>
      </c>
      <c r="L125" s="2">
        <f t="shared" si="10"/>
        <v>0</v>
      </c>
      <c r="P125" s="6">
        <v>1.9999999552965161E-2</v>
      </c>
      <c r="Q125" s="5">
        <v>62.789998596534133</v>
      </c>
      <c r="AL125" s="5" t="str">
        <f t="shared" si="11"/>
        <v/>
      </c>
      <c r="AN125" s="5" t="str">
        <f t="shared" si="12"/>
        <v/>
      </c>
      <c r="AP125" s="5" t="str">
        <f t="shared" si="13"/>
        <v/>
      </c>
      <c r="AS125" s="5">
        <f t="shared" si="16"/>
        <v>62.789998596534133</v>
      </c>
      <c r="AT125" s="11">
        <f t="shared" si="14"/>
        <v>9.0737684495501621E-4</v>
      </c>
      <c r="AU125" s="5">
        <f t="shared" si="15"/>
        <v>0.90737684495501625</v>
      </c>
    </row>
    <row r="126" spans="1:47" x14ac:dyDescent="0.3">
      <c r="A126" s="1" t="s">
        <v>139</v>
      </c>
      <c r="B126" s="1" t="s">
        <v>125</v>
      </c>
      <c r="C126" s="1" t="s">
        <v>226</v>
      </c>
      <c r="D126" s="1" t="s">
        <v>225</v>
      </c>
      <c r="E126" s="1" t="s">
        <v>86</v>
      </c>
      <c r="F126" s="1" t="s">
        <v>95</v>
      </c>
      <c r="G126" s="1" t="s">
        <v>60</v>
      </c>
      <c r="H126" s="1" t="s">
        <v>64</v>
      </c>
      <c r="I126" s="2">
        <v>242.43</v>
      </c>
      <c r="J126" s="2">
        <v>40.78</v>
      </c>
      <c r="K126" s="2">
        <f t="shared" si="9"/>
        <v>38.779999256134033</v>
      </c>
      <c r="L126" s="2">
        <f t="shared" si="10"/>
        <v>1.220000028610229</v>
      </c>
      <c r="P126" s="6">
        <v>24.719999313354489</v>
      </c>
      <c r="Q126" s="5">
        <v>77608.44</v>
      </c>
      <c r="R126" s="7">
        <v>12.5</v>
      </c>
      <c r="S126" s="5">
        <v>23653.125</v>
      </c>
      <c r="T126" s="8">
        <v>1.559999942779541</v>
      </c>
      <c r="U126" s="5">
        <v>885.69</v>
      </c>
      <c r="AL126" s="5" t="str">
        <f t="shared" si="11"/>
        <v/>
      </c>
      <c r="AN126" s="5" t="str">
        <f t="shared" si="12"/>
        <v/>
      </c>
      <c r="AP126" s="5" t="str">
        <f t="shared" si="13"/>
        <v/>
      </c>
      <c r="AR126" s="2">
        <v>1.220000028610229</v>
      </c>
      <c r="AS126" s="5">
        <f t="shared" si="16"/>
        <v>102147.255</v>
      </c>
      <c r="AT126" s="11">
        <f t="shared" si="14"/>
        <v>1.4761276641887291</v>
      </c>
      <c r="AU126" s="5">
        <f t="shared" si="15"/>
        <v>1476.1276641887291</v>
      </c>
    </row>
    <row r="127" spans="1:47" x14ac:dyDescent="0.3">
      <c r="A127" s="1" t="s">
        <v>139</v>
      </c>
      <c r="B127" s="1" t="s">
        <v>125</v>
      </c>
      <c r="C127" s="1" t="s">
        <v>226</v>
      </c>
      <c r="D127" s="1" t="s">
        <v>225</v>
      </c>
      <c r="E127" s="1" t="s">
        <v>80</v>
      </c>
      <c r="F127" s="1" t="s">
        <v>95</v>
      </c>
      <c r="G127" s="1" t="s">
        <v>60</v>
      </c>
      <c r="H127" s="1" t="s">
        <v>64</v>
      </c>
      <c r="I127" s="2">
        <v>242.43</v>
      </c>
      <c r="J127" s="2">
        <v>38.86</v>
      </c>
      <c r="K127" s="2">
        <f t="shared" ref="K127:K190" si="17">SUM(N127,P127,R127,T127,V127,X127,Z127,AB127,AE127,AG127,AI127,AV127,AX127,AZ127,BB127,BD127)</f>
        <v>38.859998703002923</v>
      </c>
      <c r="L127" s="2">
        <f t="shared" ref="L127:L190" si="18">SUM(M127,AD127,AK127,AM127,AO127,AQ127,AR127)</f>
        <v>0</v>
      </c>
      <c r="P127" s="6">
        <v>32.939998626708977</v>
      </c>
      <c r="Q127" s="5">
        <v>103415.1256885529</v>
      </c>
      <c r="R127" s="7">
        <v>3.8900001049041748</v>
      </c>
      <c r="S127" s="5">
        <v>7360.8526985049248</v>
      </c>
      <c r="T127" s="8">
        <v>2.029999971389771</v>
      </c>
      <c r="U127" s="5">
        <v>1152.532483756542</v>
      </c>
      <c r="AL127" s="5" t="str">
        <f t="shared" ref="AL127:AL190" si="19">IF(AK127&gt;0,AK127*$AL$1,"")</f>
        <v/>
      </c>
      <c r="AN127" s="5" t="str">
        <f t="shared" ref="AN127:AN190" si="20">IF(AM127&gt;0,AM127*$AN$1,"")</f>
        <v/>
      </c>
      <c r="AP127" s="5" t="str">
        <f t="shared" ref="AP127:AP190" si="21">IF(AO127&gt;0,AO127*$AP$1,"")</f>
        <v/>
      </c>
      <c r="AS127" s="5">
        <f t="shared" si="16"/>
        <v>111928.51087081437</v>
      </c>
      <c r="AT127" s="11">
        <f t="shared" ref="AT127:AT190" si="22">(AS127/$AS$234)*100</f>
        <v>1.6174763708320696</v>
      </c>
      <c r="AU127" s="5">
        <f t="shared" ref="AU127:AU190" si="23">(AT127/100)*$AU$1</f>
        <v>1617.4763708320695</v>
      </c>
    </row>
    <row r="128" spans="1:47" x14ac:dyDescent="0.3">
      <c r="A128" s="1" t="s">
        <v>139</v>
      </c>
      <c r="B128" s="1" t="s">
        <v>125</v>
      </c>
      <c r="C128" s="1" t="s">
        <v>226</v>
      </c>
      <c r="D128" s="1" t="s">
        <v>225</v>
      </c>
      <c r="E128" s="1" t="s">
        <v>81</v>
      </c>
      <c r="F128" s="1" t="s">
        <v>95</v>
      </c>
      <c r="G128" s="1" t="s">
        <v>60</v>
      </c>
      <c r="H128" s="1" t="s">
        <v>64</v>
      </c>
      <c r="I128" s="2">
        <v>242.43</v>
      </c>
      <c r="J128" s="2">
        <v>41.17</v>
      </c>
      <c r="K128" s="2">
        <f t="shared" si="17"/>
        <v>39.979999542236328</v>
      </c>
      <c r="L128" s="2">
        <f t="shared" si="18"/>
        <v>9.9999997764825821E-3</v>
      </c>
      <c r="N128" s="4">
        <v>2.8900001049041748</v>
      </c>
      <c r="O128" s="5">
        <v>12640.86</v>
      </c>
      <c r="P128" s="6">
        <v>17.479999542236332</v>
      </c>
      <c r="Q128" s="5">
        <v>54878.46</v>
      </c>
      <c r="R128" s="7">
        <v>18.159999847412109</v>
      </c>
      <c r="S128" s="5">
        <v>34363.26</v>
      </c>
      <c r="T128" s="8">
        <v>1.450000047683716</v>
      </c>
      <c r="U128" s="5">
        <v>823.23749999999995</v>
      </c>
      <c r="AL128" s="5" t="str">
        <f t="shared" si="19"/>
        <v/>
      </c>
      <c r="AM128" s="3">
        <v>9.9999997764825821E-3</v>
      </c>
      <c r="AN128" s="5">
        <f t="shared" si="20"/>
        <v>96.419997844845057</v>
      </c>
      <c r="AP128" s="5" t="str">
        <f t="shared" si="21"/>
        <v/>
      </c>
      <c r="AS128" s="5">
        <f t="shared" ref="AS128:AS191" si="24">SUM(O128,Q128,S128,U128,W128,Y128,AA128,AC128,AF128,AH128,AJ128,AW128,AY128,BA128,BC128,BE128)</f>
        <v>102705.81750000002</v>
      </c>
      <c r="AT128" s="11">
        <f t="shared" si="22"/>
        <v>1.4841994382019263</v>
      </c>
      <c r="AU128" s="5">
        <f t="shared" si="23"/>
        <v>1484.1994382019263</v>
      </c>
    </row>
    <row r="129" spans="1:47" x14ac:dyDescent="0.3">
      <c r="A129" s="1" t="s">
        <v>139</v>
      </c>
      <c r="B129" s="1" t="s">
        <v>125</v>
      </c>
      <c r="C129" s="1" t="s">
        <v>226</v>
      </c>
      <c r="D129" s="1" t="s">
        <v>225</v>
      </c>
      <c r="E129" s="1" t="s">
        <v>89</v>
      </c>
      <c r="F129" s="1" t="s">
        <v>95</v>
      </c>
      <c r="G129" s="1" t="s">
        <v>60</v>
      </c>
      <c r="H129" s="1" t="s">
        <v>64</v>
      </c>
      <c r="I129" s="2">
        <v>242.43</v>
      </c>
      <c r="J129" s="2">
        <v>40.18</v>
      </c>
      <c r="K129" s="2">
        <f t="shared" si="17"/>
        <v>39.099998787045479</v>
      </c>
      <c r="L129" s="2">
        <f t="shared" si="18"/>
        <v>0.89999997615814209</v>
      </c>
      <c r="N129" s="4">
        <v>7.9999998211860657E-2</v>
      </c>
      <c r="O129" s="5">
        <v>349.92</v>
      </c>
      <c r="P129" s="6">
        <v>21.45999908447266</v>
      </c>
      <c r="Q129" s="5">
        <v>67373.67</v>
      </c>
      <c r="R129" s="7">
        <v>16.569999694824219</v>
      </c>
      <c r="S129" s="5">
        <v>31354.5825</v>
      </c>
      <c r="T129" s="8">
        <v>0.99000000953674316</v>
      </c>
      <c r="U129" s="5">
        <v>562.07249999999999</v>
      </c>
      <c r="AL129" s="5" t="str">
        <f t="shared" si="19"/>
        <v/>
      </c>
      <c r="AM129" s="3">
        <v>0.38999998569488531</v>
      </c>
      <c r="AN129" s="5">
        <f t="shared" si="20"/>
        <v>3760.3798620700841</v>
      </c>
      <c r="AP129" s="5" t="str">
        <f t="shared" si="21"/>
        <v/>
      </c>
      <c r="AQ129" s="2">
        <v>0.50999999046325684</v>
      </c>
      <c r="AS129" s="5">
        <f t="shared" si="24"/>
        <v>99640.244999999995</v>
      </c>
      <c r="AT129" s="11">
        <f t="shared" si="22"/>
        <v>1.4398989195651186</v>
      </c>
      <c r="AU129" s="5">
        <f t="shared" si="23"/>
        <v>1439.8989195651186</v>
      </c>
    </row>
    <row r="130" spans="1:47" x14ac:dyDescent="0.3">
      <c r="A130" s="1" t="s">
        <v>139</v>
      </c>
      <c r="B130" s="1" t="s">
        <v>125</v>
      </c>
      <c r="C130" s="1" t="s">
        <v>226</v>
      </c>
      <c r="D130" s="1" t="s">
        <v>225</v>
      </c>
      <c r="E130" s="1" t="s">
        <v>62</v>
      </c>
      <c r="F130" s="1" t="s">
        <v>95</v>
      </c>
      <c r="G130" s="1" t="s">
        <v>60</v>
      </c>
      <c r="H130" s="1" t="s">
        <v>64</v>
      </c>
      <c r="I130" s="2">
        <v>242.43</v>
      </c>
      <c r="J130" s="2">
        <v>38.020000000000003</v>
      </c>
      <c r="K130" s="2">
        <f t="shared" si="17"/>
        <v>38.019999083131545</v>
      </c>
      <c r="L130" s="2">
        <f t="shared" si="18"/>
        <v>0</v>
      </c>
      <c r="P130" s="6">
        <v>22.559999465942379</v>
      </c>
      <c r="Q130" s="5">
        <v>70827.118323326111</v>
      </c>
      <c r="R130" s="7">
        <v>15.39999961853027</v>
      </c>
      <c r="S130" s="5">
        <v>29140.64927816391</v>
      </c>
      <c r="T130" s="8">
        <v>5.9999998658895493E-2</v>
      </c>
      <c r="U130" s="5">
        <v>34.064999238587923</v>
      </c>
      <c r="AL130" s="5" t="str">
        <f t="shared" si="19"/>
        <v/>
      </c>
      <c r="AN130" s="5" t="str">
        <f t="shared" si="20"/>
        <v/>
      </c>
      <c r="AP130" s="5" t="str">
        <f t="shared" si="21"/>
        <v/>
      </c>
      <c r="AS130" s="5">
        <f t="shared" si="24"/>
        <v>100001.83260072861</v>
      </c>
      <c r="AT130" s="11">
        <f t="shared" si="22"/>
        <v>1.4451242137784888</v>
      </c>
      <c r="AU130" s="5">
        <f t="shared" si="23"/>
        <v>1445.1242137784886</v>
      </c>
    </row>
    <row r="131" spans="1:47" x14ac:dyDescent="0.3">
      <c r="A131" s="1" t="s">
        <v>139</v>
      </c>
      <c r="B131" s="1" t="s">
        <v>125</v>
      </c>
      <c r="C131" s="1" t="s">
        <v>226</v>
      </c>
      <c r="D131" s="1" t="s">
        <v>225</v>
      </c>
      <c r="E131" s="1" t="s">
        <v>68</v>
      </c>
      <c r="F131" s="1" t="s">
        <v>95</v>
      </c>
      <c r="G131" s="1" t="s">
        <v>60</v>
      </c>
      <c r="H131" s="1" t="s">
        <v>64</v>
      </c>
      <c r="I131" s="2">
        <v>242.43</v>
      </c>
      <c r="J131" s="2">
        <v>39.479999999999997</v>
      </c>
      <c r="K131" s="2">
        <f t="shared" si="17"/>
        <v>39.480000495910645</v>
      </c>
      <c r="L131" s="2">
        <f t="shared" si="18"/>
        <v>0</v>
      </c>
      <c r="P131" s="6">
        <v>7.9000000953674316</v>
      </c>
      <c r="Q131" s="5">
        <v>24802.050299406052</v>
      </c>
      <c r="R131" s="7">
        <v>24.10000038146973</v>
      </c>
      <c r="S131" s="5">
        <v>45603.22572183609</v>
      </c>
      <c r="T131" s="8">
        <v>7.4800000190734863</v>
      </c>
      <c r="U131" s="5">
        <v>4246.7700108289719</v>
      </c>
      <c r="AL131" s="5" t="str">
        <f t="shared" si="19"/>
        <v/>
      </c>
      <c r="AN131" s="5" t="str">
        <f t="shared" si="20"/>
        <v/>
      </c>
      <c r="AP131" s="5" t="str">
        <f t="shared" si="21"/>
        <v/>
      </c>
      <c r="AS131" s="5">
        <f t="shared" si="24"/>
        <v>74652.046032071114</v>
      </c>
      <c r="AT131" s="11">
        <f t="shared" si="22"/>
        <v>1.0787950232850663</v>
      </c>
      <c r="AU131" s="5">
        <f t="shared" si="23"/>
        <v>1078.7950232850662</v>
      </c>
    </row>
    <row r="132" spans="1:47" x14ac:dyDescent="0.3">
      <c r="A132" s="1" t="s">
        <v>140</v>
      </c>
      <c r="B132" s="1" t="s">
        <v>108</v>
      </c>
      <c r="C132" s="1" t="s">
        <v>109</v>
      </c>
      <c r="D132" s="1" t="s">
        <v>193</v>
      </c>
      <c r="E132" s="1" t="s">
        <v>71</v>
      </c>
      <c r="F132" s="1" t="s">
        <v>95</v>
      </c>
      <c r="G132" s="1" t="s">
        <v>60</v>
      </c>
      <c r="H132" s="1" t="s">
        <v>64</v>
      </c>
      <c r="I132" s="2">
        <v>80</v>
      </c>
      <c r="J132" s="2">
        <v>0.06</v>
      </c>
      <c r="K132" s="2">
        <f t="shared" si="17"/>
        <v>5.9999998658895493E-2</v>
      </c>
      <c r="L132" s="2">
        <f t="shared" si="18"/>
        <v>0</v>
      </c>
      <c r="R132" s="7">
        <v>5.9999998658895493E-2</v>
      </c>
      <c r="S132" s="5">
        <v>113.534997462295</v>
      </c>
      <c r="AL132" s="5" t="str">
        <f t="shared" si="19"/>
        <v/>
      </c>
      <c r="AN132" s="5" t="str">
        <f t="shared" si="20"/>
        <v/>
      </c>
      <c r="AP132" s="5" t="str">
        <f t="shared" si="21"/>
        <v/>
      </c>
      <c r="AS132" s="5">
        <f t="shared" si="24"/>
        <v>113.534997462295</v>
      </c>
      <c r="AT132" s="11">
        <f t="shared" si="22"/>
        <v>1.6406916721128802E-3</v>
      </c>
      <c r="AU132" s="5">
        <f t="shared" si="23"/>
        <v>1.6406916721128801</v>
      </c>
    </row>
    <row r="133" spans="1:47" x14ac:dyDescent="0.3">
      <c r="A133" s="1" t="s">
        <v>140</v>
      </c>
      <c r="B133" s="1" t="s">
        <v>108</v>
      </c>
      <c r="C133" s="1" t="s">
        <v>109</v>
      </c>
      <c r="D133" s="1" t="s">
        <v>193</v>
      </c>
      <c r="E133" s="1" t="s">
        <v>85</v>
      </c>
      <c r="F133" s="1" t="s">
        <v>95</v>
      </c>
      <c r="G133" s="1" t="s">
        <v>60</v>
      </c>
      <c r="H133" s="1" t="s">
        <v>64</v>
      </c>
      <c r="I133" s="2">
        <v>80</v>
      </c>
      <c r="J133" s="2">
        <v>39.04</v>
      </c>
      <c r="K133" s="2">
        <f t="shared" si="17"/>
        <v>39.039998292922974</v>
      </c>
      <c r="L133" s="2">
        <f t="shared" si="18"/>
        <v>0</v>
      </c>
      <c r="R133" s="7">
        <v>38.259998321533203</v>
      </c>
      <c r="S133" s="5">
        <v>72397.481823921204</v>
      </c>
      <c r="T133" s="8">
        <v>0.77999997138977051</v>
      </c>
      <c r="U133" s="5">
        <v>442.84498375654221</v>
      </c>
      <c r="AL133" s="5" t="str">
        <f t="shared" si="19"/>
        <v/>
      </c>
      <c r="AN133" s="5" t="str">
        <f t="shared" si="20"/>
        <v/>
      </c>
      <c r="AP133" s="5" t="str">
        <f t="shared" si="21"/>
        <v/>
      </c>
      <c r="AS133" s="5">
        <f t="shared" si="24"/>
        <v>72840.326807677746</v>
      </c>
      <c r="AT133" s="11">
        <f t="shared" si="22"/>
        <v>1.0526139098829528</v>
      </c>
      <c r="AU133" s="5">
        <f t="shared" si="23"/>
        <v>1052.6139098829528</v>
      </c>
    </row>
    <row r="134" spans="1:47" x14ac:dyDescent="0.3">
      <c r="A134" s="1" t="s">
        <v>140</v>
      </c>
      <c r="B134" s="1" t="s">
        <v>108</v>
      </c>
      <c r="C134" s="1" t="s">
        <v>109</v>
      </c>
      <c r="D134" s="1" t="s">
        <v>193</v>
      </c>
      <c r="E134" s="1" t="s">
        <v>86</v>
      </c>
      <c r="F134" s="1" t="s">
        <v>95</v>
      </c>
      <c r="G134" s="1" t="s">
        <v>60</v>
      </c>
      <c r="H134" s="1" t="s">
        <v>64</v>
      </c>
      <c r="I134" s="2">
        <v>80</v>
      </c>
      <c r="J134" s="2">
        <v>0.09</v>
      </c>
      <c r="K134" s="2">
        <f t="shared" si="17"/>
        <v>8.9999997988343239E-2</v>
      </c>
      <c r="L134" s="2">
        <f t="shared" si="18"/>
        <v>0</v>
      </c>
      <c r="R134" s="7">
        <v>7.9999998211860657E-2</v>
      </c>
      <c r="S134" s="5">
        <v>151.3799966163933</v>
      </c>
      <c r="T134" s="8">
        <v>9.9999997764825821E-3</v>
      </c>
      <c r="U134" s="5">
        <v>5.677499873097986</v>
      </c>
      <c r="AL134" s="5" t="str">
        <f t="shared" si="19"/>
        <v/>
      </c>
      <c r="AN134" s="5" t="str">
        <f t="shared" si="20"/>
        <v/>
      </c>
      <c r="AP134" s="5" t="str">
        <f t="shared" si="21"/>
        <v/>
      </c>
      <c r="AS134" s="5">
        <f t="shared" si="24"/>
        <v>157.05749648949129</v>
      </c>
      <c r="AT134" s="11">
        <f t="shared" si="22"/>
        <v>2.2696343179888904E-3</v>
      </c>
      <c r="AU134" s="5">
        <f t="shared" si="23"/>
        <v>2.2696343179888903</v>
      </c>
    </row>
    <row r="135" spans="1:47" x14ac:dyDescent="0.3">
      <c r="A135" s="1" t="s">
        <v>140</v>
      </c>
      <c r="B135" s="1" t="s">
        <v>108</v>
      </c>
      <c r="C135" s="1" t="s">
        <v>109</v>
      </c>
      <c r="D135" s="1" t="s">
        <v>193</v>
      </c>
      <c r="E135" s="1" t="s">
        <v>68</v>
      </c>
      <c r="F135" s="1" t="s">
        <v>95</v>
      </c>
      <c r="G135" s="1" t="s">
        <v>60</v>
      </c>
      <c r="H135" s="1" t="s">
        <v>64</v>
      </c>
      <c r="I135" s="2">
        <v>80</v>
      </c>
      <c r="J135" s="2">
        <v>0.09</v>
      </c>
      <c r="K135" s="2">
        <f t="shared" si="17"/>
        <v>8.9999997988343239E-2</v>
      </c>
      <c r="L135" s="2">
        <f t="shared" si="18"/>
        <v>0</v>
      </c>
      <c r="R135" s="7">
        <v>2.999999932944775E-2</v>
      </c>
      <c r="S135" s="5">
        <v>56.767498731147498</v>
      </c>
      <c r="T135" s="8">
        <v>5.9999998658895493E-2</v>
      </c>
      <c r="U135" s="5">
        <v>34.064999238587923</v>
      </c>
      <c r="AL135" s="5" t="str">
        <f t="shared" si="19"/>
        <v/>
      </c>
      <c r="AN135" s="5" t="str">
        <f t="shared" si="20"/>
        <v/>
      </c>
      <c r="AP135" s="5" t="str">
        <f t="shared" si="21"/>
        <v/>
      </c>
      <c r="AS135" s="5">
        <f t="shared" si="24"/>
        <v>90.832497969735414</v>
      </c>
      <c r="AT135" s="11">
        <f t="shared" si="22"/>
        <v>1.3126183670867416E-3</v>
      </c>
      <c r="AU135" s="5">
        <f t="shared" si="23"/>
        <v>1.3126183670867415</v>
      </c>
    </row>
    <row r="136" spans="1:47" x14ac:dyDescent="0.3">
      <c r="A136" s="1" t="s">
        <v>140</v>
      </c>
      <c r="B136" s="1" t="s">
        <v>108</v>
      </c>
      <c r="C136" s="1" t="s">
        <v>109</v>
      </c>
      <c r="D136" s="1" t="s">
        <v>193</v>
      </c>
      <c r="E136" s="1" t="s">
        <v>74</v>
      </c>
      <c r="F136" s="1" t="s">
        <v>95</v>
      </c>
      <c r="G136" s="1" t="s">
        <v>60</v>
      </c>
      <c r="H136" s="1" t="s">
        <v>64</v>
      </c>
      <c r="I136" s="2">
        <v>80</v>
      </c>
      <c r="J136" s="2">
        <v>38.15</v>
      </c>
      <c r="K136" s="2">
        <f t="shared" si="17"/>
        <v>38.15000057220459</v>
      </c>
      <c r="L136" s="2">
        <f t="shared" si="18"/>
        <v>0</v>
      </c>
      <c r="R136" s="7">
        <v>23.60000038146973</v>
      </c>
      <c r="S136" s="5">
        <v>44657.10072183609</v>
      </c>
      <c r="T136" s="8">
        <v>14.55000019073486</v>
      </c>
      <c r="U136" s="5">
        <v>8260.7626082897186</v>
      </c>
      <c r="AL136" s="5" t="str">
        <f t="shared" si="19"/>
        <v/>
      </c>
      <c r="AN136" s="5" t="str">
        <f t="shared" si="20"/>
        <v/>
      </c>
      <c r="AP136" s="5" t="str">
        <f t="shared" si="21"/>
        <v/>
      </c>
      <c r="AS136" s="5">
        <f t="shared" si="24"/>
        <v>52917.863330125809</v>
      </c>
      <c r="AT136" s="11">
        <f t="shared" si="22"/>
        <v>0.76471484222808539</v>
      </c>
      <c r="AU136" s="5">
        <f t="shared" si="23"/>
        <v>764.71484222808533</v>
      </c>
    </row>
    <row r="137" spans="1:47" x14ac:dyDescent="0.3">
      <c r="A137" s="1" t="s">
        <v>141</v>
      </c>
      <c r="B137" s="1" t="s">
        <v>142</v>
      </c>
      <c r="C137" s="1" t="s">
        <v>143</v>
      </c>
      <c r="D137" s="1" t="s">
        <v>200</v>
      </c>
      <c r="E137" s="1" t="s">
        <v>70</v>
      </c>
      <c r="F137" s="1" t="s">
        <v>95</v>
      </c>
      <c r="G137" s="1" t="s">
        <v>60</v>
      </c>
      <c r="H137" s="1" t="s">
        <v>64</v>
      </c>
      <c r="I137" s="2">
        <v>80</v>
      </c>
      <c r="J137" s="2">
        <v>37.49</v>
      </c>
      <c r="K137" s="2">
        <f t="shared" si="17"/>
        <v>37.480000019073486</v>
      </c>
      <c r="L137" s="2">
        <f t="shared" si="18"/>
        <v>0</v>
      </c>
      <c r="P137" s="6">
        <v>10.489999771118161</v>
      </c>
      <c r="Q137" s="5">
        <v>32933.354281425483</v>
      </c>
      <c r="R137" s="7">
        <v>19.10000038146973</v>
      </c>
      <c r="S137" s="5">
        <v>36141.97572183609</v>
      </c>
      <c r="T137" s="8">
        <v>7.8899998664855957</v>
      </c>
      <c r="U137" s="5">
        <v>4479.547424197197</v>
      </c>
      <c r="AL137" s="5" t="str">
        <f t="shared" si="19"/>
        <v/>
      </c>
      <c r="AN137" s="5" t="str">
        <f t="shared" si="20"/>
        <v/>
      </c>
      <c r="AP137" s="5" t="str">
        <f t="shared" si="21"/>
        <v/>
      </c>
      <c r="AS137" s="5">
        <f t="shared" si="24"/>
        <v>73554.877427458763</v>
      </c>
      <c r="AT137" s="11">
        <f t="shared" si="22"/>
        <v>1.0629398646755899</v>
      </c>
      <c r="AU137" s="5">
        <f t="shared" si="23"/>
        <v>1062.9398646755899</v>
      </c>
    </row>
    <row r="138" spans="1:47" x14ac:dyDescent="0.3">
      <c r="A138" s="1" t="s">
        <v>141</v>
      </c>
      <c r="B138" s="1" t="s">
        <v>142</v>
      </c>
      <c r="C138" s="1" t="s">
        <v>143</v>
      </c>
      <c r="D138" s="1" t="s">
        <v>200</v>
      </c>
      <c r="E138" s="1" t="s">
        <v>67</v>
      </c>
      <c r="F138" s="1" t="s">
        <v>95</v>
      </c>
      <c r="G138" s="1" t="s">
        <v>60</v>
      </c>
      <c r="H138" s="1" t="s">
        <v>64</v>
      </c>
      <c r="I138" s="2">
        <v>80</v>
      </c>
      <c r="J138" s="2">
        <v>0.08</v>
      </c>
      <c r="K138" s="2">
        <f t="shared" si="17"/>
        <v>8.9999997988343239E-2</v>
      </c>
      <c r="L138" s="2">
        <f t="shared" si="18"/>
        <v>0</v>
      </c>
      <c r="P138" s="6">
        <v>5.9999998658895493E-2</v>
      </c>
      <c r="Q138" s="5">
        <v>188.3699957896024</v>
      </c>
      <c r="R138" s="7">
        <v>2.999999932944775E-2</v>
      </c>
      <c r="S138" s="5">
        <v>56.767498731147498</v>
      </c>
      <c r="AL138" s="5" t="str">
        <f t="shared" si="19"/>
        <v/>
      </c>
      <c r="AN138" s="5" t="str">
        <f t="shared" si="20"/>
        <v/>
      </c>
      <c r="AP138" s="5" t="str">
        <f t="shared" si="21"/>
        <v/>
      </c>
      <c r="AS138" s="5">
        <f t="shared" si="24"/>
        <v>245.1374945207499</v>
      </c>
      <c r="AT138" s="11">
        <f t="shared" si="22"/>
        <v>3.5424763709214885E-3</v>
      </c>
      <c r="AU138" s="5">
        <f t="shared" si="23"/>
        <v>3.5424763709214884</v>
      </c>
    </row>
    <row r="139" spans="1:47" x14ac:dyDescent="0.3">
      <c r="A139" s="1" t="s">
        <v>141</v>
      </c>
      <c r="B139" s="1" t="s">
        <v>142</v>
      </c>
      <c r="C139" s="1" t="s">
        <v>143</v>
      </c>
      <c r="D139" s="1" t="s">
        <v>200</v>
      </c>
      <c r="E139" s="1" t="s">
        <v>84</v>
      </c>
      <c r="F139" s="1" t="s">
        <v>95</v>
      </c>
      <c r="G139" s="1" t="s">
        <v>60</v>
      </c>
      <c r="H139" s="1" t="s">
        <v>64</v>
      </c>
      <c r="I139" s="2">
        <v>80</v>
      </c>
      <c r="J139" s="2">
        <v>0.09</v>
      </c>
      <c r="K139" s="2">
        <f t="shared" si="17"/>
        <v>7.9999998211860657E-2</v>
      </c>
      <c r="L139" s="2">
        <f t="shared" si="18"/>
        <v>0</v>
      </c>
      <c r="R139" s="7">
        <v>7.9999998211860657E-2</v>
      </c>
      <c r="S139" s="5">
        <v>151.3799966163933</v>
      </c>
      <c r="AL139" s="5" t="str">
        <f t="shared" si="19"/>
        <v/>
      </c>
      <c r="AN139" s="5" t="str">
        <f t="shared" si="20"/>
        <v/>
      </c>
      <c r="AP139" s="5" t="str">
        <f t="shared" si="21"/>
        <v/>
      </c>
      <c r="AS139" s="5">
        <f t="shared" si="24"/>
        <v>151.3799966163933</v>
      </c>
      <c r="AT139" s="11">
        <f t="shared" si="22"/>
        <v>2.187588896150507E-3</v>
      </c>
      <c r="AU139" s="5">
        <f t="shared" si="23"/>
        <v>2.187588896150507</v>
      </c>
    </row>
    <row r="140" spans="1:47" x14ac:dyDescent="0.3">
      <c r="A140" s="1" t="s">
        <v>141</v>
      </c>
      <c r="B140" s="1" t="s">
        <v>142</v>
      </c>
      <c r="C140" s="1" t="s">
        <v>143</v>
      </c>
      <c r="D140" s="1" t="s">
        <v>200</v>
      </c>
      <c r="E140" s="1" t="s">
        <v>71</v>
      </c>
      <c r="F140" s="1" t="s">
        <v>95</v>
      </c>
      <c r="G140" s="1" t="s">
        <v>60</v>
      </c>
      <c r="H140" s="1" t="s">
        <v>64</v>
      </c>
      <c r="I140" s="2">
        <v>80</v>
      </c>
      <c r="J140" s="2">
        <v>38.14</v>
      </c>
      <c r="K140" s="2">
        <f t="shared" si="17"/>
        <v>38.140000343322754</v>
      </c>
      <c r="L140" s="2">
        <f t="shared" si="18"/>
        <v>0</v>
      </c>
      <c r="R140" s="7">
        <v>28.25</v>
      </c>
      <c r="S140" s="5">
        <v>53456.0625</v>
      </c>
      <c r="T140" s="8">
        <v>9.8900003433227539</v>
      </c>
      <c r="U140" s="5">
        <v>5615.0476949214944</v>
      </c>
      <c r="AL140" s="5" t="str">
        <f t="shared" si="19"/>
        <v/>
      </c>
      <c r="AN140" s="5" t="str">
        <f t="shared" si="20"/>
        <v/>
      </c>
      <c r="AP140" s="5" t="str">
        <f t="shared" si="21"/>
        <v/>
      </c>
      <c r="AS140" s="5">
        <f t="shared" si="24"/>
        <v>59071.110194921494</v>
      </c>
      <c r="AT140" s="11">
        <f t="shared" si="22"/>
        <v>0.85363527304835041</v>
      </c>
      <c r="AU140" s="5">
        <f t="shared" si="23"/>
        <v>853.63527304835043</v>
      </c>
    </row>
    <row r="141" spans="1:47" x14ac:dyDescent="0.3">
      <c r="A141" s="1" t="s">
        <v>144</v>
      </c>
      <c r="B141" s="1" t="s">
        <v>145</v>
      </c>
      <c r="C141" s="1" t="s">
        <v>224</v>
      </c>
      <c r="D141" s="1" t="s">
        <v>198</v>
      </c>
      <c r="E141" s="1" t="s">
        <v>77</v>
      </c>
      <c r="F141" s="1" t="s">
        <v>146</v>
      </c>
      <c r="G141" s="1" t="s">
        <v>60</v>
      </c>
      <c r="H141" s="1" t="s">
        <v>64</v>
      </c>
      <c r="I141" s="2">
        <v>158.5</v>
      </c>
      <c r="J141" s="2">
        <v>0.06</v>
      </c>
      <c r="K141" s="2">
        <f t="shared" si="17"/>
        <v>5.9999998658895499E-2</v>
      </c>
      <c r="L141" s="2">
        <f t="shared" si="18"/>
        <v>0</v>
      </c>
      <c r="T141" s="8">
        <v>2.999999932944775E-2</v>
      </c>
      <c r="U141" s="5">
        <v>17.032499619293962</v>
      </c>
      <c r="Z141" s="9">
        <v>2.999999932944775E-2</v>
      </c>
      <c r="AA141" s="5">
        <v>7.0674748420296236</v>
      </c>
      <c r="AL141" s="5" t="str">
        <f t="shared" si="19"/>
        <v/>
      </c>
      <c r="AN141" s="5" t="str">
        <f t="shared" si="20"/>
        <v/>
      </c>
      <c r="AP141" s="5" t="str">
        <f t="shared" si="21"/>
        <v/>
      </c>
      <c r="AS141" s="5">
        <f t="shared" si="24"/>
        <v>24.099974461323583</v>
      </c>
      <c r="AT141" s="11">
        <f t="shared" si="22"/>
        <v>3.4826818408973986E-4</v>
      </c>
      <c r="AU141" s="5">
        <f t="shared" si="23"/>
        <v>0.34826818408973986</v>
      </c>
    </row>
    <row r="142" spans="1:47" x14ac:dyDescent="0.3">
      <c r="A142" s="1" t="s">
        <v>144</v>
      </c>
      <c r="B142" s="1" t="s">
        <v>145</v>
      </c>
      <c r="C142" s="1" t="s">
        <v>224</v>
      </c>
      <c r="D142" s="1" t="s">
        <v>198</v>
      </c>
      <c r="E142" s="1" t="s">
        <v>79</v>
      </c>
      <c r="F142" s="1" t="s">
        <v>146</v>
      </c>
      <c r="G142" s="1" t="s">
        <v>60</v>
      </c>
      <c r="H142" s="1" t="s">
        <v>64</v>
      </c>
      <c r="I142" s="2">
        <v>158.5</v>
      </c>
      <c r="J142" s="2">
        <v>0.06</v>
      </c>
      <c r="K142" s="2">
        <f t="shared" si="17"/>
        <v>6.0000000521540642E-2</v>
      </c>
      <c r="L142" s="2">
        <f t="shared" si="18"/>
        <v>0</v>
      </c>
      <c r="P142" s="6">
        <v>5.000000074505806E-2</v>
      </c>
      <c r="Q142" s="5">
        <v>156.97500233910981</v>
      </c>
      <c r="R142" s="7">
        <v>9.9999997764825821E-3</v>
      </c>
      <c r="S142" s="5">
        <v>18.92249957704917</v>
      </c>
      <c r="AL142" s="5" t="str">
        <f t="shared" si="19"/>
        <v/>
      </c>
      <c r="AN142" s="5" t="str">
        <f t="shared" si="20"/>
        <v/>
      </c>
      <c r="AP142" s="5" t="str">
        <f t="shared" si="21"/>
        <v/>
      </c>
      <c r="AS142" s="5">
        <f t="shared" si="24"/>
        <v>175.89750191615897</v>
      </c>
      <c r="AT142" s="11">
        <f t="shared" si="22"/>
        <v>2.5418908089124099E-3</v>
      </c>
      <c r="AU142" s="5">
        <f t="shared" si="23"/>
        <v>2.5418908089124099</v>
      </c>
    </row>
    <row r="143" spans="1:47" x14ac:dyDescent="0.3">
      <c r="A143" s="1" t="s">
        <v>144</v>
      </c>
      <c r="B143" s="1" t="s">
        <v>145</v>
      </c>
      <c r="C143" s="1" t="s">
        <v>224</v>
      </c>
      <c r="D143" s="1" t="s">
        <v>198</v>
      </c>
      <c r="E143" s="1" t="s">
        <v>80</v>
      </c>
      <c r="F143" s="1" t="s">
        <v>146</v>
      </c>
      <c r="G143" s="1" t="s">
        <v>60</v>
      </c>
      <c r="H143" s="1" t="s">
        <v>64</v>
      </c>
      <c r="I143" s="2">
        <v>158.5</v>
      </c>
      <c r="J143" s="2">
        <v>39.630000000000003</v>
      </c>
      <c r="K143" s="2">
        <f t="shared" si="17"/>
        <v>39.590000629425049</v>
      </c>
      <c r="L143" s="2">
        <f t="shared" si="18"/>
        <v>3.9999999105930328E-2</v>
      </c>
      <c r="P143" s="6">
        <v>28.45000076293945</v>
      </c>
      <c r="Q143" s="5">
        <v>89318.777395248413</v>
      </c>
      <c r="R143" s="7">
        <v>7.2699999809265137</v>
      </c>
      <c r="S143" s="5">
        <v>13756.657463908199</v>
      </c>
      <c r="T143" s="8">
        <v>3.869999885559082</v>
      </c>
      <c r="U143" s="5">
        <v>2197.1924350261688</v>
      </c>
      <c r="AL143" s="5" t="str">
        <f t="shared" si="19"/>
        <v/>
      </c>
      <c r="AN143" s="5" t="str">
        <f t="shared" si="20"/>
        <v/>
      </c>
      <c r="AP143" s="5" t="str">
        <f t="shared" si="21"/>
        <v/>
      </c>
      <c r="AR143" s="2">
        <v>3.9999999105930328E-2</v>
      </c>
      <c r="AS143" s="5">
        <f t="shared" si="24"/>
        <v>105272.62729418278</v>
      </c>
      <c r="AT143" s="11">
        <f t="shared" si="22"/>
        <v>1.5212923482943586</v>
      </c>
      <c r="AU143" s="5">
        <f t="shared" si="23"/>
        <v>1521.2923482943586</v>
      </c>
    </row>
    <row r="144" spans="1:47" x14ac:dyDescent="0.3">
      <c r="A144" s="1" t="s">
        <v>144</v>
      </c>
      <c r="B144" s="1" t="s">
        <v>145</v>
      </c>
      <c r="C144" s="1" t="s">
        <v>224</v>
      </c>
      <c r="D144" s="1" t="s">
        <v>198</v>
      </c>
      <c r="E144" s="1" t="s">
        <v>81</v>
      </c>
      <c r="F144" s="1" t="s">
        <v>146</v>
      </c>
      <c r="G144" s="1" t="s">
        <v>60</v>
      </c>
      <c r="H144" s="1" t="s">
        <v>64</v>
      </c>
      <c r="I144" s="2">
        <v>158.5</v>
      </c>
      <c r="J144" s="2">
        <v>39.409999999999997</v>
      </c>
      <c r="K144" s="2">
        <f t="shared" si="17"/>
        <v>39.399999856948853</v>
      </c>
      <c r="L144" s="2">
        <f t="shared" si="18"/>
        <v>0</v>
      </c>
      <c r="N144" s="4">
        <v>3.0699999332427979</v>
      </c>
      <c r="O144" s="5">
        <v>13428.179708004</v>
      </c>
      <c r="P144" s="6">
        <v>7.1100001335144043</v>
      </c>
      <c r="Q144" s="5">
        <v>22321.845419168469</v>
      </c>
      <c r="R144" s="7">
        <v>23.819999694824219</v>
      </c>
      <c r="S144" s="5">
        <v>45073.394422531128</v>
      </c>
      <c r="T144" s="8">
        <v>5.4000000953674316</v>
      </c>
      <c r="U144" s="5">
        <v>3065.8500541448589</v>
      </c>
      <c r="AL144" s="5" t="str">
        <f t="shared" si="19"/>
        <v/>
      </c>
      <c r="AN144" s="5" t="str">
        <f t="shared" si="20"/>
        <v/>
      </c>
      <c r="AP144" s="5" t="str">
        <f t="shared" si="21"/>
        <v/>
      </c>
      <c r="AS144" s="5">
        <f t="shared" si="24"/>
        <v>83889.269603848457</v>
      </c>
      <c r="AT144" s="11">
        <f t="shared" si="22"/>
        <v>1.212281931519622</v>
      </c>
      <c r="AU144" s="5">
        <f t="shared" si="23"/>
        <v>1212.281931519622</v>
      </c>
    </row>
    <row r="145" spans="1:47" x14ac:dyDescent="0.3">
      <c r="A145" s="1" t="s">
        <v>144</v>
      </c>
      <c r="B145" s="1" t="s">
        <v>145</v>
      </c>
      <c r="C145" s="1" t="s">
        <v>224</v>
      </c>
      <c r="D145" s="1" t="s">
        <v>198</v>
      </c>
      <c r="E145" s="1" t="s">
        <v>89</v>
      </c>
      <c r="F145" s="1" t="s">
        <v>146</v>
      </c>
      <c r="G145" s="1" t="s">
        <v>60</v>
      </c>
      <c r="H145" s="1" t="s">
        <v>64</v>
      </c>
      <c r="I145" s="2">
        <v>158.5</v>
      </c>
      <c r="J145" s="2">
        <v>37.590000000000003</v>
      </c>
      <c r="K145" s="2">
        <f t="shared" si="17"/>
        <v>34.409999996423721</v>
      </c>
      <c r="L145" s="2">
        <f t="shared" si="18"/>
        <v>3.1800000667572021</v>
      </c>
      <c r="P145" s="6">
        <v>9.7100000381469727</v>
      </c>
      <c r="Q145" s="5">
        <v>30484.545119762421</v>
      </c>
      <c r="R145" s="7">
        <v>16.319999694824219</v>
      </c>
      <c r="S145" s="5">
        <v>30881.519422531132</v>
      </c>
      <c r="T145" s="8">
        <v>0.62000000476837158</v>
      </c>
      <c r="U145" s="5">
        <v>352.00500270724302</v>
      </c>
      <c r="Z145" s="9">
        <v>7.7600002586841583</v>
      </c>
      <c r="AA145" s="5">
        <v>1677.559554695338</v>
      </c>
      <c r="AL145" s="5" t="str">
        <f t="shared" si="19"/>
        <v/>
      </c>
      <c r="AN145" s="5" t="str">
        <f t="shared" si="20"/>
        <v/>
      </c>
      <c r="AP145" s="5" t="str">
        <f t="shared" si="21"/>
        <v/>
      </c>
      <c r="AR145" s="2">
        <v>3.1800000667572021</v>
      </c>
      <c r="AS145" s="5">
        <f t="shared" si="24"/>
        <v>63395.629099696132</v>
      </c>
      <c r="AT145" s="11">
        <f t="shared" si="22"/>
        <v>0.91612879761389043</v>
      </c>
      <c r="AU145" s="5">
        <f t="shared" si="23"/>
        <v>916.12879761389047</v>
      </c>
    </row>
    <row r="146" spans="1:47" x14ac:dyDescent="0.3">
      <c r="A146" s="1" t="s">
        <v>144</v>
      </c>
      <c r="B146" s="1" t="s">
        <v>145</v>
      </c>
      <c r="C146" s="1" t="s">
        <v>224</v>
      </c>
      <c r="D146" s="1" t="s">
        <v>198</v>
      </c>
      <c r="E146" s="1" t="s">
        <v>62</v>
      </c>
      <c r="F146" s="1" t="s">
        <v>146</v>
      </c>
      <c r="G146" s="1" t="s">
        <v>60</v>
      </c>
      <c r="H146" s="1" t="s">
        <v>64</v>
      </c>
      <c r="I146" s="2">
        <v>158.5</v>
      </c>
      <c r="J146" s="2">
        <v>37.049999999999997</v>
      </c>
      <c r="K146" s="2">
        <f t="shared" si="17"/>
        <v>37.059999346733086</v>
      </c>
      <c r="L146" s="2">
        <f t="shared" si="18"/>
        <v>0</v>
      </c>
      <c r="P146" s="6">
        <v>24.64999961853027</v>
      </c>
      <c r="Q146" s="5">
        <v>77388.673802375793</v>
      </c>
      <c r="R146" s="7">
        <v>11.239999771118161</v>
      </c>
      <c r="S146" s="5">
        <v>21268.88956689835</v>
      </c>
      <c r="T146" s="8">
        <v>1.169999957084656</v>
      </c>
      <c r="U146" s="5">
        <v>664.26747563481331</v>
      </c>
      <c r="AL146" s="5" t="str">
        <f t="shared" si="19"/>
        <v/>
      </c>
      <c r="AN146" s="5" t="str">
        <f t="shared" si="20"/>
        <v/>
      </c>
      <c r="AP146" s="5" t="str">
        <f t="shared" si="21"/>
        <v/>
      </c>
      <c r="AS146" s="5">
        <f t="shared" si="24"/>
        <v>99321.830844908953</v>
      </c>
      <c r="AT146" s="11">
        <f t="shared" si="22"/>
        <v>1.4352975238350116</v>
      </c>
      <c r="AU146" s="5">
        <f t="shared" si="23"/>
        <v>1435.2975238350116</v>
      </c>
    </row>
    <row r="147" spans="1:47" x14ac:dyDescent="0.3">
      <c r="A147" s="1" t="s">
        <v>147</v>
      </c>
      <c r="B147" s="1" t="s">
        <v>148</v>
      </c>
      <c r="C147" s="1" t="s">
        <v>224</v>
      </c>
      <c r="D147" s="1" t="s">
        <v>198</v>
      </c>
      <c r="E147" s="1" t="s">
        <v>58</v>
      </c>
      <c r="F147" s="1" t="s">
        <v>146</v>
      </c>
      <c r="G147" s="1" t="s">
        <v>60</v>
      </c>
      <c r="H147" s="1" t="s">
        <v>64</v>
      </c>
      <c r="I147" s="2">
        <v>150</v>
      </c>
      <c r="J147" s="2">
        <v>38.57</v>
      </c>
      <c r="K147" s="2">
        <f t="shared" si="17"/>
        <v>38.580000281333923</v>
      </c>
      <c r="L147" s="2">
        <f t="shared" si="18"/>
        <v>0</v>
      </c>
      <c r="P147" s="6">
        <v>1.570000052452087</v>
      </c>
      <c r="Q147" s="5">
        <v>4929.0151646733284</v>
      </c>
      <c r="R147" s="7">
        <v>31.5</v>
      </c>
      <c r="S147" s="5">
        <v>59605.875</v>
      </c>
      <c r="T147" s="8">
        <v>5.5100002288818359</v>
      </c>
      <c r="U147" s="5">
        <v>3128.3026299476619</v>
      </c>
      <c r="AL147" s="5" t="str">
        <f t="shared" si="19"/>
        <v/>
      </c>
      <c r="AN147" s="5" t="str">
        <f t="shared" si="20"/>
        <v/>
      </c>
      <c r="AP147" s="5" t="str">
        <f t="shared" si="21"/>
        <v/>
      </c>
      <c r="AS147" s="5">
        <f t="shared" si="24"/>
        <v>67663.192794620991</v>
      </c>
      <c r="AT147" s="11">
        <f t="shared" si="22"/>
        <v>0.97779926373425807</v>
      </c>
      <c r="AU147" s="5">
        <f t="shared" si="23"/>
        <v>977.79926373425803</v>
      </c>
    </row>
    <row r="148" spans="1:47" x14ac:dyDescent="0.3">
      <c r="A148" s="1" t="s">
        <v>147</v>
      </c>
      <c r="B148" s="1" t="s">
        <v>148</v>
      </c>
      <c r="C148" s="1" t="s">
        <v>224</v>
      </c>
      <c r="D148" s="1" t="s">
        <v>198</v>
      </c>
      <c r="E148" s="1" t="s">
        <v>91</v>
      </c>
      <c r="F148" s="1" t="s">
        <v>146</v>
      </c>
      <c r="G148" s="1" t="s">
        <v>60</v>
      </c>
      <c r="H148" s="1" t="s">
        <v>64</v>
      </c>
      <c r="I148" s="2">
        <v>150</v>
      </c>
      <c r="J148" s="2">
        <v>37.49</v>
      </c>
      <c r="K148" s="2">
        <f t="shared" si="17"/>
        <v>37.489999771118164</v>
      </c>
      <c r="L148" s="2">
        <f t="shared" si="18"/>
        <v>0</v>
      </c>
      <c r="P148" s="6">
        <v>3</v>
      </c>
      <c r="Q148" s="5">
        <v>9418.5</v>
      </c>
      <c r="R148" s="7">
        <v>31.159999847412109</v>
      </c>
      <c r="S148" s="5">
        <v>58962.509711265557</v>
      </c>
      <c r="T148" s="8">
        <v>3.3299999237060551</v>
      </c>
      <c r="U148" s="5">
        <v>1890.607456684113</v>
      </c>
      <c r="AL148" s="5" t="str">
        <f t="shared" si="19"/>
        <v/>
      </c>
      <c r="AN148" s="5" t="str">
        <f t="shared" si="20"/>
        <v/>
      </c>
      <c r="AP148" s="5" t="str">
        <f t="shared" si="21"/>
        <v/>
      </c>
      <c r="AS148" s="5">
        <f t="shared" si="24"/>
        <v>70271.617167949677</v>
      </c>
      <c r="AT148" s="11">
        <f t="shared" si="22"/>
        <v>1.0154935451656546</v>
      </c>
      <c r="AU148" s="5">
        <f t="shared" si="23"/>
        <v>1015.4935451656546</v>
      </c>
    </row>
    <row r="149" spans="1:47" x14ac:dyDescent="0.3">
      <c r="A149" s="1" t="s">
        <v>147</v>
      </c>
      <c r="B149" s="1" t="s">
        <v>148</v>
      </c>
      <c r="C149" s="1" t="s">
        <v>224</v>
      </c>
      <c r="D149" s="1" t="s">
        <v>198</v>
      </c>
      <c r="E149" s="1" t="s">
        <v>77</v>
      </c>
      <c r="F149" s="1" t="s">
        <v>146</v>
      </c>
      <c r="G149" s="1" t="s">
        <v>60</v>
      </c>
      <c r="H149" s="1" t="s">
        <v>64</v>
      </c>
      <c r="I149" s="2">
        <v>150</v>
      </c>
      <c r="J149" s="2">
        <v>29.7</v>
      </c>
      <c r="K149" s="2">
        <f t="shared" si="17"/>
        <v>29.680000094696879</v>
      </c>
      <c r="L149" s="2">
        <f t="shared" si="18"/>
        <v>9.9999997764825821E-3</v>
      </c>
      <c r="P149" s="6">
        <v>4.8899998664855957</v>
      </c>
      <c r="Q149" s="5">
        <v>15352.15458083153</v>
      </c>
      <c r="R149" s="7">
        <v>16.75</v>
      </c>
      <c r="S149" s="5">
        <v>31695.1875</v>
      </c>
      <c r="T149" s="8">
        <v>8.0100002288818359</v>
      </c>
      <c r="U149" s="5">
        <v>4547.6776299476624</v>
      </c>
      <c r="Z149" s="9">
        <v>2.999999932944775E-2</v>
      </c>
      <c r="AA149" s="5">
        <v>6.3629998577758684</v>
      </c>
      <c r="AL149" s="5" t="str">
        <f t="shared" si="19"/>
        <v/>
      </c>
      <c r="AN149" s="5" t="str">
        <f t="shared" si="20"/>
        <v/>
      </c>
      <c r="AP149" s="5" t="str">
        <f t="shared" si="21"/>
        <v/>
      </c>
      <c r="AR149" s="2">
        <v>9.9999997764825821E-3</v>
      </c>
      <c r="AS149" s="5">
        <f t="shared" si="24"/>
        <v>51601.382710636964</v>
      </c>
      <c r="AT149" s="11">
        <f t="shared" si="22"/>
        <v>0.74569041066802244</v>
      </c>
      <c r="AU149" s="5">
        <f t="shared" si="23"/>
        <v>745.69041066802242</v>
      </c>
    </row>
    <row r="150" spans="1:47" x14ac:dyDescent="0.3">
      <c r="A150" s="1" t="s">
        <v>147</v>
      </c>
      <c r="B150" s="1" t="s">
        <v>148</v>
      </c>
      <c r="C150" s="1" t="s">
        <v>224</v>
      </c>
      <c r="D150" s="1" t="s">
        <v>198</v>
      </c>
      <c r="E150" s="1" t="s">
        <v>79</v>
      </c>
      <c r="F150" s="1" t="s">
        <v>146</v>
      </c>
      <c r="G150" s="1" t="s">
        <v>60</v>
      </c>
      <c r="H150" s="1" t="s">
        <v>64</v>
      </c>
      <c r="I150" s="2">
        <v>150</v>
      </c>
      <c r="J150" s="2">
        <v>39.57</v>
      </c>
      <c r="K150" s="2">
        <f t="shared" si="17"/>
        <v>39.550000667572021</v>
      </c>
      <c r="L150" s="2">
        <f t="shared" si="18"/>
        <v>1.9999999552965161E-2</v>
      </c>
      <c r="P150" s="6">
        <v>33.270000457763672</v>
      </c>
      <c r="Q150" s="5">
        <v>104451.166437149</v>
      </c>
      <c r="R150" s="7">
        <v>6.2800002098083496</v>
      </c>
      <c r="S150" s="5">
        <v>11883.33039700985</v>
      </c>
      <c r="AL150" s="5" t="str">
        <f t="shared" si="19"/>
        <v/>
      </c>
      <c r="AN150" s="5" t="str">
        <f t="shared" si="20"/>
        <v/>
      </c>
      <c r="AP150" s="5" t="str">
        <f t="shared" si="21"/>
        <v/>
      </c>
      <c r="AR150" s="2">
        <v>1.9999999552965161E-2</v>
      </c>
      <c r="AS150" s="5">
        <f t="shared" si="24"/>
        <v>116334.49683415885</v>
      </c>
      <c r="AT150" s="11">
        <f t="shared" si="22"/>
        <v>1.6811471740124391</v>
      </c>
      <c r="AU150" s="5">
        <f t="shared" si="23"/>
        <v>1681.1471740124391</v>
      </c>
    </row>
    <row r="151" spans="1:47" x14ac:dyDescent="0.3">
      <c r="A151" s="1" t="s">
        <v>149</v>
      </c>
      <c r="B151" s="1" t="s">
        <v>150</v>
      </c>
      <c r="C151" s="1" t="s">
        <v>224</v>
      </c>
      <c r="D151" s="1" t="s">
        <v>198</v>
      </c>
      <c r="E151" s="1" t="s">
        <v>77</v>
      </c>
      <c r="F151" s="1" t="s">
        <v>146</v>
      </c>
      <c r="G151" s="1" t="s">
        <v>60</v>
      </c>
      <c r="H151" s="1" t="s">
        <v>64</v>
      </c>
      <c r="I151" s="2">
        <v>10</v>
      </c>
      <c r="J151" s="2">
        <v>9.1</v>
      </c>
      <c r="K151" s="2">
        <f t="shared" si="17"/>
        <v>6.7700000982731581</v>
      </c>
      <c r="L151" s="2">
        <f t="shared" si="18"/>
        <v>2.3299999237060551</v>
      </c>
      <c r="R151" s="7">
        <v>2.999999932944775E-2</v>
      </c>
      <c r="S151" s="5">
        <v>56.767498731147498</v>
      </c>
      <c r="Z151" s="9">
        <v>6.7400000989437103</v>
      </c>
      <c r="AA151" s="5">
        <v>1533.0739720217141</v>
      </c>
      <c r="AL151" s="5" t="str">
        <f t="shared" si="19"/>
        <v/>
      </c>
      <c r="AN151" s="5" t="str">
        <f t="shared" si="20"/>
        <v/>
      </c>
      <c r="AP151" s="5" t="str">
        <f t="shared" si="21"/>
        <v/>
      </c>
      <c r="AR151" s="2">
        <v>2.3299999237060551</v>
      </c>
      <c r="AS151" s="5">
        <f t="shared" si="24"/>
        <v>1589.8414707528616</v>
      </c>
      <c r="AT151" s="11">
        <f t="shared" si="22"/>
        <v>2.2974763018867174E-2</v>
      </c>
      <c r="AU151" s="5">
        <f t="shared" si="23"/>
        <v>22.974763018867172</v>
      </c>
    </row>
    <row r="152" spans="1:47" x14ac:dyDescent="0.3">
      <c r="A152" s="1" t="s">
        <v>151</v>
      </c>
      <c r="B152" s="1" t="s">
        <v>152</v>
      </c>
      <c r="C152" s="1" t="s">
        <v>153</v>
      </c>
      <c r="D152" s="1" t="s">
        <v>198</v>
      </c>
      <c r="E152" s="1" t="s">
        <v>70</v>
      </c>
      <c r="F152" s="1" t="s">
        <v>146</v>
      </c>
      <c r="G152" s="1" t="s">
        <v>60</v>
      </c>
      <c r="H152" s="1" t="s">
        <v>64</v>
      </c>
      <c r="I152" s="2">
        <v>160</v>
      </c>
      <c r="J152" s="2">
        <v>37.4</v>
      </c>
      <c r="K152" s="2">
        <f t="shared" si="17"/>
        <v>0.15000000037252897</v>
      </c>
      <c r="L152" s="2">
        <f t="shared" si="18"/>
        <v>0</v>
      </c>
      <c r="R152" s="7">
        <v>0.14000000059604639</v>
      </c>
      <c r="S152" s="5">
        <v>264.91500112786889</v>
      </c>
      <c r="T152" s="8">
        <v>9.9999997764825821E-3</v>
      </c>
      <c r="U152" s="5">
        <v>5.677499873097986</v>
      </c>
      <c r="AL152" s="5" t="str">
        <f t="shared" si="19"/>
        <v/>
      </c>
      <c r="AN152" s="5" t="str">
        <f t="shared" si="20"/>
        <v/>
      </c>
      <c r="AP152" s="5" t="str">
        <f t="shared" si="21"/>
        <v/>
      </c>
      <c r="AS152" s="5">
        <f t="shared" si="24"/>
        <v>270.59250100096688</v>
      </c>
      <c r="AT152" s="11">
        <f t="shared" si="22"/>
        <v>3.9103260919693197E-3</v>
      </c>
      <c r="AU152" s="5">
        <f t="shared" si="23"/>
        <v>3.9103260919693197</v>
      </c>
    </row>
    <row r="153" spans="1:47" x14ac:dyDescent="0.3">
      <c r="A153" s="1" t="s">
        <v>151</v>
      </c>
      <c r="B153" s="1" t="s">
        <v>152</v>
      </c>
      <c r="C153" s="1" t="s">
        <v>153</v>
      </c>
      <c r="D153" s="1" t="s">
        <v>198</v>
      </c>
      <c r="E153" s="1" t="s">
        <v>67</v>
      </c>
      <c r="F153" s="1" t="s">
        <v>146</v>
      </c>
      <c r="G153" s="1" t="s">
        <v>60</v>
      </c>
      <c r="H153" s="1" t="s">
        <v>64</v>
      </c>
      <c r="I153" s="2">
        <v>160</v>
      </c>
      <c r="J153" s="2">
        <v>38.65</v>
      </c>
      <c r="K153" s="2">
        <f t="shared" si="17"/>
        <v>3.940000057220459</v>
      </c>
      <c r="L153" s="2">
        <f t="shared" si="18"/>
        <v>0</v>
      </c>
      <c r="T153" s="8">
        <v>3.940000057220459</v>
      </c>
      <c r="U153" s="5">
        <v>2236.935032486916</v>
      </c>
      <c r="AL153" s="5" t="str">
        <f t="shared" si="19"/>
        <v/>
      </c>
      <c r="AN153" s="5" t="str">
        <f t="shared" si="20"/>
        <v/>
      </c>
      <c r="AP153" s="5" t="str">
        <f t="shared" si="21"/>
        <v/>
      </c>
      <c r="AS153" s="5">
        <f t="shared" si="24"/>
        <v>2236.935032486916</v>
      </c>
      <c r="AT153" s="11">
        <f t="shared" si="22"/>
        <v>3.2325897396330912E-2</v>
      </c>
      <c r="AU153" s="5">
        <f t="shared" si="23"/>
        <v>32.325897396330916</v>
      </c>
    </row>
    <row r="154" spans="1:47" x14ac:dyDescent="0.3">
      <c r="A154" s="1" t="s">
        <v>151</v>
      </c>
      <c r="B154" s="1" t="s">
        <v>152</v>
      </c>
      <c r="C154" s="1" t="s">
        <v>153</v>
      </c>
      <c r="D154" s="1" t="s">
        <v>198</v>
      </c>
      <c r="E154" s="1" t="s">
        <v>58</v>
      </c>
      <c r="F154" s="1" t="s">
        <v>146</v>
      </c>
      <c r="G154" s="1" t="s">
        <v>60</v>
      </c>
      <c r="H154" s="1" t="s">
        <v>64</v>
      </c>
      <c r="I154" s="2">
        <v>160</v>
      </c>
      <c r="J154" s="2">
        <v>7.0000000000000007E-2</v>
      </c>
      <c r="K154" s="2">
        <f t="shared" si="17"/>
        <v>7.0000000298023224E-2</v>
      </c>
      <c r="L154" s="2">
        <f t="shared" si="18"/>
        <v>0</v>
      </c>
      <c r="T154" s="8">
        <v>7.0000000298023224E-2</v>
      </c>
      <c r="U154" s="5">
        <v>39.742500169202692</v>
      </c>
      <c r="AL154" s="5" t="str">
        <f t="shared" si="19"/>
        <v/>
      </c>
      <c r="AN154" s="5" t="str">
        <f t="shared" si="20"/>
        <v/>
      </c>
      <c r="AP154" s="5" t="str">
        <f t="shared" si="21"/>
        <v/>
      </c>
      <c r="AS154" s="5">
        <f t="shared" si="24"/>
        <v>39.742500169202692</v>
      </c>
      <c r="AT154" s="11">
        <f t="shared" si="22"/>
        <v>5.7431796815083605E-4</v>
      </c>
      <c r="AU154" s="5">
        <f t="shared" si="23"/>
        <v>0.57431796815083602</v>
      </c>
    </row>
    <row r="155" spans="1:47" x14ac:dyDescent="0.3">
      <c r="A155" s="1" t="s">
        <v>151</v>
      </c>
      <c r="B155" s="1" t="s">
        <v>152</v>
      </c>
      <c r="C155" s="1" t="s">
        <v>153</v>
      </c>
      <c r="D155" s="1" t="s">
        <v>198</v>
      </c>
      <c r="E155" s="1" t="s">
        <v>79</v>
      </c>
      <c r="F155" s="1" t="s">
        <v>146</v>
      </c>
      <c r="G155" s="1" t="s">
        <v>60</v>
      </c>
      <c r="H155" s="1" t="s">
        <v>64</v>
      </c>
      <c r="I155" s="2">
        <v>160</v>
      </c>
      <c r="J155" s="2">
        <v>0.08</v>
      </c>
      <c r="K155" s="2">
        <f t="shared" si="17"/>
        <v>6.9999998435378075E-2</v>
      </c>
      <c r="L155" s="2">
        <f t="shared" si="18"/>
        <v>0</v>
      </c>
      <c r="P155" s="6">
        <v>2.999999932944775E-2</v>
      </c>
      <c r="Q155" s="5">
        <v>94.184997894801199</v>
      </c>
      <c r="R155" s="7">
        <v>3.9999999105930328E-2</v>
      </c>
      <c r="S155" s="5">
        <v>75.689998308196664</v>
      </c>
      <c r="AL155" s="5" t="str">
        <f t="shared" si="19"/>
        <v/>
      </c>
      <c r="AN155" s="5" t="str">
        <f t="shared" si="20"/>
        <v/>
      </c>
      <c r="AP155" s="5" t="str">
        <f t="shared" si="21"/>
        <v/>
      </c>
      <c r="AS155" s="5">
        <f t="shared" si="24"/>
        <v>169.87499620299786</v>
      </c>
      <c r="AT155" s="11">
        <f t="shared" si="22"/>
        <v>2.4548597155077778E-3</v>
      </c>
      <c r="AU155" s="5">
        <f t="shared" si="23"/>
        <v>2.4548597155077778</v>
      </c>
    </row>
    <row r="156" spans="1:47" x14ac:dyDescent="0.3">
      <c r="A156" s="1" t="s">
        <v>151</v>
      </c>
      <c r="B156" s="1" t="s">
        <v>152</v>
      </c>
      <c r="C156" s="1" t="s">
        <v>153</v>
      </c>
      <c r="D156" s="1" t="s">
        <v>198</v>
      </c>
      <c r="E156" s="1" t="s">
        <v>84</v>
      </c>
      <c r="F156" s="1" t="s">
        <v>146</v>
      </c>
      <c r="G156" s="1" t="s">
        <v>60</v>
      </c>
      <c r="H156" s="1" t="s">
        <v>64</v>
      </c>
      <c r="I156" s="2">
        <v>160</v>
      </c>
      <c r="J156" s="2">
        <v>39.78</v>
      </c>
      <c r="K156" s="2">
        <f t="shared" si="17"/>
        <v>28.719999469816681</v>
      </c>
      <c r="L156" s="2">
        <f t="shared" si="18"/>
        <v>5.5</v>
      </c>
      <c r="P156" s="6">
        <v>0.87000000476837158</v>
      </c>
      <c r="Q156" s="5">
        <v>2731.365014970303</v>
      </c>
      <c r="R156" s="7">
        <v>27.809999465942379</v>
      </c>
      <c r="S156" s="5">
        <v>52623.471489429467</v>
      </c>
      <c r="T156" s="8">
        <v>3.9999999105930328E-2</v>
      </c>
      <c r="U156" s="5">
        <v>22.70999949239194</v>
      </c>
      <c r="AL156" s="5" t="str">
        <f t="shared" si="19"/>
        <v/>
      </c>
      <c r="AN156" s="5" t="str">
        <f t="shared" si="20"/>
        <v/>
      </c>
      <c r="AP156" s="5" t="str">
        <f t="shared" si="21"/>
        <v/>
      </c>
      <c r="AR156" s="2">
        <v>5.5</v>
      </c>
      <c r="AS156" s="5">
        <f t="shared" si="24"/>
        <v>55377.546503892161</v>
      </c>
      <c r="AT156" s="11">
        <f t="shared" si="22"/>
        <v>0.80025966795968273</v>
      </c>
      <c r="AU156" s="5">
        <f t="shared" si="23"/>
        <v>800.2596679596827</v>
      </c>
    </row>
    <row r="157" spans="1:47" x14ac:dyDescent="0.3">
      <c r="A157" s="1" t="s">
        <v>151</v>
      </c>
      <c r="B157" s="1" t="s">
        <v>152</v>
      </c>
      <c r="C157" s="1" t="s">
        <v>153</v>
      </c>
      <c r="D157" s="1" t="s">
        <v>198</v>
      </c>
      <c r="E157" s="1" t="s">
        <v>71</v>
      </c>
      <c r="F157" s="1" t="s">
        <v>146</v>
      </c>
      <c r="G157" s="1" t="s">
        <v>60</v>
      </c>
      <c r="H157" s="1" t="s">
        <v>64</v>
      </c>
      <c r="I157" s="2">
        <v>160</v>
      </c>
      <c r="J157" s="2">
        <v>38.549999999999997</v>
      </c>
      <c r="K157" s="2">
        <f t="shared" si="17"/>
        <v>32.060001373291023</v>
      </c>
      <c r="L157" s="2">
        <f t="shared" si="18"/>
        <v>2.7699999809265141</v>
      </c>
      <c r="R157" s="7">
        <v>32.060001373291023</v>
      </c>
      <c r="S157" s="5">
        <v>60665.537598609917</v>
      </c>
      <c r="AL157" s="5" t="str">
        <f t="shared" si="19"/>
        <v/>
      </c>
      <c r="AN157" s="5" t="str">
        <f t="shared" si="20"/>
        <v/>
      </c>
      <c r="AP157" s="5" t="str">
        <f t="shared" si="21"/>
        <v/>
      </c>
      <c r="AR157" s="2">
        <v>2.7699999809265141</v>
      </c>
      <c r="AS157" s="5">
        <f t="shared" si="24"/>
        <v>60665.537598609917</v>
      </c>
      <c r="AT157" s="11">
        <f t="shared" si="22"/>
        <v>0.87667630728001034</v>
      </c>
      <c r="AU157" s="5">
        <f t="shared" si="23"/>
        <v>876.67630728001029</v>
      </c>
    </row>
    <row r="158" spans="1:47" x14ac:dyDescent="0.3">
      <c r="A158" s="1" t="s">
        <v>154</v>
      </c>
      <c r="B158" s="1" t="s">
        <v>145</v>
      </c>
      <c r="C158" s="1" t="s">
        <v>224</v>
      </c>
      <c r="D158" s="1" t="s">
        <v>198</v>
      </c>
      <c r="E158" s="1" t="s">
        <v>84</v>
      </c>
      <c r="F158" s="1" t="s">
        <v>146</v>
      </c>
      <c r="G158" s="1" t="s">
        <v>60</v>
      </c>
      <c r="H158" s="1" t="s">
        <v>64</v>
      </c>
      <c r="I158" s="2">
        <v>160</v>
      </c>
      <c r="J158" s="2">
        <v>0.06</v>
      </c>
      <c r="K158" s="2">
        <f t="shared" si="17"/>
        <v>0</v>
      </c>
      <c r="L158" s="2">
        <f t="shared" si="18"/>
        <v>5.9999998658895493E-2</v>
      </c>
      <c r="AL158" s="5" t="str">
        <f t="shared" si="19"/>
        <v/>
      </c>
      <c r="AN158" s="5" t="str">
        <f t="shared" si="20"/>
        <v/>
      </c>
      <c r="AP158" s="5" t="str">
        <f t="shared" si="21"/>
        <v/>
      </c>
      <c r="AR158" s="2">
        <v>5.9999998658895493E-2</v>
      </c>
      <c r="AS158" s="5">
        <f t="shared" si="24"/>
        <v>0</v>
      </c>
      <c r="AT158" s="11">
        <f t="shared" si="22"/>
        <v>0</v>
      </c>
      <c r="AU158" s="5">
        <f t="shared" si="23"/>
        <v>0</v>
      </c>
    </row>
    <row r="159" spans="1:47" x14ac:dyDescent="0.3">
      <c r="A159" s="1" t="s">
        <v>154</v>
      </c>
      <c r="B159" s="1" t="s">
        <v>145</v>
      </c>
      <c r="C159" s="1" t="s">
        <v>224</v>
      </c>
      <c r="D159" s="1" t="s">
        <v>198</v>
      </c>
      <c r="E159" s="1" t="s">
        <v>71</v>
      </c>
      <c r="F159" s="1" t="s">
        <v>146</v>
      </c>
      <c r="G159" s="1" t="s">
        <v>60</v>
      </c>
      <c r="H159" s="1" t="s">
        <v>64</v>
      </c>
      <c r="I159" s="2">
        <v>160</v>
      </c>
      <c r="J159" s="2">
        <v>0.06</v>
      </c>
      <c r="K159" s="2">
        <f t="shared" si="17"/>
        <v>3.9999999105930328E-2</v>
      </c>
      <c r="L159" s="2">
        <f t="shared" si="18"/>
        <v>1.9999999552965161E-2</v>
      </c>
      <c r="R159" s="7">
        <v>3.9999999105930328E-2</v>
      </c>
      <c r="S159" s="5">
        <v>75.689998308196664</v>
      </c>
      <c r="AL159" s="5" t="str">
        <f t="shared" si="19"/>
        <v/>
      </c>
      <c r="AN159" s="5" t="str">
        <f t="shared" si="20"/>
        <v/>
      </c>
      <c r="AP159" s="5" t="str">
        <f t="shared" si="21"/>
        <v/>
      </c>
      <c r="AR159" s="2">
        <v>1.9999999552965161E-2</v>
      </c>
      <c r="AS159" s="5">
        <f t="shared" si="24"/>
        <v>75.689998308196664</v>
      </c>
      <c r="AT159" s="11">
        <f t="shared" si="22"/>
        <v>1.0937944480752535E-3</v>
      </c>
      <c r="AU159" s="5">
        <f t="shared" si="23"/>
        <v>1.0937944480752535</v>
      </c>
    </row>
    <row r="160" spans="1:47" x14ac:dyDescent="0.3">
      <c r="A160" s="1" t="s">
        <v>154</v>
      </c>
      <c r="B160" s="1" t="s">
        <v>145</v>
      </c>
      <c r="C160" s="1" t="s">
        <v>224</v>
      </c>
      <c r="D160" s="1" t="s">
        <v>198</v>
      </c>
      <c r="E160" s="1" t="s">
        <v>85</v>
      </c>
      <c r="F160" s="1" t="s">
        <v>146</v>
      </c>
      <c r="G160" s="1" t="s">
        <v>60</v>
      </c>
      <c r="H160" s="1" t="s">
        <v>64</v>
      </c>
      <c r="I160" s="2">
        <v>160</v>
      </c>
      <c r="J160" s="2">
        <v>38.979999999999997</v>
      </c>
      <c r="K160" s="2">
        <f t="shared" si="17"/>
        <v>37.780000448226929</v>
      </c>
      <c r="L160" s="2">
        <f t="shared" si="18"/>
        <v>1.200000047683716</v>
      </c>
      <c r="R160" s="7">
        <v>35.520000457763672</v>
      </c>
      <c r="S160" s="5">
        <v>67212.720866203308</v>
      </c>
      <c r="T160" s="8">
        <v>2.2599999904632568</v>
      </c>
      <c r="U160" s="5">
        <v>1283.1149945855141</v>
      </c>
      <c r="AL160" s="5" t="str">
        <f t="shared" si="19"/>
        <v/>
      </c>
      <c r="AN160" s="5" t="str">
        <f t="shared" si="20"/>
        <v/>
      </c>
      <c r="AP160" s="5" t="str">
        <f t="shared" si="21"/>
        <v/>
      </c>
      <c r="AR160" s="2">
        <v>1.200000047683716</v>
      </c>
      <c r="AS160" s="5">
        <f t="shared" si="24"/>
        <v>68495.835860788822</v>
      </c>
      <c r="AT160" s="11">
        <f t="shared" si="22"/>
        <v>0.98983176979000354</v>
      </c>
      <c r="AU160" s="5">
        <f t="shared" si="23"/>
        <v>989.83176979000348</v>
      </c>
    </row>
    <row r="161" spans="1:47" x14ac:dyDescent="0.3">
      <c r="A161" s="1" t="s">
        <v>154</v>
      </c>
      <c r="B161" s="1" t="s">
        <v>145</v>
      </c>
      <c r="C161" s="1" t="s">
        <v>224</v>
      </c>
      <c r="D161" s="1" t="s">
        <v>198</v>
      </c>
      <c r="E161" s="1" t="s">
        <v>86</v>
      </c>
      <c r="F161" s="1" t="s">
        <v>146</v>
      </c>
      <c r="G161" s="1" t="s">
        <v>60</v>
      </c>
      <c r="H161" s="1" t="s">
        <v>64</v>
      </c>
      <c r="I161" s="2">
        <v>160</v>
      </c>
      <c r="J161" s="2">
        <v>40.369999999999997</v>
      </c>
      <c r="K161" s="2">
        <f t="shared" si="17"/>
        <v>39.920001506805413</v>
      </c>
      <c r="L161" s="2">
        <f t="shared" si="18"/>
        <v>7.9999998211860657E-2</v>
      </c>
      <c r="P161" s="6">
        <v>3.5199999809265141</v>
      </c>
      <c r="Q161" s="5">
        <v>11051.04</v>
      </c>
      <c r="R161" s="7">
        <v>19.70000076293945</v>
      </c>
      <c r="S161" s="5">
        <v>37277.324999999997</v>
      </c>
      <c r="T161" s="8">
        <v>16.70000076293945</v>
      </c>
      <c r="U161" s="5">
        <v>9481.4249999999993</v>
      </c>
      <c r="AL161" s="5" t="str">
        <f t="shared" si="19"/>
        <v/>
      </c>
      <c r="AN161" s="5" t="str">
        <f t="shared" si="20"/>
        <v/>
      </c>
      <c r="AP161" s="5" t="str">
        <f t="shared" si="21"/>
        <v/>
      </c>
      <c r="AR161" s="2">
        <v>7.9999998211860657E-2</v>
      </c>
      <c r="AS161" s="5">
        <f t="shared" si="24"/>
        <v>57809.789999999994</v>
      </c>
      <c r="AT161" s="11">
        <f t="shared" si="22"/>
        <v>0.8354079635320687</v>
      </c>
      <c r="AU161" s="5">
        <f t="shared" si="23"/>
        <v>835.40796353206872</v>
      </c>
    </row>
    <row r="162" spans="1:47" x14ac:dyDescent="0.3">
      <c r="A162" s="1" t="s">
        <v>154</v>
      </c>
      <c r="B162" s="1" t="s">
        <v>145</v>
      </c>
      <c r="C162" s="1" t="s">
        <v>224</v>
      </c>
      <c r="D162" s="1" t="s">
        <v>198</v>
      </c>
      <c r="E162" s="1" t="s">
        <v>80</v>
      </c>
      <c r="F162" s="1" t="s">
        <v>146</v>
      </c>
      <c r="G162" s="1" t="s">
        <v>60</v>
      </c>
      <c r="H162" s="1" t="s">
        <v>64</v>
      </c>
      <c r="I162" s="2">
        <v>160</v>
      </c>
      <c r="J162" s="2">
        <v>0.09</v>
      </c>
      <c r="K162" s="2">
        <f t="shared" si="17"/>
        <v>9.0000003576278687E-2</v>
      </c>
      <c r="L162" s="2">
        <f t="shared" si="18"/>
        <v>0</v>
      </c>
      <c r="P162" s="6">
        <v>9.0000003576278687E-2</v>
      </c>
      <c r="Q162" s="5">
        <v>282.55501122772688</v>
      </c>
      <c r="AL162" s="5" t="str">
        <f t="shared" si="19"/>
        <v/>
      </c>
      <c r="AN162" s="5" t="str">
        <f t="shared" si="20"/>
        <v/>
      </c>
      <c r="AP162" s="5" t="str">
        <f t="shared" si="21"/>
        <v/>
      </c>
      <c r="AS162" s="5">
        <f t="shared" si="24"/>
        <v>282.55501122772688</v>
      </c>
      <c r="AT162" s="11">
        <f t="shared" si="22"/>
        <v>4.0831960558157391E-3</v>
      </c>
      <c r="AU162" s="5">
        <f t="shared" si="23"/>
        <v>4.0831960558157387</v>
      </c>
    </row>
    <row r="163" spans="1:47" x14ac:dyDescent="0.3">
      <c r="A163" s="1" t="s">
        <v>154</v>
      </c>
      <c r="B163" s="1" t="s">
        <v>145</v>
      </c>
      <c r="C163" s="1" t="s">
        <v>224</v>
      </c>
      <c r="D163" s="1" t="s">
        <v>198</v>
      </c>
      <c r="E163" s="1" t="s">
        <v>62</v>
      </c>
      <c r="F163" s="1" t="s">
        <v>146</v>
      </c>
      <c r="G163" s="1" t="s">
        <v>60</v>
      </c>
      <c r="H163" s="1" t="s">
        <v>64</v>
      </c>
      <c r="I163" s="2">
        <v>160</v>
      </c>
      <c r="J163" s="2">
        <v>0.09</v>
      </c>
      <c r="K163" s="2">
        <f t="shared" si="17"/>
        <v>9.0000003576278687E-2</v>
      </c>
      <c r="L163" s="2">
        <f t="shared" si="18"/>
        <v>0</v>
      </c>
      <c r="P163" s="6">
        <v>9.0000003576278687E-2</v>
      </c>
      <c r="Q163" s="5">
        <v>282.55501122772688</v>
      </c>
      <c r="AL163" s="5" t="str">
        <f t="shared" si="19"/>
        <v/>
      </c>
      <c r="AN163" s="5" t="str">
        <f t="shared" si="20"/>
        <v/>
      </c>
      <c r="AP163" s="5" t="str">
        <f t="shared" si="21"/>
        <v/>
      </c>
      <c r="AS163" s="5">
        <f t="shared" si="24"/>
        <v>282.55501122772688</v>
      </c>
      <c r="AT163" s="11">
        <f t="shared" si="22"/>
        <v>4.0831960558157391E-3</v>
      </c>
      <c r="AU163" s="5">
        <f t="shared" si="23"/>
        <v>4.0831960558157387</v>
      </c>
    </row>
    <row r="164" spans="1:47" x14ac:dyDescent="0.3">
      <c r="A164" s="1" t="s">
        <v>154</v>
      </c>
      <c r="B164" s="1" t="s">
        <v>145</v>
      </c>
      <c r="C164" s="1" t="s">
        <v>224</v>
      </c>
      <c r="D164" s="1" t="s">
        <v>198</v>
      </c>
      <c r="E164" s="1" t="s">
        <v>68</v>
      </c>
      <c r="F164" s="1" t="s">
        <v>146</v>
      </c>
      <c r="G164" s="1" t="s">
        <v>60</v>
      </c>
      <c r="H164" s="1" t="s">
        <v>64</v>
      </c>
      <c r="I164" s="2">
        <v>160</v>
      </c>
      <c r="J164" s="2">
        <v>39.1</v>
      </c>
      <c r="K164" s="2">
        <f t="shared" si="17"/>
        <v>39.100000351667411</v>
      </c>
      <c r="L164" s="2">
        <f t="shared" si="18"/>
        <v>0</v>
      </c>
      <c r="P164" s="6">
        <v>21.010000228881839</v>
      </c>
      <c r="Q164" s="5">
        <v>65960.895718574524</v>
      </c>
      <c r="R164" s="7">
        <v>10.789999961853029</v>
      </c>
      <c r="S164" s="5">
        <v>20417.377427816391</v>
      </c>
      <c r="T164" s="8">
        <v>3.9000000953674321</v>
      </c>
      <c r="U164" s="5">
        <v>2214.2250541448589</v>
      </c>
      <c r="Z164" s="9">
        <v>3.4000000655651088</v>
      </c>
      <c r="AA164" s="5">
        <v>749.24326487258077</v>
      </c>
      <c r="AL164" s="5" t="str">
        <f t="shared" si="19"/>
        <v/>
      </c>
      <c r="AN164" s="5" t="str">
        <f t="shared" si="20"/>
        <v/>
      </c>
      <c r="AP164" s="5" t="str">
        <f t="shared" si="21"/>
        <v/>
      </c>
      <c r="AS164" s="5">
        <f t="shared" si="24"/>
        <v>89341.741465408355</v>
      </c>
      <c r="AT164" s="11">
        <f t="shared" si="22"/>
        <v>1.2910754786693635</v>
      </c>
      <c r="AU164" s="5">
        <f t="shared" si="23"/>
        <v>1291.0754786693633</v>
      </c>
    </row>
    <row r="165" spans="1:47" x14ac:dyDescent="0.3">
      <c r="A165" s="1" t="s">
        <v>154</v>
      </c>
      <c r="B165" s="1" t="s">
        <v>145</v>
      </c>
      <c r="C165" s="1" t="s">
        <v>224</v>
      </c>
      <c r="D165" s="1" t="s">
        <v>198</v>
      </c>
      <c r="E165" s="1" t="s">
        <v>74</v>
      </c>
      <c r="F165" s="1" t="s">
        <v>146</v>
      </c>
      <c r="G165" s="1" t="s">
        <v>60</v>
      </c>
      <c r="H165" s="1" t="s">
        <v>64</v>
      </c>
      <c r="I165" s="2">
        <v>160</v>
      </c>
      <c r="J165" s="2">
        <v>37.93</v>
      </c>
      <c r="K165" s="2">
        <f t="shared" si="17"/>
        <v>37.94000053405761</v>
      </c>
      <c r="L165" s="2">
        <f t="shared" si="18"/>
        <v>0</v>
      </c>
      <c r="P165" s="6">
        <v>10.14999961853027</v>
      </c>
      <c r="Q165" s="5">
        <v>31865.92380237579</v>
      </c>
      <c r="R165" s="7">
        <v>27.79000091552734</v>
      </c>
      <c r="S165" s="5">
        <v>52585.629232406623</v>
      </c>
      <c r="AL165" s="5" t="str">
        <f t="shared" si="19"/>
        <v/>
      </c>
      <c r="AN165" s="5" t="str">
        <f t="shared" si="20"/>
        <v/>
      </c>
      <c r="AP165" s="5" t="str">
        <f t="shared" si="21"/>
        <v/>
      </c>
      <c r="AS165" s="5">
        <f t="shared" si="24"/>
        <v>84451.55303478241</v>
      </c>
      <c r="AT165" s="11">
        <f t="shared" si="22"/>
        <v>1.2204074766213142</v>
      </c>
      <c r="AU165" s="5">
        <f t="shared" si="23"/>
        <v>1220.4074766213141</v>
      </c>
    </row>
    <row r="166" spans="1:47" x14ac:dyDescent="0.3">
      <c r="A166" s="1" t="s">
        <v>155</v>
      </c>
      <c r="B166" s="1" t="s">
        <v>156</v>
      </c>
      <c r="C166" s="1" t="s">
        <v>224</v>
      </c>
      <c r="D166" s="1" t="s">
        <v>198</v>
      </c>
      <c r="E166" s="1" t="s">
        <v>62</v>
      </c>
      <c r="F166" s="1" t="s">
        <v>157</v>
      </c>
      <c r="G166" s="1" t="s">
        <v>60</v>
      </c>
      <c r="H166" s="1" t="s">
        <v>64</v>
      </c>
      <c r="I166" s="2">
        <v>80</v>
      </c>
      <c r="J166" s="2">
        <v>0.08</v>
      </c>
      <c r="K166" s="2">
        <f t="shared" si="17"/>
        <v>7.0000000298023224E-2</v>
      </c>
      <c r="L166" s="2">
        <f t="shared" si="18"/>
        <v>0</v>
      </c>
      <c r="R166" s="7">
        <v>7.0000000298023224E-2</v>
      </c>
      <c r="S166" s="5">
        <v>132.45750056393439</v>
      </c>
      <c r="AL166" s="5" t="str">
        <f t="shared" si="19"/>
        <v/>
      </c>
      <c r="AN166" s="5" t="str">
        <f t="shared" si="20"/>
        <v/>
      </c>
      <c r="AP166" s="5" t="str">
        <f t="shared" si="21"/>
        <v/>
      </c>
      <c r="AS166" s="5">
        <f t="shared" si="24"/>
        <v>132.45750056393439</v>
      </c>
      <c r="AT166" s="11">
        <f t="shared" si="22"/>
        <v>1.9141403350654671E-3</v>
      </c>
      <c r="AU166" s="5">
        <f t="shared" si="23"/>
        <v>1.9141403350654671</v>
      </c>
    </row>
    <row r="167" spans="1:47" x14ac:dyDescent="0.3">
      <c r="A167" s="1" t="s">
        <v>155</v>
      </c>
      <c r="B167" s="1" t="s">
        <v>156</v>
      </c>
      <c r="C167" s="1" t="s">
        <v>224</v>
      </c>
      <c r="D167" s="1" t="s">
        <v>198</v>
      </c>
      <c r="E167" s="1" t="s">
        <v>68</v>
      </c>
      <c r="F167" s="1" t="s">
        <v>157</v>
      </c>
      <c r="G167" s="1" t="s">
        <v>60</v>
      </c>
      <c r="H167" s="1" t="s">
        <v>64</v>
      </c>
      <c r="I167" s="2">
        <v>80</v>
      </c>
      <c r="J167" s="2">
        <v>39.06</v>
      </c>
      <c r="K167" s="2">
        <f t="shared" si="17"/>
        <v>0.18999999761581421</v>
      </c>
      <c r="L167" s="2">
        <f t="shared" si="18"/>
        <v>0</v>
      </c>
      <c r="R167" s="7">
        <v>0.18999999761581421</v>
      </c>
      <c r="S167" s="5">
        <v>359.52749548852438</v>
      </c>
      <c r="AL167" s="5" t="str">
        <f t="shared" si="19"/>
        <v/>
      </c>
      <c r="AN167" s="5" t="str">
        <f t="shared" si="20"/>
        <v/>
      </c>
      <c r="AP167" s="5" t="str">
        <f t="shared" si="21"/>
        <v/>
      </c>
      <c r="AS167" s="5">
        <f t="shared" si="24"/>
        <v>359.52749548852438</v>
      </c>
      <c r="AT167" s="11">
        <f t="shared" si="22"/>
        <v>5.1955236792912279E-3</v>
      </c>
      <c r="AU167" s="5">
        <f t="shared" si="23"/>
        <v>5.1955236792912274</v>
      </c>
    </row>
    <row r="168" spans="1:47" x14ac:dyDescent="0.3">
      <c r="A168" s="1" t="s">
        <v>158</v>
      </c>
      <c r="B168" s="1" t="s">
        <v>159</v>
      </c>
      <c r="C168" s="1" t="s">
        <v>160</v>
      </c>
      <c r="D168" s="1" t="s">
        <v>201</v>
      </c>
      <c r="E168" s="1" t="s">
        <v>80</v>
      </c>
      <c r="F168" s="1" t="s">
        <v>157</v>
      </c>
      <c r="G168" s="1" t="s">
        <v>60</v>
      </c>
      <c r="H168" s="1" t="s">
        <v>64</v>
      </c>
      <c r="I168" s="2">
        <v>80</v>
      </c>
      <c r="J168" s="2">
        <v>40.61</v>
      </c>
      <c r="K168" s="2">
        <f t="shared" si="17"/>
        <v>7.7299997806549072</v>
      </c>
      <c r="L168" s="2">
        <f t="shared" si="18"/>
        <v>0</v>
      </c>
      <c r="R168" s="7">
        <v>2.1099998950958252</v>
      </c>
      <c r="S168" s="5">
        <v>3992.6473014950752</v>
      </c>
      <c r="T168" s="8">
        <v>5.619999885559082</v>
      </c>
      <c r="U168" s="5">
        <v>3190.7549350261688</v>
      </c>
      <c r="AL168" s="5" t="str">
        <f t="shared" si="19"/>
        <v/>
      </c>
      <c r="AN168" s="5" t="str">
        <f t="shared" si="20"/>
        <v/>
      </c>
      <c r="AP168" s="5" t="str">
        <f t="shared" si="21"/>
        <v/>
      </c>
      <c r="AS168" s="5">
        <f t="shared" si="24"/>
        <v>7183.402236521244</v>
      </c>
      <c r="AT168" s="11">
        <f t="shared" si="22"/>
        <v>0.10380718272188709</v>
      </c>
      <c r="AU168" s="5">
        <f t="shared" si="23"/>
        <v>103.80718272188709</v>
      </c>
    </row>
    <row r="169" spans="1:47" x14ac:dyDescent="0.3">
      <c r="A169" s="1" t="s">
        <v>158</v>
      </c>
      <c r="B169" s="1" t="s">
        <v>159</v>
      </c>
      <c r="C169" s="1" t="s">
        <v>160</v>
      </c>
      <c r="D169" s="1" t="s">
        <v>201</v>
      </c>
      <c r="E169" s="1" t="s">
        <v>81</v>
      </c>
      <c r="F169" s="1" t="s">
        <v>157</v>
      </c>
      <c r="G169" s="1" t="s">
        <v>60</v>
      </c>
      <c r="H169" s="1" t="s">
        <v>64</v>
      </c>
      <c r="I169" s="2">
        <v>80</v>
      </c>
      <c r="J169" s="2">
        <v>0.12</v>
      </c>
      <c r="K169" s="2">
        <f t="shared" si="17"/>
        <v>8.0000000074505806E-2</v>
      </c>
      <c r="L169" s="2">
        <f t="shared" si="18"/>
        <v>0</v>
      </c>
      <c r="R169" s="7">
        <v>2.999999932944775E-2</v>
      </c>
      <c r="S169" s="5">
        <v>56.767498731147498</v>
      </c>
      <c r="T169" s="8">
        <v>5.000000074505806E-2</v>
      </c>
      <c r="U169" s="5">
        <v>28.38750042300671</v>
      </c>
      <c r="AL169" s="5" t="str">
        <f t="shared" si="19"/>
        <v/>
      </c>
      <c r="AN169" s="5" t="str">
        <f t="shared" si="20"/>
        <v/>
      </c>
      <c r="AP169" s="5" t="str">
        <f t="shared" si="21"/>
        <v/>
      </c>
      <c r="AS169" s="5">
        <f t="shared" si="24"/>
        <v>85.154999154154211</v>
      </c>
      <c r="AT169" s="11">
        <f t="shared" si="22"/>
        <v>1.230572960530509E-3</v>
      </c>
      <c r="AU169" s="5">
        <f t="shared" si="23"/>
        <v>1.2305729605305089</v>
      </c>
    </row>
    <row r="170" spans="1:47" x14ac:dyDescent="0.3">
      <c r="A170" s="1" t="s">
        <v>158</v>
      </c>
      <c r="B170" s="1" t="s">
        <v>159</v>
      </c>
      <c r="C170" s="1" t="s">
        <v>160</v>
      </c>
      <c r="D170" s="1" t="s">
        <v>201</v>
      </c>
      <c r="E170" s="1" t="s">
        <v>89</v>
      </c>
      <c r="F170" s="1" t="s">
        <v>157</v>
      </c>
      <c r="G170" s="1" t="s">
        <v>60</v>
      </c>
      <c r="H170" s="1" t="s">
        <v>64</v>
      </c>
      <c r="I170" s="2">
        <v>80</v>
      </c>
      <c r="J170" s="2">
        <v>0.12</v>
      </c>
      <c r="K170" s="2">
        <f t="shared" si="17"/>
        <v>0.119999997317791</v>
      </c>
      <c r="L170" s="2">
        <f t="shared" si="18"/>
        <v>0</v>
      </c>
      <c r="R170" s="7">
        <v>0.119999997317791</v>
      </c>
      <c r="S170" s="5">
        <v>227.06999492458999</v>
      </c>
      <c r="AL170" s="5" t="str">
        <f t="shared" si="19"/>
        <v/>
      </c>
      <c r="AN170" s="5" t="str">
        <f t="shared" si="20"/>
        <v/>
      </c>
      <c r="AP170" s="5" t="str">
        <f t="shared" si="21"/>
        <v/>
      </c>
      <c r="AS170" s="5">
        <f t="shared" si="24"/>
        <v>227.06999492458999</v>
      </c>
      <c r="AT170" s="11">
        <f t="shared" si="22"/>
        <v>3.2813833442257604E-3</v>
      </c>
      <c r="AU170" s="5">
        <f t="shared" si="23"/>
        <v>3.2813833442257603</v>
      </c>
    </row>
    <row r="171" spans="1:47" x14ac:dyDescent="0.3">
      <c r="A171" s="1" t="s">
        <v>158</v>
      </c>
      <c r="B171" s="1" t="s">
        <v>159</v>
      </c>
      <c r="C171" s="1" t="s">
        <v>160</v>
      </c>
      <c r="D171" s="1" t="s">
        <v>201</v>
      </c>
      <c r="E171" s="1" t="s">
        <v>62</v>
      </c>
      <c r="F171" s="1" t="s">
        <v>157</v>
      </c>
      <c r="G171" s="1" t="s">
        <v>60</v>
      </c>
      <c r="H171" s="1" t="s">
        <v>64</v>
      </c>
      <c r="I171" s="2">
        <v>80</v>
      </c>
      <c r="J171" s="2">
        <v>39.11</v>
      </c>
      <c r="K171" s="2">
        <f t="shared" si="17"/>
        <v>36.980000019073486</v>
      </c>
      <c r="L171" s="2">
        <f t="shared" si="18"/>
        <v>0</v>
      </c>
      <c r="R171" s="7">
        <v>30.420000076293949</v>
      </c>
      <c r="S171" s="5">
        <v>57562.245144367218</v>
      </c>
      <c r="T171" s="8">
        <v>6.559999942779541</v>
      </c>
      <c r="U171" s="5">
        <v>3724.439967513084</v>
      </c>
      <c r="AL171" s="5" t="str">
        <f t="shared" si="19"/>
        <v/>
      </c>
      <c r="AN171" s="5" t="str">
        <f t="shared" si="20"/>
        <v/>
      </c>
      <c r="AP171" s="5" t="str">
        <f t="shared" si="21"/>
        <v/>
      </c>
      <c r="AS171" s="5">
        <f t="shared" si="24"/>
        <v>61286.685111880302</v>
      </c>
      <c r="AT171" s="11">
        <f t="shared" si="22"/>
        <v>0.88565249589986561</v>
      </c>
      <c r="AU171" s="5">
        <f t="shared" si="23"/>
        <v>885.65249589986558</v>
      </c>
    </row>
    <row r="172" spans="1:47" x14ac:dyDescent="0.3">
      <c r="A172" s="1" t="s">
        <v>161</v>
      </c>
      <c r="B172" s="1" t="s">
        <v>162</v>
      </c>
      <c r="C172" s="1" t="s">
        <v>163</v>
      </c>
      <c r="D172" s="1" t="s">
        <v>194</v>
      </c>
      <c r="E172" s="1" t="s">
        <v>81</v>
      </c>
      <c r="F172" s="1" t="s">
        <v>157</v>
      </c>
      <c r="G172" s="1" t="s">
        <v>60</v>
      </c>
      <c r="H172" s="1" t="s">
        <v>64</v>
      </c>
      <c r="I172" s="2">
        <v>80</v>
      </c>
      <c r="J172" s="2">
        <v>39.32</v>
      </c>
      <c r="K172" s="2">
        <f t="shared" si="17"/>
        <v>9.7100000381469727</v>
      </c>
      <c r="L172" s="2">
        <f t="shared" si="18"/>
        <v>0</v>
      </c>
      <c r="R172" s="7">
        <v>5.5799999237060547</v>
      </c>
      <c r="S172" s="5">
        <v>10558.75485563278</v>
      </c>
      <c r="T172" s="8">
        <v>4.130000114440918</v>
      </c>
      <c r="U172" s="5">
        <v>2344.8075649738312</v>
      </c>
      <c r="AL172" s="5" t="str">
        <f t="shared" si="19"/>
        <v/>
      </c>
      <c r="AN172" s="5" t="str">
        <f t="shared" si="20"/>
        <v/>
      </c>
      <c r="AP172" s="5" t="str">
        <f t="shared" si="21"/>
        <v/>
      </c>
      <c r="AS172" s="5">
        <f t="shared" si="24"/>
        <v>12903.562420606611</v>
      </c>
      <c r="AT172" s="11">
        <f t="shared" si="22"/>
        <v>0.18646908774634716</v>
      </c>
      <c r="AU172" s="5">
        <f t="shared" si="23"/>
        <v>186.46908774634716</v>
      </c>
    </row>
    <row r="173" spans="1:47" x14ac:dyDescent="0.3">
      <c r="A173" s="1" t="s">
        <v>161</v>
      </c>
      <c r="B173" s="1" t="s">
        <v>162</v>
      </c>
      <c r="C173" s="1" t="s">
        <v>163</v>
      </c>
      <c r="D173" s="1" t="s">
        <v>194</v>
      </c>
      <c r="E173" s="1" t="s">
        <v>89</v>
      </c>
      <c r="F173" s="1" t="s">
        <v>157</v>
      </c>
      <c r="G173" s="1" t="s">
        <v>60</v>
      </c>
      <c r="H173" s="1" t="s">
        <v>64</v>
      </c>
      <c r="I173" s="2">
        <v>80</v>
      </c>
      <c r="J173" s="2">
        <v>37.72</v>
      </c>
      <c r="K173" s="2">
        <f t="shared" si="17"/>
        <v>27.729999542236332</v>
      </c>
      <c r="L173" s="2">
        <f t="shared" si="18"/>
        <v>0</v>
      </c>
      <c r="R173" s="7">
        <v>27.729999542236332</v>
      </c>
      <c r="S173" s="5">
        <v>52472.091633796692</v>
      </c>
      <c r="AL173" s="5" t="str">
        <f t="shared" si="19"/>
        <v/>
      </c>
      <c r="AN173" s="5" t="str">
        <f t="shared" si="20"/>
        <v/>
      </c>
      <c r="AP173" s="5" t="str">
        <f t="shared" si="21"/>
        <v/>
      </c>
      <c r="AS173" s="5">
        <f t="shared" si="24"/>
        <v>52472.091633796692</v>
      </c>
      <c r="AT173" s="11">
        <f t="shared" si="22"/>
        <v>0.75827300555940791</v>
      </c>
      <c r="AU173" s="5">
        <f t="shared" si="23"/>
        <v>758.27300555940792</v>
      </c>
    </row>
    <row r="174" spans="1:47" x14ac:dyDescent="0.3">
      <c r="A174" s="1" t="s">
        <v>164</v>
      </c>
      <c r="B174" s="1" t="s">
        <v>165</v>
      </c>
      <c r="C174" s="1" t="s">
        <v>223</v>
      </c>
      <c r="D174" s="1" t="s">
        <v>198</v>
      </c>
      <c r="E174" s="1" t="s">
        <v>91</v>
      </c>
      <c r="F174" s="1" t="s">
        <v>166</v>
      </c>
      <c r="G174" s="1" t="s">
        <v>60</v>
      </c>
      <c r="H174" s="1" t="s">
        <v>64</v>
      </c>
      <c r="I174" s="2">
        <v>97.46</v>
      </c>
      <c r="J174" s="2">
        <v>34.450000000000003</v>
      </c>
      <c r="K174" s="2">
        <f t="shared" si="17"/>
        <v>11.960000295192001</v>
      </c>
      <c r="L174" s="2">
        <f t="shared" si="18"/>
        <v>0</v>
      </c>
      <c r="R174" s="7">
        <v>0.25999999046325678</v>
      </c>
      <c r="S174" s="5">
        <v>491.98498195409769</v>
      </c>
      <c r="T174" s="8">
        <v>11.680000305175779</v>
      </c>
      <c r="U174" s="5">
        <v>6631.3201732635498</v>
      </c>
      <c r="X174" s="2">
        <v>1.9999999552965161E-2</v>
      </c>
      <c r="Y174" s="5">
        <v>10.21949977157638</v>
      </c>
      <c r="AL174" s="5" t="str">
        <f t="shared" si="19"/>
        <v/>
      </c>
      <c r="AN174" s="5" t="str">
        <f t="shared" si="20"/>
        <v/>
      </c>
      <c r="AP174" s="5" t="str">
        <f t="shared" si="21"/>
        <v/>
      </c>
      <c r="AS174" s="5">
        <f t="shared" si="24"/>
        <v>7133.5246549892236</v>
      </c>
      <c r="AT174" s="11">
        <f t="shared" si="22"/>
        <v>0.10308640292293661</v>
      </c>
      <c r="AU174" s="5">
        <f t="shared" si="23"/>
        <v>103.08640292293661</v>
      </c>
    </row>
    <row r="175" spans="1:47" x14ac:dyDescent="0.3">
      <c r="A175" s="1" t="s">
        <v>164</v>
      </c>
      <c r="B175" s="1" t="s">
        <v>165</v>
      </c>
      <c r="C175" s="1" t="s">
        <v>223</v>
      </c>
      <c r="D175" s="1" t="s">
        <v>198</v>
      </c>
      <c r="E175" s="1" t="s">
        <v>77</v>
      </c>
      <c r="F175" s="1" t="s">
        <v>166</v>
      </c>
      <c r="G175" s="1" t="s">
        <v>60</v>
      </c>
      <c r="H175" s="1" t="s">
        <v>64</v>
      </c>
      <c r="I175" s="2">
        <v>97.46</v>
      </c>
      <c r="J175" s="2">
        <v>19.41</v>
      </c>
      <c r="K175" s="2">
        <f t="shared" si="17"/>
        <v>19.410000095143914</v>
      </c>
      <c r="L175" s="2">
        <f t="shared" si="18"/>
        <v>0</v>
      </c>
      <c r="R175" s="7">
        <v>13.86999988555908</v>
      </c>
      <c r="S175" s="5">
        <v>26245.507283449169</v>
      </c>
      <c r="T175" s="8">
        <v>5.5300002098083496</v>
      </c>
      <c r="U175" s="5">
        <v>3139.65761911869</v>
      </c>
      <c r="Z175" s="9">
        <v>9.9999997764825821E-3</v>
      </c>
      <c r="AA175" s="5">
        <v>2.2724999492056668</v>
      </c>
      <c r="AL175" s="5" t="str">
        <f t="shared" si="19"/>
        <v/>
      </c>
      <c r="AN175" s="5" t="str">
        <f t="shared" si="20"/>
        <v/>
      </c>
      <c r="AP175" s="5" t="str">
        <f t="shared" si="21"/>
        <v/>
      </c>
      <c r="AS175" s="5">
        <f t="shared" si="24"/>
        <v>29387.437402517065</v>
      </c>
      <c r="AT175" s="11">
        <f t="shared" si="22"/>
        <v>0.42467719107547242</v>
      </c>
      <c r="AU175" s="5">
        <f t="shared" si="23"/>
        <v>424.67719107547242</v>
      </c>
    </row>
    <row r="176" spans="1:47" x14ac:dyDescent="0.3">
      <c r="A176" s="1" t="s">
        <v>164</v>
      </c>
      <c r="B176" s="1" t="s">
        <v>165</v>
      </c>
      <c r="C176" s="1" t="s">
        <v>223</v>
      </c>
      <c r="D176" s="1" t="s">
        <v>198</v>
      </c>
      <c r="E176" s="1" t="s">
        <v>79</v>
      </c>
      <c r="F176" s="1" t="s">
        <v>166</v>
      </c>
      <c r="G176" s="1" t="s">
        <v>60</v>
      </c>
      <c r="H176" s="1" t="s">
        <v>64</v>
      </c>
      <c r="I176" s="2">
        <v>97.46</v>
      </c>
      <c r="J176" s="2">
        <v>40.01</v>
      </c>
      <c r="K176" s="2">
        <f t="shared" si="17"/>
        <v>38.929999351501465</v>
      </c>
      <c r="L176" s="2">
        <f t="shared" si="18"/>
        <v>1.070000052452087</v>
      </c>
      <c r="R176" s="7">
        <v>35.799999237060547</v>
      </c>
      <c r="S176" s="5">
        <v>67742.549999999988</v>
      </c>
      <c r="T176" s="8">
        <v>3.130000114440918</v>
      </c>
      <c r="U176" s="5">
        <v>1777.0574999999999</v>
      </c>
      <c r="AL176" s="5" t="str">
        <f t="shared" si="19"/>
        <v/>
      </c>
      <c r="AN176" s="5" t="str">
        <f t="shared" si="20"/>
        <v/>
      </c>
      <c r="AP176" s="5" t="str">
        <f t="shared" si="21"/>
        <v/>
      </c>
      <c r="AR176" s="2">
        <v>1.070000052452087</v>
      </c>
      <c r="AS176" s="5">
        <f t="shared" si="24"/>
        <v>69519.607499999984</v>
      </c>
      <c r="AT176" s="11">
        <f t="shared" si="22"/>
        <v>1.0046262705179128</v>
      </c>
      <c r="AU176" s="5">
        <f t="shared" si="23"/>
        <v>1004.6262705179128</v>
      </c>
    </row>
    <row r="177" spans="1:47" x14ac:dyDescent="0.3">
      <c r="A177" s="1" t="s">
        <v>164</v>
      </c>
      <c r="B177" s="1" t="s">
        <v>165</v>
      </c>
      <c r="C177" s="1" t="s">
        <v>223</v>
      </c>
      <c r="D177" s="1" t="s">
        <v>198</v>
      </c>
      <c r="E177" s="1" t="s">
        <v>58</v>
      </c>
      <c r="F177" s="1" t="s">
        <v>166</v>
      </c>
      <c r="G177" s="1" t="s">
        <v>60</v>
      </c>
      <c r="H177" s="1" t="s">
        <v>64</v>
      </c>
      <c r="I177" s="2">
        <v>97.46</v>
      </c>
      <c r="J177" s="2">
        <v>0.06</v>
      </c>
      <c r="K177" s="2">
        <f t="shared" si="17"/>
        <v>4.999999888241291E-2</v>
      </c>
      <c r="L177" s="2">
        <f t="shared" si="18"/>
        <v>1.9999999552965161E-2</v>
      </c>
      <c r="R177" s="7">
        <v>2.999999932944775E-2</v>
      </c>
      <c r="S177" s="5">
        <v>56.767498731147498</v>
      </c>
      <c r="T177" s="8">
        <v>1.9999999552965161E-2</v>
      </c>
      <c r="U177" s="5">
        <v>11.35499974619597</v>
      </c>
      <c r="AL177" s="5" t="str">
        <f t="shared" si="19"/>
        <v/>
      </c>
      <c r="AN177" s="5" t="str">
        <f t="shared" si="20"/>
        <v/>
      </c>
      <c r="AP177" s="5" t="str">
        <f t="shared" si="21"/>
        <v/>
      </c>
      <c r="AR177" s="2">
        <v>1.9999999552965161E-2</v>
      </c>
      <c r="AS177" s="5">
        <f t="shared" si="24"/>
        <v>68.12249847734347</v>
      </c>
      <c r="AT177" s="11">
        <f t="shared" si="22"/>
        <v>9.8443667973320721E-4</v>
      </c>
      <c r="AU177" s="5">
        <f t="shared" si="23"/>
        <v>0.98443667973320714</v>
      </c>
    </row>
    <row r="178" spans="1:47" x14ac:dyDescent="0.3">
      <c r="A178" s="1" t="s">
        <v>167</v>
      </c>
      <c r="B178" s="1" t="s">
        <v>168</v>
      </c>
      <c r="C178" s="1" t="s">
        <v>222</v>
      </c>
      <c r="D178" s="1" t="s">
        <v>198</v>
      </c>
      <c r="E178" s="1" t="s">
        <v>77</v>
      </c>
      <c r="F178" s="1" t="s">
        <v>166</v>
      </c>
      <c r="G178" s="1" t="s">
        <v>60</v>
      </c>
      <c r="H178" s="1" t="s">
        <v>64</v>
      </c>
      <c r="I178" s="2">
        <v>19.61</v>
      </c>
      <c r="J178" s="2">
        <v>18.77</v>
      </c>
      <c r="K178" s="2">
        <f t="shared" si="17"/>
        <v>15.939999846741561</v>
      </c>
      <c r="L178" s="2">
        <f t="shared" si="18"/>
        <v>2.809999942779541</v>
      </c>
      <c r="R178" s="7">
        <v>10.94999980926514</v>
      </c>
      <c r="S178" s="5">
        <v>20720.137139081951</v>
      </c>
      <c r="T178" s="8">
        <v>2.999999932944775E-2</v>
      </c>
      <c r="U178" s="5">
        <v>17.032499619293962</v>
      </c>
      <c r="Z178" s="9">
        <v>4.9600000381469727</v>
      </c>
      <c r="AA178" s="5">
        <v>1064.211759102345</v>
      </c>
      <c r="AL178" s="5" t="str">
        <f t="shared" si="19"/>
        <v/>
      </c>
      <c r="AN178" s="5" t="str">
        <f t="shared" si="20"/>
        <v/>
      </c>
      <c r="AP178" s="5" t="str">
        <f t="shared" si="21"/>
        <v/>
      </c>
      <c r="AR178" s="2">
        <v>2.809999942779541</v>
      </c>
      <c r="AS178" s="5">
        <f t="shared" si="24"/>
        <v>21801.381397803591</v>
      </c>
      <c r="AT178" s="11">
        <f t="shared" si="22"/>
        <v>0.31505126788602805</v>
      </c>
      <c r="AU178" s="5">
        <f t="shared" si="23"/>
        <v>315.05126788602803</v>
      </c>
    </row>
    <row r="179" spans="1:47" x14ac:dyDescent="0.3">
      <c r="A179" s="1" t="s">
        <v>169</v>
      </c>
      <c r="B179" s="1" t="s">
        <v>170</v>
      </c>
      <c r="C179" s="1" t="s">
        <v>222</v>
      </c>
      <c r="D179" s="1" t="s">
        <v>198</v>
      </c>
      <c r="E179" s="1" t="s">
        <v>91</v>
      </c>
      <c r="F179" s="1" t="s">
        <v>166</v>
      </c>
      <c r="G179" s="1" t="s">
        <v>60</v>
      </c>
      <c r="H179" s="1" t="s">
        <v>64</v>
      </c>
      <c r="I179" s="2">
        <v>2.93</v>
      </c>
      <c r="J179" s="2">
        <v>2.48</v>
      </c>
      <c r="K179" s="2">
        <f t="shared" si="17"/>
        <v>0.57999998331069946</v>
      </c>
      <c r="L179" s="2">
        <f t="shared" si="18"/>
        <v>0</v>
      </c>
      <c r="X179" s="2">
        <v>0.57999998331069946</v>
      </c>
      <c r="Y179" s="5">
        <v>296.36549147218471</v>
      </c>
      <c r="AL179" s="5" t="str">
        <f t="shared" si="19"/>
        <v/>
      </c>
      <c r="AN179" s="5" t="str">
        <f t="shared" si="20"/>
        <v/>
      </c>
      <c r="AP179" s="5" t="str">
        <f t="shared" si="21"/>
        <v/>
      </c>
      <c r="AS179" s="5">
        <f t="shared" si="24"/>
        <v>296.36549147218471</v>
      </c>
      <c r="AT179" s="11">
        <f t="shared" si="22"/>
        <v>4.2827709924557512E-3</v>
      </c>
      <c r="AU179" s="5">
        <f t="shared" si="23"/>
        <v>4.2827709924557507</v>
      </c>
    </row>
    <row r="180" spans="1:47" x14ac:dyDescent="0.3">
      <c r="A180" s="1" t="s">
        <v>171</v>
      </c>
      <c r="B180" s="1" t="s">
        <v>172</v>
      </c>
      <c r="C180" s="1" t="s">
        <v>173</v>
      </c>
      <c r="D180" s="1" t="s">
        <v>197</v>
      </c>
      <c r="E180" s="1" t="s">
        <v>91</v>
      </c>
      <c r="F180" s="1" t="s">
        <v>166</v>
      </c>
      <c r="G180" s="1" t="s">
        <v>60</v>
      </c>
      <c r="H180" s="1" t="s">
        <v>64</v>
      </c>
      <c r="I180" s="2">
        <v>40</v>
      </c>
      <c r="J180" s="2">
        <v>0.08</v>
      </c>
      <c r="K180" s="2">
        <f t="shared" si="17"/>
        <v>3.9999999105930328E-2</v>
      </c>
      <c r="L180" s="2">
        <f t="shared" si="18"/>
        <v>0</v>
      </c>
      <c r="T180" s="8">
        <v>3.9999999105930328E-2</v>
      </c>
      <c r="U180" s="5">
        <v>22.70999949239194</v>
      </c>
      <c r="AL180" s="5" t="str">
        <f t="shared" si="19"/>
        <v/>
      </c>
      <c r="AN180" s="5" t="str">
        <f t="shared" si="20"/>
        <v/>
      </c>
      <c r="AP180" s="5" t="str">
        <f t="shared" si="21"/>
        <v/>
      </c>
      <c r="AS180" s="5">
        <f t="shared" si="24"/>
        <v>22.70999949239194</v>
      </c>
      <c r="AT180" s="11">
        <f t="shared" si="22"/>
        <v>3.2818168735353421E-4</v>
      </c>
      <c r="AU180" s="5">
        <f t="shared" si="23"/>
        <v>0.3281816873535342</v>
      </c>
    </row>
    <row r="181" spans="1:47" x14ac:dyDescent="0.3">
      <c r="A181" s="1" t="s">
        <v>171</v>
      </c>
      <c r="B181" s="1" t="s">
        <v>172</v>
      </c>
      <c r="C181" s="1" t="s">
        <v>173</v>
      </c>
      <c r="D181" s="1" t="s">
        <v>197</v>
      </c>
      <c r="E181" s="1" t="s">
        <v>58</v>
      </c>
      <c r="F181" s="1" t="s">
        <v>166</v>
      </c>
      <c r="G181" s="1" t="s">
        <v>60</v>
      </c>
      <c r="H181" s="1" t="s">
        <v>64</v>
      </c>
      <c r="I181" s="2">
        <v>40</v>
      </c>
      <c r="J181" s="2">
        <v>38.21</v>
      </c>
      <c r="K181" s="2">
        <f t="shared" si="17"/>
        <v>20.800000190734863</v>
      </c>
      <c r="L181" s="2">
        <f t="shared" si="18"/>
        <v>4.4899997711181641</v>
      </c>
      <c r="R181" s="7">
        <v>6.4600000381469727</v>
      </c>
      <c r="S181" s="5">
        <v>12223.935072183611</v>
      </c>
      <c r="T181" s="8">
        <v>14.340000152587891</v>
      </c>
      <c r="U181" s="5">
        <v>8141.5350866317749</v>
      </c>
      <c r="AL181" s="5" t="str">
        <f t="shared" si="19"/>
        <v/>
      </c>
      <c r="AN181" s="5" t="str">
        <f t="shared" si="20"/>
        <v/>
      </c>
      <c r="AP181" s="5" t="str">
        <f t="shared" si="21"/>
        <v/>
      </c>
      <c r="AR181" s="2">
        <v>4.4899997711181641</v>
      </c>
      <c r="AS181" s="5">
        <f t="shared" si="24"/>
        <v>20365.470158815384</v>
      </c>
      <c r="AT181" s="11">
        <f t="shared" si="22"/>
        <v>0.29430094715357169</v>
      </c>
      <c r="AU181" s="5">
        <f t="shared" si="23"/>
        <v>294.30094715357171</v>
      </c>
    </row>
    <row r="182" spans="1:47" x14ac:dyDescent="0.3">
      <c r="A182" s="1" t="s">
        <v>174</v>
      </c>
      <c r="B182" s="1" t="s">
        <v>175</v>
      </c>
      <c r="C182" s="1" t="s">
        <v>176</v>
      </c>
      <c r="D182" s="1" t="s">
        <v>197</v>
      </c>
      <c r="E182" s="1" t="s">
        <v>79</v>
      </c>
      <c r="F182" s="1" t="s">
        <v>166</v>
      </c>
      <c r="G182" s="1" t="s">
        <v>60</v>
      </c>
      <c r="H182" s="1" t="s">
        <v>64</v>
      </c>
      <c r="I182" s="2">
        <v>158.4</v>
      </c>
      <c r="J182" s="2">
        <v>0.08</v>
      </c>
      <c r="K182" s="2">
        <f t="shared" si="17"/>
        <v>0</v>
      </c>
      <c r="L182" s="2">
        <f t="shared" si="18"/>
        <v>0.09</v>
      </c>
      <c r="AL182" s="5" t="str">
        <f t="shared" si="19"/>
        <v/>
      </c>
      <c r="AN182" s="5" t="str">
        <f t="shared" si="20"/>
        <v/>
      </c>
      <c r="AP182" s="5" t="str">
        <f t="shared" si="21"/>
        <v/>
      </c>
      <c r="AR182" s="2">
        <v>0.09</v>
      </c>
      <c r="AS182" s="5">
        <f t="shared" si="24"/>
        <v>0</v>
      </c>
      <c r="AT182" s="11">
        <f t="shared" si="22"/>
        <v>0</v>
      </c>
      <c r="AU182" s="5">
        <f t="shared" si="23"/>
        <v>0</v>
      </c>
    </row>
    <row r="183" spans="1:47" x14ac:dyDescent="0.3">
      <c r="A183" s="1" t="s">
        <v>174</v>
      </c>
      <c r="B183" s="1" t="s">
        <v>175</v>
      </c>
      <c r="C183" s="1" t="s">
        <v>176</v>
      </c>
      <c r="D183" s="1" t="s">
        <v>197</v>
      </c>
      <c r="E183" s="1" t="s">
        <v>84</v>
      </c>
      <c r="F183" s="1" t="s">
        <v>166</v>
      </c>
      <c r="G183" s="1" t="s">
        <v>60</v>
      </c>
      <c r="H183" s="1" t="s">
        <v>64</v>
      </c>
      <c r="I183" s="2">
        <v>158.4</v>
      </c>
      <c r="J183" s="2">
        <v>39.18</v>
      </c>
      <c r="K183" s="2">
        <f t="shared" si="17"/>
        <v>0</v>
      </c>
      <c r="L183" s="2">
        <f t="shared" si="18"/>
        <v>39.18</v>
      </c>
      <c r="AL183" s="5" t="str">
        <f t="shared" si="19"/>
        <v/>
      </c>
      <c r="AN183" s="5" t="str">
        <f t="shared" si="20"/>
        <v/>
      </c>
      <c r="AP183" s="5" t="str">
        <f t="shared" si="21"/>
        <v/>
      </c>
      <c r="AR183" s="2">
        <v>39.18</v>
      </c>
      <c r="AS183" s="5">
        <f t="shared" si="24"/>
        <v>0</v>
      </c>
      <c r="AT183" s="11">
        <f t="shared" si="22"/>
        <v>0</v>
      </c>
      <c r="AU183" s="5">
        <f t="shared" si="23"/>
        <v>0</v>
      </c>
    </row>
    <row r="184" spans="1:47" x14ac:dyDescent="0.3">
      <c r="A184" s="1" t="s">
        <v>174</v>
      </c>
      <c r="B184" s="1" t="s">
        <v>175</v>
      </c>
      <c r="C184" s="1" t="s">
        <v>176</v>
      </c>
      <c r="D184" s="1" t="s">
        <v>197</v>
      </c>
      <c r="E184" s="1" t="s">
        <v>71</v>
      </c>
      <c r="F184" s="1" t="s">
        <v>166</v>
      </c>
      <c r="G184" s="1" t="s">
        <v>60</v>
      </c>
      <c r="H184" s="1" t="s">
        <v>64</v>
      </c>
      <c r="I184" s="2">
        <v>158.4</v>
      </c>
      <c r="J184" s="2">
        <v>38.9</v>
      </c>
      <c r="K184" s="2">
        <f t="shared" si="17"/>
        <v>0</v>
      </c>
      <c r="L184" s="2">
        <f t="shared" si="18"/>
        <v>2.68</v>
      </c>
      <c r="AL184" s="5" t="str">
        <f t="shared" si="19"/>
        <v/>
      </c>
      <c r="AN184" s="5" t="str">
        <f t="shared" si="20"/>
        <v/>
      </c>
      <c r="AP184" s="5" t="str">
        <f t="shared" si="21"/>
        <v/>
      </c>
      <c r="AR184" s="2">
        <v>2.68</v>
      </c>
      <c r="AS184" s="5">
        <f t="shared" si="24"/>
        <v>0</v>
      </c>
      <c r="AT184" s="11">
        <f t="shared" si="22"/>
        <v>0</v>
      </c>
      <c r="AU184" s="5">
        <f t="shared" si="23"/>
        <v>0</v>
      </c>
    </row>
    <row r="185" spans="1:47" x14ac:dyDescent="0.3">
      <c r="A185" s="1" t="s">
        <v>174</v>
      </c>
      <c r="B185" s="1" t="s">
        <v>175</v>
      </c>
      <c r="C185" s="1" t="s">
        <v>176</v>
      </c>
      <c r="D185" s="1" t="s">
        <v>197</v>
      </c>
      <c r="E185" s="1" t="s">
        <v>70</v>
      </c>
      <c r="F185" s="1" t="s">
        <v>166</v>
      </c>
      <c r="G185" s="1" t="s">
        <v>60</v>
      </c>
      <c r="H185" s="1" t="s">
        <v>64</v>
      </c>
      <c r="I185" s="2">
        <v>158.4</v>
      </c>
      <c r="J185" s="2">
        <v>35.93</v>
      </c>
      <c r="K185" s="2">
        <f t="shared" si="17"/>
        <v>0</v>
      </c>
      <c r="L185" s="2">
        <f t="shared" si="18"/>
        <v>0.51</v>
      </c>
      <c r="AL185" s="5" t="str">
        <f t="shared" si="19"/>
        <v/>
      </c>
      <c r="AN185" s="5" t="str">
        <f t="shared" si="20"/>
        <v/>
      </c>
      <c r="AP185" s="5" t="str">
        <f t="shared" si="21"/>
        <v/>
      </c>
      <c r="AR185" s="2">
        <v>0.51</v>
      </c>
      <c r="AS185" s="5">
        <f t="shared" si="24"/>
        <v>0</v>
      </c>
      <c r="AT185" s="11">
        <f t="shared" si="22"/>
        <v>0</v>
      </c>
      <c r="AU185" s="5">
        <f t="shared" si="23"/>
        <v>0</v>
      </c>
    </row>
    <row r="186" spans="1:47" x14ac:dyDescent="0.3">
      <c r="A186" s="1" t="s">
        <v>174</v>
      </c>
      <c r="B186" s="1" t="s">
        <v>175</v>
      </c>
      <c r="C186" s="1" t="s">
        <v>176</v>
      </c>
      <c r="D186" s="1" t="s">
        <v>197</v>
      </c>
      <c r="E186" s="1" t="s">
        <v>67</v>
      </c>
      <c r="F186" s="1" t="s">
        <v>166</v>
      </c>
      <c r="G186" s="1" t="s">
        <v>60</v>
      </c>
      <c r="H186" s="1" t="s">
        <v>64</v>
      </c>
      <c r="I186" s="2">
        <v>158.4</v>
      </c>
      <c r="J186" s="2">
        <v>37.57</v>
      </c>
      <c r="K186" s="2">
        <f t="shared" si="17"/>
        <v>0</v>
      </c>
      <c r="L186" s="2">
        <f t="shared" si="18"/>
        <v>22.32</v>
      </c>
      <c r="AL186" s="5" t="str">
        <f t="shared" si="19"/>
        <v/>
      </c>
      <c r="AN186" s="5" t="str">
        <f t="shared" si="20"/>
        <v/>
      </c>
      <c r="AP186" s="5" t="str">
        <f t="shared" si="21"/>
        <v/>
      </c>
      <c r="AR186" s="2">
        <v>22.32</v>
      </c>
      <c r="AS186" s="5">
        <f t="shared" si="24"/>
        <v>0</v>
      </c>
      <c r="AT186" s="11">
        <f t="shared" si="22"/>
        <v>0</v>
      </c>
      <c r="AU186" s="5">
        <f t="shared" si="23"/>
        <v>0</v>
      </c>
    </row>
    <row r="187" spans="1:47" x14ac:dyDescent="0.3">
      <c r="A187" s="1" t="s">
        <v>174</v>
      </c>
      <c r="B187" s="1" t="s">
        <v>175</v>
      </c>
      <c r="C187" s="1" t="s">
        <v>176</v>
      </c>
      <c r="D187" s="1" t="s">
        <v>197</v>
      </c>
      <c r="E187" s="1" t="s">
        <v>58</v>
      </c>
      <c r="F187" s="1" t="s">
        <v>166</v>
      </c>
      <c r="G187" s="1" t="s">
        <v>60</v>
      </c>
      <c r="H187" s="1" t="s">
        <v>64</v>
      </c>
      <c r="I187" s="2">
        <v>158.4</v>
      </c>
      <c r="J187" s="2">
        <v>0.08</v>
      </c>
      <c r="K187" s="2">
        <f t="shared" si="17"/>
        <v>0</v>
      </c>
      <c r="L187" s="2">
        <f t="shared" si="18"/>
        <v>7.0000000000000007E-2</v>
      </c>
      <c r="AL187" s="5" t="str">
        <f t="shared" si="19"/>
        <v/>
      </c>
      <c r="AN187" s="5" t="str">
        <f t="shared" si="20"/>
        <v/>
      </c>
      <c r="AP187" s="5" t="str">
        <f t="shared" si="21"/>
        <v/>
      </c>
      <c r="AR187" s="2">
        <v>7.0000000000000007E-2</v>
      </c>
      <c r="AS187" s="5">
        <f t="shared" si="24"/>
        <v>0</v>
      </c>
      <c r="AT187" s="11">
        <f t="shared" si="22"/>
        <v>0</v>
      </c>
      <c r="AU187" s="5">
        <f t="shared" si="23"/>
        <v>0</v>
      </c>
    </row>
    <row r="188" spans="1:47" x14ac:dyDescent="0.3">
      <c r="A188" s="1" t="s">
        <v>177</v>
      </c>
      <c r="B188" s="1" t="s">
        <v>178</v>
      </c>
      <c r="C188" s="1" t="s">
        <v>221</v>
      </c>
      <c r="D188" s="1" t="s">
        <v>198</v>
      </c>
      <c r="E188" s="1" t="s">
        <v>89</v>
      </c>
      <c r="F188" s="1" t="s">
        <v>166</v>
      </c>
      <c r="G188" s="1" t="s">
        <v>60</v>
      </c>
      <c r="H188" s="1" t="s">
        <v>64</v>
      </c>
      <c r="I188" s="2">
        <v>3.87</v>
      </c>
      <c r="J188" s="2">
        <v>3.62</v>
      </c>
      <c r="K188" s="2">
        <f t="shared" si="17"/>
        <v>0.46999998763203615</v>
      </c>
      <c r="L188" s="2">
        <f t="shared" si="18"/>
        <v>3.1500000953674321</v>
      </c>
      <c r="R188" s="7">
        <v>9.9999997764825821E-3</v>
      </c>
      <c r="S188" s="5">
        <v>18.92249957704917</v>
      </c>
      <c r="T188" s="8">
        <v>9.9999997764825821E-3</v>
      </c>
      <c r="U188" s="5">
        <v>5.677499873097986</v>
      </c>
      <c r="Z188" s="9">
        <v>0.44999998807907099</v>
      </c>
      <c r="AA188" s="5">
        <v>92.036247561872003</v>
      </c>
      <c r="AL188" s="5" t="str">
        <f t="shared" si="19"/>
        <v/>
      </c>
      <c r="AN188" s="5" t="str">
        <f t="shared" si="20"/>
        <v/>
      </c>
      <c r="AP188" s="5" t="str">
        <f t="shared" si="21"/>
        <v/>
      </c>
      <c r="AR188" s="2">
        <v>3.1500000953674321</v>
      </c>
      <c r="AS188" s="5">
        <f t="shared" si="24"/>
        <v>116.63624701201915</v>
      </c>
      <c r="AT188" s="11">
        <f t="shared" si="22"/>
        <v>1.6855077589857058E-3</v>
      </c>
      <c r="AU188" s="5">
        <f t="shared" si="23"/>
        <v>1.6855077589857059</v>
      </c>
    </row>
    <row r="189" spans="1:47" x14ac:dyDescent="0.3">
      <c r="A189" s="1" t="s">
        <v>179</v>
      </c>
      <c r="B189" s="1" t="s">
        <v>97</v>
      </c>
      <c r="C189" s="1" t="s">
        <v>98</v>
      </c>
      <c r="D189" s="1" t="s">
        <v>196</v>
      </c>
      <c r="E189" s="1" t="s">
        <v>77</v>
      </c>
      <c r="F189" s="1" t="s">
        <v>166</v>
      </c>
      <c r="G189" s="1" t="s">
        <v>60</v>
      </c>
      <c r="H189" s="1" t="s">
        <v>64</v>
      </c>
      <c r="I189" s="2">
        <v>156.13</v>
      </c>
      <c r="J189" s="2">
        <v>0.06</v>
      </c>
      <c r="K189" s="2">
        <f t="shared" si="17"/>
        <v>5.9999998658895493E-2</v>
      </c>
      <c r="L189" s="2">
        <f t="shared" si="18"/>
        <v>0</v>
      </c>
      <c r="R189" s="7">
        <v>5.9999998658895493E-2</v>
      </c>
      <c r="S189" s="5">
        <v>113.534997462295</v>
      </c>
      <c r="AL189" s="5" t="str">
        <f t="shared" si="19"/>
        <v/>
      </c>
      <c r="AN189" s="5" t="str">
        <f t="shared" si="20"/>
        <v/>
      </c>
      <c r="AP189" s="5" t="str">
        <f t="shared" si="21"/>
        <v/>
      </c>
      <c r="AS189" s="5">
        <f t="shared" si="24"/>
        <v>113.534997462295</v>
      </c>
      <c r="AT189" s="11">
        <f t="shared" si="22"/>
        <v>1.6406916721128802E-3</v>
      </c>
      <c r="AU189" s="5">
        <f t="shared" si="23"/>
        <v>1.6406916721128801</v>
      </c>
    </row>
    <row r="190" spans="1:47" x14ac:dyDescent="0.3">
      <c r="A190" s="1" t="s">
        <v>179</v>
      </c>
      <c r="B190" s="1" t="s">
        <v>97</v>
      </c>
      <c r="C190" s="1" t="s">
        <v>98</v>
      </c>
      <c r="D190" s="1" t="s">
        <v>196</v>
      </c>
      <c r="E190" s="1" t="s">
        <v>79</v>
      </c>
      <c r="F190" s="1" t="s">
        <v>166</v>
      </c>
      <c r="G190" s="1" t="s">
        <v>60</v>
      </c>
      <c r="H190" s="1" t="s">
        <v>64</v>
      </c>
      <c r="I190" s="2">
        <v>156.13</v>
      </c>
      <c r="J190" s="2">
        <v>7.0000000000000007E-2</v>
      </c>
      <c r="K190" s="2">
        <f t="shared" si="17"/>
        <v>7.0000000298023224E-2</v>
      </c>
      <c r="L190" s="2">
        <f t="shared" si="18"/>
        <v>0</v>
      </c>
      <c r="R190" s="7">
        <v>7.0000000298023224E-2</v>
      </c>
      <c r="S190" s="5">
        <v>132.45750056393439</v>
      </c>
      <c r="AL190" s="5" t="str">
        <f t="shared" si="19"/>
        <v/>
      </c>
      <c r="AN190" s="5" t="str">
        <f t="shared" si="20"/>
        <v/>
      </c>
      <c r="AP190" s="5" t="str">
        <f t="shared" si="21"/>
        <v/>
      </c>
      <c r="AS190" s="5">
        <f t="shared" si="24"/>
        <v>132.45750056393439</v>
      </c>
      <c r="AT190" s="11">
        <f t="shared" si="22"/>
        <v>1.9141403350654671E-3</v>
      </c>
      <c r="AU190" s="5">
        <f t="shared" si="23"/>
        <v>1.9141403350654671</v>
      </c>
    </row>
    <row r="191" spans="1:47" x14ac:dyDescent="0.3">
      <c r="A191" s="1" t="s">
        <v>179</v>
      </c>
      <c r="B191" s="1" t="s">
        <v>97</v>
      </c>
      <c r="C191" s="1" t="s">
        <v>98</v>
      </c>
      <c r="D191" s="1" t="s">
        <v>196</v>
      </c>
      <c r="E191" s="1" t="s">
        <v>80</v>
      </c>
      <c r="F191" s="1" t="s">
        <v>166</v>
      </c>
      <c r="G191" s="1" t="s">
        <v>60</v>
      </c>
      <c r="H191" s="1" t="s">
        <v>64</v>
      </c>
      <c r="I191" s="2">
        <v>156.13</v>
      </c>
      <c r="J191" s="2">
        <v>40.4</v>
      </c>
      <c r="K191" s="2">
        <f t="shared" ref="K191:K225" si="25">SUM(N191,P191,R191,T191,V191,X191,Z191,AB191,AE191,AG191,AI191,AV191,AX191,AZ191,BB191,BD191)</f>
        <v>40</v>
      </c>
      <c r="L191" s="2">
        <f t="shared" ref="L191:L225" si="26">SUM(M191,AD191,AK191,AM191,AO191,AQ191,AR191)</f>
        <v>0</v>
      </c>
      <c r="R191" s="7">
        <v>17.309999465942379</v>
      </c>
      <c r="S191" s="5">
        <v>32754.8475</v>
      </c>
      <c r="T191" s="8">
        <v>22.690000534057621</v>
      </c>
      <c r="U191" s="5">
        <v>12882.247499999999</v>
      </c>
      <c r="AL191" s="5" t="str">
        <f t="shared" ref="AL191:AL221" si="27">IF(AK191&gt;0,AK191*$AL$1,"")</f>
        <v/>
      </c>
      <c r="AN191" s="5" t="str">
        <f t="shared" ref="AN191:AN221" si="28">IF(AM191&gt;0,AM191*$AN$1,"")</f>
        <v/>
      </c>
      <c r="AP191" s="5" t="str">
        <f t="shared" ref="AP191:AP221" si="29">IF(AO191&gt;0,AO191*$AP$1,"")</f>
        <v/>
      </c>
      <c r="AS191" s="5">
        <f t="shared" si="24"/>
        <v>45637.095000000001</v>
      </c>
      <c r="AT191" s="11">
        <f t="shared" ref="AT191:AT227" si="30">(AS191/$AS$234)*100</f>
        <v>0.65950062429684597</v>
      </c>
      <c r="AU191" s="5">
        <f t="shared" ref="AU191:AU227" si="31">(AT191/100)*$AU$1</f>
        <v>659.50062429684601</v>
      </c>
    </row>
    <row r="192" spans="1:47" x14ac:dyDescent="0.3">
      <c r="A192" s="1" t="s">
        <v>179</v>
      </c>
      <c r="B192" s="1" t="s">
        <v>97</v>
      </c>
      <c r="C192" s="1" t="s">
        <v>98</v>
      </c>
      <c r="D192" s="1" t="s">
        <v>196</v>
      </c>
      <c r="E192" s="1" t="s">
        <v>81</v>
      </c>
      <c r="F192" s="1" t="s">
        <v>166</v>
      </c>
      <c r="G192" s="1" t="s">
        <v>60</v>
      </c>
      <c r="H192" s="1" t="s">
        <v>64</v>
      </c>
      <c r="I192" s="2">
        <v>156.13</v>
      </c>
      <c r="J192" s="2">
        <v>38.56</v>
      </c>
      <c r="K192" s="2">
        <f t="shared" si="25"/>
        <v>38.560000658035278</v>
      </c>
      <c r="L192" s="2">
        <f t="shared" si="26"/>
        <v>0</v>
      </c>
      <c r="R192" s="7">
        <v>34.860000610351563</v>
      </c>
      <c r="S192" s="5">
        <v>65963.836154937744</v>
      </c>
      <c r="T192" s="8">
        <v>3.7000000476837158</v>
      </c>
      <c r="U192" s="5">
        <v>2100.6750270724301</v>
      </c>
      <c r="AL192" s="5" t="str">
        <f t="shared" si="27"/>
        <v/>
      </c>
      <c r="AN192" s="5" t="str">
        <f t="shared" si="28"/>
        <v/>
      </c>
      <c r="AP192" s="5" t="str">
        <f t="shared" si="29"/>
        <v/>
      </c>
      <c r="AS192" s="5">
        <f t="shared" ref="AS192:AS227" si="32">SUM(O192,Q192,S192,U192,W192,Y192,AA192,AC192,AF192,AH192,AJ192,AW192,AY192,BA192,BC192,BE192)</f>
        <v>68064.511182010174</v>
      </c>
      <c r="AT192" s="11">
        <f t="shared" si="30"/>
        <v>0.98359870664413152</v>
      </c>
      <c r="AU192" s="5">
        <f t="shared" si="31"/>
        <v>983.59870664413154</v>
      </c>
    </row>
    <row r="193" spans="1:47" x14ac:dyDescent="0.3">
      <c r="A193" s="1" t="s">
        <v>179</v>
      </c>
      <c r="B193" s="1" t="s">
        <v>97</v>
      </c>
      <c r="C193" s="1" t="s">
        <v>98</v>
      </c>
      <c r="D193" s="1" t="s">
        <v>196</v>
      </c>
      <c r="E193" s="1" t="s">
        <v>89</v>
      </c>
      <c r="F193" s="1" t="s">
        <v>166</v>
      </c>
      <c r="G193" s="1" t="s">
        <v>60</v>
      </c>
      <c r="H193" s="1" t="s">
        <v>64</v>
      </c>
      <c r="I193" s="2">
        <v>156.13</v>
      </c>
      <c r="J193" s="2">
        <v>33.979999999999997</v>
      </c>
      <c r="K193" s="2">
        <f t="shared" si="25"/>
        <v>9.190000057220459</v>
      </c>
      <c r="L193" s="2">
        <f t="shared" si="26"/>
        <v>24.79000091552734</v>
      </c>
      <c r="R193" s="7">
        <v>2.440000057220459</v>
      </c>
      <c r="S193" s="5">
        <v>4617.0901082754144</v>
      </c>
      <c r="T193" s="8">
        <v>6.75</v>
      </c>
      <c r="U193" s="5">
        <v>3832.3125</v>
      </c>
      <c r="AL193" s="5" t="str">
        <f t="shared" si="27"/>
        <v/>
      </c>
      <c r="AN193" s="5" t="str">
        <f t="shared" si="28"/>
        <v/>
      </c>
      <c r="AP193" s="5" t="str">
        <f t="shared" si="29"/>
        <v/>
      </c>
      <c r="AR193" s="2">
        <v>24.79000091552734</v>
      </c>
      <c r="AS193" s="5">
        <f t="shared" si="32"/>
        <v>8449.4026082754135</v>
      </c>
      <c r="AT193" s="11">
        <f t="shared" si="30"/>
        <v>0.12210212536738006</v>
      </c>
      <c r="AU193" s="5">
        <f t="shared" si="31"/>
        <v>122.10212536738005</v>
      </c>
    </row>
    <row r="194" spans="1:47" x14ac:dyDescent="0.3">
      <c r="A194" s="1" t="s">
        <v>179</v>
      </c>
      <c r="B194" s="1" t="s">
        <v>97</v>
      </c>
      <c r="C194" s="1" t="s">
        <v>98</v>
      </c>
      <c r="D194" s="1" t="s">
        <v>196</v>
      </c>
      <c r="E194" s="1" t="s">
        <v>62</v>
      </c>
      <c r="F194" s="1" t="s">
        <v>166</v>
      </c>
      <c r="G194" s="1" t="s">
        <v>60</v>
      </c>
      <c r="H194" s="1" t="s">
        <v>64</v>
      </c>
      <c r="I194" s="2">
        <v>156.13</v>
      </c>
      <c r="J194" s="2">
        <v>38.880000000000003</v>
      </c>
      <c r="K194" s="2">
        <f t="shared" si="25"/>
        <v>36.240001678466797</v>
      </c>
      <c r="L194" s="2">
        <f t="shared" si="26"/>
        <v>2.6400001049041748</v>
      </c>
      <c r="T194" s="8">
        <v>36.240001678466797</v>
      </c>
      <c r="U194" s="5">
        <v>20575.26095294952</v>
      </c>
      <c r="AL194" s="5" t="str">
        <f t="shared" si="27"/>
        <v/>
      </c>
      <c r="AN194" s="5" t="str">
        <f t="shared" si="28"/>
        <v/>
      </c>
      <c r="AP194" s="5" t="str">
        <f t="shared" si="29"/>
        <v/>
      </c>
      <c r="AR194" s="2">
        <v>2.6400001049041748</v>
      </c>
      <c r="AS194" s="5">
        <f t="shared" si="32"/>
        <v>20575.26095294952</v>
      </c>
      <c r="AT194" s="11">
        <f t="shared" si="30"/>
        <v>0.29733262915925579</v>
      </c>
      <c r="AU194" s="5">
        <f t="shared" si="31"/>
        <v>297.33262915925582</v>
      </c>
    </row>
    <row r="195" spans="1:47" x14ac:dyDescent="0.3">
      <c r="A195" s="1" t="s">
        <v>180</v>
      </c>
      <c r="B195" s="1" t="s">
        <v>172</v>
      </c>
      <c r="C195" s="1" t="s">
        <v>173</v>
      </c>
      <c r="D195" s="1" t="s">
        <v>197</v>
      </c>
      <c r="E195" s="1" t="s">
        <v>84</v>
      </c>
      <c r="F195" s="1" t="s">
        <v>166</v>
      </c>
      <c r="G195" s="1" t="s">
        <v>60</v>
      </c>
      <c r="H195" s="1" t="s">
        <v>64</v>
      </c>
      <c r="I195" s="2">
        <v>160</v>
      </c>
      <c r="J195" s="2">
        <v>0.06</v>
      </c>
      <c r="K195" s="2">
        <f t="shared" si="25"/>
        <v>4.999999888241291E-2</v>
      </c>
      <c r="L195" s="2">
        <f t="shared" si="26"/>
        <v>1.9999999552965161E-2</v>
      </c>
      <c r="R195" s="7">
        <v>9.9999997764825821E-3</v>
      </c>
      <c r="S195" s="5">
        <v>18.92249957704917</v>
      </c>
      <c r="T195" s="8">
        <v>3.9999999105930328E-2</v>
      </c>
      <c r="U195" s="5">
        <v>22.70999949239194</v>
      </c>
      <c r="AL195" s="5" t="str">
        <f t="shared" si="27"/>
        <v/>
      </c>
      <c r="AN195" s="5" t="str">
        <f t="shared" si="28"/>
        <v/>
      </c>
      <c r="AP195" s="5" t="str">
        <f t="shared" si="29"/>
        <v/>
      </c>
      <c r="AR195" s="2">
        <v>1.9999999552965161E-2</v>
      </c>
      <c r="AS195" s="5">
        <f t="shared" si="32"/>
        <v>41.63249906944111</v>
      </c>
      <c r="AT195" s="11">
        <f t="shared" si="30"/>
        <v>6.0163029937234768E-4</v>
      </c>
      <c r="AU195" s="5">
        <f t="shared" si="31"/>
        <v>0.60163029937234769</v>
      </c>
    </row>
    <row r="196" spans="1:47" x14ac:dyDescent="0.3">
      <c r="A196" s="1" t="s">
        <v>180</v>
      </c>
      <c r="B196" s="1" t="s">
        <v>172</v>
      </c>
      <c r="C196" s="1" t="s">
        <v>173</v>
      </c>
      <c r="D196" s="1" t="s">
        <v>197</v>
      </c>
      <c r="E196" s="1" t="s">
        <v>85</v>
      </c>
      <c r="F196" s="1" t="s">
        <v>166</v>
      </c>
      <c r="G196" s="1" t="s">
        <v>60</v>
      </c>
      <c r="H196" s="1" t="s">
        <v>64</v>
      </c>
      <c r="I196" s="2">
        <v>160</v>
      </c>
      <c r="J196" s="2">
        <v>39.18</v>
      </c>
      <c r="K196" s="2">
        <f t="shared" si="25"/>
        <v>10.38000011444092</v>
      </c>
      <c r="L196" s="2">
        <f t="shared" si="26"/>
        <v>5.869999885559082</v>
      </c>
      <c r="T196" s="8">
        <v>10.38000011444092</v>
      </c>
      <c r="U196" s="5">
        <v>5893.2450649738312</v>
      </c>
      <c r="AL196" s="5" t="str">
        <f t="shared" si="27"/>
        <v/>
      </c>
      <c r="AN196" s="5" t="str">
        <f t="shared" si="28"/>
        <v/>
      </c>
      <c r="AP196" s="5" t="str">
        <f t="shared" si="29"/>
        <v/>
      </c>
      <c r="AR196" s="2">
        <v>5.869999885559082</v>
      </c>
      <c r="AS196" s="5">
        <f t="shared" si="32"/>
        <v>5893.2450649738312</v>
      </c>
      <c r="AT196" s="11">
        <f t="shared" si="30"/>
        <v>8.5163150710722238E-2</v>
      </c>
      <c r="AU196" s="5">
        <f t="shared" si="31"/>
        <v>85.163150710722235</v>
      </c>
    </row>
    <row r="197" spans="1:47" x14ac:dyDescent="0.3">
      <c r="A197" s="1" t="s">
        <v>180</v>
      </c>
      <c r="B197" s="1" t="s">
        <v>172</v>
      </c>
      <c r="C197" s="1" t="s">
        <v>173</v>
      </c>
      <c r="D197" s="1" t="s">
        <v>197</v>
      </c>
      <c r="E197" s="1" t="s">
        <v>86</v>
      </c>
      <c r="F197" s="1" t="s">
        <v>166</v>
      </c>
      <c r="G197" s="1" t="s">
        <v>60</v>
      </c>
      <c r="H197" s="1" t="s">
        <v>64</v>
      </c>
      <c r="I197" s="2">
        <v>160</v>
      </c>
      <c r="J197" s="2">
        <v>39.92</v>
      </c>
      <c r="K197" s="2">
        <f t="shared" si="25"/>
        <v>17.040000021457672</v>
      </c>
      <c r="L197" s="2">
        <f t="shared" si="26"/>
        <v>22.889999389648441</v>
      </c>
      <c r="R197" s="7">
        <v>0.54000002145767212</v>
      </c>
      <c r="S197" s="5">
        <v>1021.81504060328</v>
      </c>
      <c r="T197" s="8">
        <v>16.5</v>
      </c>
      <c r="U197" s="5">
        <v>9367.875</v>
      </c>
      <c r="AL197" s="5" t="str">
        <f t="shared" si="27"/>
        <v/>
      </c>
      <c r="AN197" s="5" t="str">
        <f t="shared" si="28"/>
        <v/>
      </c>
      <c r="AP197" s="5" t="str">
        <f t="shared" si="29"/>
        <v/>
      </c>
      <c r="AR197" s="2">
        <v>22.889999389648441</v>
      </c>
      <c r="AS197" s="5">
        <f t="shared" si="32"/>
        <v>10389.69004060328</v>
      </c>
      <c r="AT197" s="11">
        <f t="shared" si="30"/>
        <v>0.15014117502502267</v>
      </c>
      <c r="AU197" s="5">
        <f t="shared" si="31"/>
        <v>150.14117502502268</v>
      </c>
    </row>
    <row r="198" spans="1:47" x14ac:dyDescent="0.3">
      <c r="A198" s="1" t="s">
        <v>180</v>
      </c>
      <c r="B198" s="1" t="s">
        <v>172</v>
      </c>
      <c r="C198" s="1" t="s">
        <v>173</v>
      </c>
      <c r="D198" s="1" t="s">
        <v>197</v>
      </c>
      <c r="E198" s="1" t="s">
        <v>80</v>
      </c>
      <c r="F198" s="1" t="s">
        <v>166</v>
      </c>
      <c r="G198" s="1" t="s">
        <v>60</v>
      </c>
      <c r="H198" s="1" t="s">
        <v>64</v>
      </c>
      <c r="I198" s="2">
        <v>160</v>
      </c>
      <c r="J198" s="2">
        <v>0.09</v>
      </c>
      <c r="K198" s="2">
        <f t="shared" si="25"/>
        <v>8.9999999850988388E-2</v>
      </c>
      <c r="L198" s="2">
        <f t="shared" si="26"/>
        <v>0</v>
      </c>
      <c r="R198" s="7">
        <v>1.9999999552965161E-2</v>
      </c>
      <c r="S198" s="5">
        <v>37.844999154098332</v>
      </c>
      <c r="T198" s="8">
        <v>7.0000000298023224E-2</v>
      </c>
      <c r="U198" s="5">
        <v>39.742500169202692</v>
      </c>
      <c r="AL198" s="5" t="str">
        <f t="shared" si="27"/>
        <v/>
      </c>
      <c r="AN198" s="5" t="str">
        <f t="shared" si="28"/>
        <v/>
      </c>
      <c r="AP198" s="5" t="str">
        <f t="shared" si="29"/>
        <v/>
      </c>
      <c r="AS198" s="5">
        <f t="shared" si="32"/>
        <v>77.587499323301017</v>
      </c>
      <c r="AT198" s="11">
        <f t="shared" si="30"/>
        <v>1.1212151921884627E-3</v>
      </c>
      <c r="AU198" s="5">
        <f t="shared" si="31"/>
        <v>1.1212151921884628</v>
      </c>
    </row>
    <row r="199" spans="1:47" x14ac:dyDescent="0.3">
      <c r="A199" s="1" t="s">
        <v>180</v>
      </c>
      <c r="B199" s="1" t="s">
        <v>172</v>
      </c>
      <c r="C199" s="1" t="s">
        <v>173</v>
      </c>
      <c r="D199" s="1" t="s">
        <v>197</v>
      </c>
      <c r="E199" s="1" t="s">
        <v>62</v>
      </c>
      <c r="F199" s="1" t="s">
        <v>166</v>
      </c>
      <c r="G199" s="1" t="s">
        <v>60</v>
      </c>
      <c r="H199" s="1" t="s">
        <v>64</v>
      </c>
      <c r="I199" s="2">
        <v>160</v>
      </c>
      <c r="J199" s="2">
        <v>0.08</v>
      </c>
      <c r="K199" s="2">
        <f t="shared" si="25"/>
        <v>5.9999998658895493E-2</v>
      </c>
      <c r="L199" s="2">
        <f t="shared" si="26"/>
        <v>1.9999999552965161E-2</v>
      </c>
      <c r="T199" s="8">
        <v>5.9999998658895493E-2</v>
      </c>
      <c r="U199" s="5">
        <v>34.064999238587923</v>
      </c>
      <c r="AL199" s="5" t="str">
        <f t="shared" si="27"/>
        <v/>
      </c>
      <c r="AN199" s="5" t="str">
        <f t="shared" si="28"/>
        <v/>
      </c>
      <c r="AP199" s="5" t="str">
        <f t="shared" si="29"/>
        <v/>
      </c>
      <c r="AR199" s="2">
        <v>1.9999999552965161E-2</v>
      </c>
      <c r="AS199" s="5">
        <f t="shared" si="32"/>
        <v>34.064999238587923</v>
      </c>
      <c r="AT199" s="11">
        <f t="shared" si="30"/>
        <v>4.9227253103030152E-4</v>
      </c>
      <c r="AU199" s="5">
        <f t="shared" si="31"/>
        <v>0.4922725310303015</v>
      </c>
    </row>
    <row r="200" spans="1:47" x14ac:dyDescent="0.3">
      <c r="A200" s="1" t="s">
        <v>180</v>
      </c>
      <c r="B200" s="1" t="s">
        <v>172</v>
      </c>
      <c r="C200" s="1" t="s">
        <v>173</v>
      </c>
      <c r="D200" s="1" t="s">
        <v>197</v>
      </c>
      <c r="E200" s="1" t="s">
        <v>68</v>
      </c>
      <c r="F200" s="1" t="s">
        <v>166</v>
      </c>
      <c r="G200" s="1" t="s">
        <v>60</v>
      </c>
      <c r="H200" s="1" t="s">
        <v>64</v>
      </c>
      <c r="I200" s="2">
        <v>160</v>
      </c>
      <c r="J200" s="2">
        <v>38.85</v>
      </c>
      <c r="K200" s="2">
        <f t="shared" si="25"/>
        <v>30.329999923706051</v>
      </c>
      <c r="L200" s="2">
        <f t="shared" si="26"/>
        <v>8.5200004577636719</v>
      </c>
      <c r="T200" s="8">
        <v>30.329999923706051</v>
      </c>
      <c r="U200" s="5">
        <v>17219.857456684109</v>
      </c>
      <c r="AL200" s="5" t="str">
        <f t="shared" si="27"/>
        <v/>
      </c>
      <c r="AN200" s="5" t="str">
        <f t="shared" si="28"/>
        <v/>
      </c>
      <c r="AP200" s="5" t="str">
        <f t="shared" si="29"/>
        <v/>
      </c>
      <c r="AR200" s="2">
        <v>8.5200004577636719</v>
      </c>
      <c r="AS200" s="5">
        <f t="shared" si="32"/>
        <v>17219.857456684109</v>
      </c>
      <c r="AT200" s="11">
        <f t="shared" si="30"/>
        <v>0.2488437693719521</v>
      </c>
      <c r="AU200" s="5">
        <f t="shared" si="31"/>
        <v>248.84376937195211</v>
      </c>
    </row>
    <row r="201" spans="1:47" x14ac:dyDescent="0.3">
      <c r="A201" s="1" t="s">
        <v>180</v>
      </c>
      <c r="B201" s="1" t="s">
        <v>172</v>
      </c>
      <c r="C201" s="1" t="s">
        <v>173</v>
      </c>
      <c r="D201" s="1" t="s">
        <v>197</v>
      </c>
      <c r="E201" s="1" t="s">
        <v>74</v>
      </c>
      <c r="F201" s="1" t="s">
        <v>166</v>
      </c>
      <c r="G201" s="1" t="s">
        <v>60</v>
      </c>
      <c r="H201" s="1" t="s">
        <v>64</v>
      </c>
      <c r="I201" s="2">
        <v>160</v>
      </c>
      <c r="J201" s="2">
        <v>37.61</v>
      </c>
      <c r="K201" s="2">
        <f t="shared" si="25"/>
        <v>7.7600002288818359</v>
      </c>
      <c r="L201" s="2">
        <f t="shared" si="26"/>
        <v>0</v>
      </c>
      <c r="T201" s="8">
        <v>7.7600002288818359</v>
      </c>
      <c r="U201" s="5">
        <v>4405.7401299476624</v>
      </c>
      <c r="AL201" s="5" t="str">
        <f t="shared" si="27"/>
        <v/>
      </c>
      <c r="AN201" s="5" t="str">
        <f t="shared" si="28"/>
        <v/>
      </c>
      <c r="AP201" s="5" t="str">
        <f t="shared" si="29"/>
        <v/>
      </c>
      <c r="AS201" s="5">
        <f t="shared" si="32"/>
        <v>4405.7401299476624</v>
      </c>
      <c r="AT201" s="11">
        <f t="shared" si="30"/>
        <v>6.3667250647530274E-2</v>
      </c>
      <c r="AU201" s="5">
        <f t="shared" si="31"/>
        <v>63.667250647530267</v>
      </c>
    </row>
    <row r="202" spans="1:47" x14ac:dyDescent="0.3">
      <c r="A202" s="1" t="s">
        <v>181</v>
      </c>
      <c r="B202" s="1" t="s">
        <v>182</v>
      </c>
      <c r="C202" s="1" t="s">
        <v>218</v>
      </c>
      <c r="D202" s="1" t="s">
        <v>217</v>
      </c>
      <c r="E202" s="1" t="s">
        <v>79</v>
      </c>
      <c r="F202" s="1" t="s">
        <v>183</v>
      </c>
      <c r="G202" s="1" t="s">
        <v>60</v>
      </c>
      <c r="H202" s="1" t="s">
        <v>64</v>
      </c>
      <c r="I202" s="2">
        <v>80</v>
      </c>
      <c r="J202" s="2">
        <v>0.06</v>
      </c>
      <c r="K202" s="2">
        <f t="shared" si="25"/>
        <v>5.9999998658895493E-2</v>
      </c>
      <c r="L202" s="2">
        <f t="shared" si="26"/>
        <v>0</v>
      </c>
      <c r="T202" s="8">
        <v>5.9999998658895493E-2</v>
      </c>
      <c r="U202" s="5">
        <v>34.064999238587923</v>
      </c>
      <c r="AL202" s="5" t="str">
        <f t="shared" si="27"/>
        <v/>
      </c>
      <c r="AN202" s="5" t="str">
        <f t="shared" si="28"/>
        <v/>
      </c>
      <c r="AP202" s="5" t="str">
        <f t="shared" si="29"/>
        <v/>
      </c>
      <c r="AS202" s="5">
        <f t="shared" si="32"/>
        <v>34.064999238587923</v>
      </c>
      <c r="AT202" s="11">
        <f t="shared" si="30"/>
        <v>4.9227253103030152E-4</v>
      </c>
      <c r="AU202" s="5">
        <f t="shared" si="31"/>
        <v>0.4922725310303015</v>
      </c>
    </row>
    <row r="203" spans="1:47" x14ac:dyDescent="0.3">
      <c r="A203" s="1" t="s">
        <v>181</v>
      </c>
      <c r="B203" s="1" t="s">
        <v>182</v>
      </c>
      <c r="C203" s="1" t="s">
        <v>218</v>
      </c>
      <c r="D203" s="1" t="s">
        <v>217</v>
      </c>
      <c r="E203" s="1" t="s">
        <v>80</v>
      </c>
      <c r="F203" s="1" t="s">
        <v>183</v>
      </c>
      <c r="G203" s="1" t="s">
        <v>60</v>
      </c>
      <c r="H203" s="1" t="s">
        <v>64</v>
      </c>
      <c r="I203" s="2">
        <v>80</v>
      </c>
      <c r="J203" s="2">
        <v>40.22</v>
      </c>
      <c r="K203" s="2">
        <f t="shared" si="25"/>
        <v>27.04000091552734</v>
      </c>
      <c r="L203" s="2">
        <f t="shared" si="26"/>
        <v>0</v>
      </c>
      <c r="T203" s="8">
        <v>27.04000091552734</v>
      </c>
      <c r="U203" s="5">
        <v>15351.960519790649</v>
      </c>
      <c r="AL203" s="5" t="str">
        <f t="shared" si="27"/>
        <v/>
      </c>
      <c r="AN203" s="5" t="str">
        <f t="shared" si="28"/>
        <v/>
      </c>
      <c r="AP203" s="5" t="str">
        <f t="shared" si="29"/>
        <v/>
      </c>
      <c r="AS203" s="5">
        <f t="shared" si="32"/>
        <v>15351.960519790649</v>
      </c>
      <c r="AT203" s="11">
        <f t="shared" si="30"/>
        <v>0.22185083312122439</v>
      </c>
      <c r="AU203" s="5">
        <f t="shared" si="31"/>
        <v>221.85083312122438</v>
      </c>
    </row>
    <row r="204" spans="1:47" x14ac:dyDescent="0.3">
      <c r="A204" s="1" t="s">
        <v>181</v>
      </c>
      <c r="B204" s="1" t="s">
        <v>182</v>
      </c>
      <c r="C204" s="1" t="s">
        <v>218</v>
      </c>
      <c r="D204" s="1" t="s">
        <v>217</v>
      </c>
      <c r="E204" s="1" t="s">
        <v>81</v>
      </c>
      <c r="F204" s="1" t="s">
        <v>183</v>
      </c>
      <c r="G204" s="1" t="s">
        <v>60</v>
      </c>
      <c r="H204" s="1" t="s">
        <v>64</v>
      </c>
      <c r="I204" s="2">
        <v>80</v>
      </c>
      <c r="J204" s="2">
        <v>0.09</v>
      </c>
      <c r="K204" s="2">
        <f t="shared" si="25"/>
        <v>9.0000003576278687E-2</v>
      </c>
      <c r="L204" s="2">
        <f t="shared" si="26"/>
        <v>0</v>
      </c>
      <c r="T204" s="8">
        <v>9.0000003576278687E-2</v>
      </c>
      <c r="U204" s="5">
        <v>51.097502030432217</v>
      </c>
      <c r="AL204" s="5" t="str">
        <f t="shared" si="27"/>
        <v/>
      </c>
      <c r="AN204" s="5" t="str">
        <f t="shared" si="28"/>
        <v/>
      </c>
      <c r="AP204" s="5" t="str">
        <f t="shared" si="29"/>
        <v/>
      </c>
      <c r="AS204" s="5">
        <f t="shared" si="32"/>
        <v>51.097502030432217</v>
      </c>
      <c r="AT204" s="11">
        <f t="shared" si="30"/>
        <v>7.3840884239190511E-4</v>
      </c>
      <c r="AU204" s="5">
        <f t="shared" si="31"/>
        <v>0.73840884239190507</v>
      </c>
    </row>
    <row r="205" spans="1:47" x14ac:dyDescent="0.3">
      <c r="A205" s="1" t="s">
        <v>181</v>
      </c>
      <c r="B205" s="1" t="s">
        <v>182</v>
      </c>
      <c r="C205" s="1" t="s">
        <v>218</v>
      </c>
      <c r="D205" s="1" t="s">
        <v>217</v>
      </c>
      <c r="E205" s="1" t="s">
        <v>89</v>
      </c>
      <c r="F205" s="1" t="s">
        <v>183</v>
      </c>
      <c r="G205" s="1" t="s">
        <v>60</v>
      </c>
      <c r="H205" s="1" t="s">
        <v>64</v>
      </c>
      <c r="I205" s="2">
        <v>80</v>
      </c>
      <c r="J205" s="2">
        <v>0.08</v>
      </c>
      <c r="K205" s="2">
        <f t="shared" si="25"/>
        <v>7.9999998211860657E-2</v>
      </c>
      <c r="L205" s="2">
        <f t="shared" si="26"/>
        <v>0</v>
      </c>
      <c r="T205" s="8">
        <v>7.9999998211860657E-2</v>
      </c>
      <c r="U205" s="5">
        <v>45.419998984783888</v>
      </c>
      <c r="AL205" s="5" t="str">
        <f t="shared" si="27"/>
        <v/>
      </c>
      <c r="AN205" s="5" t="str">
        <f t="shared" si="28"/>
        <v/>
      </c>
      <c r="AP205" s="5" t="str">
        <f t="shared" si="29"/>
        <v/>
      </c>
      <c r="AS205" s="5">
        <f t="shared" si="32"/>
        <v>45.419998984783888</v>
      </c>
      <c r="AT205" s="11">
        <f t="shared" si="30"/>
        <v>6.5636337470706852E-4</v>
      </c>
      <c r="AU205" s="5">
        <f t="shared" si="31"/>
        <v>0.65636337470706851</v>
      </c>
    </row>
    <row r="206" spans="1:47" x14ac:dyDescent="0.3">
      <c r="A206" s="1" t="s">
        <v>181</v>
      </c>
      <c r="B206" s="1" t="s">
        <v>182</v>
      </c>
      <c r="C206" s="1" t="s">
        <v>218</v>
      </c>
      <c r="D206" s="1" t="s">
        <v>217</v>
      </c>
      <c r="E206" s="1" t="s">
        <v>62</v>
      </c>
      <c r="F206" s="1" t="s">
        <v>183</v>
      </c>
      <c r="G206" s="1" t="s">
        <v>60</v>
      </c>
      <c r="H206" s="1" t="s">
        <v>64</v>
      </c>
      <c r="I206" s="2">
        <v>80</v>
      </c>
      <c r="J206" s="2">
        <v>38.979999999999997</v>
      </c>
      <c r="K206" s="2">
        <f t="shared" si="25"/>
        <v>5.3899999260902405</v>
      </c>
      <c r="L206" s="2">
        <f t="shared" si="26"/>
        <v>0</v>
      </c>
      <c r="R206" s="7">
        <v>0.56000000238418579</v>
      </c>
      <c r="S206" s="5">
        <v>1059.660004511476</v>
      </c>
      <c r="T206" s="8">
        <v>4.8299999237060547</v>
      </c>
      <c r="U206" s="5">
        <v>2742.232456684113</v>
      </c>
      <c r="AL206" s="5" t="str">
        <f t="shared" si="27"/>
        <v/>
      </c>
      <c r="AN206" s="5" t="str">
        <f t="shared" si="28"/>
        <v/>
      </c>
      <c r="AP206" s="5" t="str">
        <f t="shared" si="29"/>
        <v/>
      </c>
      <c r="AS206" s="5">
        <f t="shared" si="32"/>
        <v>3801.892461195589</v>
      </c>
      <c r="AT206" s="11">
        <f t="shared" si="30"/>
        <v>5.4941061688259588E-2</v>
      </c>
      <c r="AU206" s="5">
        <f t="shared" si="31"/>
        <v>54.941061688259587</v>
      </c>
    </row>
    <row r="207" spans="1:47" x14ac:dyDescent="0.3">
      <c r="A207" s="1" t="s">
        <v>184</v>
      </c>
      <c r="B207" s="1" t="s">
        <v>182</v>
      </c>
      <c r="C207" s="1" t="s">
        <v>218</v>
      </c>
      <c r="D207" s="1" t="s">
        <v>217</v>
      </c>
      <c r="E207" s="1" t="s">
        <v>77</v>
      </c>
      <c r="F207" s="1" t="s">
        <v>183</v>
      </c>
      <c r="G207" s="1" t="s">
        <v>60</v>
      </c>
      <c r="H207" s="1" t="s">
        <v>64</v>
      </c>
      <c r="I207" s="2">
        <v>80</v>
      </c>
      <c r="J207" s="2">
        <v>0.06</v>
      </c>
      <c r="K207" s="2">
        <f t="shared" si="25"/>
        <v>5.9999998658895493E-2</v>
      </c>
      <c r="L207" s="2">
        <f t="shared" si="26"/>
        <v>0</v>
      </c>
      <c r="R207" s="7">
        <v>3.9999999105930328E-2</v>
      </c>
      <c r="S207" s="5">
        <v>75.689998308196664</v>
      </c>
      <c r="T207" s="8">
        <v>1.9999999552965161E-2</v>
      </c>
      <c r="U207" s="5">
        <v>11.35499974619597</v>
      </c>
      <c r="AL207" s="5" t="str">
        <f t="shared" si="27"/>
        <v/>
      </c>
      <c r="AN207" s="5" t="str">
        <f t="shared" si="28"/>
        <v/>
      </c>
      <c r="AP207" s="5" t="str">
        <f t="shared" si="29"/>
        <v/>
      </c>
      <c r="AS207" s="5">
        <f t="shared" si="32"/>
        <v>87.044998054392636</v>
      </c>
      <c r="AT207" s="11">
        <f t="shared" si="30"/>
        <v>1.2578852917520206E-3</v>
      </c>
      <c r="AU207" s="5">
        <f t="shared" si="31"/>
        <v>1.2578852917520207</v>
      </c>
    </row>
    <row r="208" spans="1:47" x14ac:dyDescent="0.3">
      <c r="A208" s="1" t="s">
        <v>184</v>
      </c>
      <c r="B208" s="1" t="s">
        <v>182</v>
      </c>
      <c r="C208" s="1" t="s">
        <v>218</v>
      </c>
      <c r="D208" s="1" t="s">
        <v>217</v>
      </c>
      <c r="E208" s="1" t="s">
        <v>81</v>
      </c>
      <c r="F208" s="1" t="s">
        <v>183</v>
      </c>
      <c r="G208" s="1" t="s">
        <v>60</v>
      </c>
      <c r="H208" s="1" t="s">
        <v>64</v>
      </c>
      <c r="I208" s="2">
        <v>80</v>
      </c>
      <c r="J208" s="2">
        <v>39.22</v>
      </c>
      <c r="K208" s="2">
        <f t="shared" si="25"/>
        <v>39.229999542236328</v>
      </c>
      <c r="L208" s="2">
        <f t="shared" si="26"/>
        <v>0</v>
      </c>
      <c r="R208" s="7">
        <v>8.75</v>
      </c>
      <c r="S208" s="5">
        <v>16557.1875</v>
      </c>
      <c r="T208" s="8">
        <v>30.479999542236332</v>
      </c>
      <c r="U208" s="5">
        <v>17305.019740104679</v>
      </c>
      <c r="AL208" s="5" t="str">
        <f t="shared" si="27"/>
        <v/>
      </c>
      <c r="AN208" s="5" t="str">
        <f t="shared" si="28"/>
        <v/>
      </c>
      <c r="AP208" s="5" t="str">
        <f t="shared" si="29"/>
        <v/>
      </c>
      <c r="AS208" s="5">
        <f t="shared" si="32"/>
        <v>33862.207240104675</v>
      </c>
      <c r="AT208" s="11">
        <f t="shared" si="30"/>
        <v>0.48934198846175925</v>
      </c>
      <c r="AU208" s="5">
        <f t="shared" si="31"/>
        <v>489.34198846175923</v>
      </c>
    </row>
    <row r="209" spans="1:47" x14ac:dyDescent="0.3">
      <c r="A209" s="1" t="s">
        <v>184</v>
      </c>
      <c r="B209" s="1" t="s">
        <v>182</v>
      </c>
      <c r="C209" s="1" t="s">
        <v>218</v>
      </c>
      <c r="D209" s="1" t="s">
        <v>217</v>
      </c>
      <c r="E209" s="1" t="s">
        <v>89</v>
      </c>
      <c r="F209" s="1" t="s">
        <v>183</v>
      </c>
      <c r="G209" s="1" t="s">
        <v>60</v>
      </c>
      <c r="H209" s="1" t="s">
        <v>64</v>
      </c>
      <c r="I209" s="2">
        <v>80</v>
      </c>
      <c r="J209" s="2">
        <v>37.479999999999997</v>
      </c>
      <c r="K209" s="2">
        <f t="shared" si="25"/>
        <v>37.480000138282776</v>
      </c>
      <c r="L209" s="2">
        <f t="shared" si="26"/>
        <v>0</v>
      </c>
      <c r="R209" s="7">
        <v>1.389999985694885</v>
      </c>
      <c r="S209" s="5">
        <v>2630.2274729311471</v>
      </c>
      <c r="T209" s="8">
        <v>36.090000152587891</v>
      </c>
      <c r="U209" s="5">
        <v>20490.097586631771</v>
      </c>
      <c r="AL209" s="5" t="str">
        <f t="shared" si="27"/>
        <v/>
      </c>
      <c r="AN209" s="5" t="str">
        <f t="shared" si="28"/>
        <v/>
      </c>
      <c r="AP209" s="5" t="str">
        <f t="shared" si="29"/>
        <v/>
      </c>
      <c r="AS209" s="5">
        <f t="shared" si="32"/>
        <v>23120.325059562918</v>
      </c>
      <c r="AT209" s="11">
        <f t="shared" si="30"/>
        <v>0.33411129281405305</v>
      </c>
      <c r="AU209" s="5">
        <f t="shared" si="31"/>
        <v>334.11129281405306</v>
      </c>
    </row>
    <row r="210" spans="1:47" x14ac:dyDescent="0.3">
      <c r="A210" s="1" t="s">
        <v>185</v>
      </c>
      <c r="B210" s="1" t="s">
        <v>186</v>
      </c>
      <c r="C210" s="1" t="s">
        <v>219</v>
      </c>
      <c r="D210" s="1" t="s">
        <v>198</v>
      </c>
      <c r="E210" s="1" t="s">
        <v>58</v>
      </c>
      <c r="F210" s="1" t="s">
        <v>183</v>
      </c>
      <c r="G210" s="1" t="s">
        <v>60</v>
      </c>
      <c r="H210" s="1" t="s">
        <v>64</v>
      </c>
      <c r="I210" s="2">
        <v>70</v>
      </c>
      <c r="J210" s="2">
        <v>38.65</v>
      </c>
      <c r="K210" s="2">
        <f t="shared" si="25"/>
        <v>38.290000915527337</v>
      </c>
      <c r="L210" s="2">
        <f t="shared" si="26"/>
        <v>0.36000001430511469</v>
      </c>
      <c r="T210" s="8">
        <v>38.290000915527337</v>
      </c>
      <c r="U210" s="5">
        <v>21739.148019790649</v>
      </c>
      <c r="AL210" s="5" t="str">
        <f t="shared" si="27"/>
        <v/>
      </c>
      <c r="AN210" s="5" t="str">
        <f t="shared" si="28"/>
        <v/>
      </c>
      <c r="AP210" s="5" t="str">
        <f t="shared" si="29"/>
        <v/>
      </c>
      <c r="AR210" s="2">
        <v>0.36000001430511469</v>
      </c>
      <c r="AS210" s="5">
        <f t="shared" si="32"/>
        <v>21739.148019790649</v>
      </c>
      <c r="AT210" s="11">
        <f t="shared" si="30"/>
        <v>0.31415193475249631</v>
      </c>
      <c r="AU210" s="5">
        <f t="shared" si="31"/>
        <v>314.15193475249629</v>
      </c>
    </row>
    <row r="211" spans="1:47" x14ac:dyDescent="0.3">
      <c r="A211" s="1" t="s">
        <v>185</v>
      </c>
      <c r="B211" s="1" t="s">
        <v>186</v>
      </c>
      <c r="C211" s="1" t="s">
        <v>219</v>
      </c>
      <c r="D211" s="1" t="s">
        <v>198</v>
      </c>
      <c r="E211" s="1" t="s">
        <v>91</v>
      </c>
      <c r="F211" s="1" t="s">
        <v>183</v>
      </c>
      <c r="G211" s="1" t="s">
        <v>60</v>
      </c>
      <c r="H211" s="1" t="s">
        <v>64</v>
      </c>
      <c r="I211" s="2">
        <v>70</v>
      </c>
      <c r="J211" s="2">
        <v>27.68</v>
      </c>
      <c r="K211" s="2">
        <f t="shared" si="25"/>
        <v>25.570000141859055</v>
      </c>
      <c r="L211" s="2">
        <f t="shared" si="26"/>
        <v>2.0999999046325679</v>
      </c>
      <c r="R211" s="7">
        <v>12.94999980926514</v>
      </c>
      <c r="S211" s="5">
        <v>24504.637139081951</v>
      </c>
      <c r="T211" s="8">
        <v>11.64000034332275</v>
      </c>
      <c r="U211" s="5">
        <v>6608.6101949214944</v>
      </c>
      <c r="Z211" s="9">
        <v>0.97999998927116394</v>
      </c>
      <c r="AA211" s="5">
        <v>214.97849748060111</v>
      </c>
      <c r="AL211" s="5" t="str">
        <f t="shared" si="27"/>
        <v/>
      </c>
      <c r="AN211" s="5" t="str">
        <f t="shared" si="28"/>
        <v/>
      </c>
      <c r="AP211" s="5" t="str">
        <f t="shared" si="29"/>
        <v/>
      </c>
      <c r="AR211" s="2">
        <v>2.0999999046325679</v>
      </c>
      <c r="AS211" s="5">
        <f t="shared" si="32"/>
        <v>31328.225831484047</v>
      </c>
      <c r="AT211" s="11">
        <f t="shared" si="30"/>
        <v>0.45272348062417878</v>
      </c>
      <c r="AU211" s="5">
        <f t="shared" si="31"/>
        <v>452.72348062417876</v>
      </c>
    </row>
    <row r="212" spans="1:47" x14ac:dyDescent="0.3">
      <c r="A212" s="1" t="s">
        <v>187</v>
      </c>
      <c r="B212" s="1" t="s">
        <v>186</v>
      </c>
      <c r="C212" s="1" t="s">
        <v>219</v>
      </c>
      <c r="D212" s="1" t="s">
        <v>198</v>
      </c>
      <c r="E212" s="1" t="s">
        <v>58</v>
      </c>
      <c r="F212" s="1" t="s">
        <v>183</v>
      </c>
      <c r="G212" s="1" t="s">
        <v>60</v>
      </c>
      <c r="H212" s="1" t="s">
        <v>64</v>
      </c>
      <c r="I212" s="2">
        <v>80</v>
      </c>
      <c r="J212" s="2">
        <v>0.06</v>
      </c>
      <c r="K212" s="2">
        <f t="shared" si="25"/>
        <v>5.9999998658895493E-2</v>
      </c>
      <c r="L212" s="2">
        <f t="shared" si="26"/>
        <v>0</v>
      </c>
      <c r="T212" s="8">
        <v>5.9999998658895493E-2</v>
      </c>
      <c r="U212" s="5">
        <v>34.064999238587923</v>
      </c>
      <c r="AL212" s="5" t="str">
        <f t="shared" si="27"/>
        <v/>
      </c>
      <c r="AN212" s="5" t="str">
        <f t="shared" si="28"/>
        <v/>
      </c>
      <c r="AP212" s="5" t="str">
        <f t="shared" si="29"/>
        <v/>
      </c>
      <c r="AS212" s="5">
        <f t="shared" si="32"/>
        <v>34.064999238587923</v>
      </c>
      <c r="AT212" s="11">
        <f t="shared" si="30"/>
        <v>4.9227253103030152E-4</v>
      </c>
      <c r="AU212" s="5">
        <f t="shared" si="31"/>
        <v>0.4922725310303015</v>
      </c>
    </row>
    <row r="213" spans="1:47" x14ac:dyDescent="0.3">
      <c r="A213" s="1" t="s">
        <v>187</v>
      </c>
      <c r="B213" s="1" t="s">
        <v>186</v>
      </c>
      <c r="C213" s="1" t="s">
        <v>219</v>
      </c>
      <c r="D213" s="1" t="s">
        <v>198</v>
      </c>
      <c r="E213" s="1" t="s">
        <v>91</v>
      </c>
      <c r="F213" s="1" t="s">
        <v>183</v>
      </c>
      <c r="G213" s="1" t="s">
        <v>60</v>
      </c>
      <c r="H213" s="1" t="s">
        <v>64</v>
      </c>
      <c r="I213" s="2">
        <v>80</v>
      </c>
      <c r="J213" s="2">
        <v>0.06</v>
      </c>
      <c r="K213" s="2">
        <f t="shared" si="25"/>
        <v>6.0000000521540642E-2</v>
      </c>
      <c r="L213" s="2">
        <f t="shared" si="26"/>
        <v>0</v>
      </c>
      <c r="R213" s="7">
        <v>5.000000074505806E-2</v>
      </c>
      <c r="S213" s="5">
        <v>94.612501409836113</v>
      </c>
      <c r="T213" s="8">
        <v>9.9999997764825821E-3</v>
      </c>
      <c r="U213" s="5">
        <v>5.677499873097986</v>
      </c>
      <c r="AL213" s="5" t="str">
        <f t="shared" si="27"/>
        <v/>
      </c>
      <c r="AN213" s="5" t="str">
        <f t="shared" si="28"/>
        <v/>
      </c>
      <c r="AP213" s="5" t="str">
        <f t="shared" si="29"/>
        <v/>
      </c>
      <c r="AS213" s="5">
        <f t="shared" si="32"/>
        <v>100.2900012829341</v>
      </c>
      <c r="AT213" s="11">
        <f t="shared" si="30"/>
        <v>1.4492885328662246E-3</v>
      </c>
      <c r="AU213" s="5">
        <f t="shared" si="31"/>
        <v>1.4492885328662246</v>
      </c>
    </row>
    <row r="214" spans="1:47" x14ac:dyDescent="0.3">
      <c r="A214" s="1" t="s">
        <v>187</v>
      </c>
      <c r="B214" s="1" t="s">
        <v>186</v>
      </c>
      <c r="C214" s="1" t="s">
        <v>219</v>
      </c>
      <c r="D214" s="1" t="s">
        <v>198</v>
      </c>
      <c r="E214" s="1" t="s">
        <v>77</v>
      </c>
      <c r="F214" s="1" t="s">
        <v>183</v>
      </c>
      <c r="G214" s="1" t="s">
        <v>60</v>
      </c>
      <c r="H214" s="1" t="s">
        <v>64</v>
      </c>
      <c r="I214" s="2">
        <v>80</v>
      </c>
      <c r="J214" s="2">
        <v>38.299999999999997</v>
      </c>
      <c r="K214" s="2">
        <f t="shared" si="25"/>
        <v>38.290000915527351</v>
      </c>
      <c r="L214" s="2">
        <f t="shared" si="26"/>
        <v>0</v>
      </c>
      <c r="R214" s="7">
        <v>22.620000839233398</v>
      </c>
      <c r="S214" s="5">
        <v>42802.696588039398</v>
      </c>
      <c r="T214" s="8">
        <v>15.670000076293951</v>
      </c>
      <c r="U214" s="5">
        <v>8896.6425433158875</v>
      </c>
      <c r="AL214" s="5" t="str">
        <f t="shared" si="27"/>
        <v/>
      </c>
      <c r="AN214" s="5" t="str">
        <f t="shared" si="28"/>
        <v/>
      </c>
      <c r="AP214" s="5" t="str">
        <f t="shared" si="29"/>
        <v/>
      </c>
      <c r="AS214" s="5">
        <f t="shared" si="32"/>
        <v>51699.339131355286</v>
      </c>
      <c r="AT214" s="11">
        <f t="shared" si="30"/>
        <v>0.74710597668110046</v>
      </c>
      <c r="AU214" s="5">
        <f t="shared" si="31"/>
        <v>747.10597668110051</v>
      </c>
    </row>
    <row r="215" spans="1:47" x14ac:dyDescent="0.3">
      <c r="A215" s="1" t="s">
        <v>187</v>
      </c>
      <c r="B215" s="1" t="s">
        <v>186</v>
      </c>
      <c r="C215" s="1" t="s">
        <v>219</v>
      </c>
      <c r="D215" s="1" t="s">
        <v>198</v>
      </c>
      <c r="E215" s="1" t="s">
        <v>79</v>
      </c>
      <c r="F215" s="1" t="s">
        <v>183</v>
      </c>
      <c r="G215" s="1" t="s">
        <v>60</v>
      </c>
      <c r="H215" s="1" t="s">
        <v>64</v>
      </c>
      <c r="I215" s="2">
        <v>80</v>
      </c>
      <c r="J215" s="2">
        <v>39.909999999999997</v>
      </c>
      <c r="K215" s="2">
        <f t="shared" si="25"/>
        <v>39.909999847412109</v>
      </c>
      <c r="L215" s="2">
        <f t="shared" si="26"/>
        <v>0</v>
      </c>
      <c r="T215" s="8">
        <v>39.909999847412109</v>
      </c>
      <c r="U215" s="5">
        <v>22658.902413368229</v>
      </c>
      <c r="AL215" s="5" t="str">
        <f t="shared" si="27"/>
        <v/>
      </c>
      <c r="AN215" s="5" t="str">
        <f t="shared" si="28"/>
        <v/>
      </c>
      <c r="AP215" s="5" t="str">
        <f t="shared" si="29"/>
        <v/>
      </c>
      <c r="AS215" s="5">
        <f t="shared" si="32"/>
        <v>22658.902413368229</v>
      </c>
      <c r="AT215" s="11">
        <f t="shared" si="30"/>
        <v>0.32744328462400285</v>
      </c>
      <c r="AU215" s="5">
        <f t="shared" si="31"/>
        <v>327.44328462400284</v>
      </c>
    </row>
    <row r="216" spans="1:47" x14ac:dyDescent="0.3">
      <c r="A216" s="1" t="s">
        <v>188</v>
      </c>
      <c r="B216" s="1" t="s">
        <v>186</v>
      </c>
      <c r="C216" s="1" t="s">
        <v>219</v>
      </c>
      <c r="D216" s="1" t="s">
        <v>198</v>
      </c>
      <c r="E216" s="1" t="s">
        <v>91</v>
      </c>
      <c r="F216" s="1" t="s">
        <v>183</v>
      </c>
      <c r="G216" s="1" t="s">
        <v>60</v>
      </c>
      <c r="H216" s="1" t="s">
        <v>64</v>
      </c>
      <c r="I216" s="2">
        <v>10</v>
      </c>
      <c r="J216" s="2">
        <v>9.51</v>
      </c>
      <c r="K216" s="2">
        <f t="shared" si="25"/>
        <v>6.2600000202655792</v>
      </c>
      <c r="L216" s="2">
        <f t="shared" si="26"/>
        <v>3.25</v>
      </c>
      <c r="R216" s="7">
        <v>0.34999999403953552</v>
      </c>
      <c r="S216" s="5">
        <v>662.28748872131109</v>
      </c>
      <c r="T216" s="8">
        <v>2.1800000667572021</v>
      </c>
      <c r="U216" s="5">
        <v>1237.695037901402</v>
      </c>
      <c r="Z216" s="9">
        <v>3.729999959468842</v>
      </c>
      <c r="AA216" s="5">
        <v>826.96274019330735</v>
      </c>
      <c r="AL216" s="5" t="str">
        <f t="shared" si="27"/>
        <v/>
      </c>
      <c r="AN216" s="5" t="str">
        <f t="shared" si="28"/>
        <v/>
      </c>
      <c r="AP216" s="5" t="str">
        <f t="shared" si="29"/>
        <v/>
      </c>
      <c r="AR216" s="2">
        <v>3.25</v>
      </c>
      <c r="AS216" s="5">
        <f t="shared" si="32"/>
        <v>2726.9452668160202</v>
      </c>
      <c r="AT216" s="11">
        <f t="shared" si="30"/>
        <v>3.9407024173832593E-2</v>
      </c>
      <c r="AU216" s="5">
        <f t="shared" si="31"/>
        <v>39.407024173832589</v>
      </c>
    </row>
    <row r="217" spans="1:47" x14ac:dyDescent="0.3">
      <c r="A217" s="1" t="s">
        <v>189</v>
      </c>
      <c r="B217" s="1" t="s">
        <v>190</v>
      </c>
      <c r="C217" s="1" t="s">
        <v>220</v>
      </c>
      <c r="D217" s="1" t="s">
        <v>195</v>
      </c>
      <c r="E217" s="1" t="s">
        <v>70</v>
      </c>
      <c r="F217" s="1" t="s">
        <v>183</v>
      </c>
      <c r="G217" s="1" t="s">
        <v>60</v>
      </c>
      <c r="H217" s="1" t="s">
        <v>64</v>
      </c>
      <c r="I217" s="2">
        <v>85.1</v>
      </c>
      <c r="J217" s="2">
        <v>8.2799999999999994</v>
      </c>
      <c r="K217" s="2">
        <f t="shared" si="25"/>
        <v>1.139999985694885</v>
      </c>
      <c r="L217" s="2">
        <f t="shared" si="26"/>
        <v>0</v>
      </c>
      <c r="T217" s="8">
        <v>1.139999985694885</v>
      </c>
      <c r="U217" s="5">
        <v>647.2349918782711</v>
      </c>
      <c r="AL217" s="5" t="str">
        <f t="shared" si="27"/>
        <v/>
      </c>
      <c r="AN217" s="5" t="str">
        <f t="shared" si="28"/>
        <v/>
      </c>
      <c r="AP217" s="5" t="str">
        <f t="shared" si="29"/>
        <v/>
      </c>
      <c r="AS217" s="5">
        <f t="shared" si="32"/>
        <v>647.2349918782711</v>
      </c>
      <c r="AT217" s="11">
        <f t="shared" si="30"/>
        <v>9.3531781812686322E-3</v>
      </c>
      <c r="AU217" s="5">
        <f t="shared" si="31"/>
        <v>9.3531781812686319</v>
      </c>
    </row>
    <row r="218" spans="1:47" x14ac:dyDescent="0.3">
      <c r="A218" s="1" t="s">
        <v>189</v>
      </c>
      <c r="B218" s="1" t="s">
        <v>190</v>
      </c>
      <c r="C218" s="1" t="s">
        <v>220</v>
      </c>
      <c r="D218" s="1" t="s">
        <v>195</v>
      </c>
      <c r="E218" s="1" t="s">
        <v>67</v>
      </c>
      <c r="F218" s="1" t="s">
        <v>183</v>
      </c>
      <c r="G218" s="1" t="s">
        <v>60</v>
      </c>
      <c r="H218" s="1" t="s">
        <v>64</v>
      </c>
      <c r="I218" s="2">
        <v>85.1</v>
      </c>
      <c r="J218" s="2">
        <v>37.54</v>
      </c>
      <c r="K218" s="2">
        <f t="shared" si="25"/>
        <v>24.719999313354489</v>
      </c>
      <c r="L218" s="2">
        <f t="shared" si="26"/>
        <v>0</v>
      </c>
      <c r="T218" s="8">
        <v>24.719999313354489</v>
      </c>
      <c r="U218" s="5">
        <v>14034.779610157009</v>
      </c>
      <c r="AL218" s="5" t="str">
        <f t="shared" si="27"/>
        <v/>
      </c>
      <c r="AN218" s="5" t="str">
        <f t="shared" si="28"/>
        <v/>
      </c>
      <c r="AP218" s="5" t="str">
        <f t="shared" si="29"/>
        <v/>
      </c>
      <c r="AS218" s="5">
        <f t="shared" si="32"/>
        <v>14034.779610157009</v>
      </c>
      <c r="AT218" s="11">
        <f t="shared" si="30"/>
        <v>0.20281628168416924</v>
      </c>
      <c r="AU218" s="5">
        <f t="shared" si="31"/>
        <v>202.81628168416924</v>
      </c>
    </row>
    <row r="219" spans="1:47" x14ac:dyDescent="0.3">
      <c r="A219" s="1" t="s">
        <v>189</v>
      </c>
      <c r="B219" s="1" t="s">
        <v>190</v>
      </c>
      <c r="C219" s="1" t="s">
        <v>220</v>
      </c>
      <c r="D219" s="1" t="s">
        <v>195</v>
      </c>
      <c r="E219" s="1" t="s">
        <v>58</v>
      </c>
      <c r="F219" s="1" t="s">
        <v>183</v>
      </c>
      <c r="G219" s="1" t="s">
        <v>60</v>
      </c>
      <c r="H219" s="1" t="s">
        <v>64</v>
      </c>
      <c r="I219" s="2">
        <v>85.1</v>
      </c>
      <c r="J219" s="2">
        <v>0.08</v>
      </c>
      <c r="K219" s="2">
        <f t="shared" si="25"/>
        <v>7.9999998211860657E-2</v>
      </c>
      <c r="L219" s="2">
        <f t="shared" si="26"/>
        <v>0</v>
      </c>
      <c r="T219" s="8">
        <v>7.9999998211860657E-2</v>
      </c>
      <c r="U219" s="5">
        <v>45.419998984783888</v>
      </c>
      <c r="AL219" s="5" t="str">
        <f t="shared" si="27"/>
        <v/>
      </c>
      <c r="AN219" s="5" t="str">
        <f t="shared" si="28"/>
        <v/>
      </c>
      <c r="AP219" s="5" t="str">
        <f t="shared" si="29"/>
        <v/>
      </c>
      <c r="AS219" s="5">
        <f t="shared" si="32"/>
        <v>45.419998984783888</v>
      </c>
      <c r="AT219" s="11">
        <f t="shared" si="30"/>
        <v>6.5636337470706852E-4</v>
      </c>
      <c r="AU219" s="5">
        <f t="shared" si="31"/>
        <v>0.65636337470706851</v>
      </c>
    </row>
    <row r="220" spans="1:47" x14ac:dyDescent="0.3">
      <c r="A220" s="1" t="s">
        <v>189</v>
      </c>
      <c r="B220" s="1" t="s">
        <v>190</v>
      </c>
      <c r="C220" s="1" t="s">
        <v>220</v>
      </c>
      <c r="D220" s="1" t="s">
        <v>195</v>
      </c>
      <c r="E220" s="1" t="s">
        <v>79</v>
      </c>
      <c r="F220" s="1" t="s">
        <v>183</v>
      </c>
      <c r="G220" s="1" t="s">
        <v>60</v>
      </c>
      <c r="H220" s="1" t="s">
        <v>64</v>
      </c>
      <c r="I220" s="2">
        <v>85.1</v>
      </c>
      <c r="J220" s="2">
        <v>0.09</v>
      </c>
      <c r="K220" s="2">
        <f t="shared" si="25"/>
        <v>7.9999998211860657E-2</v>
      </c>
      <c r="L220" s="2">
        <f t="shared" si="26"/>
        <v>0</v>
      </c>
      <c r="T220" s="8">
        <v>7.9999998211860657E-2</v>
      </c>
      <c r="U220" s="5">
        <v>45.419998984783888</v>
      </c>
      <c r="AL220" s="5" t="str">
        <f t="shared" si="27"/>
        <v/>
      </c>
      <c r="AN220" s="5" t="str">
        <f t="shared" si="28"/>
        <v/>
      </c>
      <c r="AP220" s="5" t="str">
        <f t="shared" si="29"/>
        <v/>
      </c>
      <c r="AS220" s="5">
        <f t="shared" si="32"/>
        <v>45.419998984783888</v>
      </c>
      <c r="AT220" s="11">
        <f t="shared" si="30"/>
        <v>6.5636337470706852E-4</v>
      </c>
      <c r="AU220" s="5">
        <f t="shared" si="31"/>
        <v>0.65636337470706851</v>
      </c>
    </row>
    <row r="221" spans="1:47" x14ac:dyDescent="0.3">
      <c r="A221" s="1" t="s">
        <v>189</v>
      </c>
      <c r="B221" s="1" t="s">
        <v>190</v>
      </c>
      <c r="C221" s="1" t="s">
        <v>220</v>
      </c>
      <c r="D221" s="1" t="s">
        <v>195</v>
      </c>
      <c r="E221" s="1" t="s">
        <v>84</v>
      </c>
      <c r="F221" s="1" t="s">
        <v>183</v>
      </c>
      <c r="G221" s="1" t="s">
        <v>60</v>
      </c>
      <c r="H221" s="1" t="s">
        <v>64</v>
      </c>
      <c r="I221" s="2">
        <v>85.1</v>
      </c>
      <c r="J221" s="2">
        <v>37.19</v>
      </c>
      <c r="K221" s="2">
        <f t="shared" si="25"/>
        <v>5.3299999237060547</v>
      </c>
      <c r="L221" s="2">
        <f t="shared" si="26"/>
        <v>0</v>
      </c>
      <c r="T221" s="8">
        <v>5.3299999237060547</v>
      </c>
      <c r="U221" s="5">
        <v>3026.107456684113</v>
      </c>
      <c r="AL221" s="5" t="str">
        <f t="shared" si="27"/>
        <v/>
      </c>
      <c r="AN221" s="5" t="str">
        <f t="shared" si="28"/>
        <v/>
      </c>
      <c r="AP221" s="5" t="str">
        <f t="shared" si="29"/>
        <v/>
      </c>
      <c r="AS221" s="5">
        <f t="shared" si="32"/>
        <v>3026.107456684113</v>
      </c>
      <c r="AT221" s="11">
        <f t="shared" si="30"/>
        <v>4.3730210191347922E-2</v>
      </c>
      <c r="AU221" s="5">
        <f t="shared" si="31"/>
        <v>43.730210191347922</v>
      </c>
    </row>
    <row r="222" spans="1:47" x14ac:dyDescent="0.3">
      <c r="B222" s="41" t="s">
        <v>202</v>
      </c>
      <c r="AS222" s="5">
        <f t="shared" si="32"/>
        <v>0</v>
      </c>
      <c r="AT222" s="11">
        <f t="shared" si="30"/>
        <v>0</v>
      </c>
      <c r="AU222" s="5">
        <f t="shared" si="31"/>
        <v>0</v>
      </c>
    </row>
    <row r="223" spans="1:47" x14ac:dyDescent="0.3">
      <c r="B223" s="1" t="s">
        <v>191</v>
      </c>
      <c r="C223" s="1" t="s">
        <v>213</v>
      </c>
      <c r="D223" s="1" t="s">
        <v>211</v>
      </c>
      <c r="J223" s="2">
        <v>35.58</v>
      </c>
      <c r="K223" s="2">
        <f t="shared" si="25"/>
        <v>30.40000024065375</v>
      </c>
      <c r="L223" s="2">
        <f t="shared" si="26"/>
        <v>0</v>
      </c>
      <c r="AG223" s="9">
        <v>30.40000024065375</v>
      </c>
      <c r="AH223" s="5">
        <v>73267.748074332514</v>
      </c>
      <c r="AL223" s="5" t="str">
        <f>IF(AK223&gt;0,AK223*$AL$1,"")</f>
        <v/>
      </c>
      <c r="AN223" s="5" t="str">
        <f>IF(AM223&gt;0,AM223*$AN$1,"")</f>
        <v/>
      </c>
      <c r="AP223" s="5" t="str">
        <f>IF(AO223&gt;0,AO223*$AP$1,"")</f>
        <v/>
      </c>
      <c r="AS223" s="5">
        <f t="shared" si="32"/>
        <v>73267.748074332514</v>
      </c>
      <c r="AT223" s="11">
        <f t="shared" si="30"/>
        <v>1.0587905649087948</v>
      </c>
      <c r="AU223" s="5">
        <f t="shared" si="31"/>
        <v>1058.7905649087947</v>
      </c>
    </row>
    <row r="224" spans="1:47" x14ac:dyDescent="0.3">
      <c r="B224" s="41" t="s">
        <v>203</v>
      </c>
      <c r="AS224" s="5">
        <f t="shared" si="32"/>
        <v>0</v>
      </c>
      <c r="AT224" s="11">
        <f t="shared" si="30"/>
        <v>0</v>
      </c>
      <c r="AU224" s="5">
        <f t="shared" si="31"/>
        <v>0</v>
      </c>
    </row>
    <row r="225" spans="1:57" x14ac:dyDescent="0.3">
      <c r="B225" s="1" t="s">
        <v>205</v>
      </c>
      <c r="C225" s="1" t="s">
        <v>214</v>
      </c>
      <c r="D225" s="1" t="s">
        <v>212</v>
      </c>
      <c r="J225" s="2">
        <v>2.91</v>
      </c>
      <c r="K225" s="2">
        <f t="shared" si="25"/>
        <v>1.8800000138580799</v>
      </c>
      <c r="L225" s="2">
        <f t="shared" si="26"/>
        <v>0</v>
      </c>
      <c r="AG225" s="9">
        <v>1.8800000138580799</v>
      </c>
      <c r="AH225" s="5">
        <v>4689.4372850700283</v>
      </c>
      <c r="AL225" s="5" t="str">
        <f>IF(AK225&gt;0,AK225*$AL$1,"")</f>
        <v/>
      </c>
      <c r="AN225" s="5" t="str">
        <f>IF(AM225&gt;0,AM225*$AN$1,"")</f>
        <v/>
      </c>
      <c r="AP225" s="5" t="str">
        <f>IF(AO225&gt;0,AO225*$AP$1,"")</f>
        <v/>
      </c>
      <c r="AS225" s="5">
        <f t="shared" si="32"/>
        <v>4689.4372850700283</v>
      </c>
      <c r="AT225" s="11">
        <f t="shared" si="30"/>
        <v>6.776695179885113E-2</v>
      </c>
      <c r="AU225" s="5">
        <f t="shared" si="31"/>
        <v>67.766951798851139</v>
      </c>
    </row>
    <row r="226" spans="1:57" x14ac:dyDescent="0.3">
      <c r="B226" s="1" t="s">
        <v>206</v>
      </c>
      <c r="C226" s="1" t="s">
        <v>214</v>
      </c>
      <c r="D226" s="1" t="s">
        <v>212</v>
      </c>
      <c r="J226" s="2">
        <v>1.76</v>
      </c>
      <c r="K226" s="2">
        <f>SUM(N226,P226,R226,T226,V226,X226,Z226,AB226,AE226,AG226,AI226,AV226,AX226,AZ226,BB226,BD226)</f>
        <v>0.81999997980892658</v>
      </c>
      <c r="L226" s="2">
        <f>SUM(M226,AD226,AK226,AM226,AO226,AQ226,AR226)</f>
        <v>0</v>
      </c>
      <c r="AG226" s="9">
        <v>0.81999997980892658</v>
      </c>
      <c r="AH226" s="5">
        <v>1853.671454356564</v>
      </c>
      <c r="AL226" s="5" t="str">
        <f>IF(AK226&gt;0,AK226*$AL$1,"")</f>
        <v/>
      </c>
      <c r="AN226" s="5" t="str">
        <f>IF(AM226&gt;0,AM226*$AN$1,"")</f>
        <v/>
      </c>
      <c r="AP226" s="5" t="str">
        <f>IF(AO226&gt;0,AO226*$AP$1,"")</f>
        <v/>
      </c>
      <c r="AS226" s="5">
        <f t="shared" si="32"/>
        <v>1853.671454356564</v>
      </c>
      <c r="AT226" s="11">
        <f t="shared" si="30"/>
        <v>2.6787364125376436E-2</v>
      </c>
      <c r="AU226" s="5">
        <f t="shared" si="31"/>
        <v>26.787364125376435</v>
      </c>
    </row>
    <row r="227" spans="1:57" x14ac:dyDescent="0.3">
      <c r="B227" s="41" t="s">
        <v>204</v>
      </c>
      <c r="AS227" s="5">
        <f t="shared" si="32"/>
        <v>0</v>
      </c>
      <c r="AT227" s="11">
        <f t="shared" si="30"/>
        <v>0</v>
      </c>
      <c r="AU227" s="5">
        <f t="shared" si="31"/>
        <v>0</v>
      </c>
    </row>
    <row r="228" spans="1:57" x14ac:dyDescent="0.3">
      <c r="B228" s="1" t="s">
        <v>209</v>
      </c>
      <c r="C228" s="1" t="s">
        <v>216</v>
      </c>
      <c r="D228" s="1" t="s">
        <v>215</v>
      </c>
      <c r="J228" s="2">
        <v>4.26</v>
      </c>
      <c r="K228" s="2">
        <f t="shared" ref="K228:K233" si="33">SUM(N228,P228,R228,T228,V228,X228,Z228,AB228,AE228,AG228,AI228,AV228,AX228,AZ228,BB228,BD228)</f>
        <v>1.7199999932199721</v>
      </c>
      <c r="L228" s="2">
        <f t="shared" ref="L228:L233" si="34">SUM(M228,AD228,AK228,AM228,AO228,AQ228,AR228)</f>
        <v>0</v>
      </c>
      <c r="AG228" s="9">
        <v>1.7199999932199721</v>
      </c>
      <c r="AH228" s="5">
        <v>3958.5179835691119</v>
      </c>
      <c r="AL228" s="5" t="str">
        <f t="shared" ref="AL228:AL233" si="35">IF(AK228&gt;0,AK228*$AL$1,"")</f>
        <v/>
      </c>
      <c r="AN228" s="5" t="str">
        <f t="shared" ref="AN228:AN233" si="36">IF(AM228&gt;0,AM228*$AN$1,"")</f>
        <v/>
      </c>
      <c r="AP228" s="5" t="str">
        <f t="shared" ref="AP228:AP233" si="37">IF(AO228&gt;0,AO228*$AP$1,"")</f>
        <v/>
      </c>
      <c r="AS228" s="5">
        <f t="shared" ref="AS228:AS233" si="38">SUM(O228,Q228,S228,U228,W228,Y228,AA228,AC228,AF228,AH228,AJ228,AW228,AY228,BA228,BC228,BE228)</f>
        <v>3958.5179835691119</v>
      </c>
      <c r="AT228" s="11">
        <f t="shared" ref="AT228:AT233" si="39">(AS228/$AS$234)*100</f>
        <v>5.720445355810052E-2</v>
      </c>
      <c r="AU228" s="5">
        <f t="shared" ref="AU228:AU233" si="40">(AT228/100)*$AU$1</f>
        <v>57.204453558100518</v>
      </c>
    </row>
    <row r="229" spans="1:57" x14ac:dyDescent="0.3">
      <c r="B229" s="1" t="s">
        <v>205</v>
      </c>
      <c r="C229" s="1" t="s">
        <v>216</v>
      </c>
      <c r="D229" s="1" t="s">
        <v>215</v>
      </c>
      <c r="J229" s="2">
        <v>9.2100000000000009</v>
      </c>
      <c r="K229" s="2">
        <f t="shared" si="33"/>
        <v>14.29999992251396</v>
      </c>
      <c r="L229" s="2">
        <f t="shared" si="34"/>
        <v>0</v>
      </c>
      <c r="AG229" s="9">
        <v>14.29999992251396</v>
      </c>
      <c r="AH229" s="5">
        <v>37895.02322712195</v>
      </c>
      <c r="AL229" s="5" t="str">
        <f t="shared" si="35"/>
        <v/>
      </c>
      <c r="AN229" s="5" t="str">
        <f t="shared" si="36"/>
        <v/>
      </c>
      <c r="AP229" s="5" t="str">
        <f t="shared" si="37"/>
        <v/>
      </c>
      <c r="AS229" s="5">
        <f t="shared" si="38"/>
        <v>37895.02322712195</v>
      </c>
      <c r="AT229" s="11">
        <f t="shared" si="39"/>
        <v>0.54762012078179834</v>
      </c>
      <c r="AU229" s="5">
        <f t="shared" si="40"/>
        <v>547.62012078179828</v>
      </c>
    </row>
    <row r="230" spans="1:57" x14ac:dyDescent="0.3">
      <c r="B230" s="1" t="s">
        <v>207</v>
      </c>
      <c r="C230" s="1" t="s">
        <v>216</v>
      </c>
      <c r="D230" s="1" t="s">
        <v>215</v>
      </c>
      <c r="J230" s="2">
        <v>4.74</v>
      </c>
      <c r="K230" s="2">
        <f t="shared" si="33"/>
        <v>2.0399999674409628</v>
      </c>
      <c r="L230" s="2">
        <f t="shared" si="34"/>
        <v>0</v>
      </c>
      <c r="AG230" s="9">
        <v>2.0399999674409628</v>
      </c>
      <c r="AH230" s="5">
        <v>5108.8994185566899</v>
      </c>
      <c r="AL230" s="5" t="str">
        <f t="shared" si="35"/>
        <v/>
      </c>
      <c r="AN230" s="5" t="str">
        <f t="shared" si="36"/>
        <v/>
      </c>
      <c r="AP230" s="5" t="str">
        <f t="shared" si="37"/>
        <v/>
      </c>
      <c r="AS230" s="5">
        <f t="shared" si="38"/>
        <v>5108.8994185566899</v>
      </c>
      <c r="AT230" s="11">
        <f t="shared" si="39"/>
        <v>7.3828589571880723E-2</v>
      </c>
      <c r="AU230" s="5">
        <f t="shared" si="40"/>
        <v>73.828589571880727</v>
      </c>
    </row>
    <row r="231" spans="1:57" x14ac:dyDescent="0.3">
      <c r="B231" s="1" t="s">
        <v>208</v>
      </c>
      <c r="C231" s="1" t="s">
        <v>216</v>
      </c>
      <c r="D231" s="1" t="s">
        <v>215</v>
      </c>
      <c r="J231" s="2">
        <v>4.05</v>
      </c>
      <c r="K231" s="2">
        <f t="shared" si="33"/>
        <v>3.5300000309944148</v>
      </c>
      <c r="L231" s="2">
        <f t="shared" si="34"/>
        <v>0</v>
      </c>
      <c r="AG231" s="9">
        <v>3.5300000309944148</v>
      </c>
      <c r="AH231" s="5">
        <v>8688.1433257542558</v>
      </c>
      <c r="AL231" s="5" t="str">
        <f t="shared" si="35"/>
        <v/>
      </c>
      <c r="AN231" s="5" t="str">
        <f t="shared" si="36"/>
        <v/>
      </c>
      <c r="AP231" s="5" t="str">
        <f t="shared" si="37"/>
        <v/>
      </c>
      <c r="AS231" s="5">
        <f t="shared" si="38"/>
        <v>8688.1433257542558</v>
      </c>
      <c r="AT231" s="11">
        <f t="shared" si="39"/>
        <v>0.12555216205841777</v>
      </c>
      <c r="AU231" s="5">
        <f t="shared" si="40"/>
        <v>125.55216205841776</v>
      </c>
    </row>
    <row r="232" spans="1:57" x14ac:dyDescent="0.3">
      <c r="B232" s="1" t="s">
        <v>210</v>
      </c>
      <c r="C232" s="1" t="s">
        <v>216</v>
      </c>
      <c r="D232" s="1" t="s">
        <v>215</v>
      </c>
      <c r="J232" s="2">
        <v>14.69</v>
      </c>
      <c r="K232" s="2">
        <f t="shared" si="33"/>
        <v>13.13000003993511</v>
      </c>
      <c r="L232" s="2">
        <f t="shared" si="34"/>
        <v>0</v>
      </c>
      <c r="AG232" s="9">
        <v>13.13000003993511</v>
      </c>
      <c r="AH232" s="5">
        <v>32228.264335747532</v>
      </c>
      <c r="AL232" s="5" t="str">
        <f t="shared" si="35"/>
        <v/>
      </c>
      <c r="AN232" s="5" t="str">
        <f t="shared" si="36"/>
        <v/>
      </c>
      <c r="AP232" s="5" t="str">
        <f t="shared" si="37"/>
        <v/>
      </c>
      <c r="AS232" s="5">
        <f t="shared" si="38"/>
        <v>32228.264335747532</v>
      </c>
      <c r="AT232" s="11">
        <f t="shared" si="39"/>
        <v>0.46572991662657914</v>
      </c>
      <c r="AU232" s="5">
        <f t="shared" si="40"/>
        <v>465.7299166265791</v>
      </c>
    </row>
    <row r="233" spans="1:57" ht="15" thickBot="1" x14ac:dyDescent="0.35">
      <c r="B233" s="1" t="s">
        <v>206</v>
      </c>
      <c r="C233" s="1" t="s">
        <v>216</v>
      </c>
      <c r="D233" s="1" t="s">
        <v>215</v>
      </c>
      <c r="J233" s="2">
        <v>1.79</v>
      </c>
      <c r="K233" s="2">
        <f t="shared" si="33"/>
        <v>1.350000005215406</v>
      </c>
      <c r="L233" s="2">
        <f t="shared" si="34"/>
        <v>0</v>
      </c>
      <c r="AG233" s="9">
        <v>1.350000005215406</v>
      </c>
      <c r="AH233" s="5">
        <v>3051.776261789817</v>
      </c>
      <c r="AL233" s="5" t="str">
        <f t="shared" si="35"/>
        <v/>
      </c>
      <c r="AN233" s="5" t="str">
        <f t="shared" si="36"/>
        <v/>
      </c>
      <c r="AP233" s="5" t="str">
        <f t="shared" si="37"/>
        <v/>
      </c>
      <c r="AS233" s="5">
        <f t="shared" si="38"/>
        <v>3051.776261789817</v>
      </c>
      <c r="AT233" s="11">
        <f t="shared" si="39"/>
        <v>4.4101149511481377E-2</v>
      </c>
      <c r="AU233" s="5">
        <f t="shared" si="40"/>
        <v>44.101149511481381</v>
      </c>
    </row>
    <row r="234" spans="1:57" ht="15" thickTop="1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>
        <f t="shared" ref="K234:BE234" si="41">SUM(K3:K233)</f>
        <v>3431.8300010522453</v>
      </c>
      <c r="L234" s="28">
        <f t="shared" si="41"/>
        <v>193.28000053241851</v>
      </c>
      <c r="M234" s="29">
        <f t="shared" si="41"/>
        <v>0</v>
      </c>
      <c r="N234" s="30">
        <f t="shared" si="41"/>
        <v>138.64999947324395</v>
      </c>
      <c r="O234" s="31">
        <f t="shared" si="41"/>
        <v>606455.09423698962</v>
      </c>
      <c r="P234" s="32">
        <f t="shared" si="41"/>
        <v>936.44999269641937</v>
      </c>
      <c r="Q234" s="31">
        <f t="shared" si="41"/>
        <v>2939984.7701828373</v>
      </c>
      <c r="R234" s="33">
        <f t="shared" si="41"/>
        <v>1448.0800015090406</v>
      </c>
      <c r="S234" s="31">
        <f t="shared" si="41"/>
        <v>2740129.38080981</v>
      </c>
      <c r="T234" s="34">
        <f t="shared" si="41"/>
        <v>798.92000692605973</v>
      </c>
      <c r="U234" s="31">
        <f t="shared" si="41"/>
        <v>453586.83319535037</v>
      </c>
      <c r="V234" s="28">
        <f t="shared" si="41"/>
        <v>0</v>
      </c>
      <c r="W234" s="31">
        <f t="shared" si="41"/>
        <v>0</v>
      </c>
      <c r="X234" s="28">
        <f t="shared" si="41"/>
        <v>0.59999998286366463</v>
      </c>
      <c r="Y234" s="31">
        <f t="shared" si="41"/>
        <v>306.58499124376112</v>
      </c>
      <c r="Z234" s="35">
        <f t="shared" si="41"/>
        <v>39.960000270977616</v>
      </c>
      <c r="AA234" s="31">
        <f t="shared" si="41"/>
        <v>8743.0574900846423</v>
      </c>
      <c r="AB234" s="36">
        <f t="shared" si="41"/>
        <v>0</v>
      </c>
      <c r="AC234" s="31">
        <f t="shared" si="41"/>
        <v>0</v>
      </c>
      <c r="AD234" s="28">
        <f t="shared" si="41"/>
        <v>0</v>
      </c>
      <c r="AE234" s="28">
        <f t="shared" si="41"/>
        <v>0</v>
      </c>
      <c r="AF234" s="31">
        <f t="shared" si="41"/>
        <v>0</v>
      </c>
      <c r="AG234" s="35">
        <f t="shared" si="41"/>
        <v>69.17000019364059</v>
      </c>
      <c r="AH234" s="31">
        <f t="shared" si="41"/>
        <v>170741.48136629848</v>
      </c>
      <c r="AI234" s="28">
        <f t="shared" si="41"/>
        <v>0</v>
      </c>
      <c r="AJ234" s="31">
        <f t="shared" si="41"/>
        <v>0</v>
      </c>
      <c r="AK234" s="29">
        <f t="shared" si="41"/>
        <v>0</v>
      </c>
      <c r="AL234" s="31">
        <f t="shared" si="41"/>
        <v>0</v>
      </c>
      <c r="AM234" s="29">
        <f t="shared" si="41"/>
        <v>6.7299999315291643</v>
      </c>
      <c r="AN234" s="31">
        <f t="shared" si="41"/>
        <v>64890.659339804202</v>
      </c>
      <c r="AO234" s="28">
        <f t="shared" si="41"/>
        <v>0.58000001311302185</v>
      </c>
      <c r="AP234" s="31">
        <f t="shared" si="41"/>
        <v>0.58000001311302185</v>
      </c>
      <c r="AQ234" s="28">
        <f t="shared" si="41"/>
        <v>12.070000069215894</v>
      </c>
      <c r="AR234" s="28">
        <f t="shared" si="41"/>
        <v>173.90000051856043</v>
      </c>
      <c r="AS234" s="31">
        <f t="shared" si="41"/>
        <v>6919947.2022726117</v>
      </c>
      <c r="AT234" s="28">
        <f t="shared" si="41"/>
        <v>99.999999999999972</v>
      </c>
      <c r="AU234" s="31">
        <f t="shared" si="41"/>
        <v>99999.999999999971</v>
      </c>
      <c r="AV234" s="37">
        <f t="shared" si="41"/>
        <v>0</v>
      </c>
      <c r="AW234" s="31">
        <f t="shared" si="41"/>
        <v>0</v>
      </c>
      <c r="AX234" s="38">
        <f t="shared" si="41"/>
        <v>0</v>
      </c>
      <c r="AY234" s="31">
        <f t="shared" si="41"/>
        <v>0</v>
      </c>
      <c r="AZ234" s="39">
        <f t="shared" si="41"/>
        <v>0</v>
      </c>
      <c r="BA234" s="31">
        <f t="shared" si="41"/>
        <v>0</v>
      </c>
      <c r="BB234" s="40">
        <f t="shared" si="41"/>
        <v>0</v>
      </c>
      <c r="BC234" s="31">
        <f t="shared" si="41"/>
        <v>0</v>
      </c>
      <c r="BD234" s="28">
        <f t="shared" si="41"/>
        <v>0</v>
      </c>
      <c r="BE234" s="31">
        <f t="shared" si="41"/>
        <v>0</v>
      </c>
    </row>
    <row r="237" spans="1:57" x14ac:dyDescent="0.3">
      <c r="B237" s="41" t="s">
        <v>192</v>
      </c>
      <c r="C237" s="58">
        <f>SUM(K234,L234)</f>
        <v>3625.1100015846637</v>
      </c>
    </row>
  </sheetData>
  <autoFilter ref="A2:BE234" xr:uid="{00000000-0001-0000-0000-000000000000}"/>
  <sortState xmlns:xlrd2="http://schemas.microsoft.com/office/spreadsheetml/2017/richdata2" ref="A228:BE233">
    <sortCondition ref="B228:B233"/>
  </sortState>
  <conditionalFormatting sqref="I73:I80">
    <cfRule type="notContainsText" dxfId="1" priority="9" operator="notContains" text="#########">
      <formula>ISERROR(SEARCH("#########",I73))</formula>
    </cfRule>
  </conditionalFormatting>
  <conditionalFormatting sqref="I109:I112">
    <cfRule type="notContainsText" dxfId="0" priority="23" operator="notContains" text="#########">
      <formula>ISERROR(SEARCH("#########",I109))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CAE793-F0E8-42B4-99EC-04EAAFCDACA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54E5D780-6B12-405C-B3DE-5B89D03A6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0DCB31-6C6B-4022-890E-226E7E019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Derek Ebertowski</cp:lastModifiedBy>
  <dcterms:created xsi:type="dcterms:W3CDTF">2025-09-10T16:43:31Z</dcterms:created>
  <dcterms:modified xsi:type="dcterms:W3CDTF">2025-12-16T14:16:36Z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