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3 Kittson\GIS\Data\3_Tabular_Reports\CD28\Tabular\"/>
    </mc:Choice>
  </mc:AlternateContent>
  <xr:revisionPtr revIDLastSave="0" documentId="13_ncr:1_{DD1EDA5B-90CD-4271-AB8E-76A3CFF2711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Sheet1!$A$2:$AW$224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" i="1" l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AR209" i="1"/>
  <c r="AP209" i="1"/>
  <c r="AR208" i="1"/>
  <c r="AP208" i="1"/>
  <c r="AR207" i="1"/>
  <c r="AP207" i="1"/>
  <c r="AR206" i="1"/>
  <c r="AP206" i="1"/>
  <c r="AR205" i="1"/>
  <c r="AP205" i="1"/>
  <c r="AR204" i="1"/>
  <c r="AP204" i="1"/>
  <c r="AR203" i="1"/>
  <c r="AP203" i="1"/>
  <c r="AC224" i="1"/>
  <c r="AB224" i="1"/>
  <c r="BE224" i="1"/>
  <c r="BD224" i="1"/>
  <c r="BC224" i="1"/>
  <c r="BB224" i="1"/>
  <c r="BA224" i="1"/>
  <c r="AZ224" i="1"/>
  <c r="AY224" i="1"/>
  <c r="AX224" i="1"/>
  <c r="AT224" i="1"/>
  <c r="AS224" i="1"/>
  <c r="AQ224" i="1"/>
  <c r="AO224" i="1"/>
  <c r="AM224" i="1"/>
  <c r="AL224" i="1"/>
  <c r="AK224" i="1"/>
  <c r="AJ224" i="1"/>
  <c r="AI224" i="1"/>
  <c r="AH224" i="1"/>
  <c r="AG224" i="1"/>
  <c r="AF224" i="1"/>
  <c r="AE224" i="1"/>
  <c r="AD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AR223" i="1"/>
  <c r="AP223" i="1"/>
  <c r="AN223" i="1"/>
  <c r="AR222" i="1"/>
  <c r="AP222" i="1"/>
  <c r="AN222" i="1"/>
  <c r="AR216" i="1"/>
  <c r="AP216" i="1"/>
  <c r="AN216" i="1"/>
  <c r="AR215" i="1"/>
  <c r="AP215" i="1"/>
  <c r="AN215" i="1"/>
  <c r="AR212" i="1"/>
  <c r="AP212" i="1"/>
  <c r="AN212" i="1"/>
  <c r="AR221" i="1"/>
  <c r="AP221" i="1"/>
  <c r="AN221" i="1"/>
  <c r="AR220" i="1"/>
  <c r="AP220" i="1"/>
  <c r="AN220" i="1"/>
  <c r="AR219" i="1"/>
  <c r="AP219" i="1"/>
  <c r="AN219" i="1"/>
  <c r="AR218" i="1"/>
  <c r="AP218" i="1"/>
  <c r="AN218" i="1"/>
  <c r="AR217" i="1"/>
  <c r="AP217" i="1"/>
  <c r="AN217" i="1"/>
  <c r="AR211" i="1"/>
  <c r="AP211" i="1"/>
  <c r="AN211" i="1"/>
  <c r="AR202" i="1"/>
  <c r="AP202" i="1"/>
  <c r="AN202" i="1"/>
  <c r="AR201" i="1"/>
  <c r="AP201" i="1"/>
  <c r="AN201" i="1"/>
  <c r="AR200" i="1"/>
  <c r="AP200" i="1"/>
  <c r="AN200" i="1"/>
  <c r="AR199" i="1"/>
  <c r="AP199" i="1"/>
  <c r="AN199" i="1"/>
  <c r="AR198" i="1"/>
  <c r="AP198" i="1"/>
  <c r="AN198" i="1"/>
  <c r="AR197" i="1"/>
  <c r="AP197" i="1"/>
  <c r="AN197" i="1"/>
  <c r="AR196" i="1"/>
  <c r="AP196" i="1"/>
  <c r="AN196" i="1"/>
  <c r="AR195" i="1"/>
  <c r="AP195" i="1"/>
  <c r="AN195" i="1"/>
  <c r="AR194" i="1"/>
  <c r="AP194" i="1"/>
  <c r="AN194" i="1"/>
  <c r="AR193" i="1"/>
  <c r="AP193" i="1"/>
  <c r="AN193" i="1"/>
  <c r="AR192" i="1"/>
  <c r="AP192" i="1"/>
  <c r="AN192" i="1"/>
  <c r="AR191" i="1"/>
  <c r="AP191" i="1"/>
  <c r="AN191" i="1"/>
  <c r="AR190" i="1"/>
  <c r="AP190" i="1"/>
  <c r="AN190" i="1"/>
  <c r="AR189" i="1"/>
  <c r="AP189" i="1"/>
  <c r="AN189" i="1"/>
  <c r="AR188" i="1"/>
  <c r="AP188" i="1"/>
  <c r="AN188" i="1"/>
  <c r="AR187" i="1"/>
  <c r="AP187" i="1"/>
  <c r="AN187" i="1"/>
  <c r="AR186" i="1"/>
  <c r="AP186" i="1"/>
  <c r="AN186" i="1"/>
  <c r="AR185" i="1"/>
  <c r="AP185" i="1"/>
  <c r="AN185" i="1"/>
  <c r="AR184" i="1"/>
  <c r="AP184" i="1"/>
  <c r="AN184" i="1"/>
  <c r="AR183" i="1"/>
  <c r="AP183" i="1"/>
  <c r="AN183" i="1"/>
  <c r="AR182" i="1"/>
  <c r="AP182" i="1"/>
  <c r="AN182" i="1"/>
  <c r="AR181" i="1"/>
  <c r="AP181" i="1"/>
  <c r="AN181" i="1"/>
  <c r="AR180" i="1"/>
  <c r="AP180" i="1"/>
  <c r="AN180" i="1"/>
  <c r="AR179" i="1"/>
  <c r="AP179" i="1"/>
  <c r="AN179" i="1"/>
  <c r="AR178" i="1"/>
  <c r="AP178" i="1"/>
  <c r="AN178" i="1"/>
  <c r="AR177" i="1"/>
  <c r="AP177" i="1"/>
  <c r="AN177" i="1"/>
  <c r="AR176" i="1"/>
  <c r="AP176" i="1"/>
  <c r="AN176" i="1"/>
  <c r="AR175" i="1"/>
  <c r="AP175" i="1"/>
  <c r="AN175" i="1"/>
  <c r="AR174" i="1"/>
  <c r="AP174" i="1"/>
  <c r="AN174" i="1"/>
  <c r="AR173" i="1"/>
  <c r="AP173" i="1"/>
  <c r="AN173" i="1"/>
  <c r="AR172" i="1"/>
  <c r="AP172" i="1"/>
  <c r="AN172" i="1"/>
  <c r="AR171" i="1"/>
  <c r="AP171" i="1"/>
  <c r="AN171" i="1"/>
  <c r="AR170" i="1"/>
  <c r="AP170" i="1"/>
  <c r="AN170" i="1"/>
  <c r="AR169" i="1"/>
  <c r="AP169" i="1"/>
  <c r="AN169" i="1"/>
  <c r="AR168" i="1"/>
  <c r="AP168" i="1"/>
  <c r="AN168" i="1"/>
  <c r="AR167" i="1"/>
  <c r="AP167" i="1"/>
  <c r="AN167" i="1"/>
  <c r="AR166" i="1"/>
  <c r="AP166" i="1"/>
  <c r="AN166" i="1"/>
  <c r="AR165" i="1"/>
  <c r="AP165" i="1"/>
  <c r="AN165" i="1"/>
  <c r="AR164" i="1"/>
  <c r="AP164" i="1"/>
  <c r="AN164" i="1"/>
  <c r="AR163" i="1"/>
  <c r="AP163" i="1"/>
  <c r="AN163" i="1"/>
  <c r="AR162" i="1"/>
  <c r="AP162" i="1"/>
  <c r="AN162" i="1"/>
  <c r="AR161" i="1"/>
  <c r="AP161" i="1"/>
  <c r="AN161" i="1"/>
  <c r="AR160" i="1"/>
  <c r="AP160" i="1"/>
  <c r="AN160" i="1"/>
  <c r="AR159" i="1"/>
  <c r="AP159" i="1"/>
  <c r="AN159" i="1"/>
  <c r="AR158" i="1"/>
  <c r="AP158" i="1"/>
  <c r="AN158" i="1"/>
  <c r="AR157" i="1"/>
  <c r="AP157" i="1"/>
  <c r="AN157" i="1"/>
  <c r="AR156" i="1"/>
  <c r="AP156" i="1"/>
  <c r="AN156" i="1"/>
  <c r="AR155" i="1"/>
  <c r="AP155" i="1"/>
  <c r="AN155" i="1"/>
  <c r="AR154" i="1"/>
  <c r="AP154" i="1"/>
  <c r="AN154" i="1"/>
  <c r="AR153" i="1"/>
  <c r="AP153" i="1"/>
  <c r="AN153" i="1"/>
  <c r="AR152" i="1"/>
  <c r="AP152" i="1"/>
  <c r="AN152" i="1"/>
  <c r="AR151" i="1"/>
  <c r="AP151" i="1"/>
  <c r="AN151" i="1"/>
  <c r="AR150" i="1"/>
  <c r="AP150" i="1"/>
  <c r="AN150" i="1"/>
  <c r="AR149" i="1"/>
  <c r="AP149" i="1"/>
  <c r="AN149" i="1"/>
  <c r="AR148" i="1"/>
  <c r="AP148" i="1"/>
  <c r="AN148" i="1"/>
  <c r="AR147" i="1"/>
  <c r="AP147" i="1"/>
  <c r="AN147" i="1"/>
  <c r="AR146" i="1"/>
  <c r="AP146" i="1"/>
  <c r="AN146" i="1"/>
  <c r="AR145" i="1"/>
  <c r="AP145" i="1"/>
  <c r="AN145" i="1"/>
  <c r="AR144" i="1"/>
  <c r="AP144" i="1"/>
  <c r="AN144" i="1"/>
  <c r="AR143" i="1"/>
  <c r="AP143" i="1"/>
  <c r="AN143" i="1"/>
  <c r="AR142" i="1"/>
  <c r="AP142" i="1"/>
  <c r="AN142" i="1"/>
  <c r="AR141" i="1"/>
  <c r="AP141" i="1"/>
  <c r="AN141" i="1"/>
  <c r="AR140" i="1"/>
  <c r="AP140" i="1"/>
  <c r="AN140" i="1"/>
  <c r="AR139" i="1"/>
  <c r="AP139" i="1"/>
  <c r="AN139" i="1"/>
  <c r="AR138" i="1"/>
  <c r="AP138" i="1"/>
  <c r="AN138" i="1"/>
  <c r="AR137" i="1"/>
  <c r="AP137" i="1"/>
  <c r="AN137" i="1"/>
  <c r="AR136" i="1"/>
  <c r="AP136" i="1"/>
  <c r="AN136" i="1"/>
  <c r="AR135" i="1"/>
  <c r="AP135" i="1"/>
  <c r="AN135" i="1"/>
  <c r="AR134" i="1"/>
  <c r="AP134" i="1"/>
  <c r="AN134" i="1"/>
  <c r="AR133" i="1"/>
  <c r="AP133" i="1"/>
  <c r="AN133" i="1"/>
  <c r="AR132" i="1"/>
  <c r="AP132" i="1"/>
  <c r="AN132" i="1"/>
  <c r="AR131" i="1"/>
  <c r="AP131" i="1"/>
  <c r="AN131" i="1"/>
  <c r="AR130" i="1"/>
  <c r="AP130" i="1"/>
  <c r="AN130" i="1"/>
  <c r="AR129" i="1"/>
  <c r="AP129" i="1"/>
  <c r="AN129" i="1"/>
  <c r="AR128" i="1"/>
  <c r="AP128" i="1"/>
  <c r="AN128" i="1"/>
  <c r="AR127" i="1"/>
  <c r="AP127" i="1"/>
  <c r="AN127" i="1"/>
  <c r="AR126" i="1"/>
  <c r="AP126" i="1"/>
  <c r="AN126" i="1"/>
  <c r="AR125" i="1"/>
  <c r="AP125" i="1"/>
  <c r="AN125" i="1"/>
  <c r="AR124" i="1"/>
  <c r="AP124" i="1"/>
  <c r="AN124" i="1"/>
  <c r="AR123" i="1"/>
  <c r="AP123" i="1"/>
  <c r="AN123" i="1"/>
  <c r="AR122" i="1"/>
  <c r="AP122" i="1"/>
  <c r="AN122" i="1"/>
  <c r="AR121" i="1"/>
  <c r="AP121" i="1"/>
  <c r="AN121" i="1"/>
  <c r="AR120" i="1"/>
  <c r="AP120" i="1"/>
  <c r="AN120" i="1"/>
  <c r="AR119" i="1"/>
  <c r="AP119" i="1"/>
  <c r="AN119" i="1"/>
  <c r="AR118" i="1"/>
  <c r="AP118" i="1"/>
  <c r="AN118" i="1"/>
  <c r="AR117" i="1"/>
  <c r="AP117" i="1"/>
  <c r="AN117" i="1"/>
  <c r="AR116" i="1"/>
  <c r="AP116" i="1"/>
  <c r="AN116" i="1"/>
  <c r="AR115" i="1"/>
  <c r="AP115" i="1"/>
  <c r="AN115" i="1"/>
  <c r="AR114" i="1"/>
  <c r="AP114" i="1"/>
  <c r="AN114" i="1"/>
  <c r="AR113" i="1"/>
  <c r="AP113" i="1"/>
  <c r="AN113" i="1"/>
  <c r="AR112" i="1"/>
  <c r="AP112" i="1"/>
  <c r="AN112" i="1"/>
  <c r="AR111" i="1"/>
  <c r="AP111" i="1"/>
  <c r="AN111" i="1"/>
  <c r="AR110" i="1"/>
  <c r="AP110" i="1"/>
  <c r="AN110" i="1"/>
  <c r="AR109" i="1"/>
  <c r="AP109" i="1"/>
  <c r="AN109" i="1"/>
  <c r="AR108" i="1"/>
  <c r="AP108" i="1"/>
  <c r="AN108" i="1"/>
  <c r="AR107" i="1"/>
  <c r="AP107" i="1"/>
  <c r="AN107" i="1"/>
  <c r="AR106" i="1"/>
  <c r="AP106" i="1"/>
  <c r="AN106" i="1"/>
  <c r="AR105" i="1"/>
  <c r="AP105" i="1"/>
  <c r="AN105" i="1"/>
  <c r="AR104" i="1"/>
  <c r="AP104" i="1"/>
  <c r="AN104" i="1"/>
  <c r="AR103" i="1"/>
  <c r="AP103" i="1"/>
  <c r="AN103" i="1"/>
  <c r="AR102" i="1"/>
  <c r="AP102" i="1"/>
  <c r="AN102" i="1"/>
  <c r="AR101" i="1"/>
  <c r="AP101" i="1"/>
  <c r="AN101" i="1"/>
  <c r="AR100" i="1"/>
  <c r="AP100" i="1"/>
  <c r="AN100" i="1"/>
  <c r="AR99" i="1"/>
  <c r="AP99" i="1"/>
  <c r="AN99" i="1"/>
  <c r="AR98" i="1"/>
  <c r="AP98" i="1"/>
  <c r="AN98" i="1"/>
  <c r="AR97" i="1"/>
  <c r="AP97" i="1"/>
  <c r="AN97" i="1"/>
  <c r="AR96" i="1"/>
  <c r="AP96" i="1"/>
  <c r="AN96" i="1"/>
  <c r="AR95" i="1"/>
  <c r="AP95" i="1"/>
  <c r="AN95" i="1"/>
  <c r="AR94" i="1"/>
  <c r="AP94" i="1"/>
  <c r="AN94" i="1"/>
  <c r="AR93" i="1"/>
  <c r="AP93" i="1"/>
  <c r="AN93" i="1"/>
  <c r="AR92" i="1"/>
  <c r="AP92" i="1"/>
  <c r="AN92" i="1"/>
  <c r="AR91" i="1"/>
  <c r="AP91" i="1"/>
  <c r="AN91" i="1"/>
  <c r="AR90" i="1"/>
  <c r="AP90" i="1"/>
  <c r="AN90" i="1"/>
  <c r="AR89" i="1"/>
  <c r="AP89" i="1"/>
  <c r="AN89" i="1"/>
  <c r="AR88" i="1"/>
  <c r="AP88" i="1"/>
  <c r="AN88" i="1"/>
  <c r="AR87" i="1"/>
  <c r="AP87" i="1"/>
  <c r="AN87" i="1"/>
  <c r="AR86" i="1"/>
  <c r="AP86" i="1"/>
  <c r="AN86" i="1"/>
  <c r="AR85" i="1"/>
  <c r="AP85" i="1"/>
  <c r="AN85" i="1"/>
  <c r="AR84" i="1"/>
  <c r="AP84" i="1"/>
  <c r="AN84" i="1"/>
  <c r="AR83" i="1"/>
  <c r="AP83" i="1"/>
  <c r="AN83" i="1"/>
  <c r="AR82" i="1"/>
  <c r="AP82" i="1"/>
  <c r="AN82" i="1"/>
  <c r="AR81" i="1"/>
  <c r="AP81" i="1"/>
  <c r="AN81" i="1"/>
  <c r="AR80" i="1"/>
  <c r="AP80" i="1"/>
  <c r="AN80" i="1"/>
  <c r="AR79" i="1"/>
  <c r="AP79" i="1"/>
  <c r="AN79" i="1"/>
  <c r="AR78" i="1"/>
  <c r="AP78" i="1"/>
  <c r="AN78" i="1"/>
  <c r="AR77" i="1"/>
  <c r="AP77" i="1"/>
  <c r="AN77" i="1"/>
  <c r="AR76" i="1"/>
  <c r="AP76" i="1"/>
  <c r="AN76" i="1"/>
  <c r="AR75" i="1"/>
  <c r="AP75" i="1"/>
  <c r="AN75" i="1"/>
  <c r="AR74" i="1"/>
  <c r="AP74" i="1"/>
  <c r="AN74" i="1"/>
  <c r="AR73" i="1"/>
  <c r="AP73" i="1"/>
  <c r="AN73" i="1"/>
  <c r="AR72" i="1"/>
  <c r="AP72" i="1"/>
  <c r="AN72" i="1"/>
  <c r="AR71" i="1"/>
  <c r="AP71" i="1"/>
  <c r="AN71" i="1"/>
  <c r="AR70" i="1"/>
  <c r="AP70" i="1"/>
  <c r="AN70" i="1"/>
  <c r="AR69" i="1"/>
  <c r="AP69" i="1"/>
  <c r="AN69" i="1"/>
  <c r="AR68" i="1"/>
  <c r="AP68" i="1"/>
  <c r="AN68" i="1"/>
  <c r="AR67" i="1"/>
  <c r="AP67" i="1"/>
  <c r="AN67" i="1"/>
  <c r="AR66" i="1"/>
  <c r="AP66" i="1"/>
  <c r="AN66" i="1"/>
  <c r="AR65" i="1"/>
  <c r="AP65" i="1"/>
  <c r="AN65" i="1"/>
  <c r="AR64" i="1"/>
  <c r="AP64" i="1"/>
  <c r="AN64" i="1"/>
  <c r="AR63" i="1"/>
  <c r="AP63" i="1"/>
  <c r="AN63" i="1"/>
  <c r="AR62" i="1"/>
  <c r="AP62" i="1"/>
  <c r="AN62" i="1"/>
  <c r="AR61" i="1"/>
  <c r="AP61" i="1"/>
  <c r="AN61" i="1"/>
  <c r="AR60" i="1"/>
  <c r="AP60" i="1"/>
  <c r="AN60" i="1"/>
  <c r="AR59" i="1"/>
  <c r="AP59" i="1"/>
  <c r="AN59" i="1"/>
  <c r="AR58" i="1"/>
  <c r="AP58" i="1"/>
  <c r="AN58" i="1"/>
  <c r="AR57" i="1"/>
  <c r="AP57" i="1"/>
  <c r="AN57" i="1"/>
  <c r="AR56" i="1"/>
  <c r="AP56" i="1"/>
  <c r="AN56" i="1"/>
  <c r="AR55" i="1"/>
  <c r="AP55" i="1"/>
  <c r="AN55" i="1"/>
  <c r="AR54" i="1"/>
  <c r="AP54" i="1"/>
  <c r="AN54" i="1"/>
  <c r="AR53" i="1"/>
  <c r="AP53" i="1"/>
  <c r="AN53" i="1"/>
  <c r="AR52" i="1"/>
  <c r="AP52" i="1"/>
  <c r="AN52" i="1"/>
  <c r="AR51" i="1"/>
  <c r="AP51" i="1"/>
  <c r="AN51" i="1"/>
  <c r="AR50" i="1"/>
  <c r="AP50" i="1"/>
  <c r="AN50" i="1"/>
  <c r="AR49" i="1"/>
  <c r="AP49" i="1"/>
  <c r="AN49" i="1"/>
  <c r="AR48" i="1"/>
  <c r="AP48" i="1"/>
  <c r="AN48" i="1"/>
  <c r="AR47" i="1"/>
  <c r="AP47" i="1"/>
  <c r="AN47" i="1"/>
  <c r="AR46" i="1"/>
  <c r="AP46" i="1"/>
  <c r="AN46" i="1"/>
  <c r="AR45" i="1"/>
  <c r="AP45" i="1"/>
  <c r="AN45" i="1"/>
  <c r="AR44" i="1"/>
  <c r="AP44" i="1"/>
  <c r="AN44" i="1"/>
  <c r="AR43" i="1"/>
  <c r="AP43" i="1"/>
  <c r="AN43" i="1"/>
  <c r="AR42" i="1"/>
  <c r="AP42" i="1"/>
  <c r="AN42" i="1"/>
  <c r="AR41" i="1"/>
  <c r="AP41" i="1"/>
  <c r="AN41" i="1"/>
  <c r="AR40" i="1"/>
  <c r="AP40" i="1"/>
  <c r="AN40" i="1"/>
  <c r="AR39" i="1"/>
  <c r="AP39" i="1"/>
  <c r="AN39" i="1"/>
  <c r="AR38" i="1"/>
  <c r="AP38" i="1"/>
  <c r="AN38" i="1"/>
  <c r="AR37" i="1"/>
  <c r="AP37" i="1"/>
  <c r="AN37" i="1"/>
  <c r="AR36" i="1"/>
  <c r="AP36" i="1"/>
  <c r="AN36" i="1"/>
  <c r="AR35" i="1"/>
  <c r="AP35" i="1"/>
  <c r="AN35" i="1"/>
  <c r="AR34" i="1"/>
  <c r="AP34" i="1"/>
  <c r="AN34" i="1"/>
  <c r="AR33" i="1"/>
  <c r="AP33" i="1"/>
  <c r="AN33" i="1"/>
  <c r="AR32" i="1"/>
  <c r="AP32" i="1"/>
  <c r="AN32" i="1"/>
  <c r="AR31" i="1"/>
  <c r="AP31" i="1"/>
  <c r="AN31" i="1"/>
  <c r="AR30" i="1"/>
  <c r="AP30" i="1"/>
  <c r="AN30" i="1"/>
  <c r="AR29" i="1"/>
  <c r="AP29" i="1"/>
  <c r="AN29" i="1"/>
  <c r="AR28" i="1"/>
  <c r="AP28" i="1"/>
  <c r="AN28" i="1"/>
  <c r="AR27" i="1"/>
  <c r="AP27" i="1"/>
  <c r="AN27" i="1"/>
  <c r="AR26" i="1"/>
  <c r="AP26" i="1"/>
  <c r="AN26" i="1"/>
  <c r="AR25" i="1"/>
  <c r="AP25" i="1"/>
  <c r="AN25" i="1"/>
  <c r="AR24" i="1"/>
  <c r="AP24" i="1"/>
  <c r="AN24" i="1"/>
  <c r="AR23" i="1"/>
  <c r="AP23" i="1"/>
  <c r="AN23" i="1"/>
  <c r="AR22" i="1"/>
  <c r="AP22" i="1"/>
  <c r="AN22" i="1"/>
  <c r="AR21" i="1"/>
  <c r="AP21" i="1"/>
  <c r="AN21" i="1"/>
  <c r="AR20" i="1"/>
  <c r="AP20" i="1"/>
  <c r="AN20" i="1"/>
  <c r="AR19" i="1"/>
  <c r="AP19" i="1"/>
  <c r="AN19" i="1"/>
  <c r="AR18" i="1"/>
  <c r="AP18" i="1"/>
  <c r="AN18" i="1"/>
  <c r="AR17" i="1"/>
  <c r="AP17" i="1"/>
  <c r="AN17" i="1"/>
  <c r="AR16" i="1"/>
  <c r="AP16" i="1"/>
  <c r="AN16" i="1"/>
  <c r="AR15" i="1"/>
  <c r="AP15" i="1"/>
  <c r="AN15" i="1"/>
  <c r="AR14" i="1"/>
  <c r="AP14" i="1"/>
  <c r="AN14" i="1"/>
  <c r="AR13" i="1"/>
  <c r="AP13" i="1"/>
  <c r="AN13" i="1"/>
  <c r="AR12" i="1"/>
  <c r="AP12" i="1"/>
  <c r="AN12" i="1"/>
  <c r="AR11" i="1"/>
  <c r="AP11" i="1"/>
  <c r="AN11" i="1"/>
  <c r="AR10" i="1"/>
  <c r="AP10" i="1"/>
  <c r="AN10" i="1"/>
  <c r="AR9" i="1"/>
  <c r="AP9" i="1"/>
  <c r="AN9" i="1"/>
  <c r="AR8" i="1"/>
  <c r="AP8" i="1"/>
  <c r="AN8" i="1"/>
  <c r="AR7" i="1"/>
  <c r="AP7" i="1"/>
  <c r="AN7" i="1"/>
  <c r="AR6" i="1"/>
  <c r="AP6" i="1"/>
  <c r="AN6" i="1"/>
  <c r="AR5" i="1"/>
  <c r="AP5" i="1"/>
  <c r="AN5" i="1"/>
  <c r="AR4" i="1"/>
  <c r="AP4" i="1"/>
  <c r="AN4" i="1"/>
  <c r="AU3" i="1"/>
  <c r="AR3" i="1"/>
  <c r="AP3" i="1"/>
  <c r="AN3" i="1"/>
  <c r="L3" i="1"/>
  <c r="K3" i="1"/>
  <c r="AP224" i="1" l="1"/>
  <c r="L224" i="1"/>
  <c r="AU224" i="1"/>
  <c r="AV195" i="1" s="1"/>
  <c r="AW195" i="1" s="1"/>
  <c r="AR224" i="1"/>
  <c r="AN224" i="1"/>
  <c r="AV5" i="1" l="1"/>
  <c r="AW5" i="1" s="1"/>
  <c r="AV197" i="1"/>
  <c r="AW197" i="1" s="1"/>
  <c r="AV15" i="1"/>
  <c r="AW15" i="1" s="1"/>
  <c r="AV207" i="1"/>
  <c r="AW207" i="1" s="1"/>
  <c r="AV168" i="1"/>
  <c r="AW168" i="1" s="1"/>
  <c r="AV89" i="1"/>
  <c r="AW89" i="1" s="1"/>
  <c r="AV153" i="1"/>
  <c r="AW153" i="1" s="1"/>
  <c r="AV67" i="1"/>
  <c r="AW67" i="1" s="1"/>
  <c r="AV13" i="1"/>
  <c r="AW13" i="1" s="1"/>
  <c r="AV205" i="1"/>
  <c r="AW205" i="1" s="1"/>
  <c r="AV176" i="1"/>
  <c r="AW176" i="1" s="1"/>
  <c r="AV23" i="1"/>
  <c r="AW23" i="1" s="1"/>
  <c r="AV87" i="1"/>
  <c r="AW87" i="1" s="1"/>
  <c r="AV151" i="1"/>
  <c r="AW151" i="1" s="1"/>
  <c r="AV215" i="1"/>
  <c r="AW215" i="1" s="1"/>
  <c r="AV72" i="1"/>
  <c r="AW72" i="1" s="1"/>
  <c r="AV184" i="1"/>
  <c r="AW184" i="1" s="1"/>
  <c r="AV33" i="1"/>
  <c r="AW33" i="1" s="1"/>
  <c r="AV97" i="1"/>
  <c r="AW97" i="1" s="1"/>
  <c r="AV161" i="1"/>
  <c r="AW161" i="1" s="1"/>
  <c r="AV11" i="1"/>
  <c r="AW11" i="1" s="1"/>
  <c r="AV75" i="1"/>
  <c r="AW75" i="1" s="1"/>
  <c r="AV139" i="1"/>
  <c r="AW139" i="1" s="1"/>
  <c r="AV21" i="1"/>
  <c r="AW21" i="1" s="1"/>
  <c r="AV85" i="1"/>
  <c r="AW85" i="1" s="1"/>
  <c r="AV149" i="1"/>
  <c r="AW149" i="1" s="1"/>
  <c r="AV213" i="1"/>
  <c r="AW213" i="1" s="1"/>
  <c r="AV192" i="1"/>
  <c r="AW192" i="1" s="1"/>
  <c r="AV31" i="1"/>
  <c r="AW31" i="1" s="1"/>
  <c r="AV95" i="1"/>
  <c r="AW95" i="1" s="1"/>
  <c r="AV159" i="1"/>
  <c r="AW159" i="1" s="1"/>
  <c r="AV223" i="1"/>
  <c r="AW223" i="1" s="1"/>
  <c r="AV88" i="1"/>
  <c r="AW88" i="1" s="1"/>
  <c r="AV200" i="1"/>
  <c r="AW200" i="1" s="1"/>
  <c r="AV41" i="1"/>
  <c r="AW41" i="1" s="1"/>
  <c r="AV105" i="1"/>
  <c r="AW105" i="1" s="1"/>
  <c r="AV169" i="1"/>
  <c r="AW169" i="1" s="1"/>
  <c r="AV19" i="1"/>
  <c r="AW19" i="1" s="1"/>
  <c r="AV83" i="1"/>
  <c r="AW83" i="1" s="1"/>
  <c r="AV147" i="1"/>
  <c r="AW147" i="1" s="1"/>
  <c r="AV133" i="1"/>
  <c r="AW133" i="1" s="1"/>
  <c r="AV160" i="1"/>
  <c r="AW160" i="1" s="1"/>
  <c r="AV79" i="1"/>
  <c r="AW79" i="1" s="1"/>
  <c r="AV64" i="1"/>
  <c r="AW64" i="1" s="1"/>
  <c r="AV25" i="1"/>
  <c r="AW25" i="1" s="1"/>
  <c r="AV217" i="1"/>
  <c r="AW217" i="1" s="1"/>
  <c r="AV219" i="1"/>
  <c r="AW219" i="1" s="1"/>
  <c r="AV141" i="1"/>
  <c r="AW141" i="1" s="1"/>
  <c r="AV93" i="1"/>
  <c r="AW93" i="1" s="1"/>
  <c r="AV221" i="1"/>
  <c r="AW221" i="1" s="1"/>
  <c r="AV39" i="1"/>
  <c r="AW39" i="1" s="1"/>
  <c r="AV167" i="1"/>
  <c r="AW167" i="1" s="1"/>
  <c r="AV8" i="1"/>
  <c r="AW8" i="1" s="1"/>
  <c r="AV208" i="1"/>
  <c r="AW208" i="1" s="1"/>
  <c r="AV49" i="1"/>
  <c r="AW49" i="1" s="1"/>
  <c r="AV177" i="1"/>
  <c r="AW177" i="1" s="1"/>
  <c r="AV27" i="1"/>
  <c r="AW27" i="1" s="1"/>
  <c r="AV91" i="1"/>
  <c r="AW91" i="1" s="1"/>
  <c r="AV155" i="1"/>
  <c r="AW155" i="1" s="1"/>
  <c r="AV37" i="1"/>
  <c r="AW37" i="1" s="1"/>
  <c r="AV101" i="1"/>
  <c r="AW101" i="1" s="1"/>
  <c r="AV165" i="1"/>
  <c r="AW165" i="1" s="1"/>
  <c r="AV16" i="1"/>
  <c r="AW16" i="1" s="1"/>
  <c r="AV179" i="1"/>
  <c r="AW179" i="1" s="1"/>
  <c r="AV47" i="1"/>
  <c r="AW47" i="1" s="1"/>
  <c r="AV111" i="1"/>
  <c r="AW111" i="1" s="1"/>
  <c r="AV175" i="1"/>
  <c r="AW175" i="1" s="1"/>
  <c r="AV32" i="1"/>
  <c r="AW32" i="1" s="1"/>
  <c r="AV112" i="1"/>
  <c r="AW112" i="1" s="1"/>
  <c r="AV171" i="1"/>
  <c r="AW171" i="1" s="1"/>
  <c r="AV57" i="1"/>
  <c r="AW57" i="1" s="1"/>
  <c r="AV121" i="1"/>
  <c r="AW121" i="1" s="1"/>
  <c r="AV185" i="1"/>
  <c r="AW185" i="1" s="1"/>
  <c r="AV35" i="1"/>
  <c r="AW35" i="1" s="1"/>
  <c r="AV99" i="1"/>
  <c r="AW99" i="1" s="1"/>
  <c r="AV163" i="1"/>
  <c r="AW163" i="1" s="1"/>
  <c r="AV69" i="1"/>
  <c r="AW69" i="1" s="1"/>
  <c r="AV143" i="1"/>
  <c r="AW143" i="1" s="1"/>
  <c r="AV131" i="1"/>
  <c r="AW131" i="1" s="1"/>
  <c r="AV77" i="1"/>
  <c r="AW77" i="1" s="1"/>
  <c r="AV29" i="1"/>
  <c r="AW29" i="1" s="1"/>
  <c r="AV157" i="1"/>
  <c r="AW157" i="1" s="1"/>
  <c r="AV216" i="1"/>
  <c r="AW216" i="1" s="1"/>
  <c r="AV103" i="1"/>
  <c r="AW103" i="1" s="1"/>
  <c r="AV104" i="1"/>
  <c r="AW104" i="1" s="1"/>
  <c r="AV113" i="1"/>
  <c r="AW113" i="1" s="1"/>
  <c r="AV45" i="1"/>
  <c r="AW45" i="1" s="1"/>
  <c r="AV173" i="1"/>
  <c r="AW173" i="1" s="1"/>
  <c r="AV24" i="1"/>
  <c r="AW24" i="1" s="1"/>
  <c r="AV119" i="1"/>
  <c r="AW119" i="1" s="1"/>
  <c r="AV40" i="1"/>
  <c r="AW40" i="1" s="1"/>
  <c r="AV80" i="1"/>
  <c r="AW80" i="1" s="1"/>
  <c r="AV129" i="1"/>
  <c r="AW129" i="1" s="1"/>
  <c r="AV43" i="1"/>
  <c r="AW43" i="1" s="1"/>
  <c r="AV107" i="1"/>
  <c r="AW107" i="1" s="1"/>
  <c r="AV181" i="1"/>
  <c r="AW181" i="1" s="1"/>
  <c r="AV63" i="1"/>
  <c r="AW63" i="1" s="1"/>
  <c r="AV191" i="1"/>
  <c r="AW191" i="1" s="1"/>
  <c r="AV144" i="1"/>
  <c r="AW144" i="1" s="1"/>
  <c r="AV73" i="1"/>
  <c r="AW73" i="1" s="1"/>
  <c r="AV137" i="1"/>
  <c r="AW137" i="1" s="1"/>
  <c r="AV201" i="1"/>
  <c r="AW201" i="1" s="1"/>
  <c r="AV51" i="1"/>
  <c r="AW51" i="1" s="1"/>
  <c r="AV115" i="1"/>
  <c r="AW115" i="1" s="1"/>
  <c r="AV100" i="1"/>
  <c r="AW100" i="1" s="1"/>
  <c r="AV116" i="1"/>
  <c r="AW116" i="1" s="1"/>
  <c r="AV140" i="1"/>
  <c r="AW140" i="1" s="1"/>
  <c r="AV148" i="1"/>
  <c r="AW148" i="1" s="1"/>
  <c r="AV156" i="1"/>
  <c r="AW156" i="1" s="1"/>
  <c r="AV172" i="1"/>
  <c r="AW172" i="1" s="1"/>
  <c r="AV180" i="1"/>
  <c r="AW180" i="1" s="1"/>
  <c r="AV204" i="1"/>
  <c r="AW204" i="1" s="1"/>
  <c r="AV220" i="1"/>
  <c r="AW220" i="1" s="1"/>
  <c r="AV4" i="1"/>
  <c r="AW4" i="1" s="1"/>
  <c r="AV12" i="1"/>
  <c r="AW12" i="1" s="1"/>
  <c r="AV20" i="1"/>
  <c r="AW20" i="1" s="1"/>
  <c r="AV28" i="1"/>
  <c r="AW28" i="1" s="1"/>
  <c r="AV36" i="1"/>
  <c r="AW36" i="1" s="1"/>
  <c r="AV44" i="1"/>
  <c r="AW44" i="1" s="1"/>
  <c r="AV52" i="1"/>
  <c r="AW52" i="1" s="1"/>
  <c r="AV60" i="1"/>
  <c r="AW60" i="1" s="1"/>
  <c r="AV68" i="1"/>
  <c r="AW68" i="1" s="1"/>
  <c r="AV76" i="1"/>
  <c r="AW76" i="1" s="1"/>
  <c r="AV84" i="1"/>
  <c r="AW84" i="1" s="1"/>
  <c r="AV92" i="1"/>
  <c r="AW92" i="1" s="1"/>
  <c r="AV108" i="1"/>
  <c r="AW108" i="1" s="1"/>
  <c r="AV124" i="1"/>
  <c r="AW124" i="1" s="1"/>
  <c r="AV132" i="1"/>
  <c r="AW132" i="1" s="1"/>
  <c r="AV164" i="1"/>
  <c r="AW164" i="1" s="1"/>
  <c r="AV188" i="1"/>
  <c r="AW188" i="1" s="1"/>
  <c r="AV196" i="1"/>
  <c r="AW196" i="1" s="1"/>
  <c r="AV212" i="1"/>
  <c r="AW212" i="1" s="1"/>
  <c r="AV98" i="1"/>
  <c r="AW98" i="1" s="1"/>
  <c r="AV114" i="1"/>
  <c r="AW114" i="1" s="1"/>
  <c r="AV130" i="1"/>
  <c r="AW130" i="1" s="1"/>
  <c r="AV146" i="1"/>
  <c r="AW146" i="1" s="1"/>
  <c r="AV162" i="1"/>
  <c r="AW162" i="1" s="1"/>
  <c r="AV178" i="1"/>
  <c r="AW178" i="1" s="1"/>
  <c r="AV194" i="1"/>
  <c r="AW194" i="1" s="1"/>
  <c r="AV218" i="1"/>
  <c r="AW218" i="1" s="1"/>
  <c r="AV10" i="1"/>
  <c r="AW10" i="1" s="1"/>
  <c r="AV18" i="1"/>
  <c r="AW18" i="1" s="1"/>
  <c r="AV26" i="1"/>
  <c r="AW26" i="1" s="1"/>
  <c r="AV34" i="1"/>
  <c r="AW34" i="1" s="1"/>
  <c r="AV42" i="1"/>
  <c r="AW42" i="1" s="1"/>
  <c r="AV50" i="1"/>
  <c r="AW50" i="1" s="1"/>
  <c r="AV58" i="1"/>
  <c r="AW58" i="1" s="1"/>
  <c r="AV66" i="1"/>
  <c r="AW66" i="1" s="1"/>
  <c r="AV74" i="1"/>
  <c r="AW74" i="1" s="1"/>
  <c r="AV82" i="1"/>
  <c r="AW82" i="1" s="1"/>
  <c r="AV90" i="1"/>
  <c r="AW90" i="1" s="1"/>
  <c r="AV106" i="1"/>
  <c r="AW106" i="1" s="1"/>
  <c r="AV122" i="1"/>
  <c r="AW122" i="1" s="1"/>
  <c r="AV138" i="1"/>
  <c r="AW138" i="1" s="1"/>
  <c r="AV154" i="1"/>
  <c r="AW154" i="1" s="1"/>
  <c r="AV170" i="1"/>
  <c r="AW170" i="1" s="1"/>
  <c r="AV186" i="1"/>
  <c r="AW186" i="1" s="1"/>
  <c r="AV202" i="1"/>
  <c r="AW202" i="1" s="1"/>
  <c r="AV210" i="1"/>
  <c r="AW210" i="1" s="1"/>
  <c r="AV70" i="1"/>
  <c r="AW70" i="1" s="1"/>
  <c r="AV94" i="1"/>
  <c r="AW94" i="1" s="1"/>
  <c r="AV102" i="1"/>
  <c r="AW102" i="1" s="1"/>
  <c r="AV150" i="1"/>
  <c r="AW150" i="1" s="1"/>
  <c r="AV158" i="1"/>
  <c r="AW158" i="1" s="1"/>
  <c r="AV166" i="1"/>
  <c r="AW166" i="1" s="1"/>
  <c r="AV214" i="1"/>
  <c r="AW214" i="1" s="1"/>
  <c r="AV22" i="1"/>
  <c r="AW22" i="1" s="1"/>
  <c r="AV46" i="1"/>
  <c r="AW46" i="1" s="1"/>
  <c r="AV110" i="1"/>
  <c r="AW110" i="1" s="1"/>
  <c r="AV118" i="1"/>
  <c r="AW118" i="1" s="1"/>
  <c r="AV142" i="1"/>
  <c r="AW142" i="1" s="1"/>
  <c r="AV174" i="1"/>
  <c r="AW174" i="1" s="1"/>
  <c r="AV182" i="1"/>
  <c r="AW182" i="1" s="1"/>
  <c r="AV190" i="1"/>
  <c r="AW190" i="1" s="1"/>
  <c r="AV206" i="1"/>
  <c r="AW206" i="1" s="1"/>
  <c r="AV6" i="1"/>
  <c r="AW6" i="1" s="1"/>
  <c r="AV14" i="1"/>
  <c r="AW14" i="1" s="1"/>
  <c r="AV30" i="1"/>
  <c r="AW30" i="1" s="1"/>
  <c r="AV38" i="1"/>
  <c r="AW38" i="1" s="1"/>
  <c r="AV54" i="1"/>
  <c r="AW54" i="1" s="1"/>
  <c r="AV62" i="1"/>
  <c r="AW62" i="1" s="1"/>
  <c r="AV78" i="1"/>
  <c r="AW78" i="1" s="1"/>
  <c r="AV86" i="1"/>
  <c r="AW86" i="1" s="1"/>
  <c r="AV126" i="1"/>
  <c r="AW126" i="1" s="1"/>
  <c r="AV134" i="1"/>
  <c r="AW134" i="1" s="1"/>
  <c r="AV198" i="1"/>
  <c r="AW198" i="1" s="1"/>
  <c r="AV222" i="1"/>
  <c r="AW222" i="1" s="1"/>
  <c r="AV109" i="1"/>
  <c r="AW109" i="1" s="1"/>
  <c r="AV96" i="1"/>
  <c r="AW96" i="1" s="1"/>
  <c r="AV55" i="1"/>
  <c r="AW55" i="1" s="1"/>
  <c r="AV183" i="1"/>
  <c r="AW183" i="1" s="1"/>
  <c r="AV128" i="1"/>
  <c r="AW128" i="1" s="1"/>
  <c r="AV65" i="1"/>
  <c r="AW65" i="1" s="1"/>
  <c r="AV193" i="1"/>
  <c r="AW193" i="1" s="1"/>
  <c r="AV187" i="1"/>
  <c r="AW187" i="1" s="1"/>
  <c r="AV53" i="1"/>
  <c r="AW53" i="1" s="1"/>
  <c r="AV117" i="1"/>
  <c r="AW117" i="1" s="1"/>
  <c r="AV120" i="1"/>
  <c r="AW120" i="1" s="1"/>
  <c r="AV203" i="1"/>
  <c r="AW203" i="1" s="1"/>
  <c r="AV127" i="1"/>
  <c r="AW127" i="1" s="1"/>
  <c r="AV48" i="1"/>
  <c r="AW48" i="1" s="1"/>
  <c r="AV9" i="1"/>
  <c r="AW9" i="1" s="1"/>
  <c r="AV61" i="1"/>
  <c r="AW61" i="1" s="1"/>
  <c r="AV125" i="1"/>
  <c r="AW125" i="1" s="1"/>
  <c r="AV189" i="1"/>
  <c r="AW189" i="1" s="1"/>
  <c r="AV136" i="1"/>
  <c r="AW136" i="1" s="1"/>
  <c r="AV7" i="1"/>
  <c r="AW7" i="1" s="1"/>
  <c r="AV71" i="1"/>
  <c r="AW71" i="1" s="1"/>
  <c r="AV135" i="1"/>
  <c r="AW135" i="1" s="1"/>
  <c r="AV199" i="1"/>
  <c r="AW199" i="1" s="1"/>
  <c r="AV56" i="1"/>
  <c r="AW56" i="1" s="1"/>
  <c r="AV152" i="1"/>
  <c r="AW152" i="1" s="1"/>
  <c r="AV17" i="1"/>
  <c r="AW17" i="1" s="1"/>
  <c r="AV81" i="1"/>
  <c r="AW81" i="1" s="1"/>
  <c r="AV145" i="1"/>
  <c r="AW145" i="1" s="1"/>
  <c r="AV209" i="1"/>
  <c r="AW209" i="1" s="1"/>
  <c r="AV59" i="1"/>
  <c r="AW59" i="1" s="1"/>
  <c r="AV123" i="1"/>
  <c r="AW123" i="1" s="1"/>
  <c r="AV211" i="1"/>
  <c r="AW211" i="1" s="1"/>
  <c r="AV3" i="1"/>
  <c r="AW3" i="1" s="1"/>
  <c r="AV224" i="1" l="1"/>
  <c r="AW224" i="1" l="1"/>
  <c r="K224" i="1"/>
  <c r="C227" i="1" s="1"/>
</calcChain>
</file>

<file path=xl/sharedStrings.xml><?xml version="1.0" encoding="utf-8"?>
<sst xmlns="http://schemas.openxmlformats.org/spreadsheetml/2006/main" count="1746" uniqueCount="243">
  <si>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</si>
  <si>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</si>
  <si>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</si>
  <si>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</si>
  <si>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</si>
  <si>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</si>
  <si>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</si>
  <si>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</si>
  <si>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</si>
  <si>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</si>
  <si>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</si>
  <si>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</si>
  <si>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</si>
  <si>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</si>
  <si>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</si>
  <si>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</si>
  <si>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</si>
  <si>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</si>
  <si>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</si>
  <si>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</si>
  <si>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</si>
  <si>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</si>
  <si>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</si>
  <si>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</si>
  <si>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</si>
  <si>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</si>
  <si>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</si>
  <si>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</si>
  <si>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</si>
  <si>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</si>
  <si>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</si>
  <si>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</si>
  <si>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</si>
  <si>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</si>
  <si>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</si>
  <si>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</si>
  <si>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</si>
  <si>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</si>
  <si>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</si>
  <si>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</si>
  <si>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</si>
  <si>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</si>
  <si>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</si>
  <si>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</si>
  <si>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</si>
  <si>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</si>
  <si>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</si>
  <si>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</si>
  <si>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</si>
  <si>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</si>
  <si>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</si>
  <si>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</si>
  <si>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</si>
  <si>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</si>
  <si>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</si>
  <si>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</si>
  <si>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</si>
  <si>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</si>
  <si>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SWNE</t>
  </si>
  <si>
    <t>19</t>
  </si>
  <si>
    <t>163</t>
  </si>
  <si>
    <t>050</t>
  </si>
  <si>
    <t>26-019-1920</t>
  </si>
  <si>
    <t>BRENT COSLEY</t>
  </si>
  <si>
    <t>PO BOX 560</t>
  </si>
  <si>
    <t>PEMBINA ND 58271-0560</t>
  </si>
  <si>
    <t>SWNW</t>
  </si>
  <si>
    <t>NWNW</t>
  </si>
  <si>
    <t>26-019-1960</t>
  </si>
  <si>
    <t>BARBARA MATTSON</t>
  </si>
  <si>
    <t>2122 RIVER RD NW  APT 11</t>
  </si>
  <si>
    <t>EAST GRAND FORKS MN 56721-0000</t>
  </si>
  <si>
    <t>NWSW</t>
  </si>
  <si>
    <t>SWSW</t>
  </si>
  <si>
    <t>SESE</t>
  </si>
  <si>
    <t>24</t>
  </si>
  <si>
    <t>051</t>
  </si>
  <si>
    <t>26-019-1970</t>
  </si>
  <si>
    <t>TIMOTHY J CLOW</t>
  </si>
  <si>
    <t>811 COOLIDGE PLACE</t>
  </si>
  <si>
    <t>ROCKFORD IL 61107-0000</t>
  </si>
  <si>
    <t>SESW</t>
  </si>
  <si>
    <t>NESW</t>
  </si>
  <si>
    <t>26-019-1980</t>
  </si>
  <si>
    <t>MARSHAL D &amp; LORNA J HEMMES</t>
  </si>
  <si>
    <t>PO BOX 27</t>
  </si>
  <si>
    <t>HUMBOLDT MN 56731-0000</t>
  </si>
  <si>
    <t>NWSE</t>
  </si>
  <si>
    <t>SWSE</t>
  </si>
  <si>
    <t>NESE</t>
  </si>
  <si>
    <t>SENE</t>
  </si>
  <si>
    <t>26-020-2000</t>
  </si>
  <si>
    <t>WEBSTER LAND LLLP</t>
  </si>
  <si>
    <t>18414 260TH AVE</t>
  </si>
  <si>
    <t>ELBOW LAKE MN 56531-0000</t>
  </si>
  <si>
    <t>NENE</t>
  </si>
  <si>
    <t>20</t>
  </si>
  <si>
    <t>26-020-2020</t>
  </si>
  <si>
    <t>DAVID &amp; TIFFANY HEMMES</t>
  </si>
  <si>
    <t>PO BOX 55</t>
  </si>
  <si>
    <t>HUMBOLDT MN 56731-0055</t>
  </si>
  <si>
    <t>26-020-2040</t>
  </si>
  <si>
    <t>NENW</t>
  </si>
  <si>
    <t>26-020-2060</t>
  </si>
  <si>
    <t>GARY A WEBSTER</t>
  </si>
  <si>
    <t>1239 390TH ST</t>
  </si>
  <si>
    <t>ST VINCENT MN 56755-0000</t>
  </si>
  <si>
    <t>26-020-2080</t>
  </si>
  <si>
    <t>MARK S &amp; KIMBERLY ASH</t>
  </si>
  <si>
    <t>18244 ALPINE LOOP</t>
  </si>
  <si>
    <t>LEWES DE 19958-0000</t>
  </si>
  <si>
    <t>26-021-2100</t>
  </si>
  <si>
    <t>GARY H JOHNSON</t>
  </si>
  <si>
    <t>1654 370TH ST PO BOX 25</t>
  </si>
  <si>
    <t>HUMBOLDT MN 56731-0025</t>
  </si>
  <si>
    <t>NWNE</t>
  </si>
  <si>
    <t>21</t>
  </si>
  <si>
    <t>26-021-2120</t>
  </si>
  <si>
    <t>SENW</t>
  </si>
  <si>
    <t>26-021-2140</t>
  </si>
  <si>
    <t>BENJAMIN D DIAMOND</t>
  </si>
  <si>
    <t>704 DOUGLAS AVE NE</t>
  </si>
  <si>
    <t>HALLOCK MN 56728-0000</t>
  </si>
  <si>
    <t>26-021-2150</t>
  </si>
  <si>
    <t>MARSHAL D HEMMES</t>
  </si>
  <si>
    <t>26-021-2160</t>
  </si>
  <si>
    <t>26-021-2170</t>
  </si>
  <si>
    <t>26-021-2180</t>
  </si>
  <si>
    <t>BRADLEY D &amp; SUSAN L HEMMES</t>
  </si>
  <si>
    <t>PO BOX 52</t>
  </si>
  <si>
    <t>26-021-2190</t>
  </si>
  <si>
    <t>DAVID HEMMES</t>
  </si>
  <si>
    <t>26-021-2200</t>
  </si>
  <si>
    <t>26-022-2250</t>
  </si>
  <si>
    <t>JANINE EASTON</t>
  </si>
  <si>
    <t>PO BOX 269</t>
  </si>
  <si>
    <t>NECHE ND 58265-0000</t>
  </si>
  <si>
    <t>22</t>
  </si>
  <si>
    <t>26-022-2260</t>
  </si>
  <si>
    <t>26-022-2280</t>
  </si>
  <si>
    <t>LANCE R &amp; LEONOR LOER</t>
  </si>
  <si>
    <t>3633 155TH AVE</t>
  </si>
  <si>
    <t>26-022-2290</t>
  </si>
  <si>
    <t>26-022-2300</t>
  </si>
  <si>
    <t>WIESE FAMILY LLP</t>
  </si>
  <si>
    <t>1320 WHITING RD NW  UNIT</t>
  </si>
  <si>
    <t>BEMIDJI MN 56601-0000</t>
  </si>
  <si>
    <t>26-022-2310</t>
  </si>
  <si>
    <t>26-027-2820</t>
  </si>
  <si>
    <t>FOUR STAR INVESTMENTS INC</t>
  </si>
  <si>
    <t>1317 ROANOAKE DR</t>
  </si>
  <si>
    <t>GRAHAM TX 76450-0000</t>
  </si>
  <si>
    <t>27</t>
  </si>
  <si>
    <t>26-027-2840</t>
  </si>
  <si>
    <t>BRADLEY J SOBOLIK</t>
  </si>
  <si>
    <t>PO BOX 233</t>
  </si>
  <si>
    <t>HALLOCK MN 56728-0233</t>
  </si>
  <si>
    <t>26-027-2900</t>
  </si>
  <si>
    <t>MARK &amp; LORI WIESE</t>
  </si>
  <si>
    <t>PO BOX 72</t>
  </si>
  <si>
    <t>HUMBOLDT MN 56731-0072</t>
  </si>
  <si>
    <t>26-027-2920</t>
  </si>
  <si>
    <t>26-027-2940</t>
  </si>
  <si>
    <t>26-027-2960</t>
  </si>
  <si>
    <t>26-028-2980</t>
  </si>
  <si>
    <t>28</t>
  </si>
  <si>
    <t>26-028-3000</t>
  </si>
  <si>
    <t>26-028-3020</t>
  </si>
  <si>
    <t>26-028-3040</t>
  </si>
  <si>
    <t>WILWAND HOLDINGS LLC</t>
  </si>
  <si>
    <t>PO BOX 409</t>
  </si>
  <si>
    <t>PEMBINA ND 58271-0409</t>
  </si>
  <si>
    <t>26-028-3050</t>
  </si>
  <si>
    <t>26-028-3060</t>
  </si>
  <si>
    <t>ROGER J LOER</t>
  </si>
  <si>
    <t>PO BOX 45</t>
  </si>
  <si>
    <t>26-028-3070</t>
  </si>
  <si>
    <t>STREGE FARMS</t>
  </si>
  <si>
    <t>3810 260TH AVE</t>
  </si>
  <si>
    <t>LANCASTER MN 56735-0000</t>
  </si>
  <si>
    <t>26-029-3080</t>
  </si>
  <si>
    <t>29</t>
  </si>
  <si>
    <t>26-029-3100</t>
  </si>
  <si>
    <t>GLORIA J REESE REVOC TRUST</t>
  </si>
  <si>
    <t>18960 BROADMOORE DR</t>
  </si>
  <si>
    <t>EDEN PRAIRIE MN 55346-0000</t>
  </si>
  <si>
    <t>26-029-3110</t>
  </si>
  <si>
    <t>PEMBINA ND 58271-0000</t>
  </si>
  <si>
    <t>26-029-3115</t>
  </si>
  <si>
    <t>26-029-3120</t>
  </si>
  <si>
    <t>JOHN P. STOUGHTON</t>
  </si>
  <si>
    <t>34 SHADOW PL</t>
  </si>
  <si>
    <t>BILLINGS MT 59102-0000</t>
  </si>
  <si>
    <t>26-029-3130</t>
  </si>
  <si>
    <t>26-029-3140</t>
  </si>
  <si>
    <t>26-029-3160</t>
  </si>
  <si>
    <t>26-030-3180</t>
  </si>
  <si>
    <t>ALICE STOUGHTON</t>
  </si>
  <si>
    <t>30</t>
  </si>
  <si>
    <t>26-030-3200</t>
  </si>
  <si>
    <t>26-030-3220</t>
  </si>
  <si>
    <t>26-033-3380</t>
  </si>
  <si>
    <t>33</t>
  </si>
  <si>
    <t>26-033-3440</t>
  </si>
  <si>
    <t>ANNE DIXON</t>
  </si>
  <si>
    <t>6813 DAKOTA TRL</t>
  </si>
  <si>
    <t>EDINA MN 55439-0000</t>
  </si>
  <si>
    <t>26-034-3460</t>
  </si>
  <si>
    <t>34</t>
  </si>
  <si>
    <t>26-034-3500</t>
  </si>
  <si>
    <t>26-034-3510</t>
  </si>
  <si>
    <t>DANIEL &amp; DIANE YOUNGGREN</t>
  </si>
  <si>
    <t>722 6TH ST SE</t>
  </si>
  <si>
    <t>26-324-7140</t>
  </si>
  <si>
    <t>26-324-7160</t>
  </si>
  <si>
    <t>26-324-7200</t>
  </si>
  <si>
    <t>WILWAND GRAIN</t>
  </si>
  <si>
    <t>26-324-7220</t>
  </si>
  <si>
    <t>26-324-7240</t>
  </si>
  <si>
    <t>26-325-7260</t>
  </si>
  <si>
    <t>1446 360TH ST PO BOX 55</t>
  </si>
  <si>
    <t>25</t>
  </si>
  <si>
    <t>CSAH 6</t>
  </si>
  <si>
    <t>120TH AVE</t>
  </si>
  <si>
    <t>360TH ST</t>
  </si>
  <si>
    <t>130TH AVE</t>
  </si>
  <si>
    <t>140TH AVE</t>
  </si>
  <si>
    <t>155TH AVE</t>
  </si>
  <si>
    <t>115TH AVE</t>
  </si>
  <si>
    <t>350TH ST</t>
  </si>
  <si>
    <t>150TH AVE</t>
  </si>
  <si>
    <t>TOTAL WATERSHED ACRES:</t>
  </si>
  <si>
    <t>KITTSON CO ROADS</t>
  </si>
  <si>
    <t>SAINT VINCENT TWP ROADS</t>
  </si>
  <si>
    <t>KITTSON HWY DEPT. 401 2ND STREET SW</t>
  </si>
  <si>
    <t>HALLOCK MN 56728</t>
  </si>
  <si>
    <t>NEIL WIESE PO BOX 11</t>
  </si>
  <si>
    <t>HUMBOLDT MN 56731</t>
  </si>
  <si>
    <t>VOID</t>
  </si>
  <si>
    <t>NO ADDRESS</t>
  </si>
  <si>
    <t>NO CITY STATE ZIP</t>
  </si>
  <si>
    <t>CSAH 16</t>
  </si>
  <si>
    <t>CSAH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</si>
</sst>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7"/>
  <sheetViews>
    <sheetView tabSelected="1" workbookViewId="0">
      <pane xSplit="1" ySplit="2" topLeftCell="AP189" activePane="bottomRight" state="frozen"/>
      <selection pane="topRight" activeCell="B1" sqref="B1"/>
      <selection pane="bottomLeft" activeCell="A3" sqref="A3"/>
      <selection pane="bottomRight" activeCell="AT213" sqref="AT213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3" style="1" bestFit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3.7109375" style="2" customWidth="1"/>
    <col min="29" max="29" width="13.7109375" style="5" customWidth="1"/>
    <col min="30" max="30" width="17.7109375" style="10" hidden="1" customWidth="1"/>
    <col min="31" max="31" width="17.7109375" style="5" hidden="1" customWidth="1"/>
    <col min="32" max="33" width="17.7109375" style="2" hidden="1" customWidth="1"/>
    <col min="34" max="34" width="17.7109375" style="5" hidden="1" customWidth="1"/>
    <col min="35" max="35" width="17.7109375" style="9" customWidth="1"/>
    <col min="36" max="36" width="17.7109375" style="5" customWidth="1"/>
    <col min="37" max="37" width="19.7109375" style="2" hidden="1" customWidth="1"/>
    <col min="38" max="38" width="19.7109375" style="5" hidden="1" customWidth="1"/>
    <col min="39" max="39" width="17.7109375" style="3" customWidth="1"/>
    <col min="40" max="40" width="17.7109375" style="5" customWidth="1"/>
    <col min="41" max="41" width="17.7109375" style="3" customWidth="1"/>
    <col min="42" max="42" width="17.7109375" style="5" customWidth="1"/>
    <col min="43" max="43" width="17.7109375" style="2" customWidth="1"/>
    <col min="44" max="44" width="17.7109375" style="5" customWidth="1"/>
    <col min="45" max="46" width="17.7109375" style="2" customWidth="1"/>
    <col min="47" max="47" width="17.7109375" style="5" customWidth="1"/>
    <col min="48" max="48" width="17.7109375" style="11" customWidth="1"/>
    <col min="49" max="49" width="17.7109375" style="5" customWidth="1"/>
    <col min="50" max="50" width="13.7109375" style="12" hidden="1" customWidth="1"/>
    <col min="51" max="51" width="13.7109375" style="5" hidden="1" customWidth="1"/>
    <col min="52" max="52" width="13.7109375" style="13" hidden="1" customWidth="1"/>
    <col min="53" max="53" width="13.7109375" style="5" hidden="1" customWidth="1"/>
    <col min="54" max="54" width="13.7109375" style="14" hidden="1" customWidth="1"/>
    <col min="55" max="55" width="13.7109375" style="5" hidden="1" customWidth="1"/>
    <col min="56" max="56" width="13.7109375" style="15" hidden="1" customWidth="1"/>
    <col min="57" max="57" width="13.7109375" style="5" hidden="1" customWidth="1"/>
  </cols>
  <sheetData>
    <row r="1" spans="1:57" x14ac:dyDescent="0.25">
      <c r="AN1" s="5">
        <v>1860</v>
      </c>
      <c r="AP1" s="5">
        <v>3100</v>
      </c>
      <c r="AR1" s="5">
        <v>1</v>
      </c>
      <c r="AW1" s="5" t="s">
        <v>0</v>
      </c>
    </row>
    <row r="2" spans="1:57" ht="67.900000000000006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16" t="s">
        <v>56</v>
      </c>
      <c r="AC2" s="16" t="s">
        <v>57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4" t="s">
        <v>48</v>
      </c>
      <c r="AY2" s="16" t="s">
        <v>49</v>
      </c>
      <c r="AZ2" s="25" t="s">
        <v>50</v>
      </c>
      <c r="BA2" s="16" t="s">
        <v>51</v>
      </c>
      <c r="BB2" s="26" t="s">
        <v>52</v>
      </c>
      <c r="BC2" s="16" t="s">
        <v>53</v>
      </c>
      <c r="BD2" s="27" t="s">
        <v>54</v>
      </c>
      <c r="BE2" s="16" t="s">
        <v>55</v>
      </c>
    </row>
    <row r="3" spans="1:57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59</v>
      </c>
      <c r="G3" s="1" t="s">
        <v>60</v>
      </c>
      <c r="H3" s="1" t="s">
        <v>61</v>
      </c>
      <c r="I3" s="2">
        <v>153.93</v>
      </c>
      <c r="J3" s="2">
        <v>37.74</v>
      </c>
      <c r="K3" s="2">
        <f t="shared" ref="K3:K66" si="0">SUM(N3,P3,R3,T3,V3,X3,Z3,AD3,AG3,AI3,AK3,AX3,AZ3,BB3,BD3,AB3)</f>
        <v>21.43</v>
      </c>
      <c r="L3" s="2">
        <f t="shared" ref="L3:L66" si="1">SUM(M3,AF3,AM3,AO3,AQ3,AS3,AT3)</f>
        <v>0</v>
      </c>
      <c r="AB3" s="2">
        <v>21.43</v>
      </c>
      <c r="AC3" s="5">
        <v>2381.9445000000001</v>
      </c>
      <c r="AN3" s="5" t="str">
        <f t="shared" ref="AN3:AN34" si="2">IF(AM3&gt;0,AM3*$AN$1,"")</f>
        <v/>
      </c>
      <c r="AP3" s="5" t="str">
        <f t="shared" ref="AP3:AP34" si="3">IF(AO3&gt;0,AO3*$AP$1,"")</f>
        <v/>
      </c>
      <c r="AR3" s="5" t="str">
        <f t="shared" ref="AR3:AR34" si="4">IF(AQ3&gt;0,AQ3*$AR$1,"")</f>
        <v/>
      </c>
      <c r="AU3" s="5">
        <f>SUM(O3,Q3,S3,U3,W3,Y3,AA3,AE3,AH3,AJ3,AL3,AY3,BA3,BC3,BE3,AC3)</f>
        <v>2381.9445000000001</v>
      </c>
      <c r="AV3" s="11">
        <f t="shared" ref="AV3:AV66" si="5">(AU3/$AU$224)*100</f>
        <v>0.20065561277667449</v>
      </c>
      <c r="AW3" s="5">
        <f t="shared" ref="AW3:AW34" si="6">(AV3/100)*$AW$1</f>
        <v>200.65561277667447</v>
      </c>
    </row>
    <row r="4" spans="1:57" x14ac:dyDescent="0.25">
      <c r="A4" s="1" t="s">
        <v>62</v>
      </c>
      <c r="B4" s="1" t="s">
        <v>63</v>
      </c>
      <c r="C4" s="1" t="s">
        <v>64</v>
      </c>
      <c r="D4" s="1" t="s">
        <v>65</v>
      </c>
      <c r="E4" s="1" t="s">
        <v>67</v>
      </c>
      <c r="F4" s="1" t="s">
        <v>59</v>
      </c>
      <c r="G4" s="1" t="s">
        <v>60</v>
      </c>
      <c r="H4" s="1" t="s">
        <v>61</v>
      </c>
      <c r="I4" s="2">
        <v>153.93</v>
      </c>
      <c r="J4" s="2">
        <v>35.46</v>
      </c>
      <c r="K4" s="2">
        <f t="shared" si="0"/>
        <v>12.31</v>
      </c>
      <c r="L4" s="2">
        <f t="shared" si="1"/>
        <v>0</v>
      </c>
      <c r="AB4" s="2">
        <v>12.31</v>
      </c>
      <c r="AC4" s="5">
        <v>1368.2565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U4" s="5">
        <f t="shared" ref="AU4:AU67" si="7">SUM(O4,Q4,S4,U4,W4,Y4,AA4,AE4,AH4,AJ4,AL4,AY4,BA4,BC4,BE4,AC4)</f>
        <v>1368.2565</v>
      </c>
      <c r="AV4" s="11">
        <f t="shared" si="5"/>
        <v>0.11526227686798239</v>
      </c>
      <c r="AW4" s="5">
        <f t="shared" ref="AW4:AW67" si="8">(AV4/100)*$AW$1</f>
        <v>115.26227686798238</v>
      </c>
    </row>
    <row r="5" spans="1:57" x14ac:dyDescent="0.25">
      <c r="A5" s="1" t="s">
        <v>68</v>
      </c>
      <c r="B5" s="1" t="s">
        <v>69</v>
      </c>
      <c r="C5" s="1" t="s">
        <v>70</v>
      </c>
      <c r="D5" s="1" t="s">
        <v>71</v>
      </c>
      <c r="E5" s="1" t="s">
        <v>72</v>
      </c>
      <c r="F5" s="1" t="s">
        <v>59</v>
      </c>
      <c r="G5" s="1" t="s">
        <v>60</v>
      </c>
      <c r="H5" s="1" t="s">
        <v>61</v>
      </c>
      <c r="I5" s="2">
        <v>80</v>
      </c>
      <c r="J5" s="2">
        <v>34.159999999999997</v>
      </c>
      <c r="K5" s="2">
        <f t="shared" si="0"/>
        <v>15.17</v>
      </c>
      <c r="L5" s="2">
        <f t="shared" si="1"/>
        <v>0</v>
      </c>
      <c r="AB5" s="2">
        <v>15.17</v>
      </c>
      <c r="AC5" s="5">
        <v>1686.1455000000001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U5" s="5">
        <f t="shared" si="7"/>
        <v>1686.1455000000001</v>
      </c>
      <c r="AV5" s="11">
        <f t="shared" si="5"/>
        <v>0.14204132738320818</v>
      </c>
      <c r="AW5" s="5">
        <f t="shared" si="8"/>
        <v>142.04132738320817</v>
      </c>
    </row>
    <row r="6" spans="1:57" x14ac:dyDescent="0.25">
      <c r="A6" s="1" t="s">
        <v>68</v>
      </c>
      <c r="B6" s="1" t="s">
        <v>69</v>
      </c>
      <c r="C6" s="1" t="s">
        <v>70</v>
      </c>
      <c r="D6" s="1" t="s">
        <v>71</v>
      </c>
      <c r="E6" s="1" t="s">
        <v>66</v>
      </c>
      <c r="F6" s="1" t="s">
        <v>59</v>
      </c>
      <c r="G6" s="1" t="s">
        <v>60</v>
      </c>
      <c r="H6" s="1" t="s">
        <v>61</v>
      </c>
      <c r="I6" s="2">
        <v>80</v>
      </c>
      <c r="J6" s="2">
        <v>0.09</v>
      </c>
      <c r="K6" s="2">
        <f t="shared" si="0"/>
        <v>0.04</v>
      </c>
      <c r="L6" s="2">
        <f t="shared" si="1"/>
        <v>0</v>
      </c>
      <c r="AB6" s="2">
        <v>0.04</v>
      </c>
      <c r="AC6" s="5">
        <v>4.4460000000000006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U6" s="5">
        <f t="shared" si="7"/>
        <v>4.4460000000000006</v>
      </c>
      <c r="AV6" s="11">
        <f t="shared" si="5"/>
        <v>3.7453217503812317E-4</v>
      </c>
      <c r="AW6" s="5">
        <f t="shared" si="8"/>
        <v>0.37453217503812314</v>
      </c>
    </row>
    <row r="7" spans="1:57" x14ac:dyDescent="0.25">
      <c r="A7" s="1" t="s">
        <v>68</v>
      </c>
      <c r="B7" s="1" t="s">
        <v>69</v>
      </c>
      <c r="C7" s="1" t="s">
        <v>70</v>
      </c>
      <c r="D7" s="1" t="s">
        <v>71</v>
      </c>
      <c r="E7" s="1" t="s">
        <v>73</v>
      </c>
      <c r="F7" s="1" t="s">
        <v>59</v>
      </c>
      <c r="G7" s="1" t="s">
        <v>60</v>
      </c>
      <c r="H7" s="1" t="s">
        <v>61</v>
      </c>
      <c r="I7" s="2">
        <v>80</v>
      </c>
      <c r="J7" s="2">
        <v>38.299999999999997</v>
      </c>
      <c r="K7" s="2">
        <f t="shared" si="0"/>
        <v>7.8</v>
      </c>
      <c r="L7" s="2">
        <f t="shared" si="1"/>
        <v>0</v>
      </c>
      <c r="N7" s="4">
        <v>3.82</v>
      </c>
      <c r="O7" s="5">
        <v>2079.9899999999998</v>
      </c>
      <c r="AB7" s="2">
        <v>3.98</v>
      </c>
      <c r="AC7" s="5">
        <v>442.37700000000001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U7" s="5">
        <f t="shared" si="7"/>
        <v>2522.3669999999997</v>
      </c>
      <c r="AV7" s="11">
        <f t="shared" si="5"/>
        <v>0.21248484002572768</v>
      </c>
      <c r="AW7" s="5">
        <f t="shared" si="8"/>
        <v>212.48484002572769</v>
      </c>
    </row>
    <row r="8" spans="1:57" x14ac:dyDescent="0.25">
      <c r="A8" s="1" t="s">
        <v>68</v>
      </c>
      <c r="B8" s="1" t="s">
        <v>69</v>
      </c>
      <c r="C8" s="1" t="s">
        <v>70</v>
      </c>
      <c r="D8" s="1" t="s">
        <v>71</v>
      </c>
      <c r="E8" s="1" t="s">
        <v>74</v>
      </c>
      <c r="F8" s="1" t="s">
        <v>75</v>
      </c>
      <c r="G8" s="1" t="s">
        <v>60</v>
      </c>
      <c r="H8" s="1" t="s">
        <v>76</v>
      </c>
      <c r="I8" s="2">
        <v>80</v>
      </c>
      <c r="J8" s="2">
        <v>0.05</v>
      </c>
      <c r="K8" s="2">
        <f t="shared" si="0"/>
        <v>0.02</v>
      </c>
      <c r="L8" s="2">
        <f t="shared" si="1"/>
        <v>0</v>
      </c>
      <c r="N8" s="4">
        <v>0.02</v>
      </c>
      <c r="O8" s="5">
        <v>10.89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U8" s="5">
        <f t="shared" si="7"/>
        <v>10.89</v>
      </c>
      <c r="AV8" s="11">
        <f t="shared" si="5"/>
        <v>9.1737638015410732E-4</v>
      </c>
      <c r="AW8" s="5">
        <f t="shared" si="8"/>
        <v>0.91737638015410727</v>
      </c>
    </row>
    <row r="9" spans="1:57" x14ac:dyDescent="0.25">
      <c r="A9" s="1" t="s">
        <v>77</v>
      </c>
      <c r="B9" s="1" t="s">
        <v>78</v>
      </c>
      <c r="C9" s="1" t="s">
        <v>79</v>
      </c>
      <c r="D9" s="1" t="s">
        <v>80</v>
      </c>
      <c r="E9" s="1" t="s">
        <v>81</v>
      </c>
      <c r="F9" s="1" t="s">
        <v>59</v>
      </c>
      <c r="G9" s="1" t="s">
        <v>60</v>
      </c>
      <c r="H9" s="1" t="s">
        <v>61</v>
      </c>
      <c r="I9" s="2">
        <v>80</v>
      </c>
      <c r="J9" s="2">
        <v>42.12</v>
      </c>
      <c r="K9" s="2">
        <f t="shared" si="0"/>
        <v>9.5399999999999991</v>
      </c>
      <c r="L9" s="2">
        <f t="shared" si="1"/>
        <v>0</v>
      </c>
      <c r="N9" s="4">
        <v>6.32</v>
      </c>
      <c r="O9" s="5">
        <v>3441.24</v>
      </c>
      <c r="P9" s="6">
        <v>1.43</v>
      </c>
      <c r="Q9" s="5">
        <v>639.92499999999995</v>
      </c>
      <c r="AB9" s="2">
        <v>1.79</v>
      </c>
      <c r="AC9" s="5">
        <v>198.95849999999999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U9" s="5">
        <f t="shared" si="7"/>
        <v>4280.1234999999997</v>
      </c>
      <c r="AV9" s="11">
        <f t="shared" si="5"/>
        <v>0.36055869633081061</v>
      </c>
      <c r="AW9" s="5">
        <f t="shared" si="8"/>
        <v>360.55869633081062</v>
      </c>
    </row>
    <row r="10" spans="1:57" x14ac:dyDescent="0.25">
      <c r="A10" s="1" t="s">
        <v>77</v>
      </c>
      <c r="B10" s="1" t="s">
        <v>78</v>
      </c>
      <c r="C10" s="1" t="s">
        <v>79</v>
      </c>
      <c r="D10" s="1" t="s">
        <v>80</v>
      </c>
      <c r="E10" s="1" t="s">
        <v>82</v>
      </c>
      <c r="F10" s="1" t="s">
        <v>59</v>
      </c>
      <c r="G10" s="1" t="s">
        <v>60</v>
      </c>
      <c r="H10" s="1" t="s">
        <v>61</v>
      </c>
      <c r="I10" s="2">
        <v>80</v>
      </c>
      <c r="J10" s="2">
        <v>36.61</v>
      </c>
      <c r="K10" s="2">
        <f t="shared" si="0"/>
        <v>1.44</v>
      </c>
      <c r="L10" s="2">
        <f t="shared" si="1"/>
        <v>0</v>
      </c>
      <c r="N10" s="4">
        <v>0.63</v>
      </c>
      <c r="O10" s="5">
        <v>343.03500000000003</v>
      </c>
      <c r="P10" s="6">
        <v>0.81</v>
      </c>
      <c r="Q10" s="5">
        <v>362.47500000000002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U10" s="5">
        <f t="shared" si="7"/>
        <v>705.51</v>
      </c>
      <c r="AV10" s="11">
        <f t="shared" si="5"/>
        <v>5.943234251262848E-2</v>
      </c>
      <c r="AW10" s="5">
        <f t="shared" si="8"/>
        <v>59.43234251262848</v>
      </c>
    </row>
    <row r="11" spans="1:57" x14ac:dyDescent="0.25">
      <c r="A11" s="1" t="s">
        <v>77</v>
      </c>
      <c r="B11" s="1" t="s">
        <v>78</v>
      </c>
      <c r="C11" s="1" t="s">
        <v>79</v>
      </c>
      <c r="D11" s="1" t="s">
        <v>80</v>
      </c>
      <c r="E11" s="1" t="s">
        <v>73</v>
      </c>
      <c r="F11" s="1" t="s">
        <v>59</v>
      </c>
      <c r="G11" s="1" t="s">
        <v>60</v>
      </c>
      <c r="H11" s="1" t="s">
        <v>61</v>
      </c>
      <c r="I11" s="2">
        <v>80</v>
      </c>
      <c r="J11" s="2">
        <v>7.0000000000000007E-2</v>
      </c>
      <c r="K11" s="2">
        <f t="shared" si="0"/>
        <v>0.03</v>
      </c>
      <c r="L11" s="2">
        <f t="shared" si="1"/>
        <v>0</v>
      </c>
      <c r="AB11" s="2">
        <v>0.03</v>
      </c>
      <c r="AC11" s="5">
        <v>3.3344999999999998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U11" s="5">
        <f t="shared" si="7"/>
        <v>3.3344999999999998</v>
      </c>
      <c r="AV11" s="11">
        <f t="shared" si="5"/>
        <v>2.8089913127859231E-4</v>
      </c>
      <c r="AW11" s="5">
        <f t="shared" si="8"/>
        <v>0.28089913127859234</v>
      </c>
    </row>
    <row r="12" spans="1:57" x14ac:dyDescent="0.25">
      <c r="A12" s="1" t="s">
        <v>83</v>
      </c>
      <c r="B12" s="1" t="s">
        <v>84</v>
      </c>
      <c r="C12" s="1" t="s">
        <v>85</v>
      </c>
      <c r="D12" s="1" t="s">
        <v>86</v>
      </c>
      <c r="E12" s="1" t="s">
        <v>81</v>
      </c>
      <c r="F12" s="1" t="s">
        <v>59</v>
      </c>
      <c r="G12" s="1" t="s">
        <v>60</v>
      </c>
      <c r="H12" s="1" t="s">
        <v>61</v>
      </c>
      <c r="I12" s="2">
        <v>160</v>
      </c>
      <c r="J12" s="2">
        <v>7.0000000000000007E-2</v>
      </c>
      <c r="K12" s="2">
        <f t="shared" si="0"/>
        <v>7.0000000000000007E-2</v>
      </c>
      <c r="L12" s="2">
        <f t="shared" si="1"/>
        <v>0</v>
      </c>
      <c r="N12" s="4">
        <v>7.0000000000000007E-2</v>
      </c>
      <c r="O12" s="5">
        <v>38.115000000000002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U12" s="5">
        <f t="shared" si="7"/>
        <v>38.115000000000002</v>
      </c>
      <c r="AV12" s="11">
        <f t="shared" si="5"/>
        <v>3.2108173305393757E-3</v>
      </c>
      <c r="AW12" s="5">
        <f t="shared" si="8"/>
        <v>3.2108173305393755</v>
      </c>
    </row>
    <row r="13" spans="1:57" x14ac:dyDescent="0.25">
      <c r="A13" s="1" t="s">
        <v>83</v>
      </c>
      <c r="B13" s="1" t="s">
        <v>84</v>
      </c>
      <c r="C13" s="1" t="s">
        <v>85</v>
      </c>
      <c r="D13" s="1" t="s">
        <v>86</v>
      </c>
      <c r="E13" s="1" t="s">
        <v>82</v>
      </c>
      <c r="F13" s="1" t="s">
        <v>59</v>
      </c>
      <c r="G13" s="1" t="s">
        <v>60</v>
      </c>
      <c r="H13" s="1" t="s">
        <v>61</v>
      </c>
      <c r="I13" s="2">
        <v>160</v>
      </c>
      <c r="J13" s="2">
        <v>0.06</v>
      </c>
      <c r="K13" s="2">
        <f t="shared" si="0"/>
        <v>0.05</v>
      </c>
      <c r="L13" s="2">
        <f t="shared" si="1"/>
        <v>0</v>
      </c>
      <c r="N13" s="4">
        <v>0.03</v>
      </c>
      <c r="O13" s="5">
        <v>16.335000000000001</v>
      </c>
      <c r="P13" s="6">
        <v>0.02</v>
      </c>
      <c r="Q13" s="5">
        <v>8.9500000000000011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U13" s="5">
        <f t="shared" si="7"/>
        <v>25.285000000000004</v>
      </c>
      <c r="AV13" s="11">
        <f t="shared" si="5"/>
        <v>2.1300148551144722E-3</v>
      </c>
      <c r="AW13" s="5">
        <f t="shared" si="8"/>
        <v>2.1300148551144722</v>
      </c>
    </row>
    <row r="14" spans="1:57" x14ac:dyDescent="0.25">
      <c r="A14" s="1" t="s">
        <v>83</v>
      </c>
      <c r="B14" s="1" t="s">
        <v>84</v>
      </c>
      <c r="C14" s="1" t="s">
        <v>85</v>
      </c>
      <c r="D14" s="1" t="s">
        <v>86</v>
      </c>
      <c r="E14" s="1" t="s">
        <v>58</v>
      </c>
      <c r="F14" s="1" t="s">
        <v>59</v>
      </c>
      <c r="G14" s="1" t="s">
        <v>60</v>
      </c>
      <c r="H14" s="1" t="s">
        <v>61</v>
      </c>
      <c r="I14" s="2">
        <v>160</v>
      </c>
      <c r="J14" s="2">
        <v>0.09</v>
      </c>
      <c r="K14" s="2">
        <f t="shared" si="0"/>
        <v>0.04</v>
      </c>
      <c r="L14" s="2">
        <f t="shared" si="1"/>
        <v>0</v>
      </c>
      <c r="P14" s="6">
        <v>0.03</v>
      </c>
      <c r="Q14" s="5">
        <v>13.425000000000001</v>
      </c>
      <c r="R14" s="7">
        <v>0.01</v>
      </c>
      <c r="S14" s="5">
        <v>2.165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U14" s="5">
        <f t="shared" si="7"/>
        <v>15.59</v>
      </c>
      <c r="AV14" s="11">
        <f t="shared" si="5"/>
        <v>1.3133055800369634E-3</v>
      </c>
      <c r="AW14" s="5">
        <f t="shared" si="8"/>
        <v>1.3133055800369635</v>
      </c>
    </row>
    <row r="15" spans="1:57" x14ac:dyDescent="0.25">
      <c r="A15" s="1" t="s">
        <v>83</v>
      </c>
      <c r="B15" s="1" t="s">
        <v>84</v>
      </c>
      <c r="C15" s="1" t="s">
        <v>85</v>
      </c>
      <c r="D15" s="1" t="s">
        <v>86</v>
      </c>
      <c r="E15" s="1" t="s">
        <v>87</v>
      </c>
      <c r="F15" s="1" t="s">
        <v>59</v>
      </c>
      <c r="G15" s="1" t="s">
        <v>60</v>
      </c>
      <c r="H15" s="1" t="s">
        <v>61</v>
      </c>
      <c r="I15" s="2">
        <v>160</v>
      </c>
      <c r="J15" s="2">
        <v>37.35</v>
      </c>
      <c r="K15" s="2">
        <f t="shared" si="0"/>
        <v>37.019999999999996</v>
      </c>
      <c r="L15" s="2">
        <f t="shared" si="1"/>
        <v>0</v>
      </c>
      <c r="N15" s="4">
        <v>0.96</v>
      </c>
      <c r="O15" s="5">
        <v>522.72</v>
      </c>
      <c r="P15" s="6">
        <v>29.31</v>
      </c>
      <c r="Q15" s="5">
        <v>13116.225</v>
      </c>
      <c r="R15" s="7">
        <v>6.75</v>
      </c>
      <c r="S15" s="5">
        <v>1461.375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U15" s="5">
        <f t="shared" si="7"/>
        <v>15100.32</v>
      </c>
      <c r="AV15" s="11">
        <f t="shared" si="5"/>
        <v>1.2720548118244874</v>
      </c>
      <c r="AW15" s="5">
        <f t="shared" si="8"/>
        <v>1272.0548118244874</v>
      </c>
    </row>
    <row r="16" spans="1:57" x14ac:dyDescent="0.25">
      <c r="A16" s="1" t="s">
        <v>83</v>
      </c>
      <c r="B16" s="1" t="s">
        <v>84</v>
      </c>
      <c r="C16" s="1" t="s">
        <v>85</v>
      </c>
      <c r="D16" s="1" t="s">
        <v>86</v>
      </c>
      <c r="E16" s="1" t="s">
        <v>88</v>
      </c>
      <c r="F16" s="1" t="s">
        <v>59</v>
      </c>
      <c r="G16" s="1" t="s">
        <v>60</v>
      </c>
      <c r="H16" s="1" t="s">
        <v>61</v>
      </c>
      <c r="I16" s="2">
        <v>160</v>
      </c>
      <c r="J16" s="2">
        <v>42.39</v>
      </c>
      <c r="K16" s="2">
        <f t="shared" si="0"/>
        <v>42.39</v>
      </c>
      <c r="L16" s="2">
        <f t="shared" si="1"/>
        <v>0</v>
      </c>
      <c r="N16" s="4">
        <v>15.89</v>
      </c>
      <c r="O16" s="5">
        <v>8652.1049999999996</v>
      </c>
      <c r="P16" s="6">
        <v>25.58</v>
      </c>
      <c r="Q16" s="5">
        <v>11447.05</v>
      </c>
      <c r="R16" s="7">
        <v>0.92</v>
      </c>
      <c r="S16" s="5">
        <v>199.18</v>
      </c>
      <c r="AN16" s="5" t="str">
        <f t="shared" si="2"/>
        <v/>
      </c>
      <c r="AP16" s="5" t="str">
        <f t="shared" si="3"/>
        <v/>
      </c>
      <c r="AR16" s="5" t="str">
        <f t="shared" si="4"/>
        <v/>
      </c>
      <c r="AU16" s="5">
        <f t="shared" si="7"/>
        <v>20298.334999999999</v>
      </c>
      <c r="AV16" s="11">
        <f t="shared" si="5"/>
        <v>1.7099369224476968</v>
      </c>
      <c r="AW16" s="5">
        <f t="shared" si="8"/>
        <v>1709.9369224476968</v>
      </c>
    </row>
    <row r="17" spans="1:49" x14ac:dyDescent="0.25">
      <c r="A17" s="1" t="s">
        <v>83</v>
      </c>
      <c r="B17" s="1" t="s">
        <v>84</v>
      </c>
      <c r="C17" s="1" t="s">
        <v>85</v>
      </c>
      <c r="D17" s="1" t="s">
        <v>86</v>
      </c>
      <c r="E17" s="1" t="s">
        <v>74</v>
      </c>
      <c r="F17" s="1" t="s">
        <v>59</v>
      </c>
      <c r="G17" s="1" t="s">
        <v>60</v>
      </c>
      <c r="H17" s="1" t="s">
        <v>61</v>
      </c>
      <c r="I17" s="2">
        <v>160</v>
      </c>
      <c r="J17" s="2">
        <v>40</v>
      </c>
      <c r="K17" s="2">
        <f t="shared" si="0"/>
        <v>39.999999999999993</v>
      </c>
      <c r="L17" s="2">
        <f t="shared" si="1"/>
        <v>0</v>
      </c>
      <c r="N17" s="4">
        <v>8.07</v>
      </c>
      <c r="O17" s="5">
        <v>4394.1149999999998</v>
      </c>
      <c r="P17" s="6">
        <v>28.81</v>
      </c>
      <c r="Q17" s="5">
        <v>12892.475</v>
      </c>
      <c r="R17" s="7">
        <v>3.12</v>
      </c>
      <c r="S17" s="5">
        <v>675.48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U17" s="5">
        <f t="shared" si="7"/>
        <v>17962.07</v>
      </c>
      <c r="AV17" s="11">
        <f t="shared" si="5"/>
        <v>1.5131293624127349</v>
      </c>
      <c r="AW17" s="5">
        <f t="shared" si="8"/>
        <v>1513.129362412735</v>
      </c>
    </row>
    <row r="18" spans="1:49" x14ac:dyDescent="0.25">
      <c r="A18" s="1" t="s">
        <v>83</v>
      </c>
      <c r="B18" s="1" t="s">
        <v>84</v>
      </c>
      <c r="C18" s="1" t="s">
        <v>85</v>
      </c>
      <c r="D18" s="1" t="s">
        <v>86</v>
      </c>
      <c r="E18" s="1" t="s">
        <v>89</v>
      </c>
      <c r="F18" s="1" t="s">
        <v>59</v>
      </c>
      <c r="G18" s="1" t="s">
        <v>60</v>
      </c>
      <c r="H18" s="1" t="s">
        <v>61</v>
      </c>
      <c r="I18" s="2">
        <v>160</v>
      </c>
      <c r="J18" s="2">
        <v>36.08</v>
      </c>
      <c r="K18" s="2">
        <f t="shared" si="0"/>
        <v>36.019999999999996</v>
      </c>
      <c r="L18" s="2">
        <f t="shared" si="1"/>
        <v>0</v>
      </c>
      <c r="P18" s="6">
        <v>21.18</v>
      </c>
      <c r="Q18" s="5">
        <v>9478.0499999999993</v>
      </c>
      <c r="R18" s="7">
        <v>14.84</v>
      </c>
      <c r="S18" s="5">
        <v>3212.86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U18" s="5">
        <f t="shared" si="7"/>
        <v>12690.91</v>
      </c>
      <c r="AV18" s="11">
        <f t="shared" si="5"/>
        <v>1.0690854983160294</v>
      </c>
      <c r="AW18" s="5">
        <f t="shared" si="8"/>
        <v>1069.0854983160293</v>
      </c>
    </row>
    <row r="19" spans="1:49" x14ac:dyDescent="0.25">
      <c r="A19" s="1" t="s">
        <v>83</v>
      </c>
      <c r="B19" s="1" t="s">
        <v>84</v>
      </c>
      <c r="C19" s="1" t="s">
        <v>85</v>
      </c>
      <c r="D19" s="1" t="s">
        <v>86</v>
      </c>
      <c r="E19" s="1" t="s">
        <v>90</v>
      </c>
      <c r="F19" s="1" t="s">
        <v>59</v>
      </c>
      <c r="G19" s="1" t="s">
        <v>60</v>
      </c>
      <c r="H19" s="1" t="s">
        <v>61</v>
      </c>
      <c r="I19" s="2">
        <v>160</v>
      </c>
      <c r="J19" s="2">
        <v>0.09</v>
      </c>
      <c r="K19" s="2">
        <f t="shared" si="0"/>
        <v>0.03</v>
      </c>
      <c r="L19" s="2">
        <f t="shared" si="1"/>
        <v>0</v>
      </c>
      <c r="P19" s="6">
        <v>0.01</v>
      </c>
      <c r="Q19" s="5">
        <v>4.4750000000000014</v>
      </c>
      <c r="R19" s="7">
        <v>0.02</v>
      </c>
      <c r="S19" s="5">
        <v>4.33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U19" s="5">
        <f t="shared" si="7"/>
        <v>8.8050000000000015</v>
      </c>
      <c r="AV19" s="11">
        <f t="shared" si="5"/>
        <v>7.4173544786564874E-4</v>
      </c>
      <c r="AW19" s="5">
        <f t="shared" si="8"/>
        <v>0.74173544786564871</v>
      </c>
    </row>
    <row r="20" spans="1:49" x14ac:dyDescent="0.25">
      <c r="A20" s="1" t="s">
        <v>91</v>
      </c>
      <c r="B20" s="1" t="s">
        <v>92</v>
      </c>
      <c r="C20" s="1" t="s">
        <v>93</v>
      </c>
      <c r="D20" s="1" t="s">
        <v>94</v>
      </c>
      <c r="E20" s="1" t="s">
        <v>95</v>
      </c>
      <c r="F20" s="1" t="s">
        <v>96</v>
      </c>
      <c r="G20" s="1" t="s">
        <v>60</v>
      </c>
      <c r="H20" s="1" t="s">
        <v>61</v>
      </c>
      <c r="I20" s="2">
        <v>79</v>
      </c>
      <c r="J20" s="2">
        <v>37.46</v>
      </c>
      <c r="K20" s="2">
        <f t="shared" si="0"/>
        <v>9.7200000000000006</v>
      </c>
      <c r="L20" s="2">
        <f t="shared" si="1"/>
        <v>0</v>
      </c>
      <c r="AB20" s="2">
        <v>9.7200000000000006</v>
      </c>
      <c r="AC20" s="5">
        <v>1080.3779999999999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U20" s="5">
        <f t="shared" si="7"/>
        <v>1080.3779999999999</v>
      </c>
      <c r="AV20" s="11">
        <f t="shared" si="5"/>
        <v>9.1011318534263905E-2</v>
      </c>
      <c r="AW20" s="5">
        <f t="shared" si="8"/>
        <v>91.011318534263907</v>
      </c>
    </row>
    <row r="21" spans="1:49" x14ac:dyDescent="0.25">
      <c r="A21" s="1" t="s">
        <v>91</v>
      </c>
      <c r="B21" s="1" t="s">
        <v>92</v>
      </c>
      <c r="C21" s="1" t="s">
        <v>93</v>
      </c>
      <c r="D21" s="1" t="s">
        <v>94</v>
      </c>
      <c r="E21" s="1" t="s">
        <v>90</v>
      </c>
      <c r="F21" s="1" t="s">
        <v>96</v>
      </c>
      <c r="G21" s="1" t="s">
        <v>60</v>
      </c>
      <c r="H21" s="1" t="s">
        <v>61</v>
      </c>
      <c r="I21" s="2">
        <v>79</v>
      </c>
      <c r="J21" s="2">
        <v>39.79</v>
      </c>
      <c r="K21" s="2">
        <f t="shared" si="0"/>
        <v>7.89</v>
      </c>
      <c r="L21" s="2">
        <f t="shared" si="1"/>
        <v>0</v>
      </c>
      <c r="AB21" s="2">
        <v>7.89</v>
      </c>
      <c r="AC21" s="5">
        <v>876.97350000000006</v>
      </c>
      <c r="AN21" s="5" t="str">
        <f t="shared" si="2"/>
        <v/>
      </c>
      <c r="AP21" s="5" t="str">
        <f t="shared" si="3"/>
        <v/>
      </c>
      <c r="AR21" s="5" t="str">
        <f t="shared" si="4"/>
        <v/>
      </c>
      <c r="AU21" s="5">
        <f t="shared" si="7"/>
        <v>876.97350000000006</v>
      </c>
      <c r="AV21" s="11">
        <f t="shared" si="5"/>
        <v>7.3876471526269791E-2</v>
      </c>
      <c r="AW21" s="5">
        <f t="shared" si="8"/>
        <v>73.876471526269782</v>
      </c>
    </row>
    <row r="22" spans="1:49" x14ac:dyDescent="0.25">
      <c r="A22" s="1" t="s">
        <v>97</v>
      </c>
      <c r="B22" s="1" t="s">
        <v>98</v>
      </c>
      <c r="C22" s="1" t="s">
        <v>99</v>
      </c>
      <c r="D22" s="1" t="s">
        <v>100</v>
      </c>
      <c r="E22" s="1" t="s">
        <v>58</v>
      </c>
      <c r="F22" s="1" t="s">
        <v>96</v>
      </c>
      <c r="G22" s="1" t="s">
        <v>60</v>
      </c>
      <c r="H22" s="1" t="s">
        <v>61</v>
      </c>
      <c r="I22" s="2">
        <v>79</v>
      </c>
      <c r="J22" s="2">
        <v>40.64</v>
      </c>
      <c r="K22" s="2">
        <f t="shared" si="0"/>
        <v>0.16</v>
      </c>
      <c r="L22" s="2">
        <f t="shared" si="1"/>
        <v>0</v>
      </c>
      <c r="P22" s="6">
        <v>0.04</v>
      </c>
      <c r="Q22" s="5">
        <v>17.899999999999999</v>
      </c>
      <c r="R22" s="7">
        <v>0.1</v>
      </c>
      <c r="S22" s="5">
        <v>21.65</v>
      </c>
      <c r="T22" s="8">
        <v>0.02</v>
      </c>
      <c r="U22" s="5">
        <v>1.3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U22" s="5">
        <f t="shared" si="7"/>
        <v>40.849999999999994</v>
      </c>
      <c r="AV22" s="11">
        <f t="shared" si="5"/>
        <v>3.4412144287690794E-3</v>
      </c>
      <c r="AW22" s="5">
        <f t="shared" si="8"/>
        <v>3.4412144287690793</v>
      </c>
    </row>
    <row r="23" spans="1:49" x14ac:dyDescent="0.25">
      <c r="A23" s="1" t="s">
        <v>101</v>
      </c>
      <c r="B23" s="1" t="s">
        <v>92</v>
      </c>
      <c r="C23" s="1" t="s">
        <v>93</v>
      </c>
      <c r="D23" s="1" t="s">
        <v>94</v>
      </c>
      <c r="E23" s="1" t="s">
        <v>67</v>
      </c>
      <c r="F23" s="1" t="s">
        <v>96</v>
      </c>
      <c r="G23" s="1" t="s">
        <v>60</v>
      </c>
      <c r="H23" s="1" t="s">
        <v>61</v>
      </c>
      <c r="I23" s="2">
        <v>160</v>
      </c>
      <c r="J23" s="2">
        <v>37.590000000000003</v>
      </c>
      <c r="K23" s="2">
        <f t="shared" si="0"/>
        <v>3.05</v>
      </c>
      <c r="L23" s="2">
        <f t="shared" si="1"/>
        <v>0</v>
      </c>
      <c r="AB23" s="2">
        <v>3.05</v>
      </c>
      <c r="AC23" s="5">
        <v>339.00749999999999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U23" s="5">
        <f t="shared" si="7"/>
        <v>339.00749999999999</v>
      </c>
      <c r="AV23" s="11">
        <f t="shared" si="5"/>
        <v>2.8558078346656888E-2</v>
      </c>
      <c r="AW23" s="5">
        <f t="shared" si="8"/>
        <v>28.558078346656888</v>
      </c>
    </row>
    <row r="24" spans="1:49" x14ac:dyDescent="0.25">
      <c r="A24" s="1" t="s">
        <v>101</v>
      </c>
      <c r="B24" s="1" t="s">
        <v>92</v>
      </c>
      <c r="C24" s="1" t="s">
        <v>93</v>
      </c>
      <c r="D24" s="1" t="s">
        <v>94</v>
      </c>
      <c r="E24" s="1" t="s">
        <v>102</v>
      </c>
      <c r="F24" s="1" t="s">
        <v>96</v>
      </c>
      <c r="G24" s="1" t="s">
        <v>60</v>
      </c>
      <c r="H24" s="1" t="s">
        <v>61</v>
      </c>
      <c r="I24" s="2">
        <v>160</v>
      </c>
      <c r="J24" s="2">
        <v>38.340000000000003</v>
      </c>
      <c r="K24" s="2">
        <f t="shared" si="0"/>
        <v>1.2</v>
      </c>
      <c r="L24" s="2">
        <f t="shared" si="1"/>
        <v>0</v>
      </c>
      <c r="AB24" s="2">
        <v>1.2</v>
      </c>
      <c r="AC24" s="5">
        <v>133.38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U24" s="5">
        <f t="shared" si="7"/>
        <v>133.38</v>
      </c>
      <c r="AV24" s="11">
        <f t="shared" si="5"/>
        <v>1.1235965251143693E-2</v>
      </c>
      <c r="AW24" s="5">
        <f t="shared" si="8"/>
        <v>11.235965251143693</v>
      </c>
    </row>
    <row r="25" spans="1:49" x14ac:dyDescent="0.25">
      <c r="A25" s="1" t="s">
        <v>101</v>
      </c>
      <c r="B25" s="1" t="s">
        <v>92</v>
      </c>
      <c r="C25" s="1" t="s">
        <v>93</v>
      </c>
      <c r="D25" s="1" t="s">
        <v>94</v>
      </c>
      <c r="E25" s="1" t="s">
        <v>66</v>
      </c>
      <c r="F25" s="1" t="s">
        <v>96</v>
      </c>
      <c r="G25" s="1" t="s">
        <v>60</v>
      </c>
      <c r="H25" s="1" t="s">
        <v>61</v>
      </c>
      <c r="I25" s="2">
        <v>160</v>
      </c>
      <c r="J25" s="2">
        <v>39.9</v>
      </c>
      <c r="K25" s="2">
        <f t="shared" si="0"/>
        <v>6.76</v>
      </c>
      <c r="L25" s="2">
        <f t="shared" si="1"/>
        <v>0</v>
      </c>
      <c r="N25" s="4">
        <v>0.13</v>
      </c>
      <c r="O25" s="5">
        <v>70.784999999999997</v>
      </c>
      <c r="P25" s="6">
        <v>2.58</v>
      </c>
      <c r="Q25" s="5">
        <v>1154.55</v>
      </c>
      <c r="AB25" s="2">
        <v>4.05</v>
      </c>
      <c r="AC25" s="5">
        <v>450.15750000000003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U25" s="5">
        <f t="shared" si="7"/>
        <v>1675.4925000000001</v>
      </c>
      <c r="AV25" s="11">
        <f t="shared" si="5"/>
        <v>0.14114391594355882</v>
      </c>
      <c r="AW25" s="5">
        <f t="shared" si="8"/>
        <v>141.14391594355882</v>
      </c>
    </row>
    <row r="26" spans="1:49" x14ac:dyDescent="0.25">
      <c r="A26" s="1" t="s">
        <v>103</v>
      </c>
      <c r="B26" s="1" t="s">
        <v>104</v>
      </c>
      <c r="C26" s="1" t="s">
        <v>105</v>
      </c>
      <c r="D26" s="1" t="s">
        <v>106</v>
      </c>
      <c r="E26" s="1" t="s">
        <v>66</v>
      </c>
      <c r="F26" s="1" t="s">
        <v>96</v>
      </c>
      <c r="G26" s="1" t="s">
        <v>60</v>
      </c>
      <c r="H26" s="1" t="s">
        <v>61</v>
      </c>
      <c r="I26" s="2">
        <v>159.02000000000001</v>
      </c>
      <c r="J26" s="2">
        <v>0.09</v>
      </c>
      <c r="K26" s="2">
        <f t="shared" si="0"/>
        <v>0.03</v>
      </c>
      <c r="L26" s="2">
        <f t="shared" si="1"/>
        <v>0</v>
      </c>
      <c r="P26" s="6">
        <v>0.03</v>
      </c>
      <c r="Q26" s="5">
        <v>13.425000000000001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U26" s="5">
        <f t="shared" si="7"/>
        <v>13.425000000000001</v>
      </c>
      <c r="AV26" s="11">
        <f t="shared" si="5"/>
        <v>1.1309254273249669E-3</v>
      </c>
      <c r="AW26" s="5">
        <f t="shared" si="8"/>
        <v>1.1309254273249669</v>
      </c>
    </row>
    <row r="27" spans="1:49" x14ac:dyDescent="0.25">
      <c r="A27" s="1" t="s">
        <v>103</v>
      </c>
      <c r="B27" s="1" t="s">
        <v>104</v>
      </c>
      <c r="C27" s="1" t="s">
        <v>105</v>
      </c>
      <c r="D27" s="1" t="s">
        <v>106</v>
      </c>
      <c r="E27" s="1" t="s">
        <v>72</v>
      </c>
      <c r="F27" s="1" t="s">
        <v>96</v>
      </c>
      <c r="G27" s="1" t="s">
        <v>60</v>
      </c>
      <c r="H27" s="1" t="s">
        <v>61</v>
      </c>
      <c r="I27" s="2">
        <v>159.02000000000001</v>
      </c>
      <c r="J27" s="2">
        <v>37.369999999999997</v>
      </c>
      <c r="K27" s="2">
        <f t="shared" si="0"/>
        <v>35.93</v>
      </c>
      <c r="L27" s="2">
        <f t="shared" si="1"/>
        <v>0</v>
      </c>
      <c r="N27" s="4">
        <v>0.74</v>
      </c>
      <c r="O27" s="5">
        <v>402.93</v>
      </c>
      <c r="P27" s="6">
        <v>23.87</v>
      </c>
      <c r="Q27" s="5">
        <v>10681.825000000001</v>
      </c>
      <c r="R27" s="7">
        <v>9.43</v>
      </c>
      <c r="S27" s="5">
        <v>2041.595</v>
      </c>
      <c r="T27" s="8">
        <v>1.89</v>
      </c>
      <c r="U27" s="5">
        <v>122.85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U27" s="5">
        <f t="shared" si="7"/>
        <v>13249.2</v>
      </c>
      <c r="AV27" s="11">
        <f t="shared" si="5"/>
        <v>1.1161159904442421</v>
      </c>
      <c r="AW27" s="5">
        <f t="shared" si="8"/>
        <v>1116.115990444242</v>
      </c>
    </row>
    <row r="28" spans="1:49" x14ac:dyDescent="0.25">
      <c r="A28" s="1" t="s">
        <v>103</v>
      </c>
      <c r="B28" s="1" t="s">
        <v>104</v>
      </c>
      <c r="C28" s="1" t="s">
        <v>105</v>
      </c>
      <c r="D28" s="1" t="s">
        <v>106</v>
      </c>
      <c r="E28" s="1" t="s">
        <v>73</v>
      </c>
      <c r="F28" s="1" t="s">
        <v>96</v>
      </c>
      <c r="G28" s="1" t="s">
        <v>60</v>
      </c>
      <c r="H28" s="1" t="s">
        <v>61</v>
      </c>
      <c r="I28" s="2">
        <v>159.02000000000001</v>
      </c>
      <c r="J28" s="2">
        <v>39.880000000000003</v>
      </c>
      <c r="K28" s="2">
        <f t="shared" si="0"/>
        <v>39.880000000000003</v>
      </c>
      <c r="L28" s="2">
        <f t="shared" si="1"/>
        <v>0</v>
      </c>
      <c r="N28" s="4">
        <v>14.03</v>
      </c>
      <c r="O28" s="5">
        <v>7639.335</v>
      </c>
      <c r="P28" s="6">
        <v>24.93</v>
      </c>
      <c r="Q28" s="5">
        <v>11156.174999999999</v>
      </c>
      <c r="R28" s="7">
        <v>0.92</v>
      </c>
      <c r="S28" s="5">
        <v>199.18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U28" s="5">
        <f t="shared" si="7"/>
        <v>18994.689999999999</v>
      </c>
      <c r="AV28" s="11">
        <f t="shared" si="5"/>
        <v>1.6001175348346572</v>
      </c>
      <c r="AW28" s="5">
        <f t="shared" si="8"/>
        <v>1600.1175348346574</v>
      </c>
    </row>
    <row r="29" spans="1:49" x14ac:dyDescent="0.25">
      <c r="A29" s="1" t="s">
        <v>103</v>
      </c>
      <c r="B29" s="1" t="s">
        <v>104</v>
      </c>
      <c r="C29" s="1" t="s">
        <v>105</v>
      </c>
      <c r="D29" s="1" t="s">
        <v>106</v>
      </c>
      <c r="E29" s="1" t="s">
        <v>81</v>
      </c>
      <c r="F29" s="1" t="s">
        <v>96</v>
      </c>
      <c r="G29" s="1" t="s">
        <v>60</v>
      </c>
      <c r="H29" s="1" t="s">
        <v>61</v>
      </c>
      <c r="I29" s="2">
        <v>159.02000000000001</v>
      </c>
      <c r="J29" s="2">
        <v>39.47</v>
      </c>
      <c r="K29" s="2">
        <f t="shared" si="0"/>
        <v>39.21</v>
      </c>
      <c r="L29" s="2">
        <f t="shared" si="1"/>
        <v>0.27</v>
      </c>
      <c r="N29" s="4">
        <v>19.02</v>
      </c>
      <c r="O29" s="5">
        <v>10356.39</v>
      </c>
      <c r="P29" s="6">
        <v>20.07</v>
      </c>
      <c r="Q29" s="5">
        <v>8981.3250000000007</v>
      </c>
      <c r="R29" s="7">
        <v>0.12</v>
      </c>
      <c r="S29" s="5">
        <v>25.98</v>
      </c>
      <c r="AN29" s="5" t="str">
        <f t="shared" si="2"/>
        <v/>
      </c>
      <c r="AO29" s="3">
        <v>0.27</v>
      </c>
      <c r="AP29" s="5">
        <f t="shared" si="3"/>
        <v>837</v>
      </c>
      <c r="AR29" s="5" t="str">
        <f t="shared" si="4"/>
        <v/>
      </c>
      <c r="AU29" s="5">
        <f t="shared" si="7"/>
        <v>19363.695</v>
      </c>
      <c r="AV29" s="11">
        <f t="shared" si="5"/>
        <v>1.6312026102395027</v>
      </c>
      <c r="AW29" s="5">
        <f t="shared" si="8"/>
        <v>1631.2026102395027</v>
      </c>
    </row>
    <row r="30" spans="1:49" x14ac:dyDescent="0.25">
      <c r="A30" s="1" t="s">
        <v>103</v>
      </c>
      <c r="B30" s="1" t="s">
        <v>104</v>
      </c>
      <c r="C30" s="1" t="s">
        <v>105</v>
      </c>
      <c r="D30" s="1" t="s">
        <v>106</v>
      </c>
      <c r="E30" s="1" t="s">
        <v>82</v>
      </c>
      <c r="F30" s="1" t="s">
        <v>96</v>
      </c>
      <c r="G30" s="1" t="s">
        <v>60</v>
      </c>
      <c r="H30" s="1" t="s">
        <v>61</v>
      </c>
      <c r="I30" s="2">
        <v>159.02000000000001</v>
      </c>
      <c r="J30" s="2">
        <v>38.090000000000003</v>
      </c>
      <c r="K30" s="2">
        <f t="shared" si="0"/>
        <v>35.1</v>
      </c>
      <c r="L30" s="2">
        <f t="shared" si="1"/>
        <v>0</v>
      </c>
      <c r="P30" s="6">
        <v>20.3</v>
      </c>
      <c r="Q30" s="5">
        <v>9084.25</v>
      </c>
      <c r="R30" s="7">
        <v>13.67</v>
      </c>
      <c r="S30" s="5">
        <v>2959.5549999999998</v>
      </c>
      <c r="T30" s="8">
        <v>1.1299999999999999</v>
      </c>
      <c r="U30" s="5">
        <v>73.449999999999989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U30" s="5">
        <f t="shared" si="7"/>
        <v>12117.255000000001</v>
      </c>
      <c r="AV30" s="11">
        <f t="shared" si="5"/>
        <v>1.020760654665221</v>
      </c>
      <c r="AW30" s="5">
        <f t="shared" si="8"/>
        <v>1020.7606546652211</v>
      </c>
    </row>
    <row r="31" spans="1:49" x14ac:dyDescent="0.25">
      <c r="A31" s="1" t="s">
        <v>107</v>
      </c>
      <c r="B31" s="1" t="s">
        <v>108</v>
      </c>
      <c r="C31" s="1" t="s">
        <v>109</v>
      </c>
      <c r="D31" s="1" t="s">
        <v>110</v>
      </c>
      <c r="E31" s="1" t="s">
        <v>81</v>
      </c>
      <c r="F31" s="1" t="s">
        <v>96</v>
      </c>
      <c r="G31" s="1" t="s">
        <v>60</v>
      </c>
      <c r="H31" s="1" t="s">
        <v>61</v>
      </c>
      <c r="I31" s="2">
        <v>158</v>
      </c>
      <c r="J31" s="2">
        <v>7.0000000000000007E-2</v>
      </c>
      <c r="K31" s="2">
        <f t="shared" si="0"/>
        <v>7.0000000000000007E-2</v>
      </c>
      <c r="L31" s="2">
        <f t="shared" si="1"/>
        <v>0</v>
      </c>
      <c r="N31" s="4">
        <v>0.05</v>
      </c>
      <c r="O31" s="5">
        <v>27.225000000000001</v>
      </c>
      <c r="P31" s="6">
        <v>0.02</v>
      </c>
      <c r="Q31" s="5">
        <v>8.9500000000000011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U31" s="5">
        <f t="shared" si="7"/>
        <v>36.175000000000004</v>
      </c>
      <c r="AV31" s="11">
        <f t="shared" si="5"/>
        <v>3.0473912352685798E-3</v>
      </c>
      <c r="AW31" s="5">
        <f t="shared" si="8"/>
        <v>3.0473912352685799</v>
      </c>
    </row>
    <row r="32" spans="1:49" x14ac:dyDescent="0.25">
      <c r="A32" s="1" t="s">
        <v>107</v>
      </c>
      <c r="B32" s="1" t="s">
        <v>108</v>
      </c>
      <c r="C32" s="1" t="s">
        <v>109</v>
      </c>
      <c r="D32" s="1" t="s">
        <v>110</v>
      </c>
      <c r="E32" s="1" t="s">
        <v>82</v>
      </c>
      <c r="F32" s="1" t="s">
        <v>96</v>
      </c>
      <c r="G32" s="1" t="s">
        <v>60</v>
      </c>
      <c r="H32" s="1" t="s">
        <v>61</v>
      </c>
      <c r="I32" s="2">
        <v>158</v>
      </c>
      <c r="J32" s="2">
        <v>7.0000000000000007E-2</v>
      </c>
      <c r="K32" s="2">
        <f t="shared" si="0"/>
        <v>7.0000000000000007E-2</v>
      </c>
      <c r="L32" s="2">
        <f t="shared" si="1"/>
        <v>0</v>
      </c>
      <c r="P32" s="6">
        <v>0.05</v>
      </c>
      <c r="Q32" s="5">
        <v>22.375</v>
      </c>
      <c r="R32" s="7">
        <v>0.02</v>
      </c>
      <c r="S32" s="5">
        <v>4.33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U32" s="5">
        <f t="shared" si="7"/>
        <v>26.704999999999998</v>
      </c>
      <c r="AV32" s="11">
        <f t="shared" si="5"/>
        <v>2.2496360176322708E-3</v>
      </c>
      <c r="AW32" s="5">
        <f t="shared" si="8"/>
        <v>2.2496360176322709</v>
      </c>
    </row>
    <row r="33" spans="1:49" x14ac:dyDescent="0.25">
      <c r="A33" s="1" t="s">
        <v>107</v>
      </c>
      <c r="B33" s="1" t="s">
        <v>108</v>
      </c>
      <c r="C33" s="1" t="s">
        <v>109</v>
      </c>
      <c r="D33" s="1" t="s">
        <v>110</v>
      </c>
      <c r="E33" s="1" t="s">
        <v>58</v>
      </c>
      <c r="F33" s="1" t="s">
        <v>96</v>
      </c>
      <c r="G33" s="1" t="s">
        <v>60</v>
      </c>
      <c r="H33" s="1" t="s">
        <v>61</v>
      </c>
      <c r="I33" s="2">
        <v>158</v>
      </c>
      <c r="J33" s="2">
        <v>0.09</v>
      </c>
      <c r="K33" s="2">
        <f t="shared" si="0"/>
        <v>0.05</v>
      </c>
      <c r="L33" s="2">
        <f t="shared" si="1"/>
        <v>0</v>
      </c>
      <c r="P33" s="6">
        <v>0.01</v>
      </c>
      <c r="Q33" s="5">
        <v>4.4750000000000014</v>
      </c>
      <c r="R33" s="7">
        <v>0.03</v>
      </c>
      <c r="S33" s="5">
        <v>6.4950000000000001</v>
      </c>
      <c r="T33" s="8">
        <v>0.01</v>
      </c>
      <c r="U33" s="5">
        <v>0.65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U33" s="5">
        <f t="shared" si="7"/>
        <v>11.620000000000003</v>
      </c>
      <c r="AV33" s="11">
        <f t="shared" si="5"/>
        <v>9.7887176651889163E-4</v>
      </c>
      <c r="AW33" s="5">
        <f t="shared" si="8"/>
        <v>0.97887176651889152</v>
      </c>
    </row>
    <row r="34" spans="1:49" x14ac:dyDescent="0.25">
      <c r="A34" s="1" t="s">
        <v>107</v>
      </c>
      <c r="B34" s="1" t="s">
        <v>108</v>
      </c>
      <c r="C34" s="1" t="s">
        <v>109</v>
      </c>
      <c r="D34" s="1" t="s">
        <v>110</v>
      </c>
      <c r="E34" s="1" t="s">
        <v>87</v>
      </c>
      <c r="F34" s="1" t="s">
        <v>96</v>
      </c>
      <c r="G34" s="1" t="s">
        <v>60</v>
      </c>
      <c r="H34" s="1" t="s">
        <v>61</v>
      </c>
      <c r="I34" s="2">
        <v>158</v>
      </c>
      <c r="J34" s="2">
        <v>38.97</v>
      </c>
      <c r="K34" s="2">
        <f t="shared" si="0"/>
        <v>38.58</v>
      </c>
      <c r="L34" s="2">
        <f t="shared" si="1"/>
        <v>0</v>
      </c>
      <c r="P34" s="6">
        <v>21.91</v>
      </c>
      <c r="Q34" s="5">
        <v>9804.7250000000004</v>
      </c>
      <c r="R34" s="7">
        <v>16.25</v>
      </c>
      <c r="S34" s="5">
        <v>3518.125</v>
      </c>
      <c r="T34" s="8">
        <v>0.42</v>
      </c>
      <c r="U34" s="5">
        <v>27.3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U34" s="5">
        <f t="shared" si="7"/>
        <v>13350.15</v>
      </c>
      <c r="AV34" s="11">
        <f t="shared" si="5"/>
        <v>1.124620044216194</v>
      </c>
      <c r="AW34" s="5">
        <f t="shared" si="8"/>
        <v>1124.6200442161939</v>
      </c>
    </row>
    <row r="35" spans="1:49" x14ac:dyDescent="0.25">
      <c r="A35" s="1" t="s">
        <v>107</v>
      </c>
      <c r="B35" s="1" t="s">
        <v>108</v>
      </c>
      <c r="C35" s="1" t="s">
        <v>109</v>
      </c>
      <c r="D35" s="1" t="s">
        <v>110</v>
      </c>
      <c r="E35" s="1" t="s">
        <v>88</v>
      </c>
      <c r="F35" s="1" t="s">
        <v>96</v>
      </c>
      <c r="G35" s="1" t="s">
        <v>60</v>
      </c>
      <c r="H35" s="1" t="s">
        <v>61</v>
      </c>
      <c r="I35" s="2">
        <v>158</v>
      </c>
      <c r="J35" s="2">
        <v>40.04</v>
      </c>
      <c r="K35" s="2">
        <f t="shared" si="0"/>
        <v>39.28</v>
      </c>
      <c r="L35" s="2">
        <f t="shared" si="1"/>
        <v>0.72</v>
      </c>
      <c r="N35" s="4">
        <v>17.04</v>
      </c>
      <c r="O35" s="5">
        <v>9278.2799999999988</v>
      </c>
      <c r="P35" s="6">
        <v>21.54</v>
      </c>
      <c r="Q35" s="5">
        <v>9639.15</v>
      </c>
      <c r="R35" s="7">
        <v>0.7</v>
      </c>
      <c r="S35" s="5">
        <v>151.55000000000001</v>
      </c>
      <c r="AN35" s="5" t="str">
        <f t="shared" ref="AN35:AN65" si="9">IF(AM35&gt;0,AM35*$AN$1,"")</f>
        <v/>
      </c>
      <c r="AO35" s="3">
        <v>0.5</v>
      </c>
      <c r="AP35" s="5">
        <f t="shared" ref="AP35:AP65" si="10">IF(AO35&gt;0,AO35*$AP$1,"")</f>
        <v>1550</v>
      </c>
      <c r="AR35" s="5" t="str">
        <f t="shared" ref="AR35:AR65" si="11">IF(AQ35&gt;0,AQ35*$AR$1,"")</f>
        <v/>
      </c>
      <c r="AS35" s="2">
        <v>0.22</v>
      </c>
      <c r="AU35" s="5">
        <f t="shared" si="7"/>
        <v>19068.98</v>
      </c>
      <c r="AV35" s="11">
        <f t="shared" si="5"/>
        <v>1.6063757434004653</v>
      </c>
      <c r="AW35" s="5">
        <f t="shared" si="8"/>
        <v>1606.3757434004654</v>
      </c>
    </row>
    <row r="36" spans="1:49" x14ac:dyDescent="0.25">
      <c r="A36" s="1" t="s">
        <v>107</v>
      </c>
      <c r="B36" s="1" t="s">
        <v>108</v>
      </c>
      <c r="C36" s="1" t="s">
        <v>109</v>
      </c>
      <c r="D36" s="1" t="s">
        <v>110</v>
      </c>
      <c r="E36" s="1" t="s">
        <v>74</v>
      </c>
      <c r="F36" s="1" t="s">
        <v>96</v>
      </c>
      <c r="G36" s="1" t="s">
        <v>60</v>
      </c>
      <c r="H36" s="1" t="s">
        <v>61</v>
      </c>
      <c r="I36" s="2">
        <v>158</v>
      </c>
      <c r="J36" s="2">
        <v>38.619999999999997</v>
      </c>
      <c r="K36" s="2">
        <f t="shared" si="0"/>
        <v>37.880000000000003</v>
      </c>
      <c r="L36" s="2">
        <f t="shared" si="1"/>
        <v>0.75</v>
      </c>
      <c r="N36" s="4">
        <v>20.55</v>
      </c>
      <c r="O36" s="5">
        <v>11189.475</v>
      </c>
      <c r="P36" s="6">
        <v>16.18</v>
      </c>
      <c r="Q36" s="5">
        <v>7240.55</v>
      </c>
      <c r="R36" s="7">
        <v>1.1499999999999999</v>
      </c>
      <c r="S36" s="5">
        <v>248.97499999999999</v>
      </c>
      <c r="AN36" s="5" t="str">
        <f t="shared" si="9"/>
        <v/>
      </c>
      <c r="AO36" s="3">
        <v>0.49</v>
      </c>
      <c r="AP36" s="5">
        <f t="shared" si="10"/>
        <v>1519</v>
      </c>
      <c r="AR36" s="5" t="str">
        <f t="shared" si="11"/>
        <v/>
      </c>
      <c r="AS36" s="2">
        <v>0.26</v>
      </c>
      <c r="AU36" s="5">
        <f t="shared" si="7"/>
        <v>18679</v>
      </c>
      <c r="AV36" s="11">
        <f t="shared" si="5"/>
        <v>1.5735237286408237</v>
      </c>
      <c r="AW36" s="5">
        <f t="shared" si="8"/>
        <v>1573.5237286408237</v>
      </c>
    </row>
    <row r="37" spans="1:49" x14ac:dyDescent="0.25">
      <c r="A37" s="1" t="s">
        <v>107</v>
      </c>
      <c r="B37" s="1" t="s">
        <v>108</v>
      </c>
      <c r="C37" s="1" t="s">
        <v>109</v>
      </c>
      <c r="D37" s="1" t="s">
        <v>110</v>
      </c>
      <c r="E37" s="1" t="s">
        <v>89</v>
      </c>
      <c r="F37" s="1" t="s">
        <v>96</v>
      </c>
      <c r="G37" s="1" t="s">
        <v>60</v>
      </c>
      <c r="H37" s="1" t="s">
        <v>61</v>
      </c>
      <c r="I37" s="2">
        <v>158</v>
      </c>
      <c r="J37" s="2">
        <v>38.5</v>
      </c>
      <c r="K37" s="2">
        <f t="shared" si="0"/>
        <v>38.130000000000003</v>
      </c>
      <c r="L37" s="2">
        <f t="shared" si="1"/>
        <v>0</v>
      </c>
      <c r="N37" s="4">
        <v>6.59</v>
      </c>
      <c r="O37" s="5">
        <v>3588.2550000000001</v>
      </c>
      <c r="P37" s="6">
        <v>22.64</v>
      </c>
      <c r="Q37" s="5">
        <v>10131.4</v>
      </c>
      <c r="R37" s="7">
        <v>8.9</v>
      </c>
      <c r="S37" s="5">
        <v>1926.85</v>
      </c>
      <c r="AN37" s="5" t="str">
        <f t="shared" si="9"/>
        <v/>
      </c>
      <c r="AP37" s="5" t="str">
        <f t="shared" si="10"/>
        <v/>
      </c>
      <c r="AR37" s="5" t="str">
        <f t="shared" si="11"/>
        <v/>
      </c>
      <c r="AU37" s="5">
        <f t="shared" si="7"/>
        <v>15646.504999999999</v>
      </c>
      <c r="AV37" s="11">
        <f t="shared" si="5"/>
        <v>1.3180655756623634</v>
      </c>
      <c r="AW37" s="5">
        <f t="shared" si="8"/>
        <v>1318.0655756623632</v>
      </c>
    </row>
    <row r="38" spans="1:49" x14ac:dyDescent="0.25">
      <c r="A38" s="1" t="s">
        <v>111</v>
      </c>
      <c r="B38" s="1" t="s">
        <v>112</v>
      </c>
      <c r="C38" s="1" t="s">
        <v>113</v>
      </c>
      <c r="D38" s="1" t="s">
        <v>114</v>
      </c>
      <c r="E38" s="1" t="s">
        <v>115</v>
      </c>
      <c r="F38" s="1" t="s">
        <v>116</v>
      </c>
      <c r="G38" s="1" t="s">
        <v>60</v>
      </c>
      <c r="H38" s="1" t="s">
        <v>61</v>
      </c>
      <c r="I38" s="2">
        <v>160</v>
      </c>
      <c r="J38" s="2">
        <v>38.909999999999997</v>
      </c>
      <c r="K38" s="2">
        <f t="shared" si="0"/>
        <v>1.31</v>
      </c>
      <c r="L38" s="2">
        <f t="shared" si="1"/>
        <v>0</v>
      </c>
      <c r="AB38" s="2">
        <v>1.31</v>
      </c>
      <c r="AC38" s="5">
        <v>145.60650000000001</v>
      </c>
      <c r="AN38" s="5" t="str">
        <f t="shared" si="9"/>
        <v/>
      </c>
      <c r="AP38" s="5" t="str">
        <f t="shared" si="10"/>
        <v/>
      </c>
      <c r="AR38" s="5" t="str">
        <f t="shared" si="11"/>
        <v/>
      </c>
      <c r="AU38" s="5">
        <f t="shared" si="7"/>
        <v>145.60650000000001</v>
      </c>
      <c r="AV38" s="11">
        <f t="shared" si="5"/>
        <v>1.2265928732498531E-2</v>
      </c>
      <c r="AW38" s="5">
        <f t="shared" si="8"/>
        <v>12.265928732498532</v>
      </c>
    </row>
    <row r="39" spans="1:49" x14ac:dyDescent="0.25">
      <c r="A39" s="1" t="s">
        <v>111</v>
      </c>
      <c r="B39" s="1" t="s">
        <v>112</v>
      </c>
      <c r="C39" s="1" t="s">
        <v>113</v>
      </c>
      <c r="D39" s="1" t="s">
        <v>114</v>
      </c>
      <c r="E39" s="1" t="s">
        <v>58</v>
      </c>
      <c r="F39" s="1" t="s">
        <v>116</v>
      </c>
      <c r="G39" s="1" t="s">
        <v>60</v>
      </c>
      <c r="H39" s="1" t="s">
        <v>61</v>
      </c>
      <c r="I39" s="2">
        <v>160</v>
      </c>
      <c r="J39" s="2">
        <v>40.630000000000003</v>
      </c>
      <c r="K39" s="2">
        <f t="shared" si="0"/>
        <v>1.0899999999999999</v>
      </c>
      <c r="L39" s="2">
        <f t="shared" si="1"/>
        <v>0</v>
      </c>
      <c r="P39" s="6">
        <v>0.06</v>
      </c>
      <c r="Q39" s="5">
        <v>26.85</v>
      </c>
      <c r="R39" s="7">
        <v>0.91</v>
      </c>
      <c r="S39" s="5">
        <v>197.01499999999999</v>
      </c>
      <c r="T39" s="8">
        <v>0.12</v>
      </c>
      <c r="U39" s="5">
        <v>7.8</v>
      </c>
      <c r="AN39" s="5" t="str">
        <f t="shared" si="9"/>
        <v/>
      </c>
      <c r="AP39" s="5" t="str">
        <f t="shared" si="10"/>
        <v/>
      </c>
      <c r="AR39" s="5" t="str">
        <f t="shared" si="11"/>
        <v/>
      </c>
      <c r="AU39" s="5">
        <f t="shared" si="7"/>
        <v>231.66499999999999</v>
      </c>
      <c r="AV39" s="11">
        <f t="shared" si="5"/>
        <v>1.9515518742736569E-2</v>
      </c>
      <c r="AW39" s="5">
        <f t="shared" si="8"/>
        <v>19.515518742736571</v>
      </c>
    </row>
    <row r="40" spans="1:49" x14ac:dyDescent="0.25">
      <c r="A40" s="1" t="s">
        <v>117</v>
      </c>
      <c r="B40" s="1" t="s">
        <v>112</v>
      </c>
      <c r="C40" s="1" t="s">
        <v>113</v>
      </c>
      <c r="D40" s="1" t="s">
        <v>114</v>
      </c>
      <c r="E40" s="1" t="s">
        <v>118</v>
      </c>
      <c r="F40" s="1" t="s">
        <v>116</v>
      </c>
      <c r="G40" s="1" t="s">
        <v>60</v>
      </c>
      <c r="H40" s="1" t="s">
        <v>61</v>
      </c>
      <c r="I40" s="2">
        <v>68</v>
      </c>
      <c r="J40" s="2">
        <v>34.25</v>
      </c>
      <c r="K40" s="2">
        <f t="shared" si="0"/>
        <v>1.76</v>
      </c>
      <c r="L40" s="2">
        <f t="shared" si="1"/>
        <v>0</v>
      </c>
      <c r="P40" s="6">
        <v>0.5</v>
      </c>
      <c r="Q40" s="5">
        <v>223.75</v>
      </c>
      <c r="R40" s="7">
        <v>0.45</v>
      </c>
      <c r="S40" s="5">
        <v>97.424999999999997</v>
      </c>
      <c r="AB40" s="2">
        <v>0.81</v>
      </c>
      <c r="AC40" s="5">
        <v>90.031500000000008</v>
      </c>
      <c r="AN40" s="5" t="str">
        <f t="shared" si="9"/>
        <v/>
      </c>
      <c r="AP40" s="5" t="str">
        <f t="shared" si="10"/>
        <v/>
      </c>
      <c r="AR40" s="5" t="str">
        <f t="shared" si="11"/>
        <v/>
      </c>
      <c r="AU40" s="5">
        <f t="shared" si="7"/>
        <v>411.20650000000001</v>
      </c>
      <c r="AV40" s="11">
        <f t="shared" si="5"/>
        <v>3.4640140538644615E-2</v>
      </c>
      <c r="AW40" s="5">
        <f t="shared" si="8"/>
        <v>34.640140538644616</v>
      </c>
    </row>
    <row r="41" spans="1:49" x14ac:dyDescent="0.25">
      <c r="A41" s="1" t="s">
        <v>119</v>
      </c>
      <c r="B41" s="1" t="s">
        <v>120</v>
      </c>
      <c r="C41" s="1" t="s">
        <v>121</v>
      </c>
      <c r="D41" s="1" t="s">
        <v>122</v>
      </c>
      <c r="E41" s="1" t="s">
        <v>67</v>
      </c>
      <c r="F41" s="1" t="s">
        <v>116</v>
      </c>
      <c r="G41" s="1" t="s">
        <v>60</v>
      </c>
      <c r="H41" s="1" t="s">
        <v>61</v>
      </c>
      <c r="I41" s="2">
        <v>90</v>
      </c>
      <c r="J41" s="2">
        <v>37.92</v>
      </c>
      <c r="K41" s="2">
        <f t="shared" si="0"/>
        <v>3.34</v>
      </c>
      <c r="L41" s="2">
        <f t="shared" si="1"/>
        <v>0</v>
      </c>
      <c r="AB41" s="2">
        <v>3.34</v>
      </c>
      <c r="AC41" s="5">
        <v>371.24099999999999</v>
      </c>
      <c r="AN41" s="5" t="str">
        <f t="shared" si="9"/>
        <v/>
      </c>
      <c r="AP41" s="5" t="str">
        <f t="shared" si="10"/>
        <v/>
      </c>
      <c r="AR41" s="5" t="str">
        <f t="shared" si="11"/>
        <v/>
      </c>
      <c r="AU41" s="5">
        <f t="shared" si="7"/>
        <v>371.24099999999999</v>
      </c>
      <c r="AV41" s="11">
        <f t="shared" si="5"/>
        <v>3.1273436615683277E-2</v>
      </c>
      <c r="AW41" s="5">
        <f t="shared" si="8"/>
        <v>31.273436615683277</v>
      </c>
    </row>
    <row r="42" spans="1:49" x14ac:dyDescent="0.25">
      <c r="A42" s="1" t="s">
        <v>119</v>
      </c>
      <c r="B42" s="1" t="s">
        <v>120</v>
      </c>
      <c r="C42" s="1" t="s">
        <v>121</v>
      </c>
      <c r="D42" s="1" t="s">
        <v>122</v>
      </c>
      <c r="E42" s="1" t="s">
        <v>66</v>
      </c>
      <c r="F42" s="1" t="s">
        <v>116</v>
      </c>
      <c r="G42" s="1" t="s">
        <v>60</v>
      </c>
      <c r="H42" s="1" t="s">
        <v>61</v>
      </c>
      <c r="I42" s="2">
        <v>90</v>
      </c>
      <c r="J42" s="2">
        <v>39.83</v>
      </c>
      <c r="K42" s="2">
        <f t="shared" si="0"/>
        <v>3.67</v>
      </c>
      <c r="L42" s="2">
        <f t="shared" si="1"/>
        <v>0</v>
      </c>
      <c r="P42" s="6">
        <v>0.15</v>
      </c>
      <c r="Q42" s="5">
        <v>67.125</v>
      </c>
      <c r="R42" s="7">
        <v>0.62</v>
      </c>
      <c r="S42" s="5">
        <v>134.22999999999999</v>
      </c>
      <c r="AB42" s="2">
        <v>2.9</v>
      </c>
      <c r="AC42" s="5">
        <v>322.33499999999998</v>
      </c>
      <c r="AN42" s="5" t="str">
        <f t="shared" si="9"/>
        <v/>
      </c>
      <c r="AP42" s="5" t="str">
        <f t="shared" si="10"/>
        <v/>
      </c>
      <c r="AR42" s="5" t="str">
        <f t="shared" si="11"/>
        <v/>
      </c>
      <c r="AU42" s="5">
        <f t="shared" si="7"/>
        <v>523.68999999999994</v>
      </c>
      <c r="AV42" s="11">
        <f t="shared" si="5"/>
        <v>4.4115779295032534E-2</v>
      </c>
      <c r="AW42" s="5">
        <f t="shared" si="8"/>
        <v>44.115779295032532</v>
      </c>
    </row>
    <row r="43" spans="1:49" x14ac:dyDescent="0.25">
      <c r="A43" s="1" t="s">
        <v>119</v>
      </c>
      <c r="B43" s="1" t="s">
        <v>120</v>
      </c>
      <c r="C43" s="1" t="s">
        <v>121</v>
      </c>
      <c r="D43" s="1" t="s">
        <v>122</v>
      </c>
      <c r="E43" s="1" t="s">
        <v>118</v>
      </c>
      <c r="F43" s="1" t="s">
        <v>116</v>
      </c>
      <c r="G43" s="1" t="s">
        <v>60</v>
      </c>
      <c r="H43" s="1" t="s">
        <v>61</v>
      </c>
      <c r="I43" s="2">
        <v>90</v>
      </c>
      <c r="J43" s="2">
        <v>6.33</v>
      </c>
      <c r="K43" s="2">
        <f t="shared" si="0"/>
        <v>0.24</v>
      </c>
      <c r="L43" s="2">
        <f t="shared" si="1"/>
        <v>0</v>
      </c>
      <c r="P43" s="6">
        <v>0.15</v>
      </c>
      <c r="Q43" s="5">
        <v>67.125</v>
      </c>
      <c r="AB43" s="2">
        <v>0.09</v>
      </c>
      <c r="AC43" s="5">
        <v>10.003500000000001</v>
      </c>
      <c r="AN43" s="5" t="str">
        <f t="shared" si="9"/>
        <v/>
      </c>
      <c r="AP43" s="5" t="str">
        <f t="shared" si="10"/>
        <v/>
      </c>
      <c r="AR43" s="5" t="str">
        <f t="shared" si="11"/>
        <v/>
      </c>
      <c r="AU43" s="5">
        <f t="shared" si="7"/>
        <v>77.128500000000003</v>
      </c>
      <c r="AV43" s="11">
        <f t="shared" si="5"/>
        <v>6.4973245304606108E-3</v>
      </c>
      <c r="AW43" s="5">
        <f t="shared" si="8"/>
        <v>6.4973245304606113</v>
      </c>
    </row>
    <row r="44" spans="1:49" x14ac:dyDescent="0.25">
      <c r="A44" s="1" t="s">
        <v>123</v>
      </c>
      <c r="B44" s="1" t="s">
        <v>124</v>
      </c>
      <c r="C44" s="1" t="s">
        <v>85</v>
      </c>
      <c r="D44" s="1" t="s">
        <v>86</v>
      </c>
      <c r="E44" s="1" t="s">
        <v>72</v>
      </c>
      <c r="F44" s="1" t="s">
        <v>116</v>
      </c>
      <c r="G44" s="1" t="s">
        <v>60</v>
      </c>
      <c r="H44" s="1" t="s">
        <v>61</v>
      </c>
      <c r="I44" s="2">
        <v>80</v>
      </c>
      <c r="J44" s="2">
        <v>7.0000000000000007E-2</v>
      </c>
      <c r="K44" s="2">
        <f t="shared" si="0"/>
        <v>6.9999999999999993E-2</v>
      </c>
      <c r="L44" s="2">
        <f t="shared" si="1"/>
        <v>0</v>
      </c>
      <c r="N44" s="4">
        <v>0.01</v>
      </c>
      <c r="O44" s="5">
        <v>5.4450000000000003</v>
      </c>
      <c r="P44" s="6">
        <v>0.06</v>
      </c>
      <c r="Q44" s="5">
        <v>26.85</v>
      </c>
      <c r="AN44" s="5" t="str">
        <f t="shared" si="9"/>
        <v/>
      </c>
      <c r="AP44" s="5" t="str">
        <f t="shared" si="10"/>
        <v/>
      </c>
      <c r="AR44" s="5" t="str">
        <f t="shared" si="11"/>
        <v/>
      </c>
      <c r="AU44" s="5">
        <f t="shared" si="7"/>
        <v>32.295000000000002</v>
      </c>
      <c r="AV44" s="11">
        <f t="shared" si="5"/>
        <v>2.7205390447269874E-3</v>
      </c>
      <c r="AW44" s="5">
        <f t="shared" si="8"/>
        <v>2.7205390447269875</v>
      </c>
    </row>
    <row r="45" spans="1:49" x14ac:dyDescent="0.25">
      <c r="A45" s="1" t="s">
        <v>123</v>
      </c>
      <c r="B45" s="1" t="s">
        <v>124</v>
      </c>
      <c r="C45" s="1" t="s">
        <v>85</v>
      </c>
      <c r="D45" s="1" t="s">
        <v>86</v>
      </c>
      <c r="E45" s="1" t="s">
        <v>82</v>
      </c>
      <c r="F45" s="1" t="s">
        <v>116</v>
      </c>
      <c r="G45" s="1" t="s">
        <v>60</v>
      </c>
      <c r="H45" s="1" t="s">
        <v>61</v>
      </c>
      <c r="I45" s="2">
        <v>80</v>
      </c>
      <c r="J45" s="2">
        <v>39.880000000000003</v>
      </c>
      <c r="K45" s="2">
        <f t="shared" si="0"/>
        <v>39.879999999999995</v>
      </c>
      <c r="L45" s="2">
        <f t="shared" si="1"/>
        <v>0</v>
      </c>
      <c r="N45" s="4">
        <v>1.33</v>
      </c>
      <c r="O45" s="5">
        <v>724.18500000000006</v>
      </c>
      <c r="P45" s="6">
        <v>34.479999999999997</v>
      </c>
      <c r="Q45" s="5">
        <v>15429.8</v>
      </c>
      <c r="R45" s="7">
        <v>4.07</v>
      </c>
      <c r="S45" s="5">
        <v>881.15500000000009</v>
      </c>
      <c r="AN45" s="5" t="str">
        <f t="shared" si="9"/>
        <v/>
      </c>
      <c r="AP45" s="5" t="str">
        <f t="shared" si="10"/>
        <v/>
      </c>
      <c r="AR45" s="5" t="str">
        <f t="shared" si="11"/>
        <v/>
      </c>
      <c r="AU45" s="5">
        <f t="shared" si="7"/>
        <v>17035.14</v>
      </c>
      <c r="AV45" s="11">
        <f t="shared" si="5"/>
        <v>1.4350445425728593</v>
      </c>
      <c r="AW45" s="5">
        <f t="shared" si="8"/>
        <v>1435.0445425728592</v>
      </c>
    </row>
    <row r="46" spans="1:49" x14ac:dyDescent="0.25">
      <c r="A46" s="1" t="s">
        <v>123</v>
      </c>
      <c r="B46" s="1" t="s">
        <v>124</v>
      </c>
      <c r="C46" s="1" t="s">
        <v>85</v>
      </c>
      <c r="D46" s="1" t="s">
        <v>86</v>
      </c>
      <c r="E46" s="1" t="s">
        <v>118</v>
      </c>
      <c r="F46" s="1" t="s">
        <v>116</v>
      </c>
      <c r="G46" s="1" t="s">
        <v>60</v>
      </c>
      <c r="H46" s="1" t="s">
        <v>61</v>
      </c>
      <c r="I46" s="2">
        <v>80</v>
      </c>
      <c r="J46" s="2">
        <v>0.09</v>
      </c>
      <c r="K46" s="2">
        <f t="shared" si="0"/>
        <v>0.1</v>
      </c>
      <c r="L46" s="2">
        <f t="shared" si="1"/>
        <v>0</v>
      </c>
      <c r="P46" s="6">
        <v>0.06</v>
      </c>
      <c r="Q46" s="5">
        <v>26.85</v>
      </c>
      <c r="R46" s="7">
        <v>0.04</v>
      </c>
      <c r="S46" s="5">
        <v>8.66</v>
      </c>
      <c r="AN46" s="5" t="str">
        <f t="shared" si="9"/>
        <v/>
      </c>
      <c r="AP46" s="5" t="str">
        <f t="shared" si="10"/>
        <v/>
      </c>
      <c r="AR46" s="5" t="str">
        <f t="shared" si="11"/>
        <v/>
      </c>
      <c r="AU46" s="5">
        <f t="shared" si="7"/>
        <v>35.510000000000005</v>
      </c>
      <c r="AV46" s="11">
        <f t="shared" si="5"/>
        <v>2.9913714654979202E-3</v>
      </c>
      <c r="AW46" s="5">
        <f t="shared" si="8"/>
        <v>2.9913714654979202</v>
      </c>
    </row>
    <row r="47" spans="1:49" x14ac:dyDescent="0.25">
      <c r="A47" s="1" t="s">
        <v>123</v>
      </c>
      <c r="B47" s="1" t="s">
        <v>124</v>
      </c>
      <c r="C47" s="1" t="s">
        <v>85</v>
      </c>
      <c r="D47" s="1" t="s">
        <v>86</v>
      </c>
      <c r="E47" s="1" t="s">
        <v>58</v>
      </c>
      <c r="F47" s="1" t="s">
        <v>116</v>
      </c>
      <c r="G47" s="1" t="s">
        <v>60</v>
      </c>
      <c r="H47" s="1" t="s">
        <v>61</v>
      </c>
      <c r="I47" s="2">
        <v>80</v>
      </c>
      <c r="J47" s="2">
        <v>0.08</v>
      </c>
      <c r="K47" s="2">
        <f t="shared" si="0"/>
        <v>0.08</v>
      </c>
      <c r="L47" s="2">
        <f t="shared" si="1"/>
        <v>0</v>
      </c>
      <c r="R47" s="7">
        <v>7.0000000000000007E-2</v>
      </c>
      <c r="S47" s="5">
        <v>15.154999999999999</v>
      </c>
      <c r="T47" s="8">
        <v>0.01</v>
      </c>
      <c r="U47" s="5">
        <v>0.65</v>
      </c>
      <c r="AN47" s="5" t="str">
        <f t="shared" si="9"/>
        <v/>
      </c>
      <c r="AP47" s="5" t="str">
        <f t="shared" si="10"/>
        <v/>
      </c>
      <c r="AR47" s="5" t="str">
        <f t="shared" si="11"/>
        <v/>
      </c>
      <c r="AU47" s="5">
        <f t="shared" si="7"/>
        <v>15.805</v>
      </c>
      <c r="AV47" s="11">
        <f t="shared" si="5"/>
        <v>1.3314172349252217E-3</v>
      </c>
      <c r="AW47" s="5">
        <f t="shared" si="8"/>
        <v>1.3314172349252216</v>
      </c>
    </row>
    <row r="48" spans="1:49" x14ac:dyDescent="0.25">
      <c r="A48" s="1" t="s">
        <v>123</v>
      </c>
      <c r="B48" s="1" t="s">
        <v>124</v>
      </c>
      <c r="C48" s="1" t="s">
        <v>85</v>
      </c>
      <c r="D48" s="1" t="s">
        <v>86</v>
      </c>
      <c r="E48" s="1" t="s">
        <v>87</v>
      </c>
      <c r="F48" s="1" t="s">
        <v>116</v>
      </c>
      <c r="G48" s="1" t="s">
        <v>60</v>
      </c>
      <c r="H48" s="1" t="s">
        <v>61</v>
      </c>
      <c r="I48" s="2">
        <v>80</v>
      </c>
      <c r="J48" s="2">
        <v>39.880000000000003</v>
      </c>
      <c r="K48" s="2">
        <f t="shared" si="0"/>
        <v>39.880000000000003</v>
      </c>
      <c r="L48" s="2">
        <f t="shared" si="1"/>
        <v>0</v>
      </c>
      <c r="N48" s="4">
        <v>1.1599999999999999</v>
      </c>
      <c r="O48" s="5">
        <v>631.62</v>
      </c>
      <c r="P48" s="6">
        <v>26.2</v>
      </c>
      <c r="Q48" s="5">
        <v>11724.5</v>
      </c>
      <c r="R48" s="7">
        <v>12.46</v>
      </c>
      <c r="S48" s="5">
        <v>2697.59</v>
      </c>
      <c r="T48" s="8">
        <v>0.06</v>
      </c>
      <c r="U48" s="5">
        <v>3.9</v>
      </c>
      <c r="AN48" s="5" t="str">
        <f t="shared" si="9"/>
        <v/>
      </c>
      <c r="AP48" s="5" t="str">
        <f t="shared" si="10"/>
        <v/>
      </c>
      <c r="AR48" s="5" t="str">
        <f t="shared" si="11"/>
        <v/>
      </c>
      <c r="AU48" s="5">
        <f t="shared" si="7"/>
        <v>15057.61</v>
      </c>
      <c r="AV48" s="11">
        <f t="shared" si="5"/>
        <v>1.2684569105208712</v>
      </c>
      <c r="AW48" s="5">
        <f t="shared" si="8"/>
        <v>1268.4569105208711</v>
      </c>
    </row>
    <row r="49" spans="1:49" x14ac:dyDescent="0.25">
      <c r="A49" s="1" t="s">
        <v>125</v>
      </c>
      <c r="B49" s="1" t="s">
        <v>124</v>
      </c>
      <c r="C49" s="1" t="s">
        <v>85</v>
      </c>
      <c r="D49" s="1" t="s">
        <v>86</v>
      </c>
      <c r="E49" s="1" t="s">
        <v>73</v>
      </c>
      <c r="F49" s="1" t="s">
        <v>116</v>
      </c>
      <c r="G49" s="1" t="s">
        <v>60</v>
      </c>
      <c r="H49" s="1" t="s">
        <v>61</v>
      </c>
      <c r="I49" s="2">
        <v>70.75</v>
      </c>
      <c r="J49" s="2">
        <v>7.0000000000000007E-2</v>
      </c>
      <c r="K49" s="2">
        <f t="shared" si="0"/>
        <v>7.0000000000000007E-2</v>
      </c>
      <c r="L49" s="2">
        <f t="shared" si="1"/>
        <v>0</v>
      </c>
      <c r="N49" s="4">
        <v>7.0000000000000007E-2</v>
      </c>
      <c r="O49" s="5">
        <v>38.115000000000002</v>
      </c>
      <c r="AN49" s="5" t="str">
        <f t="shared" si="9"/>
        <v/>
      </c>
      <c r="AP49" s="5" t="str">
        <f t="shared" si="10"/>
        <v/>
      </c>
      <c r="AR49" s="5" t="str">
        <f t="shared" si="11"/>
        <v/>
      </c>
      <c r="AU49" s="5">
        <f t="shared" si="7"/>
        <v>38.115000000000002</v>
      </c>
      <c r="AV49" s="11">
        <f t="shared" si="5"/>
        <v>3.2108173305393757E-3</v>
      </c>
      <c r="AW49" s="5">
        <f t="shared" si="8"/>
        <v>3.2108173305393755</v>
      </c>
    </row>
    <row r="50" spans="1:49" x14ac:dyDescent="0.25">
      <c r="A50" s="1" t="s">
        <v>125</v>
      </c>
      <c r="B50" s="1" t="s">
        <v>124</v>
      </c>
      <c r="C50" s="1" t="s">
        <v>85</v>
      </c>
      <c r="D50" s="1" t="s">
        <v>86</v>
      </c>
      <c r="E50" s="1" t="s">
        <v>81</v>
      </c>
      <c r="F50" s="1" t="s">
        <v>116</v>
      </c>
      <c r="G50" s="1" t="s">
        <v>60</v>
      </c>
      <c r="H50" s="1" t="s">
        <v>61</v>
      </c>
      <c r="I50" s="2">
        <v>70.75</v>
      </c>
      <c r="J50" s="2">
        <v>30.6</v>
      </c>
      <c r="K50" s="2">
        <f t="shared" si="0"/>
        <v>30.14</v>
      </c>
      <c r="L50" s="2">
        <f t="shared" si="1"/>
        <v>0.47000000000000003</v>
      </c>
      <c r="N50" s="4">
        <v>12.85</v>
      </c>
      <c r="O50" s="5">
        <v>6996.8249999999998</v>
      </c>
      <c r="P50" s="6">
        <v>17.260000000000002</v>
      </c>
      <c r="Q50" s="5">
        <v>7723.85</v>
      </c>
      <c r="Z50" s="9">
        <v>0.03</v>
      </c>
      <c r="AA50" s="5">
        <v>0.88660000000000005</v>
      </c>
      <c r="AN50" s="5" t="str">
        <f t="shared" si="9"/>
        <v/>
      </c>
      <c r="AO50" s="3">
        <v>0.28999999999999998</v>
      </c>
      <c r="AP50" s="5">
        <f t="shared" si="10"/>
        <v>898.99999999999989</v>
      </c>
      <c r="AR50" s="5" t="str">
        <f t="shared" si="11"/>
        <v/>
      </c>
      <c r="AS50" s="2">
        <v>0.1</v>
      </c>
      <c r="AT50" s="2">
        <v>0.08</v>
      </c>
      <c r="AU50" s="5">
        <f t="shared" si="7"/>
        <v>14721.561599999999</v>
      </c>
      <c r="AV50" s="11">
        <f t="shared" si="5"/>
        <v>1.2401481075136551</v>
      </c>
      <c r="AW50" s="5">
        <f t="shared" si="8"/>
        <v>1240.1481075136551</v>
      </c>
    </row>
    <row r="51" spans="1:49" x14ac:dyDescent="0.25">
      <c r="A51" s="1" t="s">
        <v>125</v>
      </c>
      <c r="B51" s="1" t="s">
        <v>124</v>
      </c>
      <c r="C51" s="1" t="s">
        <v>85</v>
      </c>
      <c r="D51" s="1" t="s">
        <v>86</v>
      </c>
      <c r="E51" s="1" t="s">
        <v>82</v>
      </c>
      <c r="F51" s="1" t="s">
        <v>116</v>
      </c>
      <c r="G51" s="1" t="s">
        <v>60</v>
      </c>
      <c r="H51" s="1" t="s">
        <v>61</v>
      </c>
      <c r="I51" s="2">
        <v>70.75</v>
      </c>
      <c r="J51" s="2">
        <v>0.09</v>
      </c>
      <c r="K51" s="2">
        <f t="shared" si="0"/>
        <v>9.0000000000000011E-2</v>
      </c>
      <c r="L51" s="2">
        <f t="shared" si="1"/>
        <v>0</v>
      </c>
      <c r="N51" s="4">
        <v>0.02</v>
      </c>
      <c r="O51" s="5">
        <v>10.89</v>
      </c>
      <c r="P51" s="6">
        <v>7.0000000000000007E-2</v>
      </c>
      <c r="Q51" s="5">
        <v>31.324999999999999</v>
      </c>
      <c r="AN51" s="5" t="str">
        <f t="shared" si="9"/>
        <v/>
      </c>
      <c r="AP51" s="5" t="str">
        <f t="shared" si="10"/>
        <v/>
      </c>
      <c r="AR51" s="5" t="str">
        <f t="shared" si="11"/>
        <v/>
      </c>
      <c r="AU51" s="5">
        <f t="shared" si="7"/>
        <v>42.215000000000003</v>
      </c>
      <c r="AV51" s="11">
        <f t="shared" si="5"/>
        <v>3.5562023772456965E-3</v>
      </c>
      <c r="AW51" s="5">
        <f t="shared" si="8"/>
        <v>3.5562023772456968</v>
      </c>
    </row>
    <row r="52" spans="1:49" x14ac:dyDescent="0.25">
      <c r="A52" s="1" t="s">
        <v>125</v>
      </c>
      <c r="B52" s="1" t="s">
        <v>124</v>
      </c>
      <c r="C52" s="1" t="s">
        <v>85</v>
      </c>
      <c r="D52" s="1" t="s">
        <v>86</v>
      </c>
      <c r="E52" s="1" t="s">
        <v>87</v>
      </c>
      <c r="F52" s="1" t="s">
        <v>116</v>
      </c>
      <c r="G52" s="1" t="s">
        <v>60</v>
      </c>
      <c r="H52" s="1" t="s">
        <v>61</v>
      </c>
      <c r="I52" s="2">
        <v>70.75</v>
      </c>
      <c r="J52" s="2">
        <v>0.09</v>
      </c>
      <c r="K52" s="2">
        <f t="shared" si="0"/>
        <v>0.09</v>
      </c>
      <c r="L52" s="2">
        <f t="shared" si="1"/>
        <v>0</v>
      </c>
      <c r="N52" s="4">
        <v>0.05</v>
      </c>
      <c r="O52" s="5">
        <v>27.225000000000001</v>
      </c>
      <c r="P52" s="6">
        <v>0.04</v>
      </c>
      <c r="Q52" s="5">
        <v>17.899999999999999</v>
      </c>
      <c r="AN52" s="5" t="str">
        <f t="shared" si="9"/>
        <v/>
      </c>
      <c r="AP52" s="5" t="str">
        <f t="shared" si="10"/>
        <v/>
      </c>
      <c r="AR52" s="5" t="str">
        <f t="shared" si="11"/>
        <v/>
      </c>
      <c r="AU52" s="5">
        <f t="shared" si="7"/>
        <v>45.125</v>
      </c>
      <c r="AV52" s="11">
        <f t="shared" si="5"/>
        <v>3.8013415201518909E-3</v>
      </c>
      <c r="AW52" s="5">
        <f t="shared" si="8"/>
        <v>3.8013415201518908</v>
      </c>
    </row>
    <row r="53" spans="1:49" x14ac:dyDescent="0.25">
      <c r="A53" s="1" t="s">
        <v>125</v>
      </c>
      <c r="B53" s="1" t="s">
        <v>124</v>
      </c>
      <c r="C53" s="1" t="s">
        <v>85</v>
      </c>
      <c r="D53" s="1" t="s">
        <v>86</v>
      </c>
      <c r="E53" s="1" t="s">
        <v>88</v>
      </c>
      <c r="F53" s="1" t="s">
        <v>116</v>
      </c>
      <c r="G53" s="1" t="s">
        <v>60</v>
      </c>
      <c r="H53" s="1" t="s">
        <v>61</v>
      </c>
      <c r="I53" s="2">
        <v>70.75</v>
      </c>
      <c r="J53" s="2">
        <v>32.299999999999997</v>
      </c>
      <c r="K53" s="2">
        <f t="shared" si="0"/>
        <v>31.69</v>
      </c>
      <c r="L53" s="2">
        <f t="shared" si="1"/>
        <v>0.6100000000000001</v>
      </c>
      <c r="N53" s="4">
        <v>17.57</v>
      </c>
      <c r="O53" s="5">
        <v>9566.8649999999998</v>
      </c>
      <c r="P53" s="6">
        <v>14.07</v>
      </c>
      <c r="Q53" s="5">
        <v>6296.3249999999998</v>
      </c>
      <c r="Z53" s="9">
        <v>0.05</v>
      </c>
      <c r="AA53" s="5">
        <v>1.573</v>
      </c>
      <c r="AN53" s="5" t="str">
        <f t="shared" si="9"/>
        <v/>
      </c>
      <c r="AO53" s="3">
        <v>0.34</v>
      </c>
      <c r="AP53" s="5">
        <f t="shared" si="10"/>
        <v>1054</v>
      </c>
      <c r="AR53" s="5" t="str">
        <f t="shared" si="11"/>
        <v/>
      </c>
      <c r="AS53" s="2">
        <v>0.26</v>
      </c>
      <c r="AT53" s="2">
        <v>0.01</v>
      </c>
      <c r="AU53" s="5">
        <f t="shared" si="7"/>
        <v>15864.762999999999</v>
      </c>
      <c r="AV53" s="11">
        <f t="shared" si="5"/>
        <v>1.3364516853023705</v>
      </c>
      <c r="AW53" s="5">
        <f t="shared" si="8"/>
        <v>1336.4516853023706</v>
      </c>
    </row>
    <row r="54" spans="1:49" x14ac:dyDescent="0.25">
      <c r="A54" s="1" t="s">
        <v>126</v>
      </c>
      <c r="B54" s="1" t="s">
        <v>124</v>
      </c>
      <c r="C54" s="1" t="s">
        <v>85</v>
      </c>
      <c r="D54" s="1" t="s">
        <v>86</v>
      </c>
      <c r="E54" s="1" t="s">
        <v>81</v>
      </c>
      <c r="F54" s="1" t="s">
        <v>116</v>
      </c>
      <c r="G54" s="1" t="s">
        <v>60</v>
      </c>
      <c r="H54" s="1" t="s">
        <v>61</v>
      </c>
      <c r="I54" s="2">
        <v>9.25</v>
      </c>
      <c r="J54" s="2">
        <v>2.39</v>
      </c>
      <c r="K54" s="2">
        <f t="shared" si="0"/>
        <v>0.7</v>
      </c>
      <c r="L54" s="2">
        <f t="shared" si="1"/>
        <v>1.6900000000000002</v>
      </c>
      <c r="Z54" s="9">
        <v>0.7</v>
      </c>
      <c r="AA54" s="5">
        <v>22.021999999999998</v>
      </c>
      <c r="AM54" s="3">
        <v>0.06</v>
      </c>
      <c r="AN54" s="5">
        <f t="shared" si="9"/>
        <v>111.6</v>
      </c>
      <c r="AP54" s="5" t="str">
        <f t="shared" si="10"/>
        <v/>
      </c>
      <c r="AR54" s="5" t="str">
        <f t="shared" si="11"/>
        <v/>
      </c>
      <c r="AS54" s="2">
        <v>0.04</v>
      </c>
      <c r="AT54" s="2">
        <v>1.59</v>
      </c>
      <c r="AU54" s="5">
        <f t="shared" si="7"/>
        <v>22.021999999999998</v>
      </c>
      <c r="AV54" s="11">
        <f t="shared" si="5"/>
        <v>1.8551389020894167E-3</v>
      </c>
      <c r="AW54" s="5">
        <f t="shared" si="8"/>
        <v>1.8551389020894169</v>
      </c>
    </row>
    <row r="55" spans="1:49" x14ac:dyDescent="0.25">
      <c r="A55" s="1" t="s">
        <v>126</v>
      </c>
      <c r="B55" s="1" t="s">
        <v>124</v>
      </c>
      <c r="C55" s="1" t="s">
        <v>85</v>
      </c>
      <c r="D55" s="1" t="s">
        <v>86</v>
      </c>
      <c r="E55" s="1" t="s">
        <v>88</v>
      </c>
      <c r="F55" s="1" t="s">
        <v>116</v>
      </c>
      <c r="G55" s="1" t="s">
        <v>60</v>
      </c>
      <c r="H55" s="1" t="s">
        <v>61</v>
      </c>
      <c r="I55" s="2">
        <v>9.25</v>
      </c>
      <c r="J55" s="2">
        <v>6.21</v>
      </c>
      <c r="K55" s="2">
        <f t="shared" si="0"/>
        <v>5.7</v>
      </c>
      <c r="L55" s="2">
        <f t="shared" si="1"/>
        <v>0.51</v>
      </c>
      <c r="N55" s="4">
        <v>0.56000000000000005</v>
      </c>
      <c r="O55" s="5">
        <v>304.92</v>
      </c>
      <c r="P55" s="6">
        <v>0.1</v>
      </c>
      <c r="Q55" s="5">
        <v>44.75</v>
      </c>
      <c r="Z55" s="9">
        <v>5.04</v>
      </c>
      <c r="AA55" s="5">
        <v>158.2724</v>
      </c>
      <c r="AM55" s="3">
        <v>0.15</v>
      </c>
      <c r="AN55" s="5">
        <f t="shared" si="9"/>
        <v>279</v>
      </c>
      <c r="AO55" s="3">
        <v>0.02</v>
      </c>
      <c r="AP55" s="5">
        <f t="shared" si="10"/>
        <v>62</v>
      </c>
      <c r="AR55" s="5" t="str">
        <f t="shared" si="11"/>
        <v/>
      </c>
      <c r="AS55" s="2">
        <v>0.11</v>
      </c>
      <c r="AT55" s="2">
        <v>0.23</v>
      </c>
      <c r="AU55" s="5">
        <f t="shared" si="7"/>
        <v>507.94240000000002</v>
      </c>
      <c r="AV55" s="11">
        <f t="shared" si="5"/>
        <v>4.2789197450761207E-2</v>
      </c>
      <c r="AW55" s="5">
        <f t="shared" si="8"/>
        <v>42.789197450761208</v>
      </c>
    </row>
    <row r="56" spans="1:49" x14ac:dyDescent="0.25">
      <c r="A56" s="1" t="s">
        <v>127</v>
      </c>
      <c r="B56" s="1" t="s">
        <v>128</v>
      </c>
      <c r="C56" s="1" t="s">
        <v>129</v>
      </c>
      <c r="D56" s="1" t="s">
        <v>86</v>
      </c>
      <c r="E56" s="1" t="s">
        <v>66</v>
      </c>
      <c r="F56" s="1" t="s">
        <v>116</v>
      </c>
      <c r="G56" s="1" t="s">
        <v>60</v>
      </c>
      <c r="H56" s="1" t="s">
        <v>61</v>
      </c>
      <c r="I56" s="2">
        <v>78</v>
      </c>
      <c r="J56" s="2">
        <v>0.09</v>
      </c>
      <c r="K56" s="2">
        <f t="shared" si="0"/>
        <v>6.9999999999999993E-2</v>
      </c>
      <c r="L56" s="2">
        <f t="shared" si="1"/>
        <v>0</v>
      </c>
      <c r="P56" s="6">
        <v>0.01</v>
      </c>
      <c r="Q56" s="5">
        <v>4.4750000000000014</v>
      </c>
      <c r="R56" s="7">
        <v>0.06</v>
      </c>
      <c r="S56" s="5">
        <v>12.99</v>
      </c>
      <c r="AN56" s="5" t="str">
        <f t="shared" si="9"/>
        <v/>
      </c>
      <c r="AP56" s="5" t="str">
        <f t="shared" si="10"/>
        <v/>
      </c>
      <c r="AR56" s="5" t="str">
        <f t="shared" si="11"/>
        <v/>
      </c>
      <c r="AU56" s="5">
        <f t="shared" si="7"/>
        <v>17.465000000000003</v>
      </c>
      <c r="AV56" s="11">
        <f t="shared" si="5"/>
        <v>1.4712560587136351E-3</v>
      </c>
      <c r="AW56" s="5">
        <f t="shared" si="8"/>
        <v>1.471256058713635</v>
      </c>
    </row>
    <row r="57" spans="1:49" x14ac:dyDescent="0.25">
      <c r="A57" s="1" t="s">
        <v>127</v>
      </c>
      <c r="B57" s="1" t="s">
        <v>128</v>
      </c>
      <c r="C57" s="1" t="s">
        <v>129</v>
      </c>
      <c r="D57" s="1" t="s">
        <v>86</v>
      </c>
      <c r="E57" s="1" t="s">
        <v>72</v>
      </c>
      <c r="F57" s="1" t="s">
        <v>116</v>
      </c>
      <c r="G57" s="1" t="s">
        <v>60</v>
      </c>
      <c r="H57" s="1" t="s">
        <v>61</v>
      </c>
      <c r="I57" s="2">
        <v>78</v>
      </c>
      <c r="J57" s="2">
        <v>38.840000000000003</v>
      </c>
      <c r="K57" s="2">
        <f t="shared" si="0"/>
        <v>38.65</v>
      </c>
      <c r="L57" s="2">
        <f t="shared" si="1"/>
        <v>0</v>
      </c>
      <c r="N57" s="4">
        <v>3.71</v>
      </c>
      <c r="O57" s="5">
        <v>2020.095</v>
      </c>
      <c r="P57" s="6">
        <v>28.97</v>
      </c>
      <c r="Q57" s="5">
        <v>12964.075000000001</v>
      </c>
      <c r="R57" s="7">
        <v>5.97</v>
      </c>
      <c r="S57" s="5">
        <v>1292.5050000000001</v>
      </c>
      <c r="AN57" s="5" t="str">
        <f t="shared" si="9"/>
        <v/>
      </c>
      <c r="AP57" s="5" t="str">
        <f t="shared" si="10"/>
        <v/>
      </c>
      <c r="AR57" s="5" t="str">
        <f t="shared" si="11"/>
        <v/>
      </c>
      <c r="AU57" s="5">
        <f t="shared" si="7"/>
        <v>16276.674999999999</v>
      </c>
      <c r="AV57" s="11">
        <f t="shared" si="5"/>
        <v>1.3711512573411251</v>
      </c>
      <c r="AW57" s="5">
        <f t="shared" si="8"/>
        <v>1371.1512573411251</v>
      </c>
    </row>
    <row r="58" spans="1:49" x14ac:dyDescent="0.25">
      <c r="A58" s="1" t="s">
        <v>127</v>
      </c>
      <c r="B58" s="1" t="s">
        <v>128</v>
      </c>
      <c r="C58" s="1" t="s">
        <v>129</v>
      </c>
      <c r="D58" s="1" t="s">
        <v>86</v>
      </c>
      <c r="E58" s="1" t="s">
        <v>73</v>
      </c>
      <c r="F58" s="1" t="s">
        <v>116</v>
      </c>
      <c r="G58" s="1" t="s">
        <v>60</v>
      </c>
      <c r="H58" s="1" t="s">
        <v>61</v>
      </c>
      <c r="I58" s="2">
        <v>78</v>
      </c>
      <c r="J58" s="2">
        <v>37.81</v>
      </c>
      <c r="K58" s="2">
        <f t="shared" si="0"/>
        <v>37.24</v>
      </c>
      <c r="L58" s="2">
        <f t="shared" si="1"/>
        <v>0.57999999999999996</v>
      </c>
      <c r="N58" s="4">
        <v>20.07</v>
      </c>
      <c r="O58" s="5">
        <v>10928.115</v>
      </c>
      <c r="P58" s="6">
        <v>17.170000000000002</v>
      </c>
      <c r="Q58" s="5">
        <v>7683.5750000000007</v>
      </c>
      <c r="AN58" s="5" t="str">
        <f t="shared" si="9"/>
        <v/>
      </c>
      <c r="AO58" s="3">
        <v>0.49</v>
      </c>
      <c r="AP58" s="5">
        <f t="shared" si="10"/>
        <v>1519</v>
      </c>
      <c r="AR58" s="5" t="str">
        <f t="shared" si="11"/>
        <v/>
      </c>
      <c r="AS58" s="2">
        <v>0.09</v>
      </c>
      <c r="AU58" s="5">
        <f t="shared" si="7"/>
        <v>18611.690000000002</v>
      </c>
      <c r="AV58" s="11">
        <f t="shared" si="5"/>
        <v>1.5678535170569694</v>
      </c>
      <c r="AW58" s="5">
        <f t="shared" si="8"/>
        <v>1567.8535170569694</v>
      </c>
    </row>
    <row r="59" spans="1:49" x14ac:dyDescent="0.25">
      <c r="A59" s="1" t="s">
        <v>130</v>
      </c>
      <c r="B59" s="1" t="s">
        <v>131</v>
      </c>
      <c r="C59" s="1" t="s">
        <v>99</v>
      </c>
      <c r="D59" s="1" t="s">
        <v>100</v>
      </c>
      <c r="E59" s="1" t="s">
        <v>81</v>
      </c>
      <c r="F59" s="1" t="s">
        <v>116</v>
      </c>
      <c r="G59" s="1" t="s">
        <v>60</v>
      </c>
      <c r="H59" s="1" t="s">
        <v>61</v>
      </c>
      <c r="I59" s="2">
        <v>6.15</v>
      </c>
      <c r="J59" s="2">
        <v>5.68</v>
      </c>
      <c r="K59" s="2">
        <f t="shared" si="0"/>
        <v>2.8</v>
      </c>
      <c r="L59" s="2">
        <f t="shared" si="1"/>
        <v>2.88</v>
      </c>
      <c r="N59" s="4">
        <v>0.47</v>
      </c>
      <c r="O59" s="5">
        <v>255.91499999999999</v>
      </c>
      <c r="Z59" s="9">
        <v>2.33</v>
      </c>
      <c r="AA59" s="5">
        <v>73.3018</v>
      </c>
      <c r="AM59" s="3">
        <v>0.13</v>
      </c>
      <c r="AN59" s="5">
        <f t="shared" si="9"/>
        <v>241.8</v>
      </c>
      <c r="AO59" s="3">
        <v>0.02</v>
      </c>
      <c r="AP59" s="5">
        <f t="shared" si="10"/>
        <v>62</v>
      </c>
      <c r="AR59" s="5" t="str">
        <f t="shared" si="11"/>
        <v/>
      </c>
      <c r="AS59" s="2">
        <v>0.1</v>
      </c>
      <c r="AT59" s="2">
        <v>2.63</v>
      </c>
      <c r="AU59" s="5">
        <f t="shared" si="7"/>
        <v>329.21679999999998</v>
      </c>
      <c r="AV59" s="11">
        <f t="shared" si="5"/>
        <v>2.7733307279147721E-2</v>
      </c>
      <c r="AW59" s="5">
        <f t="shared" si="8"/>
        <v>27.73330727914772</v>
      </c>
    </row>
    <row r="60" spans="1:49" x14ac:dyDescent="0.25">
      <c r="A60" s="1" t="s">
        <v>132</v>
      </c>
      <c r="B60" s="1" t="s">
        <v>63</v>
      </c>
      <c r="C60" s="1" t="s">
        <v>64</v>
      </c>
      <c r="D60" s="1" t="s">
        <v>65</v>
      </c>
      <c r="E60" s="1" t="s">
        <v>74</v>
      </c>
      <c r="F60" s="1" t="s">
        <v>116</v>
      </c>
      <c r="G60" s="1" t="s">
        <v>60</v>
      </c>
      <c r="H60" s="1" t="s">
        <v>61</v>
      </c>
      <c r="I60" s="2">
        <v>80</v>
      </c>
      <c r="J60" s="2">
        <v>38.299999999999997</v>
      </c>
      <c r="K60" s="2">
        <f t="shared" si="0"/>
        <v>37.309999999999995</v>
      </c>
      <c r="L60" s="2">
        <f t="shared" si="1"/>
        <v>0.98</v>
      </c>
      <c r="N60" s="4">
        <v>19.61</v>
      </c>
      <c r="O60" s="5">
        <v>10677.645</v>
      </c>
      <c r="P60" s="6">
        <v>17.399999999999999</v>
      </c>
      <c r="Q60" s="5">
        <v>7786.4999999999991</v>
      </c>
      <c r="R60" s="7">
        <v>0.3</v>
      </c>
      <c r="S60" s="5">
        <v>64.95</v>
      </c>
      <c r="AN60" s="5" t="str">
        <f t="shared" si="9"/>
        <v/>
      </c>
      <c r="AO60" s="3">
        <v>0.5</v>
      </c>
      <c r="AP60" s="5">
        <f t="shared" si="10"/>
        <v>1550</v>
      </c>
      <c r="AR60" s="5" t="str">
        <f t="shared" si="11"/>
        <v/>
      </c>
      <c r="AS60" s="2">
        <v>0.48</v>
      </c>
      <c r="AU60" s="5">
        <f t="shared" si="7"/>
        <v>18529.095000000001</v>
      </c>
      <c r="AV60" s="11">
        <f t="shared" si="5"/>
        <v>1.5608956931709428</v>
      </c>
      <c r="AW60" s="5">
        <f t="shared" si="8"/>
        <v>1560.8956931709429</v>
      </c>
    </row>
    <row r="61" spans="1:49" x14ac:dyDescent="0.25">
      <c r="A61" s="1" t="s">
        <v>132</v>
      </c>
      <c r="B61" s="1" t="s">
        <v>63</v>
      </c>
      <c r="C61" s="1" t="s">
        <v>64</v>
      </c>
      <c r="D61" s="1" t="s">
        <v>65</v>
      </c>
      <c r="E61" s="1" t="s">
        <v>89</v>
      </c>
      <c r="F61" s="1" t="s">
        <v>116</v>
      </c>
      <c r="G61" s="1" t="s">
        <v>60</v>
      </c>
      <c r="H61" s="1" t="s">
        <v>61</v>
      </c>
      <c r="I61" s="2">
        <v>80</v>
      </c>
      <c r="J61" s="2">
        <v>40.24</v>
      </c>
      <c r="K61" s="2">
        <f t="shared" si="0"/>
        <v>35.58</v>
      </c>
      <c r="L61" s="2">
        <f t="shared" si="1"/>
        <v>0</v>
      </c>
      <c r="P61" s="6">
        <v>25.82</v>
      </c>
      <c r="Q61" s="5">
        <v>11554.45</v>
      </c>
      <c r="R61" s="7">
        <v>9.76</v>
      </c>
      <c r="S61" s="5">
        <v>2113.04</v>
      </c>
      <c r="AN61" s="5" t="str">
        <f t="shared" si="9"/>
        <v/>
      </c>
      <c r="AP61" s="5" t="str">
        <f t="shared" si="10"/>
        <v/>
      </c>
      <c r="AR61" s="5" t="str">
        <f t="shared" si="11"/>
        <v/>
      </c>
      <c r="AU61" s="5">
        <f t="shared" si="7"/>
        <v>13667.490000000002</v>
      </c>
      <c r="AV61" s="11">
        <f t="shared" si="5"/>
        <v>1.1513528468312635</v>
      </c>
      <c r="AW61" s="5">
        <f t="shared" si="8"/>
        <v>1151.3528468312636</v>
      </c>
    </row>
    <row r="62" spans="1:49" x14ac:dyDescent="0.25">
      <c r="A62" s="1" t="s">
        <v>132</v>
      </c>
      <c r="B62" s="1" t="s">
        <v>63</v>
      </c>
      <c r="C62" s="1" t="s">
        <v>64</v>
      </c>
      <c r="D62" s="1" t="s">
        <v>65</v>
      </c>
      <c r="E62" s="1" t="s">
        <v>87</v>
      </c>
      <c r="F62" s="1" t="s">
        <v>116</v>
      </c>
      <c r="G62" s="1" t="s">
        <v>60</v>
      </c>
      <c r="H62" s="1" t="s">
        <v>61</v>
      </c>
      <c r="I62" s="2">
        <v>80</v>
      </c>
      <c r="J62" s="2">
        <v>7.0000000000000007E-2</v>
      </c>
      <c r="K62" s="2">
        <f t="shared" si="0"/>
        <v>7.0000000000000007E-2</v>
      </c>
      <c r="L62" s="2">
        <f t="shared" si="1"/>
        <v>0</v>
      </c>
      <c r="P62" s="6">
        <v>0.04</v>
      </c>
      <c r="Q62" s="5">
        <v>17.899999999999999</v>
      </c>
      <c r="R62" s="7">
        <v>0.03</v>
      </c>
      <c r="S62" s="5">
        <v>6.4950000000000001</v>
      </c>
      <c r="AN62" s="5" t="str">
        <f t="shared" si="9"/>
        <v/>
      </c>
      <c r="AP62" s="5" t="str">
        <f t="shared" si="10"/>
        <v/>
      </c>
      <c r="AR62" s="5" t="str">
        <f t="shared" si="11"/>
        <v/>
      </c>
      <c r="AU62" s="5">
        <f t="shared" si="7"/>
        <v>24.395</v>
      </c>
      <c r="AV62" s="11">
        <f t="shared" si="5"/>
        <v>2.0550410279026122E-3</v>
      </c>
      <c r="AW62" s="5">
        <f t="shared" si="8"/>
        <v>2.0550410279026119</v>
      </c>
    </row>
    <row r="63" spans="1:49" x14ac:dyDescent="0.25">
      <c r="A63" s="1" t="s">
        <v>132</v>
      </c>
      <c r="B63" s="1" t="s">
        <v>63</v>
      </c>
      <c r="C63" s="1" t="s">
        <v>64</v>
      </c>
      <c r="D63" s="1" t="s">
        <v>65</v>
      </c>
      <c r="E63" s="1" t="s">
        <v>88</v>
      </c>
      <c r="F63" s="1" t="s">
        <v>116</v>
      </c>
      <c r="G63" s="1" t="s">
        <v>60</v>
      </c>
      <c r="H63" s="1" t="s">
        <v>61</v>
      </c>
      <c r="I63" s="2">
        <v>80</v>
      </c>
      <c r="J63" s="2">
        <v>7.0000000000000007E-2</v>
      </c>
      <c r="K63" s="2">
        <f t="shared" si="0"/>
        <v>7.0000000000000007E-2</v>
      </c>
      <c r="L63" s="2">
        <f t="shared" si="1"/>
        <v>0</v>
      </c>
      <c r="N63" s="4">
        <v>0.02</v>
      </c>
      <c r="O63" s="5">
        <v>10.89</v>
      </c>
      <c r="P63" s="6">
        <v>0.05</v>
      </c>
      <c r="Q63" s="5">
        <v>22.375</v>
      </c>
      <c r="AN63" s="5" t="str">
        <f t="shared" si="9"/>
        <v/>
      </c>
      <c r="AP63" s="5" t="str">
        <f t="shared" si="10"/>
        <v/>
      </c>
      <c r="AR63" s="5" t="str">
        <f t="shared" si="11"/>
        <v/>
      </c>
      <c r="AU63" s="5">
        <f t="shared" si="7"/>
        <v>33.265000000000001</v>
      </c>
      <c r="AV63" s="11">
        <f t="shared" si="5"/>
        <v>2.8022520923623854E-3</v>
      </c>
      <c r="AW63" s="5">
        <f t="shared" si="8"/>
        <v>2.8022520923623855</v>
      </c>
    </row>
    <row r="64" spans="1:49" x14ac:dyDescent="0.25">
      <c r="A64" s="1" t="s">
        <v>133</v>
      </c>
      <c r="B64" s="1" t="s">
        <v>134</v>
      </c>
      <c r="C64" s="1" t="s">
        <v>135</v>
      </c>
      <c r="D64" s="1" t="s">
        <v>136</v>
      </c>
      <c r="E64" s="1" t="s">
        <v>67</v>
      </c>
      <c r="F64" s="1" t="s">
        <v>137</v>
      </c>
      <c r="G64" s="1" t="s">
        <v>60</v>
      </c>
      <c r="H64" s="1" t="s">
        <v>61</v>
      </c>
      <c r="I64" s="2">
        <v>40</v>
      </c>
      <c r="J64" s="2">
        <v>19.34</v>
      </c>
      <c r="K64" s="2">
        <f t="shared" si="0"/>
        <v>0.14000000000000001</v>
      </c>
      <c r="L64" s="2">
        <f t="shared" si="1"/>
        <v>0</v>
      </c>
      <c r="AB64" s="2">
        <v>0.14000000000000001</v>
      </c>
      <c r="AC64" s="5">
        <v>15.561</v>
      </c>
      <c r="AN64" s="5" t="str">
        <f t="shared" si="9"/>
        <v/>
      </c>
      <c r="AP64" s="5" t="str">
        <f t="shared" si="10"/>
        <v/>
      </c>
      <c r="AR64" s="5" t="str">
        <f t="shared" si="11"/>
        <v/>
      </c>
      <c r="AU64" s="5">
        <f t="shared" si="7"/>
        <v>15.561</v>
      </c>
      <c r="AV64" s="11">
        <f t="shared" si="5"/>
        <v>1.3108626126334308E-3</v>
      </c>
      <c r="AW64" s="5">
        <f t="shared" si="8"/>
        <v>1.3108626126334308</v>
      </c>
    </row>
    <row r="65" spans="1:49" x14ac:dyDescent="0.25">
      <c r="A65" s="1" t="s">
        <v>133</v>
      </c>
      <c r="B65" s="1" t="s">
        <v>134</v>
      </c>
      <c r="C65" s="1" t="s">
        <v>135</v>
      </c>
      <c r="D65" s="1" t="s">
        <v>136</v>
      </c>
      <c r="E65" s="1" t="s">
        <v>102</v>
      </c>
      <c r="F65" s="1" t="s">
        <v>137</v>
      </c>
      <c r="G65" s="1" t="s">
        <v>60</v>
      </c>
      <c r="H65" s="1" t="s">
        <v>61</v>
      </c>
      <c r="I65" s="2">
        <v>40</v>
      </c>
      <c r="J65" s="2">
        <v>19.329999999999998</v>
      </c>
      <c r="K65" s="2">
        <f t="shared" si="0"/>
        <v>0.36</v>
      </c>
      <c r="L65" s="2">
        <f t="shared" si="1"/>
        <v>0</v>
      </c>
      <c r="AB65" s="2">
        <v>0.36</v>
      </c>
      <c r="AC65" s="5">
        <v>40.014000000000003</v>
      </c>
      <c r="AN65" s="5" t="str">
        <f t="shared" si="9"/>
        <v/>
      </c>
      <c r="AP65" s="5" t="str">
        <f t="shared" si="10"/>
        <v/>
      </c>
      <c r="AR65" s="5" t="str">
        <f t="shared" si="11"/>
        <v/>
      </c>
      <c r="AU65" s="5">
        <f t="shared" si="7"/>
        <v>40.014000000000003</v>
      </c>
      <c r="AV65" s="11">
        <f t="shared" si="5"/>
        <v>3.3707895753431081E-3</v>
      </c>
      <c r="AW65" s="5">
        <f t="shared" si="8"/>
        <v>3.3707895753431081</v>
      </c>
    </row>
    <row r="66" spans="1:49" x14ac:dyDescent="0.25">
      <c r="A66" s="1" t="s">
        <v>138</v>
      </c>
      <c r="B66" s="1" t="s">
        <v>63</v>
      </c>
      <c r="C66" s="1" t="s">
        <v>64</v>
      </c>
      <c r="D66" s="1" t="s">
        <v>65</v>
      </c>
      <c r="E66" s="1" t="s">
        <v>118</v>
      </c>
      <c r="F66" s="1" t="s">
        <v>137</v>
      </c>
      <c r="G66" s="1" t="s">
        <v>60</v>
      </c>
      <c r="H66" s="1" t="s">
        <v>61</v>
      </c>
      <c r="I66" s="2">
        <v>120</v>
      </c>
      <c r="J66" s="2">
        <v>39.15</v>
      </c>
      <c r="K66" s="2">
        <f t="shared" si="0"/>
        <v>1.35</v>
      </c>
      <c r="L66" s="2">
        <f t="shared" si="1"/>
        <v>0</v>
      </c>
      <c r="AB66" s="2">
        <v>1.35</v>
      </c>
      <c r="AC66" s="5">
        <v>150.05250000000001</v>
      </c>
      <c r="AN66" s="5" t="str">
        <f t="shared" ref="AN66:AN129" si="12">IF(AM66&gt;0,AM66*$AN$1,"")</f>
        <v/>
      </c>
      <c r="AP66" s="5" t="str">
        <f t="shared" ref="AP66:AP129" si="13">IF(AO66&gt;0,AO66*$AP$1,"")</f>
        <v/>
      </c>
      <c r="AR66" s="5" t="str">
        <f t="shared" ref="AR66:AR129" si="14">IF(AQ66&gt;0,AQ66*$AR$1,"")</f>
        <v/>
      </c>
      <c r="AU66" s="5">
        <f t="shared" si="7"/>
        <v>150.05250000000001</v>
      </c>
      <c r="AV66" s="11">
        <f t="shared" si="5"/>
        <v>1.2640460907536654E-2</v>
      </c>
      <c r="AW66" s="5">
        <f t="shared" si="8"/>
        <v>12.640460907536655</v>
      </c>
    </row>
    <row r="67" spans="1:49" x14ac:dyDescent="0.25">
      <c r="A67" s="1" t="s">
        <v>138</v>
      </c>
      <c r="B67" s="1" t="s">
        <v>63</v>
      </c>
      <c r="C67" s="1" t="s">
        <v>64</v>
      </c>
      <c r="D67" s="1" t="s">
        <v>65</v>
      </c>
      <c r="E67" s="1" t="s">
        <v>102</v>
      </c>
      <c r="F67" s="1" t="s">
        <v>137</v>
      </c>
      <c r="G67" s="1" t="s">
        <v>60</v>
      </c>
      <c r="H67" s="1" t="s">
        <v>61</v>
      </c>
      <c r="I67" s="2">
        <v>120</v>
      </c>
      <c r="J67" s="2">
        <v>19.32</v>
      </c>
      <c r="K67" s="2">
        <f t="shared" ref="K67:K130" si="15">SUM(N67,P67,R67,T67,V67,X67,Z67,AD67,AG67,AI67,AK67,AX67,AZ67,BB67,BD67,AB67)</f>
        <v>0.38</v>
      </c>
      <c r="L67" s="2">
        <f t="shared" ref="L67:L130" si="16">SUM(M67,AF67,AM67,AO67,AQ67,AS67,AT67)</f>
        <v>0</v>
      </c>
      <c r="AB67" s="2">
        <v>0.38</v>
      </c>
      <c r="AC67" s="5">
        <v>42.237000000000002</v>
      </c>
      <c r="AN67" s="5" t="str">
        <f t="shared" si="12"/>
        <v/>
      </c>
      <c r="AP67" s="5" t="str">
        <f t="shared" si="13"/>
        <v/>
      </c>
      <c r="AR67" s="5" t="str">
        <f t="shared" si="14"/>
        <v/>
      </c>
      <c r="AU67" s="5">
        <f t="shared" si="7"/>
        <v>42.237000000000002</v>
      </c>
      <c r="AV67" s="11">
        <f t="shared" ref="AV67:AV130" si="17">(AU67/$AU$224)*100</f>
        <v>3.5580556628621697E-3</v>
      </c>
      <c r="AW67" s="5">
        <f t="shared" si="8"/>
        <v>3.5580556628621696</v>
      </c>
    </row>
    <row r="68" spans="1:49" x14ac:dyDescent="0.25">
      <c r="A68" s="1" t="s">
        <v>139</v>
      </c>
      <c r="B68" s="1" t="s">
        <v>140</v>
      </c>
      <c r="C68" s="1" t="s">
        <v>141</v>
      </c>
      <c r="D68" s="1" t="s">
        <v>86</v>
      </c>
      <c r="E68" s="1" t="s">
        <v>82</v>
      </c>
      <c r="F68" s="1" t="s">
        <v>137</v>
      </c>
      <c r="G68" s="1" t="s">
        <v>60</v>
      </c>
      <c r="H68" s="1" t="s">
        <v>61</v>
      </c>
      <c r="I68" s="2">
        <v>9.69</v>
      </c>
      <c r="J68" s="2">
        <v>9.0500000000000007</v>
      </c>
      <c r="K68" s="2">
        <f t="shared" si="15"/>
        <v>0.61</v>
      </c>
      <c r="L68" s="2">
        <f t="shared" si="16"/>
        <v>2.04</v>
      </c>
      <c r="Z68" s="9">
        <v>0.61</v>
      </c>
      <c r="AA68" s="5">
        <v>15.86</v>
      </c>
      <c r="AN68" s="5" t="str">
        <f t="shared" si="12"/>
        <v/>
      </c>
      <c r="AP68" s="5" t="str">
        <f t="shared" si="13"/>
        <v/>
      </c>
      <c r="AR68" s="5" t="str">
        <f t="shared" si="14"/>
        <v/>
      </c>
      <c r="AT68" s="2">
        <v>2.04</v>
      </c>
      <c r="AU68" s="5">
        <f t="shared" ref="AU68:AU131" si="18">SUM(O68,Q68,S68,U68,W68,Y68,AA68,AE68,AH68,AJ68,AL68,AY68,BA68,BC68,BE68,AC68)</f>
        <v>15.86</v>
      </c>
      <c r="AV68" s="11">
        <f t="shared" si="17"/>
        <v>1.3360504489664041E-3</v>
      </c>
      <c r="AW68" s="5">
        <f t="shared" ref="AW68:AW131" si="19">(AV68/100)*$AW$1</f>
        <v>1.336050448966404</v>
      </c>
    </row>
    <row r="69" spans="1:49" x14ac:dyDescent="0.25">
      <c r="A69" s="1" t="s">
        <v>142</v>
      </c>
      <c r="B69" s="1" t="s">
        <v>84</v>
      </c>
      <c r="C69" s="1" t="s">
        <v>85</v>
      </c>
      <c r="D69" s="1" t="s">
        <v>86</v>
      </c>
      <c r="E69" s="1" t="s">
        <v>74</v>
      </c>
      <c r="F69" s="1" t="s">
        <v>116</v>
      </c>
      <c r="G69" s="1" t="s">
        <v>60</v>
      </c>
      <c r="H69" s="1" t="s">
        <v>61</v>
      </c>
      <c r="I69" s="2">
        <v>147.77000000000001</v>
      </c>
      <c r="J69" s="2">
        <v>0.06</v>
      </c>
      <c r="K69" s="2">
        <f t="shared" si="15"/>
        <v>0.06</v>
      </c>
      <c r="L69" s="2">
        <f t="shared" si="16"/>
        <v>0</v>
      </c>
      <c r="N69" s="4">
        <v>0.03</v>
      </c>
      <c r="O69" s="5">
        <v>16.335000000000001</v>
      </c>
      <c r="P69" s="6">
        <v>0.03</v>
      </c>
      <c r="Q69" s="5">
        <v>13.425000000000001</v>
      </c>
      <c r="AN69" s="5" t="str">
        <f t="shared" si="12"/>
        <v/>
      </c>
      <c r="AP69" s="5" t="str">
        <f t="shared" si="13"/>
        <v/>
      </c>
      <c r="AR69" s="5" t="str">
        <f t="shared" si="14"/>
        <v/>
      </c>
      <c r="AU69" s="5">
        <f t="shared" si="18"/>
        <v>29.76</v>
      </c>
      <c r="AV69" s="11">
        <f t="shared" si="17"/>
        <v>2.5069899975561278E-3</v>
      </c>
      <c r="AW69" s="5">
        <f t="shared" si="19"/>
        <v>2.5069899975561278</v>
      </c>
    </row>
    <row r="70" spans="1:49" x14ac:dyDescent="0.25">
      <c r="A70" s="1" t="s">
        <v>142</v>
      </c>
      <c r="B70" s="1" t="s">
        <v>84</v>
      </c>
      <c r="C70" s="1" t="s">
        <v>85</v>
      </c>
      <c r="D70" s="1" t="s">
        <v>86</v>
      </c>
      <c r="E70" s="1" t="s">
        <v>89</v>
      </c>
      <c r="F70" s="1" t="s">
        <v>116</v>
      </c>
      <c r="G70" s="1" t="s">
        <v>60</v>
      </c>
      <c r="H70" s="1" t="s">
        <v>61</v>
      </c>
      <c r="I70" s="2">
        <v>147.77000000000001</v>
      </c>
      <c r="J70" s="2">
        <v>7.0000000000000007E-2</v>
      </c>
      <c r="K70" s="2">
        <f t="shared" si="15"/>
        <v>0.04</v>
      </c>
      <c r="L70" s="2">
        <f t="shared" si="16"/>
        <v>0</v>
      </c>
      <c r="P70" s="6">
        <v>0.03</v>
      </c>
      <c r="Q70" s="5">
        <v>13.425000000000001</v>
      </c>
      <c r="R70" s="7">
        <v>0.01</v>
      </c>
      <c r="S70" s="5">
        <v>2.165</v>
      </c>
      <c r="AN70" s="5" t="str">
        <f t="shared" si="12"/>
        <v/>
      </c>
      <c r="AP70" s="5" t="str">
        <f t="shared" si="13"/>
        <v/>
      </c>
      <c r="AR70" s="5" t="str">
        <f t="shared" si="14"/>
        <v/>
      </c>
      <c r="AU70" s="5">
        <f t="shared" si="18"/>
        <v>15.59</v>
      </c>
      <c r="AV70" s="11">
        <f t="shared" si="17"/>
        <v>1.3133055800369634E-3</v>
      </c>
      <c r="AW70" s="5">
        <f t="shared" si="19"/>
        <v>1.3133055800369635</v>
      </c>
    </row>
    <row r="71" spans="1:49" x14ac:dyDescent="0.25">
      <c r="A71" s="1" t="s">
        <v>142</v>
      </c>
      <c r="B71" s="1" t="s">
        <v>84</v>
      </c>
      <c r="C71" s="1" t="s">
        <v>85</v>
      </c>
      <c r="D71" s="1" t="s">
        <v>86</v>
      </c>
      <c r="E71" s="1" t="s">
        <v>72</v>
      </c>
      <c r="F71" s="1" t="s">
        <v>137</v>
      </c>
      <c r="G71" s="1" t="s">
        <v>60</v>
      </c>
      <c r="H71" s="1" t="s">
        <v>61</v>
      </c>
      <c r="I71" s="2">
        <v>147.77000000000001</v>
      </c>
      <c r="J71" s="2">
        <v>40.25</v>
      </c>
      <c r="K71" s="2">
        <f t="shared" si="15"/>
        <v>12.1</v>
      </c>
      <c r="L71" s="2">
        <f t="shared" si="16"/>
        <v>0</v>
      </c>
      <c r="P71" s="6">
        <v>12.06</v>
      </c>
      <c r="Q71" s="5">
        <v>5396.85</v>
      </c>
      <c r="R71" s="7">
        <v>0.04</v>
      </c>
      <c r="S71" s="5">
        <v>8.66</v>
      </c>
      <c r="AN71" s="5" t="str">
        <f t="shared" si="12"/>
        <v/>
      </c>
      <c r="AP71" s="5" t="str">
        <f t="shared" si="13"/>
        <v/>
      </c>
      <c r="AR71" s="5" t="str">
        <f t="shared" si="14"/>
        <v/>
      </c>
      <c r="AU71" s="5">
        <f t="shared" si="18"/>
        <v>5405.51</v>
      </c>
      <c r="AV71" s="11">
        <f t="shared" si="17"/>
        <v>0.45536154239548465</v>
      </c>
      <c r="AW71" s="5">
        <f t="shared" si="19"/>
        <v>455.36154239548466</v>
      </c>
    </row>
    <row r="72" spans="1:49" x14ac:dyDescent="0.25">
      <c r="A72" s="1" t="s">
        <v>142</v>
      </c>
      <c r="B72" s="1" t="s">
        <v>84</v>
      </c>
      <c r="C72" s="1" t="s">
        <v>85</v>
      </c>
      <c r="D72" s="1" t="s">
        <v>86</v>
      </c>
      <c r="E72" s="1" t="s">
        <v>73</v>
      </c>
      <c r="F72" s="1" t="s">
        <v>137</v>
      </c>
      <c r="G72" s="1" t="s">
        <v>60</v>
      </c>
      <c r="H72" s="1" t="s">
        <v>61</v>
      </c>
      <c r="I72" s="2">
        <v>147.77000000000001</v>
      </c>
      <c r="J72" s="2">
        <v>37.25</v>
      </c>
      <c r="K72" s="2">
        <f t="shared" si="15"/>
        <v>36.840000000000003</v>
      </c>
      <c r="L72" s="2">
        <f t="shared" si="16"/>
        <v>0.39</v>
      </c>
      <c r="N72" s="4">
        <v>20.329999999999998</v>
      </c>
      <c r="O72" s="5">
        <v>11069.684999999999</v>
      </c>
      <c r="P72" s="6">
        <v>16.48</v>
      </c>
      <c r="Q72" s="5">
        <v>7374.8</v>
      </c>
      <c r="R72" s="7">
        <v>0.03</v>
      </c>
      <c r="S72" s="5">
        <v>6.4950000000000001</v>
      </c>
      <c r="AN72" s="5" t="str">
        <f t="shared" si="12"/>
        <v/>
      </c>
      <c r="AO72" s="3">
        <v>0.39</v>
      </c>
      <c r="AP72" s="5">
        <f t="shared" si="13"/>
        <v>1209</v>
      </c>
      <c r="AR72" s="5" t="str">
        <f t="shared" si="14"/>
        <v/>
      </c>
      <c r="AU72" s="5">
        <f t="shared" si="18"/>
        <v>18450.98</v>
      </c>
      <c r="AV72" s="11">
        <f t="shared" si="17"/>
        <v>1.5543152656286343</v>
      </c>
      <c r="AW72" s="5">
        <f t="shared" si="19"/>
        <v>1554.3152656286343</v>
      </c>
    </row>
    <row r="73" spans="1:49" x14ac:dyDescent="0.25">
      <c r="A73" s="1" t="s">
        <v>142</v>
      </c>
      <c r="B73" s="1" t="s">
        <v>84</v>
      </c>
      <c r="C73" s="1" t="s">
        <v>85</v>
      </c>
      <c r="D73" s="1" t="s">
        <v>86</v>
      </c>
      <c r="E73" s="1" t="s">
        <v>81</v>
      </c>
      <c r="F73" s="1" t="s">
        <v>137</v>
      </c>
      <c r="G73" s="1" t="s">
        <v>60</v>
      </c>
      <c r="H73" s="1" t="s">
        <v>61</v>
      </c>
      <c r="I73" s="2">
        <v>147.77000000000001</v>
      </c>
      <c r="J73" s="2">
        <v>36.11</v>
      </c>
      <c r="K73" s="2">
        <f t="shared" si="15"/>
        <v>34.879999999999995</v>
      </c>
      <c r="L73" s="2">
        <f t="shared" si="16"/>
        <v>0.39</v>
      </c>
      <c r="N73" s="4">
        <v>18.2</v>
      </c>
      <c r="O73" s="5">
        <v>9909.9</v>
      </c>
      <c r="P73" s="6">
        <v>16.68</v>
      </c>
      <c r="Q73" s="5">
        <v>7464.3</v>
      </c>
      <c r="AN73" s="5" t="str">
        <f t="shared" si="12"/>
        <v/>
      </c>
      <c r="AO73" s="3">
        <v>0.39</v>
      </c>
      <c r="AP73" s="5">
        <f t="shared" si="13"/>
        <v>1209</v>
      </c>
      <c r="AR73" s="5" t="str">
        <f t="shared" si="14"/>
        <v/>
      </c>
      <c r="AU73" s="5">
        <f t="shared" si="18"/>
        <v>17374.2</v>
      </c>
      <c r="AV73" s="11">
        <f t="shared" si="17"/>
        <v>1.4636070435329191</v>
      </c>
      <c r="AW73" s="5">
        <f t="shared" si="19"/>
        <v>1463.6070435329193</v>
      </c>
    </row>
    <row r="74" spans="1:49" x14ac:dyDescent="0.25">
      <c r="A74" s="1" t="s">
        <v>142</v>
      </c>
      <c r="B74" s="1" t="s">
        <v>84</v>
      </c>
      <c r="C74" s="1" t="s">
        <v>85</v>
      </c>
      <c r="D74" s="1" t="s">
        <v>86</v>
      </c>
      <c r="E74" s="1" t="s">
        <v>82</v>
      </c>
      <c r="F74" s="1" t="s">
        <v>137</v>
      </c>
      <c r="G74" s="1" t="s">
        <v>60</v>
      </c>
      <c r="H74" s="1" t="s">
        <v>61</v>
      </c>
      <c r="I74" s="2">
        <v>147.77000000000001</v>
      </c>
      <c r="J74" s="2">
        <v>30.41</v>
      </c>
      <c r="K74" s="2">
        <f t="shared" si="15"/>
        <v>6.6899999999999995</v>
      </c>
      <c r="L74" s="2">
        <f t="shared" si="16"/>
        <v>0.39</v>
      </c>
      <c r="N74" s="4">
        <v>0.06</v>
      </c>
      <c r="O74" s="5">
        <v>32.67</v>
      </c>
      <c r="P74" s="6">
        <v>6.19</v>
      </c>
      <c r="Q74" s="5">
        <v>2770.0250000000001</v>
      </c>
      <c r="Z74" s="9">
        <v>0.01</v>
      </c>
      <c r="AA74" s="5">
        <v>0.28599999999999998</v>
      </c>
      <c r="AB74" s="2">
        <v>0.43</v>
      </c>
      <c r="AC74" s="5">
        <v>47.794499999999999</v>
      </c>
      <c r="AN74" s="5" t="str">
        <f t="shared" si="12"/>
        <v/>
      </c>
      <c r="AP74" s="5" t="str">
        <f t="shared" si="13"/>
        <v/>
      </c>
      <c r="AR74" s="5" t="str">
        <f t="shared" si="14"/>
        <v/>
      </c>
      <c r="AT74" s="2">
        <v>0.39</v>
      </c>
      <c r="AU74" s="5">
        <f t="shared" si="18"/>
        <v>2850.7755000000002</v>
      </c>
      <c r="AV74" s="11">
        <f t="shared" si="17"/>
        <v>0.24015005590652111</v>
      </c>
      <c r="AW74" s="5">
        <f t="shared" si="19"/>
        <v>240.15005590652112</v>
      </c>
    </row>
    <row r="75" spans="1:49" x14ac:dyDescent="0.25">
      <c r="A75" s="1" t="s">
        <v>143</v>
      </c>
      <c r="B75" s="1" t="s">
        <v>144</v>
      </c>
      <c r="C75" s="1" t="s">
        <v>145</v>
      </c>
      <c r="D75" s="1" t="s">
        <v>146</v>
      </c>
      <c r="E75" s="1" t="s">
        <v>87</v>
      </c>
      <c r="F75" s="1" t="s">
        <v>137</v>
      </c>
      <c r="G75" s="1" t="s">
        <v>60</v>
      </c>
      <c r="H75" s="1" t="s">
        <v>61</v>
      </c>
      <c r="I75" s="2">
        <v>5.84</v>
      </c>
      <c r="J75" s="2">
        <v>5.41</v>
      </c>
      <c r="K75" s="2">
        <f t="shared" si="15"/>
        <v>1.32</v>
      </c>
      <c r="L75" s="2">
        <f t="shared" si="16"/>
        <v>0</v>
      </c>
      <c r="P75" s="6">
        <v>1.32</v>
      </c>
      <c r="Q75" s="5">
        <v>590.70000000000005</v>
      </c>
      <c r="AN75" s="5" t="str">
        <f t="shared" si="12"/>
        <v/>
      </c>
      <c r="AP75" s="5" t="str">
        <f t="shared" si="13"/>
        <v/>
      </c>
      <c r="AR75" s="5" t="str">
        <f t="shared" si="14"/>
        <v/>
      </c>
      <c r="AU75" s="5">
        <f t="shared" si="18"/>
        <v>590.70000000000005</v>
      </c>
      <c r="AV75" s="11">
        <f t="shared" si="17"/>
        <v>4.9760718802298549E-2</v>
      </c>
      <c r="AW75" s="5">
        <f t="shared" si="19"/>
        <v>49.760718802298548</v>
      </c>
    </row>
    <row r="76" spans="1:49" x14ac:dyDescent="0.25">
      <c r="A76" s="1" t="s">
        <v>147</v>
      </c>
      <c r="B76" s="1" t="s">
        <v>144</v>
      </c>
      <c r="C76" s="1" t="s">
        <v>145</v>
      </c>
      <c r="D76" s="1" t="s">
        <v>146</v>
      </c>
      <c r="E76" s="1" t="s">
        <v>87</v>
      </c>
      <c r="F76" s="1" t="s">
        <v>137</v>
      </c>
      <c r="G76" s="1" t="s">
        <v>60</v>
      </c>
      <c r="H76" s="1" t="s">
        <v>61</v>
      </c>
      <c r="I76" s="2">
        <v>153.66</v>
      </c>
      <c r="J76" s="2">
        <v>34.909999999999997</v>
      </c>
      <c r="K76" s="2">
        <f t="shared" si="15"/>
        <v>3.69</v>
      </c>
      <c r="L76" s="2">
        <f t="shared" si="16"/>
        <v>0</v>
      </c>
      <c r="P76" s="6">
        <v>3.69</v>
      </c>
      <c r="Q76" s="5">
        <v>1651.2750000000001</v>
      </c>
      <c r="AN76" s="5" t="str">
        <f t="shared" si="12"/>
        <v/>
      </c>
      <c r="AP76" s="5" t="str">
        <f t="shared" si="13"/>
        <v/>
      </c>
      <c r="AR76" s="5" t="str">
        <f t="shared" si="14"/>
        <v/>
      </c>
      <c r="AU76" s="5">
        <f t="shared" si="18"/>
        <v>1651.2750000000001</v>
      </c>
      <c r="AV76" s="11">
        <f t="shared" si="17"/>
        <v>0.13910382756097095</v>
      </c>
      <c r="AW76" s="5">
        <f t="shared" si="19"/>
        <v>139.10382756097096</v>
      </c>
    </row>
    <row r="77" spans="1:49" x14ac:dyDescent="0.25">
      <c r="A77" s="1" t="s">
        <v>147</v>
      </c>
      <c r="B77" s="1" t="s">
        <v>144</v>
      </c>
      <c r="C77" s="1" t="s">
        <v>145</v>
      </c>
      <c r="D77" s="1" t="s">
        <v>146</v>
      </c>
      <c r="E77" s="1" t="s">
        <v>88</v>
      </c>
      <c r="F77" s="1" t="s">
        <v>137</v>
      </c>
      <c r="G77" s="1" t="s">
        <v>60</v>
      </c>
      <c r="H77" s="1" t="s">
        <v>61</v>
      </c>
      <c r="I77" s="2">
        <v>153.66</v>
      </c>
      <c r="J77" s="2">
        <v>36.71</v>
      </c>
      <c r="K77" s="2">
        <f t="shared" si="15"/>
        <v>27.09</v>
      </c>
      <c r="L77" s="2">
        <f t="shared" si="16"/>
        <v>0.35</v>
      </c>
      <c r="N77" s="4">
        <v>12.45</v>
      </c>
      <c r="O77" s="5">
        <v>6779.0249999999996</v>
      </c>
      <c r="P77" s="6">
        <v>14.64</v>
      </c>
      <c r="Q77" s="5">
        <v>6551.4000000000005</v>
      </c>
      <c r="AN77" s="5" t="str">
        <f t="shared" si="12"/>
        <v/>
      </c>
      <c r="AO77" s="3">
        <v>0.35</v>
      </c>
      <c r="AP77" s="5">
        <f t="shared" si="13"/>
        <v>1085</v>
      </c>
      <c r="AR77" s="5" t="str">
        <f t="shared" si="14"/>
        <v/>
      </c>
      <c r="AU77" s="5">
        <f t="shared" si="18"/>
        <v>13330.424999999999</v>
      </c>
      <c r="AV77" s="11">
        <f t="shared" si="17"/>
        <v>1.1229584051805155</v>
      </c>
      <c r="AW77" s="5">
        <f t="shared" si="19"/>
        <v>1122.9584051805155</v>
      </c>
    </row>
    <row r="78" spans="1:49" x14ac:dyDescent="0.25">
      <c r="A78" s="1" t="s">
        <v>147</v>
      </c>
      <c r="B78" s="1" t="s">
        <v>144</v>
      </c>
      <c r="C78" s="1" t="s">
        <v>145</v>
      </c>
      <c r="D78" s="1" t="s">
        <v>146</v>
      </c>
      <c r="E78" s="1" t="s">
        <v>74</v>
      </c>
      <c r="F78" s="1" t="s">
        <v>137</v>
      </c>
      <c r="G78" s="1" t="s">
        <v>60</v>
      </c>
      <c r="H78" s="1" t="s">
        <v>61</v>
      </c>
      <c r="I78" s="2">
        <v>153.66</v>
      </c>
      <c r="J78" s="2">
        <v>35.9</v>
      </c>
      <c r="K78" s="2">
        <f t="shared" si="15"/>
        <v>13.14</v>
      </c>
      <c r="L78" s="2">
        <f t="shared" si="16"/>
        <v>0.33</v>
      </c>
      <c r="N78" s="4">
        <v>5.66</v>
      </c>
      <c r="O78" s="5">
        <v>3081.87</v>
      </c>
      <c r="P78" s="6">
        <v>7.27</v>
      </c>
      <c r="Q78" s="5">
        <v>3253.3249999999998</v>
      </c>
      <c r="R78" s="7">
        <v>0.21</v>
      </c>
      <c r="S78" s="5">
        <v>45.465000000000003</v>
      </c>
      <c r="AN78" s="5" t="str">
        <f t="shared" si="12"/>
        <v/>
      </c>
      <c r="AO78" s="3">
        <v>0.32</v>
      </c>
      <c r="AP78" s="5">
        <f t="shared" si="13"/>
        <v>992</v>
      </c>
      <c r="AR78" s="5" t="str">
        <f t="shared" si="14"/>
        <v/>
      </c>
      <c r="AS78" s="2">
        <v>0.01</v>
      </c>
      <c r="AU78" s="5">
        <f t="shared" si="18"/>
        <v>6380.66</v>
      </c>
      <c r="AV78" s="11">
        <f t="shared" si="17"/>
        <v>0.53750842734564797</v>
      </c>
      <c r="AW78" s="5">
        <f t="shared" si="19"/>
        <v>537.50842734564787</v>
      </c>
    </row>
    <row r="79" spans="1:49" x14ac:dyDescent="0.25">
      <c r="A79" s="1" t="s">
        <v>148</v>
      </c>
      <c r="B79" s="1" t="s">
        <v>149</v>
      </c>
      <c r="C79" s="1" t="s">
        <v>150</v>
      </c>
      <c r="D79" s="1" t="s">
        <v>151</v>
      </c>
      <c r="E79" s="1" t="s">
        <v>118</v>
      </c>
      <c r="F79" s="1" t="s">
        <v>152</v>
      </c>
      <c r="G79" s="1" t="s">
        <v>60</v>
      </c>
      <c r="H79" s="1" t="s">
        <v>61</v>
      </c>
      <c r="I79" s="2">
        <v>153.94</v>
      </c>
      <c r="J79" s="2">
        <v>7.0000000000000007E-2</v>
      </c>
      <c r="K79" s="2">
        <f t="shared" si="15"/>
        <v>0.05</v>
      </c>
      <c r="L79" s="2">
        <f t="shared" si="16"/>
        <v>0</v>
      </c>
      <c r="P79" s="6">
        <v>0.03</v>
      </c>
      <c r="Q79" s="5">
        <v>13.425000000000001</v>
      </c>
      <c r="R79" s="7">
        <v>0.02</v>
      </c>
      <c r="S79" s="5">
        <v>4.33</v>
      </c>
      <c r="AN79" s="5" t="str">
        <f t="shared" si="12"/>
        <v/>
      </c>
      <c r="AP79" s="5" t="str">
        <f t="shared" si="13"/>
        <v/>
      </c>
      <c r="AR79" s="5" t="str">
        <f t="shared" si="14"/>
        <v/>
      </c>
      <c r="AU79" s="5">
        <f t="shared" si="18"/>
        <v>17.755000000000003</v>
      </c>
      <c r="AV79" s="11">
        <f t="shared" si="17"/>
        <v>1.4956857327489601E-3</v>
      </c>
      <c r="AW79" s="5">
        <f t="shared" si="19"/>
        <v>1.4956857327489601</v>
      </c>
    </row>
    <row r="80" spans="1:49" x14ac:dyDescent="0.25">
      <c r="A80" s="1" t="s">
        <v>148</v>
      </c>
      <c r="B80" s="1" t="s">
        <v>149</v>
      </c>
      <c r="C80" s="1" t="s">
        <v>150</v>
      </c>
      <c r="D80" s="1" t="s">
        <v>151</v>
      </c>
      <c r="E80" s="1" t="s">
        <v>102</v>
      </c>
      <c r="F80" s="1" t="s">
        <v>152</v>
      </c>
      <c r="G80" s="1" t="s">
        <v>60</v>
      </c>
      <c r="H80" s="1" t="s">
        <v>61</v>
      </c>
      <c r="I80" s="2">
        <v>153.94</v>
      </c>
      <c r="J80" s="2">
        <v>0.06</v>
      </c>
      <c r="K80" s="2">
        <f t="shared" si="15"/>
        <v>0.06</v>
      </c>
      <c r="L80" s="2">
        <f t="shared" si="16"/>
        <v>0</v>
      </c>
      <c r="P80" s="6">
        <v>0.06</v>
      </c>
      <c r="Q80" s="5">
        <v>26.85</v>
      </c>
      <c r="AN80" s="5" t="str">
        <f t="shared" si="12"/>
        <v/>
      </c>
      <c r="AP80" s="5" t="str">
        <f t="shared" si="13"/>
        <v/>
      </c>
      <c r="AR80" s="5" t="str">
        <f t="shared" si="14"/>
        <v/>
      </c>
      <c r="AU80" s="5">
        <f t="shared" si="18"/>
        <v>26.85</v>
      </c>
      <c r="AV80" s="11">
        <f t="shared" si="17"/>
        <v>2.2618508546499339E-3</v>
      </c>
      <c r="AW80" s="5">
        <f t="shared" si="19"/>
        <v>2.2618508546499339</v>
      </c>
    </row>
    <row r="81" spans="1:49" x14ac:dyDescent="0.25">
      <c r="A81" s="1" t="s">
        <v>148</v>
      </c>
      <c r="B81" s="1" t="s">
        <v>149</v>
      </c>
      <c r="C81" s="1" t="s">
        <v>150</v>
      </c>
      <c r="D81" s="1" t="s">
        <v>151</v>
      </c>
      <c r="E81" s="1" t="s">
        <v>115</v>
      </c>
      <c r="F81" s="1" t="s">
        <v>152</v>
      </c>
      <c r="G81" s="1" t="s">
        <v>60</v>
      </c>
      <c r="H81" s="1" t="s">
        <v>61</v>
      </c>
      <c r="I81" s="2">
        <v>153.94</v>
      </c>
      <c r="J81" s="2">
        <v>38.020000000000003</v>
      </c>
      <c r="K81" s="2">
        <f t="shared" si="15"/>
        <v>31.64</v>
      </c>
      <c r="L81" s="2">
        <f t="shared" si="16"/>
        <v>0</v>
      </c>
      <c r="N81" s="4">
        <v>11.13</v>
      </c>
      <c r="O81" s="5">
        <v>6060.2850000000008</v>
      </c>
      <c r="P81" s="6">
        <v>20.51</v>
      </c>
      <c r="Q81" s="5">
        <v>9178.2250000000004</v>
      </c>
      <c r="AN81" s="5" t="str">
        <f t="shared" si="12"/>
        <v/>
      </c>
      <c r="AP81" s="5" t="str">
        <f t="shared" si="13"/>
        <v/>
      </c>
      <c r="AR81" s="5" t="str">
        <f t="shared" si="14"/>
        <v/>
      </c>
      <c r="AU81" s="5">
        <f t="shared" si="18"/>
        <v>15238.510000000002</v>
      </c>
      <c r="AV81" s="11">
        <f t="shared" si="17"/>
        <v>1.2836959727035964</v>
      </c>
      <c r="AW81" s="5">
        <f t="shared" si="19"/>
        <v>1283.6959727035962</v>
      </c>
    </row>
    <row r="82" spans="1:49" x14ac:dyDescent="0.25">
      <c r="A82" s="1" t="s">
        <v>148</v>
      </c>
      <c r="B82" s="1" t="s">
        <v>149</v>
      </c>
      <c r="C82" s="1" t="s">
        <v>150</v>
      </c>
      <c r="D82" s="1" t="s">
        <v>151</v>
      </c>
      <c r="E82" s="1" t="s">
        <v>58</v>
      </c>
      <c r="F82" s="1" t="s">
        <v>152</v>
      </c>
      <c r="G82" s="1" t="s">
        <v>60</v>
      </c>
      <c r="H82" s="1" t="s">
        <v>61</v>
      </c>
      <c r="I82" s="2">
        <v>153.94</v>
      </c>
      <c r="J82" s="2">
        <v>40.35</v>
      </c>
      <c r="K82" s="2">
        <f t="shared" si="15"/>
        <v>16.649999999999999</v>
      </c>
      <c r="L82" s="2">
        <f t="shared" si="16"/>
        <v>0</v>
      </c>
      <c r="P82" s="6">
        <v>11.17</v>
      </c>
      <c r="Q82" s="5">
        <v>4998.5749999999998</v>
      </c>
      <c r="R82" s="7">
        <v>5.48</v>
      </c>
      <c r="S82" s="5">
        <v>1186.42</v>
      </c>
      <c r="AN82" s="5" t="str">
        <f t="shared" si="12"/>
        <v/>
      </c>
      <c r="AP82" s="5" t="str">
        <f t="shared" si="13"/>
        <v/>
      </c>
      <c r="AR82" s="5" t="str">
        <f t="shared" si="14"/>
        <v/>
      </c>
      <c r="AU82" s="5">
        <f t="shared" si="18"/>
        <v>6184.9949999999999</v>
      </c>
      <c r="AV82" s="11">
        <f t="shared" si="17"/>
        <v>0.52102555779350346</v>
      </c>
      <c r="AW82" s="5">
        <f t="shared" si="19"/>
        <v>521.02555779350348</v>
      </c>
    </row>
    <row r="83" spans="1:49" x14ac:dyDescent="0.25">
      <c r="A83" s="1" t="s">
        <v>148</v>
      </c>
      <c r="B83" s="1" t="s">
        <v>149</v>
      </c>
      <c r="C83" s="1" t="s">
        <v>150</v>
      </c>
      <c r="D83" s="1" t="s">
        <v>151</v>
      </c>
      <c r="E83" s="1" t="s">
        <v>95</v>
      </c>
      <c r="F83" s="1" t="s">
        <v>152</v>
      </c>
      <c r="G83" s="1" t="s">
        <v>60</v>
      </c>
      <c r="H83" s="1" t="s">
        <v>61</v>
      </c>
      <c r="I83" s="2">
        <v>153.94</v>
      </c>
      <c r="J83" s="2">
        <v>34.06</v>
      </c>
      <c r="K83" s="2">
        <f t="shared" si="15"/>
        <v>26.02</v>
      </c>
      <c r="L83" s="2">
        <f t="shared" si="16"/>
        <v>0</v>
      </c>
      <c r="N83" s="4">
        <v>11.89</v>
      </c>
      <c r="O83" s="5">
        <v>6474.1049999999996</v>
      </c>
      <c r="P83" s="6">
        <v>13.61</v>
      </c>
      <c r="Q83" s="5">
        <v>6090.4749999999995</v>
      </c>
      <c r="R83" s="7">
        <v>0.52</v>
      </c>
      <c r="S83" s="5">
        <v>112.58</v>
      </c>
      <c r="AN83" s="5" t="str">
        <f t="shared" si="12"/>
        <v/>
      </c>
      <c r="AP83" s="5" t="str">
        <f t="shared" si="13"/>
        <v/>
      </c>
      <c r="AR83" s="5" t="str">
        <f t="shared" si="14"/>
        <v/>
      </c>
      <c r="AU83" s="5">
        <f t="shared" si="18"/>
        <v>12677.159999999998</v>
      </c>
      <c r="AV83" s="11">
        <f t="shared" si="17"/>
        <v>1.0679271948057336</v>
      </c>
      <c r="AW83" s="5">
        <f t="shared" si="19"/>
        <v>1067.9271948057337</v>
      </c>
    </row>
    <row r="84" spans="1:49" x14ac:dyDescent="0.25">
      <c r="A84" s="1" t="s">
        <v>153</v>
      </c>
      <c r="B84" s="1" t="s">
        <v>154</v>
      </c>
      <c r="C84" s="1" t="s">
        <v>155</v>
      </c>
      <c r="D84" s="1" t="s">
        <v>156</v>
      </c>
      <c r="E84" s="1" t="s">
        <v>67</v>
      </c>
      <c r="F84" s="1" t="s">
        <v>152</v>
      </c>
      <c r="G84" s="1" t="s">
        <v>60</v>
      </c>
      <c r="H84" s="1" t="s">
        <v>61</v>
      </c>
      <c r="I84" s="2">
        <v>76.59</v>
      </c>
      <c r="J84" s="2">
        <v>36.46</v>
      </c>
      <c r="K84" s="2">
        <f t="shared" si="15"/>
        <v>36.46</v>
      </c>
      <c r="L84" s="2">
        <f t="shared" si="16"/>
        <v>0</v>
      </c>
      <c r="N84" s="4">
        <v>7.76</v>
      </c>
      <c r="O84" s="5">
        <v>4225.32</v>
      </c>
      <c r="P84" s="6">
        <v>23.85</v>
      </c>
      <c r="Q84" s="5">
        <v>10672.875</v>
      </c>
      <c r="R84" s="7">
        <v>4.8499999999999996</v>
      </c>
      <c r="S84" s="5">
        <v>1050.0250000000001</v>
      </c>
      <c r="AN84" s="5" t="str">
        <f t="shared" si="12"/>
        <v/>
      </c>
      <c r="AP84" s="5" t="str">
        <f t="shared" si="13"/>
        <v/>
      </c>
      <c r="AR84" s="5" t="str">
        <f t="shared" si="14"/>
        <v/>
      </c>
      <c r="AU84" s="5">
        <f t="shared" si="18"/>
        <v>15948.22</v>
      </c>
      <c r="AV84" s="11">
        <f t="shared" si="17"/>
        <v>1.3434821242884605</v>
      </c>
      <c r="AW84" s="5">
        <f t="shared" si="19"/>
        <v>1343.4821242884605</v>
      </c>
    </row>
    <row r="85" spans="1:49" x14ac:dyDescent="0.25">
      <c r="A85" s="1" t="s">
        <v>153</v>
      </c>
      <c r="B85" s="1" t="s">
        <v>154</v>
      </c>
      <c r="C85" s="1" t="s">
        <v>155</v>
      </c>
      <c r="D85" s="1" t="s">
        <v>156</v>
      </c>
      <c r="E85" s="1" t="s">
        <v>102</v>
      </c>
      <c r="F85" s="1" t="s">
        <v>152</v>
      </c>
      <c r="G85" s="1" t="s">
        <v>60</v>
      </c>
      <c r="H85" s="1" t="s">
        <v>61</v>
      </c>
      <c r="I85" s="2">
        <v>76.59</v>
      </c>
      <c r="J85" s="2">
        <v>36.97</v>
      </c>
      <c r="K85" s="2">
        <f t="shared" si="15"/>
        <v>36.979999999999997</v>
      </c>
      <c r="L85" s="2">
        <f t="shared" si="16"/>
        <v>0</v>
      </c>
      <c r="N85" s="4">
        <v>4.3099999999999996</v>
      </c>
      <c r="O85" s="5">
        <v>2346.7950000000001</v>
      </c>
      <c r="P85" s="6">
        <v>22.33</v>
      </c>
      <c r="Q85" s="5">
        <v>9992.6749999999993</v>
      </c>
      <c r="R85" s="7">
        <v>10.19</v>
      </c>
      <c r="S85" s="5">
        <v>2206.1350000000002</v>
      </c>
      <c r="T85" s="8">
        <v>0.15</v>
      </c>
      <c r="U85" s="5">
        <v>9.75</v>
      </c>
      <c r="AN85" s="5" t="str">
        <f t="shared" si="12"/>
        <v/>
      </c>
      <c r="AP85" s="5" t="str">
        <f t="shared" si="13"/>
        <v/>
      </c>
      <c r="AR85" s="5" t="str">
        <f t="shared" si="14"/>
        <v/>
      </c>
      <c r="AU85" s="5">
        <f t="shared" si="18"/>
        <v>14555.355</v>
      </c>
      <c r="AV85" s="11">
        <f t="shared" si="17"/>
        <v>1.2261468210980704</v>
      </c>
      <c r="AW85" s="5">
        <f t="shared" si="19"/>
        <v>1226.1468210980704</v>
      </c>
    </row>
    <row r="86" spans="1:49" x14ac:dyDescent="0.25">
      <c r="A86" s="1" t="s">
        <v>157</v>
      </c>
      <c r="B86" s="1" t="s">
        <v>158</v>
      </c>
      <c r="C86" s="1" t="s">
        <v>159</v>
      </c>
      <c r="D86" s="1" t="s">
        <v>160</v>
      </c>
      <c r="E86" s="1" t="s">
        <v>67</v>
      </c>
      <c r="F86" s="1" t="s">
        <v>152</v>
      </c>
      <c r="G86" s="1" t="s">
        <v>60</v>
      </c>
      <c r="H86" s="1" t="s">
        <v>61</v>
      </c>
      <c r="I86" s="2">
        <v>80</v>
      </c>
      <c r="J86" s="2">
        <v>0.09</v>
      </c>
      <c r="K86" s="2">
        <f t="shared" si="15"/>
        <v>0.09</v>
      </c>
      <c r="L86" s="2">
        <f t="shared" si="16"/>
        <v>0</v>
      </c>
      <c r="P86" s="6">
        <v>0.09</v>
      </c>
      <c r="Q86" s="5">
        <v>40.274999999999999</v>
      </c>
      <c r="AN86" s="5" t="str">
        <f t="shared" si="12"/>
        <v/>
      </c>
      <c r="AP86" s="5" t="str">
        <f t="shared" si="13"/>
        <v/>
      </c>
      <c r="AR86" s="5" t="str">
        <f t="shared" si="14"/>
        <v/>
      </c>
      <c r="AU86" s="5">
        <f t="shared" si="18"/>
        <v>40.274999999999999</v>
      </c>
      <c r="AV86" s="11">
        <f t="shared" si="17"/>
        <v>3.3927762819749006E-3</v>
      </c>
      <c r="AW86" s="5">
        <f t="shared" si="19"/>
        <v>3.3927762819749008</v>
      </c>
    </row>
    <row r="87" spans="1:49" x14ac:dyDescent="0.25">
      <c r="A87" s="1" t="s">
        <v>157</v>
      </c>
      <c r="B87" s="1" t="s">
        <v>158</v>
      </c>
      <c r="C87" s="1" t="s">
        <v>159</v>
      </c>
      <c r="D87" s="1" t="s">
        <v>160</v>
      </c>
      <c r="E87" s="1" t="s">
        <v>66</v>
      </c>
      <c r="F87" s="1" t="s">
        <v>152</v>
      </c>
      <c r="G87" s="1" t="s">
        <v>60</v>
      </c>
      <c r="H87" s="1" t="s">
        <v>61</v>
      </c>
      <c r="I87" s="2">
        <v>80</v>
      </c>
      <c r="J87" s="2">
        <v>39.07</v>
      </c>
      <c r="K87" s="2">
        <f t="shared" si="15"/>
        <v>39.07</v>
      </c>
      <c r="L87" s="2">
        <f t="shared" si="16"/>
        <v>0</v>
      </c>
      <c r="P87" s="6">
        <v>20.170000000000002</v>
      </c>
      <c r="Q87" s="5">
        <v>9026.0750000000007</v>
      </c>
      <c r="R87" s="7">
        <v>18.47</v>
      </c>
      <c r="S87" s="5">
        <v>3998.7550000000001</v>
      </c>
      <c r="T87" s="8">
        <v>0.43</v>
      </c>
      <c r="U87" s="5">
        <v>27.95</v>
      </c>
      <c r="AN87" s="5" t="str">
        <f t="shared" si="12"/>
        <v/>
      </c>
      <c r="AP87" s="5" t="str">
        <f t="shared" si="13"/>
        <v/>
      </c>
      <c r="AR87" s="5" t="str">
        <f t="shared" si="14"/>
        <v/>
      </c>
      <c r="AU87" s="5">
        <f t="shared" si="18"/>
        <v>13052.780000000002</v>
      </c>
      <c r="AV87" s="11">
        <f t="shared" si="17"/>
        <v>1.0995695194993507</v>
      </c>
      <c r="AW87" s="5">
        <f t="shared" si="19"/>
        <v>1099.5695194993507</v>
      </c>
    </row>
    <row r="88" spans="1:49" x14ac:dyDescent="0.25">
      <c r="A88" s="1" t="s">
        <v>157</v>
      </c>
      <c r="B88" s="1" t="s">
        <v>158</v>
      </c>
      <c r="C88" s="1" t="s">
        <v>159</v>
      </c>
      <c r="D88" s="1" t="s">
        <v>160</v>
      </c>
      <c r="E88" s="1" t="s">
        <v>118</v>
      </c>
      <c r="F88" s="1" t="s">
        <v>152</v>
      </c>
      <c r="G88" s="1" t="s">
        <v>60</v>
      </c>
      <c r="H88" s="1" t="s">
        <v>61</v>
      </c>
      <c r="I88" s="2">
        <v>80</v>
      </c>
      <c r="J88" s="2">
        <v>39.94</v>
      </c>
      <c r="K88" s="2">
        <f t="shared" si="15"/>
        <v>36.93</v>
      </c>
      <c r="L88" s="2">
        <f t="shared" si="16"/>
        <v>0</v>
      </c>
      <c r="P88" s="6">
        <v>1.81</v>
      </c>
      <c r="Q88" s="5">
        <v>809.97500000000002</v>
      </c>
      <c r="R88" s="7">
        <v>27.68</v>
      </c>
      <c r="S88" s="5">
        <v>5992.72</v>
      </c>
      <c r="T88" s="8">
        <v>7.44</v>
      </c>
      <c r="U88" s="5">
        <v>483.6</v>
      </c>
      <c r="AN88" s="5" t="str">
        <f t="shared" si="12"/>
        <v/>
      </c>
      <c r="AP88" s="5" t="str">
        <f t="shared" si="13"/>
        <v/>
      </c>
      <c r="AR88" s="5" t="str">
        <f t="shared" si="14"/>
        <v/>
      </c>
      <c r="AU88" s="5">
        <f t="shared" si="18"/>
        <v>7286.295000000001</v>
      </c>
      <c r="AV88" s="11">
        <f t="shared" si="17"/>
        <v>0.61379935094903326</v>
      </c>
      <c r="AW88" s="5">
        <f t="shared" si="19"/>
        <v>613.79935094903328</v>
      </c>
    </row>
    <row r="89" spans="1:49" x14ac:dyDescent="0.25">
      <c r="A89" s="1" t="s">
        <v>157</v>
      </c>
      <c r="B89" s="1" t="s">
        <v>158</v>
      </c>
      <c r="C89" s="1" t="s">
        <v>159</v>
      </c>
      <c r="D89" s="1" t="s">
        <v>160</v>
      </c>
      <c r="E89" s="1" t="s">
        <v>102</v>
      </c>
      <c r="F89" s="1" t="s">
        <v>152</v>
      </c>
      <c r="G89" s="1" t="s">
        <v>60</v>
      </c>
      <c r="H89" s="1" t="s">
        <v>61</v>
      </c>
      <c r="I89" s="2">
        <v>80</v>
      </c>
      <c r="J89" s="2">
        <v>0.09</v>
      </c>
      <c r="K89" s="2">
        <f t="shared" si="15"/>
        <v>9.0000000000000011E-2</v>
      </c>
      <c r="L89" s="2">
        <f t="shared" si="16"/>
        <v>0</v>
      </c>
      <c r="P89" s="6">
        <v>0.02</v>
      </c>
      <c r="Q89" s="5">
        <v>8.9500000000000011</v>
      </c>
      <c r="R89" s="7">
        <v>7.0000000000000007E-2</v>
      </c>
      <c r="S89" s="5">
        <v>15.154999999999999</v>
      </c>
      <c r="AN89" s="5" t="str">
        <f t="shared" si="12"/>
        <v/>
      </c>
      <c r="AP89" s="5" t="str">
        <f t="shared" si="13"/>
        <v/>
      </c>
      <c r="AR89" s="5" t="str">
        <f t="shared" si="14"/>
        <v/>
      </c>
      <c r="AU89" s="5">
        <f t="shared" si="18"/>
        <v>24.105</v>
      </c>
      <c r="AV89" s="11">
        <f t="shared" si="17"/>
        <v>2.0306113538672869E-3</v>
      </c>
      <c r="AW89" s="5">
        <f t="shared" si="19"/>
        <v>2.030611353867287</v>
      </c>
    </row>
    <row r="90" spans="1:49" x14ac:dyDescent="0.25">
      <c r="A90" s="1" t="s">
        <v>161</v>
      </c>
      <c r="B90" s="1" t="s">
        <v>144</v>
      </c>
      <c r="C90" s="1" t="s">
        <v>145</v>
      </c>
      <c r="D90" s="1" t="s">
        <v>146</v>
      </c>
      <c r="E90" s="1" t="s">
        <v>66</v>
      </c>
      <c r="F90" s="1" t="s">
        <v>152</v>
      </c>
      <c r="G90" s="1" t="s">
        <v>60</v>
      </c>
      <c r="H90" s="1" t="s">
        <v>61</v>
      </c>
      <c r="I90" s="2">
        <v>80</v>
      </c>
      <c r="J90" s="2">
        <v>0.09</v>
      </c>
      <c r="K90" s="2">
        <f t="shared" si="15"/>
        <v>0.09</v>
      </c>
      <c r="L90" s="2">
        <f t="shared" si="16"/>
        <v>0</v>
      </c>
      <c r="P90" s="6">
        <v>0.03</v>
      </c>
      <c r="Q90" s="5">
        <v>13.425000000000001</v>
      </c>
      <c r="R90" s="7">
        <v>0.06</v>
      </c>
      <c r="S90" s="5">
        <v>12.99</v>
      </c>
      <c r="AN90" s="5" t="str">
        <f t="shared" si="12"/>
        <v/>
      </c>
      <c r="AP90" s="5" t="str">
        <f t="shared" si="13"/>
        <v/>
      </c>
      <c r="AR90" s="5" t="str">
        <f t="shared" si="14"/>
        <v/>
      </c>
      <c r="AU90" s="5">
        <f t="shared" si="18"/>
        <v>26.414999999999999</v>
      </c>
      <c r="AV90" s="11">
        <f t="shared" si="17"/>
        <v>2.225206343596946E-3</v>
      </c>
      <c r="AW90" s="5">
        <f t="shared" si="19"/>
        <v>2.225206343596946</v>
      </c>
    </row>
    <row r="91" spans="1:49" x14ac:dyDescent="0.25">
      <c r="A91" s="1" t="s">
        <v>161</v>
      </c>
      <c r="B91" s="1" t="s">
        <v>144</v>
      </c>
      <c r="C91" s="1" t="s">
        <v>145</v>
      </c>
      <c r="D91" s="1" t="s">
        <v>146</v>
      </c>
      <c r="E91" s="1" t="s">
        <v>72</v>
      </c>
      <c r="F91" s="1" t="s">
        <v>152</v>
      </c>
      <c r="G91" s="1" t="s">
        <v>60</v>
      </c>
      <c r="H91" s="1" t="s">
        <v>61</v>
      </c>
      <c r="I91" s="2">
        <v>80</v>
      </c>
      <c r="J91" s="2">
        <v>38.96</v>
      </c>
      <c r="K91" s="2">
        <f t="shared" si="15"/>
        <v>38.97</v>
      </c>
      <c r="L91" s="2">
        <f t="shared" si="16"/>
        <v>0</v>
      </c>
      <c r="P91" s="6">
        <v>10.94</v>
      </c>
      <c r="Q91" s="5">
        <v>4895.6499999999996</v>
      </c>
      <c r="R91" s="7">
        <v>20.53</v>
      </c>
      <c r="S91" s="5">
        <v>4444.7449999999999</v>
      </c>
      <c r="T91" s="8">
        <v>7.5</v>
      </c>
      <c r="U91" s="5">
        <v>487.5</v>
      </c>
      <c r="AN91" s="5" t="str">
        <f t="shared" si="12"/>
        <v/>
      </c>
      <c r="AP91" s="5" t="str">
        <f t="shared" si="13"/>
        <v/>
      </c>
      <c r="AR91" s="5" t="str">
        <f t="shared" si="14"/>
        <v/>
      </c>
      <c r="AU91" s="5">
        <f t="shared" si="18"/>
        <v>9827.8950000000004</v>
      </c>
      <c r="AV91" s="11">
        <f t="shared" si="17"/>
        <v>0.82790438380483478</v>
      </c>
      <c r="AW91" s="5">
        <f t="shared" si="19"/>
        <v>827.90438380483477</v>
      </c>
    </row>
    <row r="92" spans="1:49" x14ac:dyDescent="0.25">
      <c r="A92" s="1" t="s">
        <v>161</v>
      </c>
      <c r="B92" s="1" t="s">
        <v>144</v>
      </c>
      <c r="C92" s="1" t="s">
        <v>145</v>
      </c>
      <c r="D92" s="1" t="s">
        <v>146</v>
      </c>
      <c r="E92" s="1" t="s">
        <v>82</v>
      </c>
      <c r="F92" s="1" t="s">
        <v>152</v>
      </c>
      <c r="G92" s="1" t="s">
        <v>60</v>
      </c>
      <c r="H92" s="1" t="s">
        <v>61</v>
      </c>
      <c r="I92" s="2">
        <v>80</v>
      </c>
      <c r="J92" s="2">
        <v>40.08</v>
      </c>
      <c r="K92" s="2">
        <f t="shared" si="15"/>
        <v>33.769999999999996</v>
      </c>
      <c r="L92" s="2">
        <f t="shared" si="16"/>
        <v>0</v>
      </c>
      <c r="P92" s="6">
        <v>0.18</v>
      </c>
      <c r="Q92" s="5">
        <v>80.55</v>
      </c>
      <c r="R92" s="7">
        <v>22.24</v>
      </c>
      <c r="S92" s="5">
        <v>4814.96</v>
      </c>
      <c r="T92" s="8">
        <v>11.35</v>
      </c>
      <c r="U92" s="5">
        <v>737.75</v>
      </c>
      <c r="AN92" s="5" t="str">
        <f t="shared" si="12"/>
        <v/>
      </c>
      <c r="AP92" s="5" t="str">
        <f t="shared" si="13"/>
        <v/>
      </c>
      <c r="AR92" s="5" t="str">
        <f t="shared" si="14"/>
        <v/>
      </c>
      <c r="AU92" s="5">
        <f t="shared" si="18"/>
        <v>5633.26</v>
      </c>
      <c r="AV92" s="11">
        <f t="shared" si="17"/>
        <v>0.47454726053874441</v>
      </c>
      <c r="AW92" s="5">
        <f t="shared" si="19"/>
        <v>474.54726053874441</v>
      </c>
    </row>
    <row r="93" spans="1:49" x14ac:dyDescent="0.25">
      <c r="A93" s="1" t="s">
        <v>161</v>
      </c>
      <c r="B93" s="1" t="s">
        <v>144</v>
      </c>
      <c r="C93" s="1" t="s">
        <v>145</v>
      </c>
      <c r="D93" s="1" t="s">
        <v>146</v>
      </c>
      <c r="E93" s="1" t="s">
        <v>118</v>
      </c>
      <c r="F93" s="1" t="s">
        <v>152</v>
      </c>
      <c r="G93" s="1" t="s">
        <v>60</v>
      </c>
      <c r="H93" s="1" t="s">
        <v>61</v>
      </c>
      <c r="I93" s="2">
        <v>80</v>
      </c>
      <c r="J93" s="2">
        <v>0.09</v>
      </c>
      <c r="K93" s="2">
        <f t="shared" si="15"/>
        <v>0.06</v>
      </c>
      <c r="L93" s="2">
        <f t="shared" si="16"/>
        <v>0</v>
      </c>
      <c r="R93" s="7">
        <v>0.06</v>
      </c>
      <c r="S93" s="5">
        <v>12.99</v>
      </c>
      <c r="AN93" s="5" t="str">
        <f t="shared" si="12"/>
        <v/>
      </c>
      <c r="AP93" s="5" t="str">
        <f t="shared" si="13"/>
        <v/>
      </c>
      <c r="AR93" s="5" t="str">
        <f t="shared" si="14"/>
        <v/>
      </c>
      <c r="AU93" s="5">
        <f t="shared" si="18"/>
        <v>12.99</v>
      </c>
      <c r="AV93" s="11">
        <f t="shared" si="17"/>
        <v>1.0942809162719793E-3</v>
      </c>
      <c r="AW93" s="5">
        <f t="shared" si="19"/>
        <v>1.0942809162719793</v>
      </c>
    </row>
    <row r="94" spans="1:49" x14ac:dyDescent="0.25">
      <c r="A94" s="1" t="s">
        <v>162</v>
      </c>
      <c r="B94" s="1" t="s">
        <v>158</v>
      </c>
      <c r="C94" s="1" t="s">
        <v>159</v>
      </c>
      <c r="D94" s="1" t="s">
        <v>160</v>
      </c>
      <c r="E94" s="1" t="s">
        <v>72</v>
      </c>
      <c r="F94" s="1" t="s">
        <v>152</v>
      </c>
      <c r="G94" s="1" t="s">
        <v>60</v>
      </c>
      <c r="H94" s="1" t="s">
        <v>61</v>
      </c>
      <c r="I94" s="2">
        <v>80</v>
      </c>
      <c r="J94" s="2">
        <v>0.09</v>
      </c>
      <c r="K94" s="2">
        <f t="shared" si="15"/>
        <v>0.09</v>
      </c>
      <c r="L94" s="2">
        <f t="shared" si="16"/>
        <v>0</v>
      </c>
      <c r="P94" s="6">
        <v>0.09</v>
      </c>
      <c r="Q94" s="5">
        <v>40.274999999999999</v>
      </c>
      <c r="AN94" s="5" t="str">
        <f t="shared" si="12"/>
        <v/>
      </c>
      <c r="AP94" s="5" t="str">
        <f t="shared" si="13"/>
        <v/>
      </c>
      <c r="AR94" s="5" t="str">
        <f t="shared" si="14"/>
        <v/>
      </c>
      <c r="AU94" s="5">
        <f t="shared" si="18"/>
        <v>40.274999999999999</v>
      </c>
      <c r="AV94" s="11">
        <f t="shared" si="17"/>
        <v>3.3927762819749006E-3</v>
      </c>
      <c r="AW94" s="5">
        <f t="shared" si="19"/>
        <v>3.3927762819749008</v>
      </c>
    </row>
    <row r="95" spans="1:49" x14ac:dyDescent="0.25">
      <c r="A95" s="1" t="s">
        <v>162</v>
      </c>
      <c r="B95" s="1" t="s">
        <v>158</v>
      </c>
      <c r="C95" s="1" t="s">
        <v>159</v>
      </c>
      <c r="D95" s="1" t="s">
        <v>160</v>
      </c>
      <c r="E95" s="1" t="s">
        <v>73</v>
      </c>
      <c r="F95" s="1" t="s">
        <v>152</v>
      </c>
      <c r="G95" s="1" t="s">
        <v>60</v>
      </c>
      <c r="H95" s="1" t="s">
        <v>61</v>
      </c>
      <c r="I95" s="2">
        <v>80</v>
      </c>
      <c r="J95" s="2">
        <v>37.72</v>
      </c>
      <c r="K95" s="2">
        <f t="shared" si="15"/>
        <v>37.72</v>
      </c>
      <c r="L95" s="2">
        <f t="shared" si="16"/>
        <v>0</v>
      </c>
      <c r="P95" s="6">
        <v>8.6199999999999992</v>
      </c>
      <c r="Q95" s="5">
        <v>3857.45</v>
      </c>
      <c r="R95" s="7">
        <v>28.71</v>
      </c>
      <c r="S95" s="5">
        <v>6215.7150000000001</v>
      </c>
      <c r="T95" s="8">
        <v>0.39</v>
      </c>
      <c r="U95" s="5">
        <v>25.35</v>
      </c>
      <c r="AN95" s="5" t="str">
        <f t="shared" si="12"/>
        <v/>
      </c>
      <c r="AP95" s="5" t="str">
        <f t="shared" si="13"/>
        <v/>
      </c>
      <c r="AR95" s="5" t="str">
        <f t="shared" si="14"/>
        <v/>
      </c>
      <c r="AU95" s="5">
        <f t="shared" si="18"/>
        <v>10098.515000000001</v>
      </c>
      <c r="AV95" s="11">
        <f t="shared" si="17"/>
        <v>0.85070148169255777</v>
      </c>
      <c r="AW95" s="5">
        <f t="shared" si="19"/>
        <v>850.70148169255776</v>
      </c>
    </row>
    <row r="96" spans="1:49" x14ac:dyDescent="0.25">
      <c r="A96" s="1" t="s">
        <v>162</v>
      </c>
      <c r="B96" s="1" t="s">
        <v>158</v>
      </c>
      <c r="C96" s="1" t="s">
        <v>159</v>
      </c>
      <c r="D96" s="1" t="s">
        <v>160</v>
      </c>
      <c r="E96" s="1" t="s">
        <v>81</v>
      </c>
      <c r="F96" s="1" t="s">
        <v>152</v>
      </c>
      <c r="G96" s="1" t="s">
        <v>60</v>
      </c>
      <c r="H96" s="1" t="s">
        <v>61</v>
      </c>
      <c r="I96" s="2">
        <v>80</v>
      </c>
      <c r="J96" s="2">
        <v>39.020000000000003</v>
      </c>
      <c r="K96" s="2">
        <f t="shared" si="15"/>
        <v>38.550000000000004</v>
      </c>
      <c r="L96" s="2">
        <f t="shared" si="16"/>
        <v>0</v>
      </c>
      <c r="P96" s="6">
        <v>0.27</v>
      </c>
      <c r="Q96" s="5">
        <v>120.825</v>
      </c>
      <c r="R96" s="7">
        <v>33.46</v>
      </c>
      <c r="S96" s="5">
        <v>7244.09</v>
      </c>
      <c r="T96" s="8">
        <v>4.82</v>
      </c>
      <c r="U96" s="5">
        <v>313.3</v>
      </c>
      <c r="AN96" s="5" t="str">
        <f t="shared" si="12"/>
        <v/>
      </c>
      <c r="AP96" s="5" t="str">
        <f t="shared" si="13"/>
        <v/>
      </c>
      <c r="AR96" s="5" t="str">
        <f t="shared" si="14"/>
        <v/>
      </c>
      <c r="AU96" s="5">
        <f t="shared" si="18"/>
        <v>7678.2150000000001</v>
      </c>
      <c r="AV96" s="11">
        <f t="shared" si="17"/>
        <v>0.64681479180394563</v>
      </c>
      <c r="AW96" s="5">
        <f t="shared" si="19"/>
        <v>646.8147918039457</v>
      </c>
    </row>
    <row r="97" spans="1:49" x14ac:dyDescent="0.25">
      <c r="A97" s="1" t="s">
        <v>162</v>
      </c>
      <c r="B97" s="1" t="s">
        <v>158</v>
      </c>
      <c r="C97" s="1" t="s">
        <v>159</v>
      </c>
      <c r="D97" s="1" t="s">
        <v>160</v>
      </c>
      <c r="E97" s="1" t="s">
        <v>82</v>
      </c>
      <c r="F97" s="1" t="s">
        <v>152</v>
      </c>
      <c r="G97" s="1" t="s">
        <v>60</v>
      </c>
      <c r="H97" s="1" t="s">
        <v>61</v>
      </c>
      <c r="I97" s="2">
        <v>80</v>
      </c>
      <c r="J97" s="2">
        <v>0.09</v>
      </c>
      <c r="K97" s="2">
        <f t="shared" si="15"/>
        <v>0.09</v>
      </c>
      <c r="L97" s="2">
        <f t="shared" si="16"/>
        <v>0</v>
      </c>
      <c r="P97" s="6">
        <v>0.01</v>
      </c>
      <c r="Q97" s="5">
        <v>4.4750000000000014</v>
      </c>
      <c r="R97" s="7">
        <v>0.08</v>
      </c>
      <c r="S97" s="5">
        <v>17.32</v>
      </c>
      <c r="AN97" s="5" t="str">
        <f t="shared" si="12"/>
        <v/>
      </c>
      <c r="AP97" s="5" t="str">
        <f t="shared" si="13"/>
        <v/>
      </c>
      <c r="AR97" s="5" t="str">
        <f t="shared" si="14"/>
        <v/>
      </c>
      <c r="AU97" s="5">
        <f t="shared" si="18"/>
        <v>21.795000000000002</v>
      </c>
      <c r="AV97" s="11">
        <f t="shared" si="17"/>
        <v>1.8360163641376278E-3</v>
      </c>
      <c r="AW97" s="5">
        <f t="shared" si="19"/>
        <v>1.8360163641376277</v>
      </c>
    </row>
    <row r="98" spans="1:49" x14ac:dyDescent="0.25">
      <c r="A98" s="1" t="s">
        <v>163</v>
      </c>
      <c r="B98" s="1" t="s">
        <v>144</v>
      </c>
      <c r="C98" s="1" t="s">
        <v>145</v>
      </c>
      <c r="D98" s="1" t="s">
        <v>146</v>
      </c>
      <c r="E98" s="1" t="s">
        <v>81</v>
      </c>
      <c r="F98" s="1" t="s">
        <v>152</v>
      </c>
      <c r="G98" s="1" t="s">
        <v>60</v>
      </c>
      <c r="H98" s="1" t="s">
        <v>61</v>
      </c>
      <c r="I98" s="2">
        <v>78.5</v>
      </c>
      <c r="J98" s="2">
        <v>7.0000000000000007E-2</v>
      </c>
      <c r="K98" s="2">
        <f t="shared" si="15"/>
        <v>0.02</v>
      </c>
      <c r="L98" s="2">
        <f t="shared" si="16"/>
        <v>0</v>
      </c>
      <c r="T98" s="8">
        <v>0.02</v>
      </c>
      <c r="U98" s="5">
        <v>1.3</v>
      </c>
      <c r="AN98" s="5" t="str">
        <f t="shared" si="12"/>
        <v/>
      </c>
      <c r="AP98" s="5" t="str">
        <f t="shared" si="13"/>
        <v/>
      </c>
      <c r="AR98" s="5" t="str">
        <f t="shared" si="14"/>
        <v/>
      </c>
      <c r="AU98" s="5">
        <f t="shared" si="18"/>
        <v>1.3</v>
      </c>
      <c r="AV98" s="11">
        <f t="shared" si="17"/>
        <v>1.0951233188249214E-4</v>
      </c>
      <c r="AW98" s="5">
        <f t="shared" si="19"/>
        <v>0.10951233188249214</v>
      </c>
    </row>
    <row r="99" spans="1:49" x14ac:dyDescent="0.25">
      <c r="A99" s="1" t="s">
        <v>163</v>
      </c>
      <c r="B99" s="1" t="s">
        <v>144</v>
      </c>
      <c r="C99" s="1" t="s">
        <v>145</v>
      </c>
      <c r="D99" s="1" t="s">
        <v>146</v>
      </c>
      <c r="E99" s="1" t="s">
        <v>88</v>
      </c>
      <c r="F99" s="1" t="s">
        <v>152</v>
      </c>
      <c r="G99" s="1" t="s">
        <v>60</v>
      </c>
      <c r="H99" s="1" t="s">
        <v>61</v>
      </c>
      <c r="I99" s="2">
        <v>78.5</v>
      </c>
      <c r="J99" s="2">
        <v>38.82</v>
      </c>
      <c r="K99" s="2">
        <f t="shared" si="15"/>
        <v>1.48</v>
      </c>
      <c r="L99" s="2">
        <f t="shared" si="16"/>
        <v>0</v>
      </c>
      <c r="R99" s="7">
        <v>0.01</v>
      </c>
      <c r="S99" s="5">
        <v>2.165</v>
      </c>
      <c r="T99" s="8">
        <v>1.47</v>
      </c>
      <c r="U99" s="5">
        <v>95.55</v>
      </c>
      <c r="AN99" s="5" t="str">
        <f t="shared" si="12"/>
        <v/>
      </c>
      <c r="AP99" s="5" t="str">
        <f t="shared" si="13"/>
        <v/>
      </c>
      <c r="AR99" s="5" t="str">
        <f t="shared" si="14"/>
        <v/>
      </c>
      <c r="AU99" s="5">
        <f t="shared" si="18"/>
        <v>97.715000000000003</v>
      </c>
      <c r="AV99" s="11">
        <f t="shared" si="17"/>
        <v>8.2315365460751688E-3</v>
      </c>
      <c r="AW99" s="5">
        <f t="shared" si="19"/>
        <v>8.2315365460751675</v>
      </c>
    </row>
    <row r="100" spans="1:49" x14ac:dyDescent="0.25">
      <c r="A100" s="1" t="s">
        <v>164</v>
      </c>
      <c r="B100" s="1" t="s">
        <v>84</v>
      </c>
      <c r="C100" s="1" t="s">
        <v>85</v>
      </c>
      <c r="D100" s="1" t="s">
        <v>86</v>
      </c>
      <c r="E100" s="1" t="s">
        <v>102</v>
      </c>
      <c r="F100" s="1" t="s">
        <v>165</v>
      </c>
      <c r="G100" s="1" t="s">
        <v>60</v>
      </c>
      <c r="H100" s="1" t="s">
        <v>61</v>
      </c>
      <c r="I100" s="2">
        <v>76.88</v>
      </c>
      <c r="J100" s="2">
        <v>0.06</v>
      </c>
      <c r="K100" s="2">
        <f t="shared" si="15"/>
        <v>7.0000000000000007E-2</v>
      </c>
      <c r="L100" s="2">
        <f t="shared" si="16"/>
        <v>0</v>
      </c>
      <c r="N100" s="4">
        <v>0.05</v>
      </c>
      <c r="O100" s="5">
        <v>27.225000000000001</v>
      </c>
      <c r="P100" s="6">
        <v>0.02</v>
      </c>
      <c r="Q100" s="5">
        <v>8.9500000000000011</v>
      </c>
      <c r="AN100" s="5" t="str">
        <f t="shared" si="12"/>
        <v/>
      </c>
      <c r="AP100" s="5" t="str">
        <f t="shared" si="13"/>
        <v/>
      </c>
      <c r="AR100" s="5" t="str">
        <f t="shared" si="14"/>
        <v/>
      </c>
      <c r="AU100" s="5">
        <f t="shared" si="18"/>
        <v>36.175000000000004</v>
      </c>
      <c r="AV100" s="11">
        <f t="shared" si="17"/>
        <v>3.0473912352685798E-3</v>
      </c>
      <c r="AW100" s="5">
        <f t="shared" si="19"/>
        <v>3.0473912352685799</v>
      </c>
    </row>
    <row r="101" spans="1:49" x14ac:dyDescent="0.25">
      <c r="A101" s="1" t="s">
        <v>164</v>
      </c>
      <c r="B101" s="1" t="s">
        <v>84</v>
      </c>
      <c r="C101" s="1" t="s">
        <v>85</v>
      </c>
      <c r="D101" s="1" t="s">
        <v>86</v>
      </c>
      <c r="E101" s="1" t="s">
        <v>115</v>
      </c>
      <c r="F101" s="1" t="s">
        <v>165</v>
      </c>
      <c r="G101" s="1" t="s">
        <v>60</v>
      </c>
      <c r="H101" s="1" t="s">
        <v>61</v>
      </c>
      <c r="I101" s="2">
        <v>76.88</v>
      </c>
      <c r="J101" s="2">
        <v>37.17</v>
      </c>
      <c r="K101" s="2">
        <f t="shared" si="15"/>
        <v>37.18</v>
      </c>
      <c r="L101" s="2">
        <f t="shared" si="16"/>
        <v>0</v>
      </c>
      <c r="N101" s="4">
        <v>20.78</v>
      </c>
      <c r="O101" s="5">
        <v>11314.71</v>
      </c>
      <c r="P101" s="6">
        <v>16.399999999999999</v>
      </c>
      <c r="Q101" s="5">
        <v>7338.9999999999991</v>
      </c>
      <c r="AN101" s="5" t="str">
        <f t="shared" si="12"/>
        <v/>
      </c>
      <c r="AP101" s="5" t="str">
        <f t="shared" si="13"/>
        <v/>
      </c>
      <c r="AR101" s="5" t="str">
        <f t="shared" si="14"/>
        <v/>
      </c>
      <c r="AU101" s="5">
        <f t="shared" si="18"/>
        <v>18653.71</v>
      </c>
      <c r="AV101" s="11">
        <f t="shared" si="17"/>
        <v>1.5713932925844325</v>
      </c>
      <c r="AW101" s="5">
        <f t="shared" si="19"/>
        <v>1571.3932925844324</v>
      </c>
    </row>
    <row r="102" spans="1:49" x14ac:dyDescent="0.25">
      <c r="A102" s="1" t="s">
        <v>164</v>
      </c>
      <c r="B102" s="1" t="s">
        <v>84</v>
      </c>
      <c r="C102" s="1" t="s">
        <v>85</v>
      </c>
      <c r="D102" s="1" t="s">
        <v>86</v>
      </c>
      <c r="E102" s="1" t="s">
        <v>95</v>
      </c>
      <c r="F102" s="1" t="s">
        <v>165</v>
      </c>
      <c r="G102" s="1" t="s">
        <v>60</v>
      </c>
      <c r="H102" s="1" t="s">
        <v>61</v>
      </c>
      <c r="I102" s="2">
        <v>76.88</v>
      </c>
      <c r="J102" s="2">
        <v>36.130000000000003</v>
      </c>
      <c r="K102" s="2">
        <f t="shared" si="15"/>
        <v>36.129999999999995</v>
      </c>
      <c r="L102" s="2">
        <f t="shared" si="16"/>
        <v>0</v>
      </c>
      <c r="N102" s="4">
        <v>8.6999999999999993</v>
      </c>
      <c r="O102" s="5">
        <v>4737.1499999999996</v>
      </c>
      <c r="P102" s="6">
        <v>27.43</v>
      </c>
      <c r="Q102" s="5">
        <v>12274.924999999999</v>
      </c>
      <c r="AN102" s="5" t="str">
        <f t="shared" si="12"/>
        <v/>
      </c>
      <c r="AP102" s="5" t="str">
        <f t="shared" si="13"/>
        <v/>
      </c>
      <c r="AR102" s="5" t="str">
        <f t="shared" si="14"/>
        <v/>
      </c>
      <c r="AU102" s="5">
        <f t="shared" si="18"/>
        <v>17012.074999999997</v>
      </c>
      <c r="AV102" s="11">
        <f t="shared" si="17"/>
        <v>1.4331015410844976</v>
      </c>
      <c r="AW102" s="5">
        <f t="shared" si="19"/>
        <v>1433.1015410844977</v>
      </c>
    </row>
    <row r="103" spans="1:49" x14ac:dyDescent="0.25">
      <c r="A103" s="1" t="s">
        <v>166</v>
      </c>
      <c r="B103" s="1" t="s">
        <v>158</v>
      </c>
      <c r="C103" s="1" t="s">
        <v>159</v>
      </c>
      <c r="D103" s="1" t="s">
        <v>160</v>
      </c>
      <c r="E103" s="1" t="s">
        <v>118</v>
      </c>
      <c r="F103" s="1" t="s">
        <v>165</v>
      </c>
      <c r="G103" s="1" t="s">
        <v>60</v>
      </c>
      <c r="H103" s="1" t="s">
        <v>61</v>
      </c>
      <c r="I103" s="2">
        <v>80</v>
      </c>
      <c r="J103" s="2">
        <v>7.0000000000000007E-2</v>
      </c>
      <c r="K103" s="2">
        <f t="shared" si="15"/>
        <v>0.06</v>
      </c>
      <c r="L103" s="2">
        <f t="shared" si="16"/>
        <v>0</v>
      </c>
      <c r="N103" s="4">
        <v>0.02</v>
      </c>
      <c r="O103" s="5">
        <v>10.89</v>
      </c>
      <c r="P103" s="6">
        <v>0.04</v>
      </c>
      <c r="Q103" s="5">
        <v>17.899999999999999</v>
      </c>
      <c r="AN103" s="5" t="str">
        <f t="shared" si="12"/>
        <v/>
      </c>
      <c r="AP103" s="5" t="str">
        <f t="shared" si="13"/>
        <v/>
      </c>
      <c r="AR103" s="5" t="str">
        <f t="shared" si="14"/>
        <v/>
      </c>
      <c r="AU103" s="5">
        <f t="shared" si="18"/>
        <v>28.79</v>
      </c>
      <c r="AV103" s="11">
        <f t="shared" si="17"/>
        <v>2.4252769499207294E-3</v>
      </c>
      <c r="AW103" s="5">
        <f t="shared" si="19"/>
        <v>2.4252769499207294</v>
      </c>
    </row>
    <row r="104" spans="1:49" x14ac:dyDescent="0.25">
      <c r="A104" s="1" t="s">
        <v>166</v>
      </c>
      <c r="B104" s="1" t="s">
        <v>158</v>
      </c>
      <c r="C104" s="1" t="s">
        <v>159</v>
      </c>
      <c r="D104" s="1" t="s">
        <v>160</v>
      </c>
      <c r="E104" s="1" t="s">
        <v>115</v>
      </c>
      <c r="F104" s="1" t="s">
        <v>165</v>
      </c>
      <c r="G104" s="1" t="s">
        <v>60</v>
      </c>
      <c r="H104" s="1" t="s">
        <v>61</v>
      </c>
      <c r="I104" s="2">
        <v>80</v>
      </c>
      <c r="J104" s="2">
        <v>0.09</v>
      </c>
      <c r="K104" s="2">
        <f t="shared" si="15"/>
        <v>0.09</v>
      </c>
      <c r="L104" s="2">
        <f t="shared" si="16"/>
        <v>0</v>
      </c>
      <c r="N104" s="4">
        <v>0.09</v>
      </c>
      <c r="O104" s="5">
        <v>49.005000000000003</v>
      </c>
      <c r="AN104" s="5" t="str">
        <f t="shared" si="12"/>
        <v/>
      </c>
      <c r="AP104" s="5" t="str">
        <f t="shared" si="13"/>
        <v/>
      </c>
      <c r="AR104" s="5" t="str">
        <f t="shared" si="14"/>
        <v/>
      </c>
      <c r="AU104" s="5">
        <f t="shared" si="18"/>
        <v>49.005000000000003</v>
      </c>
      <c r="AV104" s="11">
        <f t="shared" si="17"/>
        <v>4.1281937106934828E-3</v>
      </c>
      <c r="AW104" s="5">
        <f t="shared" si="19"/>
        <v>4.1281937106934832</v>
      </c>
    </row>
    <row r="105" spans="1:49" x14ac:dyDescent="0.25">
      <c r="A105" s="1" t="s">
        <v>166</v>
      </c>
      <c r="B105" s="1" t="s">
        <v>158</v>
      </c>
      <c r="C105" s="1" t="s">
        <v>159</v>
      </c>
      <c r="D105" s="1" t="s">
        <v>160</v>
      </c>
      <c r="E105" s="1" t="s">
        <v>58</v>
      </c>
      <c r="F105" s="1" t="s">
        <v>165</v>
      </c>
      <c r="G105" s="1" t="s">
        <v>60</v>
      </c>
      <c r="H105" s="1" t="s">
        <v>61</v>
      </c>
      <c r="I105" s="2">
        <v>80</v>
      </c>
      <c r="J105" s="2">
        <v>40.01</v>
      </c>
      <c r="K105" s="2">
        <f t="shared" si="15"/>
        <v>40</v>
      </c>
      <c r="L105" s="2">
        <f t="shared" si="16"/>
        <v>0</v>
      </c>
      <c r="N105" s="4">
        <v>4.62</v>
      </c>
      <c r="O105" s="5">
        <v>2515.59</v>
      </c>
      <c r="P105" s="6">
        <v>33.18</v>
      </c>
      <c r="Q105" s="5">
        <v>14848.05</v>
      </c>
      <c r="R105" s="7">
        <v>2.2000000000000002</v>
      </c>
      <c r="S105" s="5">
        <v>476.3</v>
      </c>
      <c r="AN105" s="5" t="str">
        <f t="shared" si="12"/>
        <v/>
      </c>
      <c r="AP105" s="5" t="str">
        <f t="shared" si="13"/>
        <v/>
      </c>
      <c r="AR105" s="5" t="str">
        <f t="shared" si="14"/>
        <v/>
      </c>
      <c r="AU105" s="5">
        <f t="shared" si="18"/>
        <v>17839.939999999999</v>
      </c>
      <c r="AV105" s="11">
        <f t="shared" si="17"/>
        <v>1.5028411000336512</v>
      </c>
      <c r="AW105" s="5">
        <f t="shared" si="19"/>
        <v>1502.8411000336512</v>
      </c>
    </row>
    <row r="106" spans="1:49" x14ac:dyDescent="0.25">
      <c r="A106" s="1" t="s">
        <v>166</v>
      </c>
      <c r="B106" s="1" t="s">
        <v>158</v>
      </c>
      <c r="C106" s="1" t="s">
        <v>159</v>
      </c>
      <c r="D106" s="1" t="s">
        <v>160</v>
      </c>
      <c r="E106" s="1" t="s">
        <v>90</v>
      </c>
      <c r="F106" s="1" t="s">
        <v>165</v>
      </c>
      <c r="G106" s="1" t="s">
        <v>60</v>
      </c>
      <c r="H106" s="1" t="s">
        <v>61</v>
      </c>
      <c r="I106" s="2">
        <v>80</v>
      </c>
      <c r="J106" s="2">
        <v>39.03</v>
      </c>
      <c r="K106" s="2">
        <f t="shared" si="15"/>
        <v>39.03</v>
      </c>
      <c r="L106" s="2">
        <f t="shared" si="16"/>
        <v>0</v>
      </c>
      <c r="N106" s="4">
        <v>5.28</v>
      </c>
      <c r="O106" s="5">
        <v>2874.96</v>
      </c>
      <c r="P106" s="6">
        <v>28.18</v>
      </c>
      <c r="Q106" s="5">
        <v>12610.55</v>
      </c>
      <c r="R106" s="7">
        <v>5.57</v>
      </c>
      <c r="S106" s="5">
        <v>1205.905</v>
      </c>
      <c r="AN106" s="5" t="str">
        <f t="shared" si="12"/>
        <v/>
      </c>
      <c r="AP106" s="5" t="str">
        <f t="shared" si="13"/>
        <v/>
      </c>
      <c r="AR106" s="5" t="str">
        <f t="shared" si="14"/>
        <v/>
      </c>
      <c r="AU106" s="5">
        <f t="shared" si="18"/>
        <v>16691.414999999997</v>
      </c>
      <c r="AV106" s="11">
        <f t="shared" si="17"/>
        <v>1.4060890608218517</v>
      </c>
      <c r="AW106" s="5">
        <f t="shared" si="19"/>
        <v>1406.0890608218517</v>
      </c>
    </row>
    <row r="107" spans="1:49" x14ac:dyDescent="0.25">
      <c r="A107" s="1" t="s">
        <v>166</v>
      </c>
      <c r="B107" s="1" t="s">
        <v>158</v>
      </c>
      <c r="C107" s="1" t="s">
        <v>159</v>
      </c>
      <c r="D107" s="1" t="s">
        <v>160</v>
      </c>
      <c r="E107" s="1" t="s">
        <v>95</v>
      </c>
      <c r="F107" s="1" t="s">
        <v>165</v>
      </c>
      <c r="G107" s="1" t="s">
        <v>60</v>
      </c>
      <c r="H107" s="1" t="s">
        <v>61</v>
      </c>
      <c r="I107" s="2">
        <v>80</v>
      </c>
      <c r="J107" s="2">
        <v>0.09</v>
      </c>
      <c r="K107" s="2">
        <f t="shared" si="15"/>
        <v>9.0000000000000011E-2</v>
      </c>
      <c r="L107" s="2">
        <f t="shared" si="16"/>
        <v>0</v>
      </c>
      <c r="N107" s="4">
        <v>0.02</v>
      </c>
      <c r="O107" s="5">
        <v>10.89</v>
      </c>
      <c r="P107" s="6">
        <v>7.0000000000000007E-2</v>
      </c>
      <c r="Q107" s="5">
        <v>31.324999999999999</v>
      </c>
      <c r="AN107" s="5" t="str">
        <f t="shared" si="12"/>
        <v/>
      </c>
      <c r="AP107" s="5" t="str">
        <f t="shared" si="13"/>
        <v/>
      </c>
      <c r="AR107" s="5" t="str">
        <f t="shared" si="14"/>
        <v/>
      </c>
      <c r="AU107" s="5">
        <f t="shared" si="18"/>
        <v>42.215000000000003</v>
      </c>
      <c r="AV107" s="11">
        <f t="shared" si="17"/>
        <v>3.5562023772456965E-3</v>
      </c>
      <c r="AW107" s="5">
        <f t="shared" si="19"/>
        <v>3.5562023772456968</v>
      </c>
    </row>
    <row r="108" spans="1:49" x14ac:dyDescent="0.25">
      <c r="A108" s="1" t="s">
        <v>167</v>
      </c>
      <c r="B108" s="1" t="s">
        <v>84</v>
      </c>
      <c r="C108" s="1" t="s">
        <v>85</v>
      </c>
      <c r="D108" s="1" t="s">
        <v>86</v>
      </c>
      <c r="E108" s="1" t="s">
        <v>67</v>
      </c>
      <c r="F108" s="1" t="s">
        <v>165</v>
      </c>
      <c r="G108" s="1" t="s">
        <v>60</v>
      </c>
      <c r="H108" s="1" t="s">
        <v>61</v>
      </c>
      <c r="I108" s="2">
        <v>154.57</v>
      </c>
      <c r="J108" s="2">
        <v>35.4</v>
      </c>
      <c r="K108" s="2">
        <f t="shared" si="15"/>
        <v>35.400000000000006</v>
      </c>
      <c r="L108" s="2">
        <f t="shared" si="16"/>
        <v>0</v>
      </c>
      <c r="N108" s="4">
        <v>20.100000000000001</v>
      </c>
      <c r="O108" s="5">
        <v>10944.45</v>
      </c>
      <c r="P108" s="6">
        <v>15.16</v>
      </c>
      <c r="Q108" s="5">
        <v>6784.1</v>
      </c>
      <c r="R108" s="7">
        <v>0.14000000000000001</v>
      </c>
      <c r="S108" s="5">
        <v>30.31</v>
      </c>
      <c r="AN108" s="5" t="str">
        <f t="shared" si="12"/>
        <v/>
      </c>
      <c r="AP108" s="5" t="str">
        <f t="shared" si="13"/>
        <v/>
      </c>
      <c r="AR108" s="5" t="str">
        <f t="shared" si="14"/>
        <v/>
      </c>
      <c r="AU108" s="5">
        <f t="shared" si="18"/>
        <v>17758.860000000004</v>
      </c>
      <c r="AV108" s="11">
        <f t="shared" si="17"/>
        <v>1.496010900134396</v>
      </c>
      <c r="AW108" s="5">
        <f t="shared" si="19"/>
        <v>1496.0109001343958</v>
      </c>
    </row>
    <row r="109" spans="1:49" x14ac:dyDescent="0.25">
      <c r="A109" s="1" t="s">
        <v>167</v>
      </c>
      <c r="B109" s="1" t="s">
        <v>84</v>
      </c>
      <c r="C109" s="1" t="s">
        <v>85</v>
      </c>
      <c r="D109" s="1" t="s">
        <v>86</v>
      </c>
      <c r="E109" s="1" t="s">
        <v>66</v>
      </c>
      <c r="F109" s="1" t="s">
        <v>165</v>
      </c>
      <c r="G109" s="1" t="s">
        <v>60</v>
      </c>
      <c r="H109" s="1" t="s">
        <v>61</v>
      </c>
      <c r="I109" s="2">
        <v>154.57</v>
      </c>
      <c r="J109" s="2">
        <v>39.26</v>
      </c>
      <c r="K109" s="2">
        <f t="shared" si="15"/>
        <v>39.270000000000003</v>
      </c>
      <c r="L109" s="2">
        <f t="shared" si="16"/>
        <v>0</v>
      </c>
      <c r="N109" s="4">
        <v>5.38</v>
      </c>
      <c r="O109" s="5">
        <v>2929.41</v>
      </c>
      <c r="P109" s="6">
        <v>30.61</v>
      </c>
      <c r="Q109" s="5">
        <v>13697.975</v>
      </c>
      <c r="R109" s="7">
        <v>3.28</v>
      </c>
      <c r="S109" s="5">
        <v>710.12</v>
      </c>
      <c r="AN109" s="5" t="str">
        <f t="shared" si="12"/>
        <v/>
      </c>
      <c r="AP109" s="5" t="str">
        <f t="shared" si="13"/>
        <v/>
      </c>
      <c r="AR109" s="5" t="str">
        <f t="shared" si="14"/>
        <v/>
      </c>
      <c r="AU109" s="5">
        <f t="shared" si="18"/>
        <v>17337.505000000001</v>
      </c>
      <c r="AV109" s="11">
        <f t="shared" si="17"/>
        <v>1.4605158473648976</v>
      </c>
      <c r="AW109" s="5">
        <f t="shared" si="19"/>
        <v>1460.5158473648976</v>
      </c>
    </row>
    <row r="110" spans="1:49" x14ac:dyDescent="0.25">
      <c r="A110" s="1" t="s">
        <v>167</v>
      </c>
      <c r="B110" s="1" t="s">
        <v>84</v>
      </c>
      <c r="C110" s="1" t="s">
        <v>85</v>
      </c>
      <c r="D110" s="1" t="s">
        <v>86</v>
      </c>
      <c r="E110" s="1" t="s">
        <v>118</v>
      </c>
      <c r="F110" s="1" t="s">
        <v>165</v>
      </c>
      <c r="G110" s="1" t="s">
        <v>60</v>
      </c>
      <c r="H110" s="1" t="s">
        <v>61</v>
      </c>
      <c r="I110" s="2">
        <v>154.57</v>
      </c>
      <c r="J110" s="2">
        <v>40.47</v>
      </c>
      <c r="K110" s="2">
        <f t="shared" si="15"/>
        <v>40</v>
      </c>
      <c r="L110" s="2">
        <f t="shared" si="16"/>
        <v>0</v>
      </c>
      <c r="N110" s="4">
        <v>0.35</v>
      </c>
      <c r="O110" s="5">
        <v>190.57499999999999</v>
      </c>
      <c r="P110" s="6">
        <v>32.47</v>
      </c>
      <c r="Q110" s="5">
        <v>14530.325000000001</v>
      </c>
      <c r="R110" s="7">
        <v>7.18</v>
      </c>
      <c r="S110" s="5">
        <v>1554.47</v>
      </c>
      <c r="AN110" s="5" t="str">
        <f t="shared" si="12"/>
        <v/>
      </c>
      <c r="AP110" s="5" t="str">
        <f t="shared" si="13"/>
        <v/>
      </c>
      <c r="AR110" s="5" t="str">
        <f t="shared" si="14"/>
        <v/>
      </c>
      <c r="AU110" s="5">
        <f t="shared" si="18"/>
        <v>16275.37</v>
      </c>
      <c r="AV110" s="11">
        <f t="shared" si="17"/>
        <v>1.3710413238079664</v>
      </c>
      <c r="AW110" s="5">
        <f t="shared" si="19"/>
        <v>1371.0413238079664</v>
      </c>
    </row>
    <row r="111" spans="1:49" x14ac:dyDescent="0.25">
      <c r="A111" s="1" t="s">
        <v>167</v>
      </c>
      <c r="B111" s="1" t="s">
        <v>84</v>
      </c>
      <c r="C111" s="1" t="s">
        <v>85</v>
      </c>
      <c r="D111" s="1" t="s">
        <v>86</v>
      </c>
      <c r="E111" s="1" t="s">
        <v>102</v>
      </c>
      <c r="F111" s="1" t="s">
        <v>165</v>
      </c>
      <c r="G111" s="1" t="s">
        <v>60</v>
      </c>
      <c r="H111" s="1" t="s">
        <v>61</v>
      </c>
      <c r="I111" s="2">
        <v>154.57</v>
      </c>
      <c r="J111" s="2">
        <v>36.979999999999997</v>
      </c>
      <c r="K111" s="2">
        <f t="shared" si="15"/>
        <v>36.99</v>
      </c>
      <c r="L111" s="2">
        <f t="shared" si="16"/>
        <v>0</v>
      </c>
      <c r="N111" s="4">
        <v>11.72</v>
      </c>
      <c r="O111" s="5">
        <v>6381.54</v>
      </c>
      <c r="P111" s="6">
        <v>24.82</v>
      </c>
      <c r="Q111" s="5">
        <v>11106.95</v>
      </c>
      <c r="R111" s="7">
        <v>0.45</v>
      </c>
      <c r="S111" s="5">
        <v>97.424999999999997</v>
      </c>
      <c r="AN111" s="5" t="str">
        <f t="shared" si="12"/>
        <v/>
      </c>
      <c r="AP111" s="5" t="str">
        <f t="shared" si="13"/>
        <v/>
      </c>
      <c r="AR111" s="5" t="str">
        <f t="shared" si="14"/>
        <v/>
      </c>
      <c r="AU111" s="5">
        <f t="shared" si="18"/>
        <v>17585.915000000001</v>
      </c>
      <c r="AV111" s="11">
        <f t="shared" si="17"/>
        <v>1.481441969182536</v>
      </c>
      <c r="AW111" s="5">
        <f t="shared" si="19"/>
        <v>1481.441969182536</v>
      </c>
    </row>
    <row r="112" spans="1:49" x14ac:dyDescent="0.25">
      <c r="A112" s="1" t="s">
        <v>168</v>
      </c>
      <c r="B112" s="1" t="s">
        <v>169</v>
      </c>
      <c r="C112" s="1" t="s">
        <v>170</v>
      </c>
      <c r="D112" s="1" t="s">
        <v>171</v>
      </c>
      <c r="E112" s="1" t="s">
        <v>66</v>
      </c>
      <c r="F112" s="1" t="s">
        <v>165</v>
      </c>
      <c r="G112" s="1" t="s">
        <v>60</v>
      </c>
      <c r="H112" s="1" t="s">
        <v>61</v>
      </c>
      <c r="I112" s="2">
        <v>159</v>
      </c>
      <c r="J112" s="2">
        <v>0.09</v>
      </c>
      <c r="K112" s="2">
        <f t="shared" si="15"/>
        <v>0.09</v>
      </c>
      <c r="L112" s="2">
        <f t="shared" si="16"/>
        <v>0</v>
      </c>
      <c r="P112" s="6">
        <v>0.06</v>
      </c>
      <c r="Q112" s="5">
        <v>26.85</v>
      </c>
      <c r="R112" s="7">
        <v>0.03</v>
      </c>
      <c r="S112" s="5">
        <v>6.4950000000000001</v>
      </c>
      <c r="AN112" s="5" t="str">
        <f t="shared" si="12"/>
        <v/>
      </c>
      <c r="AP112" s="5" t="str">
        <f t="shared" si="13"/>
        <v/>
      </c>
      <c r="AR112" s="5" t="str">
        <f t="shared" si="14"/>
        <v/>
      </c>
      <c r="AU112" s="5">
        <f t="shared" si="18"/>
        <v>33.344999999999999</v>
      </c>
      <c r="AV112" s="11">
        <f t="shared" si="17"/>
        <v>2.8089913127859233E-3</v>
      </c>
      <c r="AW112" s="5">
        <f t="shared" si="19"/>
        <v>2.8089913127859232</v>
      </c>
    </row>
    <row r="113" spans="1:49" x14ac:dyDescent="0.25">
      <c r="A113" s="1" t="s">
        <v>168</v>
      </c>
      <c r="B113" s="1" t="s">
        <v>169</v>
      </c>
      <c r="C113" s="1" t="s">
        <v>170</v>
      </c>
      <c r="D113" s="1" t="s">
        <v>171</v>
      </c>
      <c r="E113" s="1" t="s">
        <v>72</v>
      </c>
      <c r="F113" s="1" t="s">
        <v>165</v>
      </c>
      <c r="G113" s="1" t="s">
        <v>60</v>
      </c>
      <c r="H113" s="1" t="s">
        <v>61</v>
      </c>
      <c r="I113" s="2">
        <v>159</v>
      </c>
      <c r="J113" s="2">
        <v>38.200000000000003</v>
      </c>
      <c r="K113" s="2">
        <f t="shared" si="15"/>
        <v>34.950000000000003</v>
      </c>
      <c r="L113" s="2">
        <f t="shared" si="16"/>
        <v>0</v>
      </c>
      <c r="N113" s="4">
        <v>3.99</v>
      </c>
      <c r="O113" s="5">
        <v>2172.5549999999998</v>
      </c>
      <c r="P113" s="6">
        <v>30.68</v>
      </c>
      <c r="Q113" s="5">
        <v>13729.3</v>
      </c>
      <c r="R113" s="7">
        <v>0.28000000000000003</v>
      </c>
      <c r="S113" s="5">
        <v>60.62</v>
      </c>
      <c r="AN113" s="5" t="str">
        <f t="shared" si="12"/>
        <v/>
      </c>
      <c r="AP113" s="5" t="str">
        <f t="shared" si="13"/>
        <v/>
      </c>
      <c r="AR113" s="5" t="str">
        <f t="shared" si="14"/>
        <v/>
      </c>
      <c r="AU113" s="5">
        <f t="shared" si="18"/>
        <v>15962.475</v>
      </c>
      <c r="AV113" s="11">
        <f t="shared" si="17"/>
        <v>1.3446829691276798</v>
      </c>
      <c r="AW113" s="5">
        <f t="shared" si="19"/>
        <v>1344.6829691276798</v>
      </c>
    </row>
    <row r="114" spans="1:49" x14ac:dyDescent="0.25">
      <c r="A114" s="1" t="s">
        <v>168</v>
      </c>
      <c r="B114" s="1" t="s">
        <v>169</v>
      </c>
      <c r="C114" s="1" t="s">
        <v>170</v>
      </c>
      <c r="D114" s="1" t="s">
        <v>171</v>
      </c>
      <c r="E114" s="1" t="s">
        <v>73</v>
      </c>
      <c r="F114" s="1" t="s">
        <v>165</v>
      </c>
      <c r="G114" s="1" t="s">
        <v>60</v>
      </c>
      <c r="H114" s="1" t="s">
        <v>61</v>
      </c>
      <c r="I114" s="2">
        <v>159</v>
      </c>
      <c r="J114" s="2">
        <v>37.85</v>
      </c>
      <c r="K114" s="2">
        <f t="shared" si="15"/>
        <v>12.39</v>
      </c>
      <c r="L114" s="2">
        <f t="shared" si="16"/>
        <v>0</v>
      </c>
      <c r="N114" s="4">
        <v>0.03</v>
      </c>
      <c r="O114" s="5">
        <v>16.335000000000001</v>
      </c>
      <c r="P114" s="6">
        <v>11.89</v>
      </c>
      <c r="Q114" s="5">
        <v>5320.7750000000005</v>
      </c>
      <c r="R114" s="7">
        <v>0.47</v>
      </c>
      <c r="S114" s="5">
        <v>101.755</v>
      </c>
      <c r="AN114" s="5" t="str">
        <f t="shared" si="12"/>
        <v/>
      </c>
      <c r="AP114" s="5" t="str">
        <f t="shared" si="13"/>
        <v/>
      </c>
      <c r="AR114" s="5" t="str">
        <f t="shared" si="14"/>
        <v/>
      </c>
      <c r="AU114" s="5">
        <f t="shared" si="18"/>
        <v>5438.8650000000007</v>
      </c>
      <c r="AV114" s="11">
        <f t="shared" si="17"/>
        <v>0.45817137611082359</v>
      </c>
      <c r="AW114" s="5">
        <f t="shared" si="19"/>
        <v>458.17137611082359</v>
      </c>
    </row>
    <row r="115" spans="1:49" x14ac:dyDescent="0.25">
      <c r="A115" s="1" t="s">
        <v>168</v>
      </c>
      <c r="B115" s="1" t="s">
        <v>169</v>
      </c>
      <c r="C115" s="1" t="s">
        <v>170</v>
      </c>
      <c r="D115" s="1" t="s">
        <v>171</v>
      </c>
      <c r="E115" s="1" t="s">
        <v>81</v>
      </c>
      <c r="F115" s="1" t="s">
        <v>165</v>
      </c>
      <c r="G115" s="1" t="s">
        <v>60</v>
      </c>
      <c r="H115" s="1" t="s">
        <v>61</v>
      </c>
      <c r="I115" s="2">
        <v>159</v>
      </c>
      <c r="J115" s="2">
        <v>39.76</v>
      </c>
      <c r="K115" s="2">
        <f t="shared" si="15"/>
        <v>0.19</v>
      </c>
      <c r="L115" s="2">
        <f t="shared" si="16"/>
        <v>0</v>
      </c>
      <c r="R115" s="7">
        <v>0.19</v>
      </c>
      <c r="S115" s="5">
        <v>41.134999999999998</v>
      </c>
      <c r="AN115" s="5" t="str">
        <f t="shared" si="12"/>
        <v/>
      </c>
      <c r="AP115" s="5" t="str">
        <f t="shared" si="13"/>
        <v/>
      </c>
      <c r="AR115" s="5" t="str">
        <f t="shared" si="14"/>
        <v/>
      </c>
      <c r="AU115" s="5">
        <f t="shared" si="18"/>
        <v>41.134999999999998</v>
      </c>
      <c r="AV115" s="11">
        <f t="shared" si="17"/>
        <v>3.4652229015279335E-3</v>
      </c>
      <c r="AW115" s="5">
        <f t="shared" si="19"/>
        <v>3.4652229015279334</v>
      </c>
    </row>
    <row r="116" spans="1:49" x14ac:dyDescent="0.25">
      <c r="A116" s="1" t="s">
        <v>168</v>
      </c>
      <c r="B116" s="1" t="s">
        <v>169</v>
      </c>
      <c r="C116" s="1" t="s">
        <v>170</v>
      </c>
      <c r="D116" s="1" t="s">
        <v>171</v>
      </c>
      <c r="E116" s="1" t="s">
        <v>82</v>
      </c>
      <c r="F116" s="1" t="s">
        <v>165</v>
      </c>
      <c r="G116" s="1" t="s">
        <v>60</v>
      </c>
      <c r="H116" s="1" t="s">
        <v>61</v>
      </c>
      <c r="I116" s="2">
        <v>159</v>
      </c>
      <c r="J116" s="2">
        <v>40.15</v>
      </c>
      <c r="K116" s="2">
        <f t="shared" si="15"/>
        <v>32.559999999999995</v>
      </c>
      <c r="L116" s="2">
        <f t="shared" si="16"/>
        <v>0</v>
      </c>
      <c r="P116" s="6">
        <v>20.57</v>
      </c>
      <c r="Q116" s="5">
        <v>9205.0750000000007</v>
      </c>
      <c r="R116" s="7">
        <v>11.84</v>
      </c>
      <c r="S116" s="5">
        <v>2563.36</v>
      </c>
      <c r="T116" s="8">
        <v>0.15</v>
      </c>
      <c r="U116" s="5">
        <v>9.75</v>
      </c>
      <c r="AN116" s="5" t="str">
        <f t="shared" si="12"/>
        <v/>
      </c>
      <c r="AP116" s="5" t="str">
        <f t="shared" si="13"/>
        <v/>
      </c>
      <c r="AR116" s="5" t="str">
        <f t="shared" si="14"/>
        <v/>
      </c>
      <c r="AU116" s="5">
        <f t="shared" si="18"/>
        <v>11778.185000000001</v>
      </c>
      <c r="AV116" s="11">
        <f t="shared" si="17"/>
        <v>0.99219731130260824</v>
      </c>
      <c r="AW116" s="5">
        <f t="shared" si="19"/>
        <v>992.19731130260823</v>
      </c>
    </row>
    <row r="117" spans="1:49" x14ac:dyDescent="0.25">
      <c r="A117" s="1" t="s">
        <v>168</v>
      </c>
      <c r="B117" s="1" t="s">
        <v>169</v>
      </c>
      <c r="C117" s="1" t="s">
        <v>170</v>
      </c>
      <c r="D117" s="1" t="s">
        <v>171</v>
      </c>
      <c r="E117" s="1" t="s">
        <v>118</v>
      </c>
      <c r="F117" s="1" t="s">
        <v>165</v>
      </c>
      <c r="G117" s="1" t="s">
        <v>60</v>
      </c>
      <c r="H117" s="1" t="s">
        <v>61</v>
      </c>
      <c r="I117" s="2">
        <v>159</v>
      </c>
      <c r="J117" s="2">
        <v>0.1</v>
      </c>
      <c r="K117" s="2">
        <f t="shared" si="15"/>
        <v>0.09</v>
      </c>
      <c r="L117" s="2">
        <f t="shared" si="16"/>
        <v>0</v>
      </c>
      <c r="P117" s="6">
        <v>0.03</v>
      </c>
      <c r="Q117" s="5">
        <v>13.425000000000001</v>
      </c>
      <c r="R117" s="7">
        <v>0.06</v>
      </c>
      <c r="S117" s="5">
        <v>12.99</v>
      </c>
      <c r="AN117" s="5" t="str">
        <f t="shared" si="12"/>
        <v/>
      </c>
      <c r="AP117" s="5" t="str">
        <f t="shared" si="13"/>
        <v/>
      </c>
      <c r="AR117" s="5" t="str">
        <f t="shared" si="14"/>
        <v/>
      </c>
      <c r="AU117" s="5">
        <f t="shared" si="18"/>
        <v>26.414999999999999</v>
      </c>
      <c r="AV117" s="11">
        <f t="shared" si="17"/>
        <v>2.225206343596946E-3</v>
      </c>
      <c r="AW117" s="5">
        <f t="shared" si="19"/>
        <v>2.225206343596946</v>
      </c>
    </row>
    <row r="118" spans="1:49" x14ac:dyDescent="0.25">
      <c r="A118" s="1" t="s">
        <v>172</v>
      </c>
      <c r="B118" s="1" t="s">
        <v>169</v>
      </c>
      <c r="C118" s="1" t="s">
        <v>170</v>
      </c>
      <c r="D118" s="1" t="s">
        <v>171</v>
      </c>
      <c r="E118" s="1" t="s">
        <v>82</v>
      </c>
      <c r="F118" s="1" t="s">
        <v>165</v>
      </c>
      <c r="G118" s="1" t="s">
        <v>60</v>
      </c>
      <c r="H118" s="1" t="s">
        <v>61</v>
      </c>
      <c r="I118" s="2">
        <v>148.91999999999999</v>
      </c>
      <c r="J118" s="2">
        <v>7.0000000000000007E-2</v>
      </c>
      <c r="K118" s="2">
        <f t="shared" si="15"/>
        <v>7.0000000000000007E-2</v>
      </c>
      <c r="L118" s="2">
        <f t="shared" si="16"/>
        <v>0</v>
      </c>
      <c r="R118" s="7">
        <v>7.0000000000000007E-2</v>
      </c>
      <c r="S118" s="5">
        <v>15.154999999999999</v>
      </c>
      <c r="AN118" s="5" t="str">
        <f t="shared" si="12"/>
        <v/>
      </c>
      <c r="AP118" s="5" t="str">
        <f t="shared" si="13"/>
        <v/>
      </c>
      <c r="AR118" s="5" t="str">
        <f t="shared" si="14"/>
        <v/>
      </c>
      <c r="AU118" s="5">
        <f t="shared" si="18"/>
        <v>15.154999999999999</v>
      </c>
      <c r="AV118" s="11">
        <f t="shared" si="17"/>
        <v>1.2766610689839755E-3</v>
      </c>
      <c r="AW118" s="5">
        <f t="shared" si="19"/>
        <v>1.2766610689839757</v>
      </c>
    </row>
    <row r="119" spans="1:49" x14ac:dyDescent="0.25">
      <c r="A119" s="1" t="s">
        <v>172</v>
      </c>
      <c r="B119" s="1" t="s">
        <v>169</v>
      </c>
      <c r="C119" s="1" t="s">
        <v>170</v>
      </c>
      <c r="D119" s="1" t="s">
        <v>171</v>
      </c>
      <c r="E119" s="1" t="s">
        <v>58</v>
      </c>
      <c r="F119" s="1" t="s">
        <v>165</v>
      </c>
      <c r="G119" s="1" t="s">
        <v>60</v>
      </c>
      <c r="H119" s="1" t="s">
        <v>61</v>
      </c>
      <c r="I119" s="2">
        <v>148.91999999999999</v>
      </c>
      <c r="J119" s="2">
        <v>0.09</v>
      </c>
      <c r="K119" s="2">
        <f t="shared" si="15"/>
        <v>0.09</v>
      </c>
      <c r="L119" s="2">
        <f t="shared" si="16"/>
        <v>0</v>
      </c>
      <c r="P119" s="6">
        <v>0.06</v>
      </c>
      <c r="Q119" s="5">
        <v>26.85</v>
      </c>
      <c r="R119" s="7">
        <v>0.03</v>
      </c>
      <c r="S119" s="5">
        <v>6.4950000000000001</v>
      </c>
      <c r="AN119" s="5" t="str">
        <f t="shared" si="12"/>
        <v/>
      </c>
      <c r="AP119" s="5" t="str">
        <f t="shared" si="13"/>
        <v/>
      </c>
      <c r="AR119" s="5" t="str">
        <f t="shared" si="14"/>
        <v/>
      </c>
      <c r="AU119" s="5">
        <f t="shared" si="18"/>
        <v>33.344999999999999</v>
      </c>
      <c r="AV119" s="11">
        <f t="shared" si="17"/>
        <v>2.8089913127859233E-3</v>
      </c>
      <c r="AW119" s="5">
        <f t="shared" si="19"/>
        <v>2.8089913127859232</v>
      </c>
    </row>
    <row r="120" spans="1:49" x14ac:dyDescent="0.25">
      <c r="A120" s="1" t="s">
        <v>172</v>
      </c>
      <c r="B120" s="1" t="s">
        <v>169</v>
      </c>
      <c r="C120" s="1" t="s">
        <v>170</v>
      </c>
      <c r="D120" s="1" t="s">
        <v>171</v>
      </c>
      <c r="E120" s="1" t="s">
        <v>87</v>
      </c>
      <c r="F120" s="1" t="s">
        <v>165</v>
      </c>
      <c r="G120" s="1" t="s">
        <v>60</v>
      </c>
      <c r="H120" s="1" t="s">
        <v>61</v>
      </c>
      <c r="I120" s="2">
        <v>148.91999999999999</v>
      </c>
      <c r="J120" s="2">
        <v>39.799999999999997</v>
      </c>
      <c r="K120" s="2">
        <f t="shared" si="15"/>
        <v>39.799999999999997</v>
      </c>
      <c r="L120" s="2">
        <f t="shared" si="16"/>
        <v>0</v>
      </c>
      <c r="P120" s="6">
        <v>8.64</v>
      </c>
      <c r="Q120" s="5">
        <v>3866.4</v>
      </c>
      <c r="R120" s="7">
        <v>28.27</v>
      </c>
      <c r="S120" s="5">
        <v>6120.4549999999999</v>
      </c>
      <c r="T120" s="8">
        <v>2.89</v>
      </c>
      <c r="U120" s="5">
        <v>187.85</v>
      </c>
      <c r="AN120" s="5" t="str">
        <f t="shared" si="12"/>
        <v/>
      </c>
      <c r="AP120" s="5" t="str">
        <f t="shared" si="13"/>
        <v/>
      </c>
      <c r="AR120" s="5" t="str">
        <f t="shared" si="14"/>
        <v/>
      </c>
      <c r="AU120" s="5">
        <f t="shared" si="18"/>
        <v>10174.705</v>
      </c>
      <c r="AV120" s="11">
        <f t="shared" si="17"/>
        <v>0.85711974674342462</v>
      </c>
      <c r="AW120" s="5">
        <f t="shared" si="19"/>
        <v>857.11974674342468</v>
      </c>
    </row>
    <row r="121" spans="1:49" x14ac:dyDescent="0.25">
      <c r="A121" s="1" t="s">
        <v>172</v>
      </c>
      <c r="B121" s="1" t="s">
        <v>169</v>
      </c>
      <c r="C121" s="1" t="s">
        <v>170</v>
      </c>
      <c r="D121" s="1" t="s">
        <v>171</v>
      </c>
      <c r="E121" s="1" t="s">
        <v>88</v>
      </c>
      <c r="F121" s="1" t="s">
        <v>165</v>
      </c>
      <c r="G121" s="1" t="s">
        <v>60</v>
      </c>
      <c r="H121" s="1" t="s">
        <v>61</v>
      </c>
      <c r="I121" s="2">
        <v>148.91999999999999</v>
      </c>
      <c r="J121" s="2">
        <v>38.909999999999997</v>
      </c>
      <c r="K121" s="2">
        <f t="shared" si="15"/>
        <v>32.260000000000005</v>
      </c>
      <c r="L121" s="2">
        <f t="shared" si="16"/>
        <v>0</v>
      </c>
      <c r="P121" s="6">
        <v>9.5500000000000007</v>
      </c>
      <c r="Q121" s="5">
        <v>4273.625</v>
      </c>
      <c r="R121" s="7">
        <v>20.190000000000001</v>
      </c>
      <c r="S121" s="5">
        <v>4371.1350000000002</v>
      </c>
      <c r="T121" s="8">
        <v>2.52</v>
      </c>
      <c r="U121" s="5">
        <v>163.80000000000001</v>
      </c>
      <c r="AN121" s="5" t="str">
        <f t="shared" si="12"/>
        <v/>
      </c>
      <c r="AP121" s="5" t="str">
        <f t="shared" si="13"/>
        <v/>
      </c>
      <c r="AR121" s="5" t="str">
        <f t="shared" si="14"/>
        <v/>
      </c>
      <c r="AU121" s="5">
        <f t="shared" si="18"/>
        <v>8808.56</v>
      </c>
      <c r="AV121" s="11">
        <f t="shared" si="17"/>
        <v>0.74203534317449604</v>
      </c>
      <c r="AW121" s="5">
        <f t="shared" si="19"/>
        <v>742.03534317449601</v>
      </c>
    </row>
    <row r="122" spans="1:49" x14ac:dyDescent="0.25">
      <c r="A122" s="1" t="s">
        <v>172</v>
      </c>
      <c r="B122" s="1" t="s">
        <v>169</v>
      </c>
      <c r="C122" s="1" t="s">
        <v>170</v>
      </c>
      <c r="D122" s="1" t="s">
        <v>171</v>
      </c>
      <c r="E122" s="1" t="s">
        <v>74</v>
      </c>
      <c r="F122" s="1" t="s">
        <v>165</v>
      </c>
      <c r="G122" s="1" t="s">
        <v>60</v>
      </c>
      <c r="H122" s="1" t="s">
        <v>61</v>
      </c>
      <c r="I122" s="2">
        <v>148.91999999999999</v>
      </c>
      <c r="J122" s="2">
        <v>28.75</v>
      </c>
      <c r="K122" s="2">
        <f t="shared" si="15"/>
        <v>28.75</v>
      </c>
      <c r="L122" s="2">
        <f t="shared" si="16"/>
        <v>0</v>
      </c>
      <c r="N122" s="4">
        <v>1.68</v>
      </c>
      <c r="O122" s="5">
        <v>914.76</v>
      </c>
      <c r="P122" s="6">
        <v>11.9</v>
      </c>
      <c r="Q122" s="5">
        <v>5325.25</v>
      </c>
      <c r="R122" s="7">
        <v>15.07</v>
      </c>
      <c r="S122" s="5">
        <v>3262.6550000000002</v>
      </c>
      <c r="T122" s="8">
        <v>0.1</v>
      </c>
      <c r="U122" s="5">
        <v>6.5</v>
      </c>
      <c r="AN122" s="5" t="str">
        <f t="shared" si="12"/>
        <v/>
      </c>
      <c r="AP122" s="5" t="str">
        <f t="shared" si="13"/>
        <v/>
      </c>
      <c r="AR122" s="5" t="str">
        <f t="shared" si="14"/>
        <v/>
      </c>
      <c r="AU122" s="5">
        <f t="shared" si="18"/>
        <v>9509.1650000000009</v>
      </c>
      <c r="AV122" s="11">
        <f t="shared" si="17"/>
        <v>0.80105448723490646</v>
      </c>
      <c r="AW122" s="5">
        <f t="shared" si="19"/>
        <v>801.05448723490645</v>
      </c>
    </row>
    <row r="123" spans="1:49" x14ac:dyDescent="0.25">
      <c r="A123" s="1" t="s">
        <v>172</v>
      </c>
      <c r="B123" s="1" t="s">
        <v>169</v>
      </c>
      <c r="C123" s="1" t="s">
        <v>170</v>
      </c>
      <c r="D123" s="1" t="s">
        <v>171</v>
      </c>
      <c r="E123" s="1" t="s">
        <v>89</v>
      </c>
      <c r="F123" s="1" t="s">
        <v>165</v>
      </c>
      <c r="G123" s="1" t="s">
        <v>60</v>
      </c>
      <c r="H123" s="1" t="s">
        <v>61</v>
      </c>
      <c r="I123" s="2">
        <v>148.91999999999999</v>
      </c>
      <c r="J123" s="2">
        <v>39.11</v>
      </c>
      <c r="K123" s="2">
        <f t="shared" si="15"/>
        <v>39.120000000000005</v>
      </c>
      <c r="L123" s="2">
        <f t="shared" si="16"/>
        <v>0</v>
      </c>
      <c r="N123" s="4">
        <v>5.12</v>
      </c>
      <c r="O123" s="5">
        <v>2787.84</v>
      </c>
      <c r="P123" s="6">
        <v>24.16</v>
      </c>
      <c r="Q123" s="5">
        <v>10811.6</v>
      </c>
      <c r="R123" s="7">
        <v>9.84</v>
      </c>
      <c r="S123" s="5">
        <v>2130.36</v>
      </c>
      <c r="AN123" s="5" t="str">
        <f t="shared" si="12"/>
        <v/>
      </c>
      <c r="AP123" s="5" t="str">
        <f t="shared" si="13"/>
        <v/>
      </c>
      <c r="AR123" s="5" t="str">
        <f t="shared" si="14"/>
        <v/>
      </c>
      <c r="AU123" s="5">
        <f t="shared" si="18"/>
        <v>15729.800000000001</v>
      </c>
      <c r="AV123" s="11">
        <f t="shared" si="17"/>
        <v>1.3250823677270962</v>
      </c>
      <c r="AW123" s="5">
        <f t="shared" si="19"/>
        <v>1325.0823677270962</v>
      </c>
    </row>
    <row r="124" spans="1:49" x14ac:dyDescent="0.25">
      <c r="A124" s="1" t="s">
        <v>172</v>
      </c>
      <c r="B124" s="1" t="s">
        <v>169</v>
      </c>
      <c r="C124" s="1" t="s">
        <v>170</v>
      </c>
      <c r="D124" s="1" t="s">
        <v>171</v>
      </c>
      <c r="E124" s="1" t="s">
        <v>90</v>
      </c>
      <c r="F124" s="1" t="s">
        <v>165</v>
      </c>
      <c r="G124" s="1" t="s">
        <v>60</v>
      </c>
      <c r="H124" s="1" t="s">
        <v>61</v>
      </c>
      <c r="I124" s="2">
        <v>148.91999999999999</v>
      </c>
      <c r="J124" s="2">
        <v>0.09</v>
      </c>
      <c r="K124" s="2">
        <f t="shared" si="15"/>
        <v>0.09</v>
      </c>
      <c r="L124" s="2">
        <f t="shared" si="16"/>
        <v>0</v>
      </c>
      <c r="N124" s="4">
        <v>0.01</v>
      </c>
      <c r="O124" s="5">
        <v>5.4450000000000003</v>
      </c>
      <c r="P124" s="6">
        <v>0.05</v>
      </c>
      <c r="Q124" s="5">
        <v>22.375</v>
      </c>
      <c r="R124" s="7">
        <v>0.03</v>
      </c>
      <c r="S124" s="5">
        <v>6.4950000000000001</v>
      </c>
      <c r="AN124" s="5" t="str">
        <f t="shared" si="12"/>
        <v/>
      </c>
      <c r="AP124" s="5" t="str">
        <f t="shared" si="13"/>
        <v/>
      </c>
      <c r="AR124" s="5" t="str">
        <f t="shared" si="14"/>
        <v/>
      </c>
      <c r="AU124" s="5">
        <f t="shared" si="18"/>
        <v>34.314999999999998</v>
      </c>
      <c r="AV124" s="11">
        <f t="shared" si="17"/>
        <v>2.8907043604213208E-3</v>
      </c>
      <c r="AW124" s="5">
        <f t="shared" si="19"/>
        <v>2.8907043604213212</v>
      </c>
    </row>
    <row r="125" spans="1:49" x14ac:dyDescent="0.25">
      <c r="A125" s="1" t="s">
        <v>173</v>
      </c>
      <c r="B125" s="1" t="s">
        <v>174</v>
      </c>
      <c r="C125" s="1" t="s">
        <v>175</v>
      </c>
      <c r="D125" s="1" t="s">
        <v>86</v>
      </c>
      <c r="E125" s="1" t="s">
        <v>74</v>
      </c>
      <c r="F125" s="1" t="s">
        <v>165</v>
      </c>
      <c r="G125" s="1" t="s">
        <v>60</v>
      </c>
      <c r="H125" s="1" t="s">
        <v>61</v>
      </c>
      <c r="I125" s="2">
        <v>9.18</v>
      </c>
      <c r="J125" s="2">
        <v>8.5399999999999991</v>
      </c>
      <c r="K125" s="2">
        <f t="shared" si="15"/>
        <v>8.5399999999999991</v>
      </c>
      <c r="L125" s="2">
        <f t="shared" si="16"/>
        <v>0</v>
      </c>
      <c r="N125" s="4">
        <v>0.43</v>
      </c>
      <c r="O125" s="5">
        <v>234.13499999999999</v>
      </c>
      <c r="P125" s="6">
        <v>4.58</v>
      </c>
      <c r="Q125" s="5">
        <v>2049.5500000000002</v>
      </c>
      <c r="R125" s="7">
        <v>3.53</v>
      </c>
      <c r="S125" s="5">
        <v>764.245</v>
      </c>
      <c r="AN125" s="5" t="str">
        <f t="shared" si="12"/>
        <v/>
      </c>
      <c r="AP125" s="5" t="str">
        <f t="shared" si="13"/>
        <v/>
      </c>
      <c r="AR125" s="5" t="str">
        <f t="shared" si="14"/>
        <v/>
      </c>
      <c r="AU125" s="5">
        <f t="shared" si="18"/>
        <v>3047.9300000000003</v>
      </c>
      <c r="AV125" s="11">
        <f t="shared" si="17"/>
        <v>0.25675840131892641</v>
      </c>
      <c r="AW125" s="5">
        <f t="shared" si="19"/>
        <v>256.75840131892642</v>
      </c>
    </row>
    <row r="126" spans="1:49" x14ac:dyDescent="0.25">
      <c r="A126" s="1" t="s">
        <v>176</v>
      </c>
      <c r="B126" s="1" t="s">
        <v>177</v>
      </c>
      <c r="C126" s="1" t="s">
        <v>178</v>
      </c>
      <c r="D126" s="1" t="s">
        <v>179</v>
      </c>
      <c r="E126" s="1" t="s">
        <v>74</v>
      </c>
      <c r="F126" s="1" t="s">
        <v>165</v>
      </c>
      <c r="G126" s="1" t="s">
        <v>60</v>
      </c>
      <c r="H126" s="1" t="s">
        <v>61</v>
      </c>
      <c r="I126" s="2">
        <v>0.9</v>
      </c>
      <c r="J126" s="2">
        <v>0.82</v>
      </c>
      <c r="K126" s="2">
        <f t="shared" si="15"/>
        <v>0.82</v>
      </c>
      <c r="L126" s="2">
        <f t="shared" si="16"/>
        <v>0</v>
      </c>
      <c r="P126" s="6">
        <v>0.82</v>
      </c>
      <c r="Q126" s="5">
        <v>366.95</v>
      </c>
      <c r="AN126" s="5" t="str">
        <f t="shared" si="12"/>
        <v/>
      </c>
      <c r="AP126" s="5" t="str">
        <f t="shared" si="13"/>
        <v/>
      </c>
      <c r="AR126" s="5" t="str">
        <f t="shared" si="14"/>
        <v/>
      </c>
      <c r="AU126" s="5">
        <f t="shared" si="18"/>
        <v>366.95</v>
      </c>
      <c r="AV126" s="11">
        <f t="shared" si="17"/>
        <v>3.091196168021576E-2</v>
      </c>
      <c r="AW126" s="5">
        <f t="shared" si="19"/>
        <v>30.911961680215757</v>
      </c>
    </row>
    <row r="127" spans="1:49" x14ac:dyDescent="0.25">
      <c r="A127" s="1" t="s">
        <v>180</v>
      </c>
      <c r="B127" s="1" t="s">
        <v>84</v>
      </c>
      <c r="C127" s="1" t="s">
        <v>85</v>
      </c>
      <c r="D127" s="1" t="s">
        <v>86</v>
      </c>
      <c r="E127" s="1" t="s">
        <v>118</v>
      </c>
      <c r="F127" s="1" t="s">
        <v>181</v>
      </c>
      <c r="G127" s="1" t="s">
        <v>60</v>
      </c>
      <c r="H127" s="1" t="s">
        <v>61</v>
      </c>
      <c r="I127" s="2">
        <v>154.43</v>
      </c>
      <c r="J127" s="2">
        <v>7.0000000000000007E-2</v>
      </c>
      <c r="K127" s="2">
        <f t="shared" si="15"/>
        <v>6.9999999999999993E-2</v>
      </c>
      <c r="L127" s="2">
        <f t="shared" si="16"/>
        <v>0</v>
      </c>
      <c r="N127" s="4">
        <v>0.06</v>
      </c>
      <c r="O127" s="5">
        <v>32.67</v>
      </c>
      <c r="P127" s="6">
        <v>0.01</v>
      </c>
      <c r="Q127" s="5">
        <v>4.4750000000000014</v>
      </c>
      <c r="AN127" s="5" t="str">
        <f t="shared" si="12"/>
        <v/>
      </c>
      <c r="AP127" s="5" t="str">
        <f t="shared" si="13"/>
        <v/>
      </c>
      <c r="AR127" s="5" t="str">
        <f t="shared" si="14"/>
        <v/>
      </c>
      <c r="AU127" s="5">
        <f t="shared" si="18"/>
        <v>37.145000000000003</v>
      </c>
      <c r="AV127" s="11">
        <f t="shared" si="17"/>
        <v>3.1291042829039778E-3</v>
      </c>
      <c r="AW127" s="5">
        <f t="shared" si="19"/>
        <v>3.1291042829039775</v>
      </c>
    </row>
    <row r="128" spans="1:49" x14ac:dyDescent="0.25">
      <c r="A128" s="1" t="s">
        <v>180</v>
      </c>
      <c r="B128" s="1" t="s">
        <v>84</v>
      </c>
      <c r="C128" s="1" t="s">
        <v>85</v>
      </c>
      <c r="D128" s="1" t="s">
        <v>86</v>
      </c>
      <c r="E128" s="1" t="s">
        <v>102</v>
      </c>
      <c r="F128" s="1" t="s">
        <v>181</v>
      </c>
      <c r="G128" s="1" t="s">
        <v>60</v>
      </c>
      <c r="H128" s="1" t="s">
        <v>61</v>
      </c>
      <c r="I128" s="2">
        <v>154.43</v>
      </c>
      <c r="J128" s="2">
        <v>0.06</v>
      </c>
      <c r="K128" s="2">
        <f t="shared" si="15"/>
        <v>0.06</v>
      </c>
      <c r="L128" s="2">
        <f t="shared" si="16"/>
        <v>0</v>
      </c>
      <c r="N128" s="4">
        <v>0.06</v>
      </c>
      <c r="O128" s="5">
        <v>32.67</v>
      </c>
      <c r="AN128" s="5" t="str">
        <f t="shared" si="12"/>
        <v/>
      </c>
      <c r="AP128" s="5" t="str">
        <f t="shared" si="13"/>
        <v/>
      </c>
      <c r="AR128" s="5" t="str">
        <f t="shared" si="14"/>
        <v/>
      </c>
      <c r="AU128" s="5">
        <f t="shared" si="18"/>
        <v>32.67</v>
      </c>
      <c r="AV128" s="11">
        <f t="shared" si="17"/>
        <v>2.7521291404623218E-3</v>
      </c>
      <c r="AW128" s="5">
        <f t="shared" si="19"/>
        <v>2.7521291404623218</v>
      </c>
    </row>
    <row r="129" spans="1:49" x14ac:dyDescent="0.25">
      <c r="A129" s="1" t="s">
        <v>180</v>
      </c>
      <c r="B129" s="1" t="s">
        <v>84</v>
      </c>
      <c r="C129" s="1" t="s">
        <v>85</v>
      </c>
      <c r="D129" s="1" t="s">
        <v>86</v>
      </c>
      <c r="E129" s="1" t="s">
        <v>115</v>
      </c>
      <c r="F129" s="1" t="s">
        <v>181</v>
      </c>
      <c r="G129" s="1" t="s">
        <v>60</v>
      </c>
      <c r="H129" s="1" t="s">
        <v>61</v>
      </c>
      <c r="I129" s="2">
        <v>154.43</v>
      </c>
      <c r="J129" s="2">
        <v>36.58</v>
      </c>
      <c r="K129" s="2">
        <f t="shared" si="15"/>
        <v>36.589999999999996</v>
      </c>
      <c r="L129" s="2">
        <f t="shared" si="16"/>
        <v>0</v>
      </c>
      <c r="N129" s="4">
        <v>15.62</v>
      </c>
      <c r="O129" s="5">
        <v>8505.09</v>
      </c>
      <c r="P129" s="6">
        <v>20.97</v>
      </c>
      <c r="Q129" s="5">
        <v>9384.0749999999989</v>
      </c>
      <c r="AN129" s="5" t="str">
        <f t="shared" si="12"/>
        <v/>
      </c>
      <c r="AP129" s="5" t="str">
        <f t="shared" si="13"/>
        <v/>
      </c>
      <c r="AR129" s="5" t="str">
        <f t="shared" si="14"/>
        <v/>
      </c>
      <c r="AU129" s="5">
        <f t="shared" si="18"/>
        <v>17889.165000000001</v>
      </c>
      <c r="AV129" s="11">
        <f t="shared" si="17"/>
        <v>1.5069878266005097</v>
      </c>
      <c r="AW129" s="5">
        <f t="shared" si="19"/>
        <v>1506.9878266005096</v>
      </c>
    </row>
    <row r="130" spans="1:49" x14ac:dyDescent="0.25">
      <c r="A130" s="1" t="s">
        <v>180</v>
      </c>
      <c r="B130" s="1" t="s">
        <v>84</v>
      </c>
      <c r="C130" s="1" t="s">
        <v>85</v>
      </c>
      <c r="D130" s="1" t="s">
        <v>86</v>
      </c>
      <c r="E130" s="1" t="s">
        <v>58</v>
      </c>
      <c r="F130" s="1" t="s">
        <v>181</v>
      </c>
      <c r="G130" s="1" t="s">
        <v>60</v>
      </c>
      <c r="H130" s="1" t="s">
        <v>61</v>
      </c>
      <c r="I130" s="2">
        <v>154.43</v>
      </c>
      <c r="J130" s="2">
        <v>41.07</v>
      </c>
      <c r="K130" s="2">
        <f t="shared" si="15"/>
        <v>40</v>
      </c>
      <c r="L130" s="2">
        <f t="shared" si="16"/>
        <v>0</v>
      </c>
      <c r="N130" s="4">
        <v>3.71</v>
      </c>
      <c r="O130" s="5">
        <v>2020.095</v>
      </c>
      <c r="P130" s="6">
        <v>34.869999999999997</v>
      </c>
      <c r="Q130" s="5">
        <v>15604.325000000001</v>
      </c>
      <c r="R130" s="7">
        <v>1.42</v>
      </c>
      <c r="S130" s="5">
        <v>307.43</v>
      </c>
      <c r="AN130" s="5" t="str">
        <f t="shared" ref="AN130:AN161" si="20">IF(AM130&gt;0,AM130*$AN$1,"")</f>
        <v/>
      </c>
      <c r="AP130" s="5" t="str">
        <f t="shared" ref="AP130:AP161" si="21">IF(AO130&gt;0,AO130*$AP$1,"")</f>
        <v/>
      </c>
      <c r="AR130" s="5" t="str">
        <f t="shared" ref="AR130:AR161" si="22">IF(AQ130&gt;0,AQ130*$AR$1,"")</f>
        <v/>
      </c>
      <c r="AU130" s="5">
        <f t="shared" si="18"/>
        <v>17931.850000000002</v>
      </c>
      <c r="AV130" s="11">
        <f t="shared" si="17"/>
        <v>1.5105836218977438</v>
      </c>
      <c r="AW130" s="5">
        <f t="shared" si="19"/>
        <v>1510.5836218977438</v>
      </c>
    </row>
    <row r="131" spans="1:49" x14ac:dyDescent="0.25">
      <c r="A131" s="1" t="s">
        <v>180</v>
      </c>
      <c r="B131" s="1" t="s">
        <v>84</v>
      </c>
      <c r="C131" s="1" t="s">
        <v>85</v>
      </c>
      <c r="D131" s="1" t="s">
        <v>86</v>
      </c>
      <c r="E131" s="1" t="s">
        <v>90</v>
      </c>
      <c r="F131" s="1" t="s">
        <v>181</v>
      </c>
      <c r="G131" s="1" t="s">
        <v>60</v>
      </c>
      <c r="H131" s="1" t="s">
        <v>61</v>
      </c>
      <c r="I131" s="2">
        <v>154.43</v>
      </c>
      <c r="J131" s="2">
        <v>40.15</v>
      </c>
      <c r="K131" s="2">
        <f t="shared" ref="K131:K194" si="23">SUM(N131,P131,R131,T131,V131,X131,Z131,AD131,AG131,AI131,AK131,AX131,AZ131,BB131,BD131,AB131)</f>
        <v>39.999999999999993</v>
      </c>
      <c r="L131" s="2">
        <f t="shared" ref="L131:L194" si="24">SUM(M131,AF131,AM131,AO131,AQ131,AS131,AT131)</f>
        <v>0</v>
      </c>
      <c r="N131" s="4">
        <v>6.41</v>
      </c>
      <c r="O131" s="5">
        <v>3490.2449999999999</v>
      </c>
      <c r="P131" s="6">
        <v>30.47</v>
      </c>
      <c r="Q131" s="5">
        <v>13635.325000000001</v>
      </c>
      <c r="R131" s="7">
        <v>3.12</v>
      </c>
      <c r="S131" s="5">
        <v>675.48</v>
      </c>
      <c r="AN131" s="5" t="str">
        <f t="shared" si="20"/>
        <v/>
      </c>
      <c r="AP131" s="5" t="str">
        <f t="shared" si="21"/>
        <v/>
      </c>
      <c r="AR131" s="5" t="str">
        <f t="shared" si="22"/>
        <v/>
      </c>
      <c r="AU131" s="5">
        <f t="shared" si="18"/>
        <v>17801.05</v>
      </c>
      <c r="AV131" s="11">
        <f t="shared" ref="AV131:AV194" si="25">(AU131/$AU$224)*100</f>
        <v>1.4995649965052589</v>
      </c>
      <c r="AW131" s="5">
        <f t="shared" si="19"/>
        <v>1499.5649965052587</v>
      </c>
    </row>
    <row r="132" spans="1:49" x14ac:dyDescent="0.25">
      <c r="A132" s="1" t="s">
        <v>180</v>
      </c>
      <c r="B132" s="1" t="s">
        <v>84</v>
      </c>
      <c r="C132" s="1" t="s">
        <v>85</v>
      </c>
      <c r="D132" s="1" t="s">
        <v>86</v>
      </c>
      <c r="E132" s="1" t="s">
        <v>95</v>
      </c>
      <c r="F132" s="1" t="s">
        <v>181</v>
      </c>
      <c r="G132" s="1" t="s">
        <v>60</v>
      </c>
      <c r="H132" s="1" t="s">
        <v>61</v>
      </c>
      <c r="I132" s="2">
        <v>154.43</v>
      </c>
      <c r="J132" s="2">
        <v>35.520000000000003</v>
      </c>
      <c r="K132" s="2">
        <f t="shared" si="23"/>
        <v>35.53</v>
      </c>
      <c r="L132" s="2">
        <f t="shared" si="24"/>
        <v>0</v>
      </c>
      <c r="N132" s="4">
        <v>17.37</v>
      </c>
      <c r="O132" s="5">
        <v>9457.9650000000001</v>
      </c>
      <c r="P132" s="6">
        <v>18.16</v>
      </c>
      <c r="Q132" s="5">
        <v>8126.6</v>
      </c>
      <c r="AN132" s="5" t="str">
        <f t="shared" si="20"/>
        <v/>
      </c>
      <c r="AP132" s="5" t="str">
        <f t="shared" si="21"/>
        <v/>
      </c>
      <c r="AR132" s="5" t="str">
        <f t="shared" si="22"/>
        <v/>
      </c>
      <c r="AU132" s="5">
        <f t="shared" ref="AU132:AU195" si="26">SUM(O132,Q132,S132,U132,W132,Y132,AA132,AE132,AH132,AJ132,AL132,AY132,BA132,BC132,BE132,AC132)</f>
        <v>17584.565000000002</v>
      </c>
      <c r="AV132" s="11">
        <f t="shared" si="25"/>
        <v>1.4813282448378888</v>
      </c>
      <c r="AW132" s="5">
        <f t="shared" ref="AW132:AW195" si="27">(AV132/100)*$AW$1</f>
        <v>1481.3282448378889</v>
      </c>
    </row>
    <row r="133" spans="1:49" x14ac:dyDescent="0.25">
      <c r="A133" s="1" t="s">
        <v>182</v>
      </c>
      <c r="B133" s="1" t="s">
        <v>183</v>
      </c>
      <c r="C133" s="1" t="s">
        <v>184</v>
      </c>
      <c r="D133" s="1" t="s">
        <v>185</v>
      </c>
      <c r="E133" s="1" t="s">
        <v>67</v>
      </c>
      <c r="F133" s="1" t="s">
        <v>181</v>
      </c>
      <c r="G133" s="1" t="s">
        <v>60</v>
      </c>
      <c r="H133" s="1" t="s">
        <v>61</v>
      </c>
      <c r="I133" s="2">
        <v>145.88999999999999</v>
      </c>
      <c r="J133" s="2">
        <v>25.88</v>
      </c>
      <c r="K133" s="2">
        <f t="shared" si="23"/>
        <v>25.36</v>
      </c>
      <c r="L133" s="2">
        <f t="shared" si="24"/>
        <v>0.49</v>
      </c>
      <c r="N133" s="4">
        <v>14.54</v>
      </c>
      <c r="O133" s="5">
        <v>7917.03</v>
      </c>
      <c r="P133" s="6">
        <v>6.84</v>
      </c>
      <c r="Q133" s="5">
        <v>3060.9</v>
      </c>
      <c r="Z133" s="9">
        <v>3.98</v>
      </c>
      <c r="AA133" s="5">
        <v>124.982</v>
      </c>
      <c r="AN133" s="5" t="str">
        <f t="shared" si="20"/>
        <v/>
      </c>
      <c r="AP133" s="5" t="str">
        <f t="shared" si="21"/>
        <v/>
      </c>
      <c r="AR133" s="5" t="str">
        <f t="shared" si="22"/>
        <v/>
      </c>
      <c r="AT133" s="2">
        <v>0.49</v>
      </c>
      <c r="AU133" s="5">
        <f t="shared" si="26"/>
        <v>11102.912</v>
      </c>
      <c r="AV133" s="11">
        <f t="shared" si="25"/>
        <v>0.93531214138931118</v>
      </c>
      <c r="AW133" s="5">
        <f t="shared" si="27"/>
        <v>935.31214138931114</v>
      </c>
    </row>
    <row r="134" spans="1:49" x14ac:dyDescent="0.25">
      <c r="A134" s="1" t="s">
        <v>182</v>
      </c>
      <c r="B134" s="1" t="s">
        <v>183</v>
      </c>
      <c r="C134" s="1" t="s">
        <v>184</v>
      </c>
      <c r="D134" s="1" t="s">
        <v>185</v>
      </c>
      <c r="E134" s="1" t="s">
        <v>66</v>
      </c>
      <c r="F134" s="1" t="s">
        <v>181</v>
      </c>
      <c r="G134" s="1" t="s">
        <v>60</v>
      </c>
      <c r="H134" s="1" t="s">
        <v>61</v>
      </c>
      <c r="I134" s="2">
        <v>145.88999999999999</v>
      </c>
      <c r="J134" s="2">
        <v>39.49</v>
      </c>
      <c r="K134" s="2">
        <f t="shared" si="23"/>
        <v>37.22</v>
      </c>
      <c r="L134" s="2">
        <f t="shared" si="24"/>
        <v>0</v>
      </c>
      <c r="N134" s="4">
        <v>3.27</v>
      </c>
      <c r="O134" s="5">
        <v>1780.5150000000001</v>
      </c>
      <c r="P134" s="6">
        <v>33.049999999999997</v>
      </c>
      <c r="Q134" s="5">
        <v>14789.875</v>
      </c>
      <c r="R134" s="7">
        <v>0.9</v>
      </c>
      <c r="S134" s="5">
        <v>194.85</v>
      </c>
      <c r="AN134" s="5" t="str">
        <f t="shared" si="20"/>
        <v/>
      </c>
      <c r="AP134" s="5" t="str">
        <f t="shared" si="21"/>
        <v/>
      </c>
      <c r="AR134" s="5" t="str">
        <f t="shared" si="22"/>
        <v/>
      </c>
      <c r="AU134" s="5">
        <f t="shared" si="26"/>
        <v>16765.239999999998</v>
      </c>
      <c r="AV134" s="11">
        <f t="shared" si="25"/>
        <v>1.4123080976689479</v>
      </c>
      <c r="AW134" s="5">
        <f t="shared" si="27"/>
        <v>1412.308097668948</v>
      </c>
    </row>
    <row r="135" spans="1:49" x14ac:dyDescent="0.25">
      <c r="A135" s="1" t="s">
        <v>182</v>
      </c>
      <c r="B135" s="1" t="s">
        <v>183</v>
      </c>
      <c r="C135" s="1" t="s">
        <v>184</v>
      </c>
      <c r="D135" s="1" t="s">
        <v>185</v>
      </c>
      <c r="E135" s="1" t="s">
        <v>118</v>
      </c>
      <c r="F135" s="1" t="s">
        <v>181</v>
      </c>
      <c r="G135" s="1" t="s">
        <v>60</v>
      </c>
      <c r="H135" s="1" t="s">
        <v>61</v>
      </c>
      <c r="I135" s="2">
        <v>145.88999999999999</v>
      </c>
      <c r="J135" s="2">
        <v>40.56</v>
      </c>
      <c r="K135" s="2">
        <f t="shared" si="23"/>
        <v>40</v>
      </c>
      <c r="L135" s="2">
        <f t="shared" si="24"/>
        <v>0</v>
      </c>
      <c r="N135" s="4">
        <v>1.8</v>
      </c>
      <c r="O135" s="5">
        <v>980.1</v>
      </c>
      <c r="P135" s="6">
        <v>36.81</v>
      </c>
      <c r="Q135" s="5">
        <v>16472.474999999999</v>
      </c>
      <c r="R135" s="7">
        <v>1.39</v>
      </c>
      <c r="S135" s="5">
        <v>300.935</v>
      </c>
      <c r="AN135" s="5" t="str">
        <f t="shared" si="20"/>
        <v/>
      </c>
      <c r="AP135" s="5" t="str">
        <f t="shared" si="21"/>
        <v/>
      </c>
      <c r="AR135" s="5" t="str">
        <f t="shared" si="22"/>
        <v/>
      </c>
      <c r="AU135" s="5">
        <f t="shared" si="26"/>
        <v>17753.509999999998</v>
      </c>
      <c r="AV135" s="11">
        <f t="shared" si="25"/>
        <v>1.4955602147685714</v>
      </c>
      <c r="AW135" s="5">
        <f t="shared" si="27"/>
        <v>1495.5602147685715</v>
      </c>
    </row>
    <row r="136" spans="1:49" x14ac:dyDescent="0.25">
      <c r="A136" s="1" t="s">
        <v>182</v>
      </c>
      <c r="B136" s="1" t="s">
        <v>183</v>
      </c>
      <c r="C136" s="1" t="s">
        <v>184</v>
      </c>
      <c r="D136" s="1" t="s">
        <v>185</v>
      </c>
      <c r="E136" s="1" t="s">
        <v>102</v>
      </c>
      <c r="F136" s="1" t="s">
        <v>181</v>
      </c>
      <c r="G136" s="1" t="s">
        <v>60</v>
      </c>
      <c r="H136" s="1" t="s">
        <v>61</v>
      </c>
      <c r="I136" s="2">
        <v>145.88999999999999</v>
      </c>
      <c r="J136" s="2">
        <v>35.950000000000003</v>
      </c>
      <c r="K136" s="2">
        <f t="shared" si="23"/>
        <v>35.959999999999994</v>
      </c>
      <c r="L136" s="2">
        <f t="shared" si="24"/>
        <v>0</v>
      </c>
      <c r="N136" s="4">
        <v>16.649999999999999</v>
      </c>
      <c r="O136" s="5">
        <v>9065.9249999999993</v>
      </c>
      <c r="P136" s="6">
        <v>19.309999999999999</v>
      </c>
      <c r="Q136" s="5">
        <v>8641.2249999999985</v>
      </c>
      <c r="AN136" s="5" t="str">
        <f t="shared" si="20"/>
        <v/>
      </c>
      <c r="AP136" s="5" t="str">
        <f t="shared" si="21"/>
        <v/>
      </c>
      <c r="AR136" s="5" t="str">
        <f t="shared" si="22"/>
        <v/>
      </c>
      <c r="AU136" s="5">
        <f t="shared" si="26"/>
        <v>17707.149999999998</v>
      </c>
      <c r="AV136" s="11">
        <f t="shared" si="25"/>
        <v>1.491654836533131</v>
      </c>
      <c r="AW136" s="5">
        <f t="shared" si="27"/>
        <v>1491.6548365331309</v>
      </c>
    </row>
    <row r="137" spans="1:49" x14ac:dyDescent="0.25">
      <c r="A137" s="1" t="s">
        <v>186</v>
      </c>
      <c r="B137" s="1" t="s">
        <v>63</v>
      </c>
      <c r="C137" s="1" t="s">
        <v>64</v>
      </c>
      <c r="D137" s="1" t="s">
        <v>187</v>
      </c>
      <c r="E137" s="1" t="s">
        <v>72</v>
      </c>
      <c r="F137" s="1" t="s">
        <v>181</v>
      </c>
      <c r="G137" s="1" t="s">
        <v>60</v>
      </c>
      <c r="H137" s="1" t="s">
        <v>61</v>
      </c>
      <c r="I137" s="2">
        <v>39.18</v>
      </c>
      <c r="J137" s="2">
        <v>19.07</v>
      </c>
      <c r="K137" s="2">
        <f t="shared" si="23"/>
        <v>2.59</v>
      </c>
      <c r="L137" s="2">
        <f t="shared" si="24"/>
        <v>0</v>
      </c>
      <c r="AB137" s="2">
        <v>2.59</v>
      </c>
      <c r="AC137" s="5">
        <v>287.87849999999997</v>
      </c>
      <c r="AN137" s="5" t="str">
        <f t="shared" si="20"/>
        <v/>
      </c>
      <c r="AP137" s="5" t="str">
        <f t="shared" si="21"/>
        <v/>
      </c>
      <c r="AR137" s="5" t="str">
        <f t="shared" si="22"/>
        <v/>
      </c>
      <c r="AU137" s="5">
        <f t="shared" si="26"/>
        <v>287.87849999999997</v>
      </c>
      <c r="AV137" s="11">
        <f t="shared" si="25"/>
        <v>2.4250958333718469E-2</v>
      </c>
      <c r="AW137" s="5">
        <f t="shared" si="27"/>
        <v>24.250958333718469</v>
      </c>
    </row>
    <row r="138" spans="1:49" x14ac:dyDescent="0.25">
      <c r="A138" s="1" t="s">
        <v>186</v>
      </c>
      <c r="B138" s="1" t="s">
        <v>63</v>
      </c>
      <c r="C138" s="1" t="s">
        <v>64</v>
      </c>
      <c r="D138" s="1" t="s">
        <v>187</v>
      </c>
      <c r="E138" s="1" t="s">
        <v>82</v>
      </c>
      <c r="F138" s="1" t="s">
        <v>181</v>
      </c>
      <c r="G138" s="1" t="s">
        <v>60</v>
      </c>
      <c r="H138" s="1" t="s">
        <v>61</v>
      </c>
      <c r="I138" s="2">
        <v>39.18</v>
      </c>
      <c r="J138" s="2">
        <v>20.02</v>
      </c>
      <c r="K138" s="2">
        <f t="shared" si="23"/>
        <v>0.72</v>
      </c>
      <c r="L138" s="2">
        <f t="shared" si="24"/>
        <v>0</v>
      </c>
      <c r="P138" s="6">
        <v>0.02</v>
      </c>
      <c r="Q138" s="5">
        <v>8.9500000000000011</v>
      </c>
      <c r="AB138" s="2">
        <v>0.7</v>
      </c>
      <c r="AC138" s="5">
        <v>77.804999999999993</v>
      </c>
      <c r="AN138" s="5" t="str">
        <f t="shared" si="20"/>
        <v/>
      </c>
      <c r="AP138" s="5" t="str">
        <f t="shared" si="21"/>
        <v/>
      </c>
      <c r="AR138" s="5" t="str">
        <f t="shared" si="22"/>
        <v/>
      </c>
      <c r="AU138" s="5">
        <f t="shared" si="26"/>
        <v>86.754999999999995</v>
      </c>
      <c r="AV138" s="11">
        <f t="shared" si="25"/>
        <v>7.3082633480504658E-3</v>
      </c>
      <c r="AW138" s="5">
        <f t="shared" si="27"/>
        <v>7.3082633480504651</v>
      </c>
    </row>
    <row r="139" spans="1:49" x14ac:dyDescent="0.25">
      <c r="A139" s="1" t="s">
        <v>188</v>
      </c>
      <c r="B139" s="1" t="s">
        <v>63</v>
      </c>
      <c r="C139" s="1" t="s">
        <v>64</v>
      </c>
      <c r="D139" s="1" t="s">
        <v>65</v>
      </c>
      <c r="E139" s="1" t="s">
        <v>67</v>
      </c>
      <c r="F139" s="1" t="s">
        <v>181</v>
      </c>
      <c r="G139" s="1" t="s">
        <v>60</v>
      </c>
      <c r="H139" s="1" t="s">
        <v>61</v>
      </c>
      <c r="I139" s="2">
        <v>9.68</v>
      </c>
      <c r="J139" s="2">
        <v>9.33</v>
      </c>
      <c r="K139" s="2">
        <f t="shared" si="23"/>
        <v>7.35</v>
      </c>
      <c r="L139" s="2">
        <f t="shared" si="24"/>
        <v>1.8</v>
      </c>
      <c r="Z139" s="9">
        <v>7.35</v>
      </c>
      <c r="AA139" s="5">
        <v>225.5968</v>
      </c>
      <c r="AN139" s="5" t="str">
        <f t="shared" si="20"/>
        <v/>
      </c>
      <c r="AP139" s="5" t="str">
        <f t="shared" si="21"/>
        <v/>
      </c>
      <c r="AR139" s="5" t="str">
        <f t="shared" si="22"/>
        <v/>
      </c>
      <c r="AT139" s="2">
        <v>1.8</v>
      </c>
      <c r="AU139" s="5">
        <f t="shared" si="26"/>
        <v>225.5968</v>
      </c>
      <c r="AV139" s="11">
        <f t="shared" si="25"/>
        <v>1.9004332025560157E-2</v>
      </c>
      <c r="AW139" s="5">
        <f t="shared" si="27"/>
        <v>19.004332025560156</v>
      </c>
    </row>
    <row r="140" spans="1:49" x14ac:dyDescent="0.25">
      <c r="A140" s="1" t="s">
        <v>189</v>
      </c>
      <c r="B140" s="1" t="s">
        <v>190</v>
      </c>
      <c r="C140" s="1" t="s">
        <v>191</v>
      </c>
      <c r="D140" s="1" t="s">
        <v>192</v>
      </c>
      <c r="E140" s="1" t="s">
        <v>66</v>
      </c>
      <c r="F140" s="1" t="s">
        <v>181</v>
      </c>
      <c r="G140" s="1" t="s">
        <v>60</v>
      </c>
      <c r="H140" s="1" t="s">
        <v>61</v>
      </c>
      <c r="I140" s="2">
        <v>39.17</v>
      </c>
      <c r="J140" s="2">
        <v>0.09</v>
      </c>
      <c r="K140" s="2">
        <f t="shared" si="23"/>
        <v>0.05</v>
      </c>
      <c r="L140" s="2">
        <f t="shared" si="24"/>
        <v>0</v>
      </c>
      <c r="P140" s="6">
        <v>0.03</v>
      </c>
      <c r="Q140" s="5">
        <v>13.425000000000001</v>
      </c>
      <c r="R140" s="7">
        <v>0.02</v>
      </c>
      <c r="S140" s="5">
        <v>4.33</v>
      </c>
      <c r="AN140" s="5" t="str">
        <f t="shared" si="20"/>
        <v/>
      </c>
      <c r="AP140" s="5" t="str">
        <f t="shared" si="21"/>
        <v/>
      </c>
      <c r="AR140" s="5" t="str">
        <f t="shared" si="22"/>
        <v/>
      </c>
      <c r="AU140" s="5">
        <f t="shared" si="26"/>
        <v>17.755000000000003</v>
      </c>
      <c r="AV140" s="11">
        <f t="shared" si="25"/>
        <v>1.4956857327489601E-3</v>
      </c>
      <c r="AW140" s="5">
        <f t="shared" si="27"/>
        <v>1.4956857327489601</v>
      </c>
    </row>
    <row r="141" spans="1:49" x14ac:dyDescent="0.25">
      <c r="A141" s="1" t="s">
        <v>189</v>
      </c>
      <c r="B141" s="1" t="s">
        <v>190</v>
      </c>
      <c r="C141" s="1" t="s">
        <v>191</v>
      </c>
      <c r="D141" s="1" t="s">
        <v>192</v>
      </c>
      <c r="E141" s="1" t="s">
        <v>72</v>
      </c>
      <c r="F141" s="1" t="s">
        <v>181</v>
      </c>
      <c r="G141" s="1" t="s">
        <v>60</v>
      </c>
      <c r="H141" s="1" t="s">
        <v>61</v>
      </c>
      <c r="I141" s="2">
        <v>39.17</v>
      </c>
      <c r="J141" s="2">
        <v>18.98</v>
      </c>
      <c r="K141" s="2">
        <f t="shared" si="23"/>
        <v>6.34</v>
      </c>
      <c r="L141" s="2">
        <f t="shared" si="24"/>
        <v>0</v>
      </c>
      <c r="P141" s="6">
        <v>0.09</v>
      </c>
      <c r="Q141" s="5">
        <v>40.274999999999999</v>
      </c>
      <c r="R141" s="7">
        <v>0.08</v>
      </c>
      <c r="S141" s="5">
        <v>17.32</v>
      </c>
      <c r="AB141" s="2">
        <v>6.17</v>
      </c>
      <c r="AC141" s="5">
        <v>685.79550000000006</v>
      </c>
      <c r="AN141" s="5" t="str">
        <f t="shared" si="20"/>
        <v/>
      </c>
      <c r="AP141" s="5" t="str">
        <f t="shared" si="21"/>
        <v/>
      </c>
      <c r="AR141" s="5" t="str">
        <f t="shared" si="22"/>
        <v/>
      </c>
      <c r="AU141" s="5">
        <f t="shared" si="26"/>
        <v>743.39050000000009</v>
      </c>
      <c r="AV141" s="11">
        <f t="shared" si="25"/>
        <v>6.2623405503301366E-2</v>
      </c>
      <c r="AW141" s="5">
        <f t="shared" si="27"/>
        <v>62.623405503301363</v>
      </c>
    </row>
    <row r="142" spans="1:49" x14ac:dyDescent="0.25">
      <c r="A142" s="1" t="s">
        <v>189</v>
      </c>
      <c r="B142" s="1" t="s">
        <v>190</v>
      </c>
      <c r="C142" s="1" t="s">
        <v>191</v>
      </c>
      <c r="D142" s="1" t="s">
        <v>192</v>
      </c>
      <c r="E142" s="1" t="s">
        <v>82</v>
      </c>
      <c r="F142" s="1" t="s">
        <v>181</v>
      </c>
      <c r="G142" s="1" t="s">
        <v>60</v>
      </c>
      <c r="H142" s="1" t="s">
        <v>61</v>
      </c>
      <c r="I142" s="2">
        <v>39.17</v>
      </c>
      <c r="J142" s="2">
        <v>19.899999999999999</v>
      </c>
      <c r="K142" s="2">
        <f t="shared" si="23"/>
        <v>1.6199999999999999</v>
      </c>
      <c r="L142" s="2">
        <f t="shared" si="24"/>
        <v>0</v>
      </c>
      <c r="P142" s="6">
        <v>1.38</v>
      </c>
      <c r="Q142" s="5">
        <v>617.54999999999995</v>
      </c>
      <c r="R142" s="7">
        <v>0.24</v>
      </c>
      <c r="S142" s="5">
        <v>51.96</v>
      </c>
      <c r="AN142" s="5" t="str">
        <f t="shared" si="20"/>
        <v/>
      </c>
      <c r="AP142" s="5" t="str">
        <f t="shared" si="21"/>
        <v/>
      </c>
      <c r="AR142" s="5" t="str">
        <f t="shared" si="22"/>
        <v/>
      </c>
      <c r="AU142" s="5">
        <f t="shared" si="26"/>
        <v>669.51</v>
      </c>
      <c r="AV142" s="11">
        <f t="shared" si="25"/>
        <v>5.6399693322036391E-2</v>
      </c>
      <c r="AW142" s="5">
        <f t="shared" si="27"/>
        <v>56.399693322036391</v>
      </c>
    </row>
    <row r="143" spans="1:49" x14ac:dyDescent="0.25">
      <c r="A143" s="1" t="s">
        <v>189</v>
      </c>
      <c r="B143" s="1" t="s">
        <v>190</v>
      </c>
      <c r="C143" s="1" t="s">
        <v>191</v>
      </c>
      <c r="D143" s="1" t="s">
        <v>192</v>
      </c>
      <c r="E143" s="1" t="s">
        <v>118</v>
      </c>
      <c r="F143" s="1" t="s">
        <v>181</v>
      </c>
      <c r="G143" s="1" t="s">
        <v>60</v>
      </c>
      <c r="H143" s="1" t="s">
        <v>61</v>
      </c>
      <c r="I143" s="2">
        <v>39.17</v>
      </c>
      <c r="J143" s="2">
        <v>0.09</v>
      </c>
      <c r="K143" s="2">
        <f t="shared" si="23"/>
        <v>0.09</v>
      </c>
      <c r="L143" s="2">
        <f t="shared" si="24"/>
        <v>0</v>
      </c>
      <c r="P143" s="6">
        <v>0.06</v>
      </c>
      <c r="Q143" s="5">
        <v>26.85</v>
      </c>
      <c r="R143" s="7">
        <v>0.03</v>
      </c>
      <c r="S143" s="5">
        <v>6.4950000000000001</v>
      </c>
      <c r="AN143" s="5" t="str">
        <f t="shared" si="20"/>
        <v/>
      </c>
      <c r="AP143" s="5" t="str">
        <f t="shared" si="21"/>
        <v/>
      </c>
      <c r="AR143" s="5" t="str">
        <f t="shared" si="22"/>
        <v/>
      </c>
      <c r="AU143" s="5">
        <f t="shared" si="26"/>
        <v>33.344999999999999</v>
      </c>
      <c r="AV143" s="11">
        <f t="shared" si="25"/>
        <v>2.8089913127859233E-3</v>
      </c>
      <c r="AW143" s="5">
        <f t="shared" si="27"/>
        <v>2.8089913127859232</v>
      </c>
    </row>
    <row r="144" spans="1:49" x14ac:dyDescent="0.25">
      <c r="A144" s="1" t="s">
        <v>193</v>
      </c>
      <c r="B144" s="1" t="s">
        <v>63</v>
      </c>
      <c r="C144" s="1" t="s">
        <v>64</v>
      </c>
      <c r="D144" s="1" t="s">
        <v>65</v>
      </c>
      <c r="E144" s="1" t="s">
        <v>73</v>
      </c>
      <c r="F144" s="1" t="s">
        <v>181</v>
      </c>
      <c r="G144" s="1" t="s">
        <v>60</v>
      </c>
      <c r="H144" s="1" t="s">
        <v>61</v>
      </c>
      <c r="I144" s="2">
        <v>78.39</v>
      </c>
      <c r="J144" s="2">
        <v>36.78</v>
      </c>
      <c r="K144" s="2">
        <f t="shared" si="23"/>
        <v>5.68</v>
      </c>
      <c r="L144" s="2">
        <f t="shared" si="24"/>
        <v>0</v>
      </c>
      <c r="AB144" s="2">
        <v>5.68</v>
      </c>
      <c r="AC144" s="5">
        <v>631.33199999999999</v>
      </c>
      <c r="AN144" s="5" t="str">
        <f t="shared" si="20"/>
        <v/>
      </c>
      <c r="AP144" s="5" t="str">
        <f t="shared" si="21"/>
        <v/>
      </c>
      <c r="AR144" s="5" t="str">
        <f t="shared" si="22"/>
        <v/>
      </c>
      <c r="AU144" s="5">
        <f t="shared" si="26"/>
        <v>631.33199999999999</v>
      </c>
      <c r="AV144" s="11">
        <f t="shared" si="25"/>
        <v>5.3183568855413484E-2</v>
      </c>
      <c r="AW144" s="5">
        <f t="shared" si="27"/>
        <v>53.183568855413483</v>
      </c>
    </row>
    <row r="145" spans="1:49" x14ac:dyDescent="0.25">
      <c r="A145" s="1" t="s">
        <v>193</v>
      </c>
      <c r="B145" s="1" t="s">
        <v>63</v>
      </c>
      <c r="C145" s="1" t="s">
        <v>64</v>
      </c>
      <c r="D145" s="1" t="s">
        <v>65</v>
      </c>
      <c r="E145" s="1" t="s">
        <v>81</v>
      </c>
      <c r="F145" s="1" t="s">
        <v>181</v>
      </c>
      <c r="G145" s="1" t="s">
        <v>60</v>
      </c>
      <c r="H145" s="1" t="s">
        <v>61</v>
      </c>
      <c r="I145" s="2">
        <v>78.39</v>
      </c>
      <c r="J145" s="2">
        <v>38.76</v>
      </c>
      <c r="K145" s="2">
        <f t="shared" si="23"/>
        <v>0.1</v>
      </c>
      <c r="L145" s="2">
        <f t="shared" si="24"/>
        <v>0</v>
      </c>
      <c r="AB145" s="2">
        <v>0.1</v>
      </c>
      <c r="AC145" s="5">
        <v>11.115</v>
      </c>
      <c r="AN145" s="5" t="str">
        <f t="shared" si="20"/>
        <v/>
      </c>
      <c r="AP145" s="5" t="str">
        <f t="shared" si="21"/>
        <v/>
      </c>
      <c r="AR145" s="5" t="str">
        <f t="shared" si="22"/>
        <v/>
      </c>
      <c r="AU145" s="5">
        <f t="shared" si="26"/>
        <v>11.115</v>
      </c>
      <c r="AV145" s="11">
        <f t="shared" si="25"/>
        <v>9.3633043759530784E-4</v>
      </c>
      <c r="AW145" s="5">
        <f t="shared" si="27"/>
        <v>0.93633043759530776</v>
      </c>
    </row>
    <row r="146" spans="1:49" x14ac:dyDescent="0.25">
      <c r="A146" s="1" t="s">
        <v>194</v>
      </c>
      <c r="B146" s="1" t="s">
        <v>158</v>
      </c>
      <c r="C146" s="1" t="s">
        <v>159</v>
      </c>
      <c r="D146" s="1" t="s">
        <v>160</v>
      </c>
      <c r="E146" s="1" t="s">
        <v>87</v>
      </c>
      <c r="F146" s="1" t="s">
        <v>181</v>
      </c>
      <c r="G146" s="1" t="s">
        <v>60</v>
      </c>
      <c r="H146" s="1" t="s">
        <v>61</v>
      </c>
      <c r="I146" s="2">
        <v>79</v>
      </c>
      <c r="J146" s="2">
        <v>7.0000000000000007E-2</v>
      </c>
      <c r="K146" s="2">
        <f t="shared" si="23"/>
        <v>0.06</v>
      </c>
      <c r="L146" s="2">
        <f t="shared" si="24"/>
        <v>0</v>
      </c>
      <c r="P146" s="6">
        <v>0.01</v>
      </c>
      <c r="Q146" s="5">
        <v>4.4750000000000014</v>
      </c>
      <c r="R146" s="7">
        <v>0.03</v>
      </c>
      <c r="S146" s="5">
        <v>6.4950000000000001</v>
      </c>
      <c r="T146" s="8">
        <v>0.02</v>
      </c>
      <c r="U146" s="5">
        <v>1.3</v>
      </c>
      <c r="AN146" s="5" t="str">
        <f t="shared" si="20"/>
        <v/>
      </c>
      <c r="AP146" s="5" t="str">
        <f t="shared" si="21"/>
        <v/>
      </c>
      <c r="AR146" s="5" t="str">
        <f t="shared" si="22"/>
        <v/>
      </c>
      <c r="AU146" s="5">
        <f t="shared" si="26"/>
        <v>12.270000000000003</v>
      </c>
      <c r="AV146" s="11">
        <f t="shared" si="25"/>
        <v>1.0336279324601376E-3</v>
      </c>
      <c r="AW146" s="5">
        <f t="shared" si="27"/>
        <v>1.0336279324601376</v>
      </c>
    </row>
    <row r="147" spans="1:49" x14ac:dyDescent="0.25">
      <c r="A147" s="1" t="s">
        <v>194</v>
      </c>
      <c r="B147" s="1" t="s">
        <v>158</v>
      </c>
      <c r="C147" s="1" t="s">
        <v>159</v>
      </c>
      <c r="D147" s="1" t="s">
        <v>160</v>
      </c>
      <c r="E147" s="1" t="s">
        <v>88</v>
      </c>
      <c r="F147" s="1" t="s">
        <v>181</v>
      </c>
      <c r="G147" s="1" t="s">
        <v>60</v>
      </c>
      <c r="H147" s="1" t="s">
        <v>61</v>
      </c>
      <c r="I147" s="2">
        <v>79</v>
      </c>
      <c r="J147" s="2">
        <v>7.0000000000000007E-2</v>
      </c>
      <c r="K147" s="2">
        <f t="shared" si="23"/>
        <v>7.0000000000000007E-2</v>
      </c>
      <c r="L147" s="2">
        <f t="shared" si="24"/>
        <v>0</v>
      </c>
      <c r="T147" s="8">
        <v>7.0000000000000007E-2</v>
      </c>
      <c r="U147" s="5">
        <v>4.5500000000000007</v>
      </c>
      <c r="AN147" s="5" t="str">
        <f t="shared" si="20"/>
        <v/>
      </c>
      <c r="AP147" s="5" t="str">
        <f t="shared" si="21"/>
        <v/>
      </c>
      <c r="AR147" s="5" t="str">
        <f t="shared" si="22"/>
        <v/>
      </c>
      <c r="AU147" s="5">
        <f t="shared" si="26"/>
        <v>4.5500000000000007</v>
      </c>
      <c r="AV147" s="11">
        <f t="shared" si="25"/>
        <v>3.8329316158872259E-4</v>
      </c>
      <c r="AW147" s="5">
        <f t="shared" si="27"/>
        <v>0.38329316158872256</v>
      </c>
    </row>
    <row r="148" spans="1:49" x14ac:dyDescent="0.25">
      <c r="A148" s="1" t="s">
        <v>194</v>
      </c>
      <c r="B148" s="1" t="s">
        <v>158</v>
      </c>
      <c r="C148" s="1" t="s">
        <v>159</v>
      </c>
      <c r="D148" s="1" t="s">
        <v>160</v>
      </c>
      <c r="E148" s="1" t="s">
        <v>74</v>
      </c>
      <c r="F148" s="1" t="s">
        <v>181</v>
      </c>
      <c r="G148" s="1" t="s">
        <v>60</v>
      </c>
      <c r="H148" s="1" t="s">
        <v>61</v>
      </c>
      <c r="I148" s="2">
        <v>79</v>
      </c>
      <c r="J148" s="2">
        <v>38.83</v>
      </c>
      <c r="K148" s="2">
        <f t="shared" si="23"/>
        <v>38.82</v>
      </c>
      <c r="L148" s="2">
        <f t="shared" si="24"/>
        <v>0</v>
      </c>
      <c r="P148" s="6">
        <v>10.61</v>
      </c>
      <c r="Q148" s="5">
        <v>4747.9749999999995</v>
      </c>
      <c r="R148" s="7">
        <v>16.63</v>
      </c>
      <c r="S148" s="5">
        <v>3600.395</v>
      </c>
      <c r="T148" s="8">
        <v>11.58</v>
      </c>
      <c r="U148" s="5">
        <v>752.7</v>
      </c>
      <c r="AN148" s="5" t="str">
        <f t="shared" si="20"/>
        <v/>
      </c>
      <c r="AP148" s="5" t="str">
        <f t="shared" si="21"/>
        <v/>
      </c>
      <c r="AR148" s="5" t="str">
        <f t="shared" si="22"/>
        <v/>
      </c>
      <c r="AU148" s="5">
        <f t="shared" si="26"/>
        <v>9101.07</v>
      </c>
      <c r="AV148" s="11">
        <f t="shared" si="25"/>
        <v>0.76667646025060976</v>
      </c>
      <c r="AW148" s="5">
        <f t="shared" si="27"/>
        <v>766.67646025060969</v>
      </c>
    </row>
    <row r="149" spans="1:49" x14ac:dyDescent="0.25">
      <c r="A149" s="1" t="s">
        <v>194</v>
      </c>
      <c r="B149" s="1" t="s">
        <v>158</v>
      </c>
      <c r="C149" s="1" t="s">
        <v>159</v>
      </c>
      <c r="D149" s="1" t="s">
        <v>160</v>
      </c>
      <c r="E149" s="1" t="s">
        <v>89</v>
      </c>
      <c r="F149" s="1" t="s">
        <v>181</v>
      </c>
      <c r="G149" s="1" t="s">
        <v>60</v>
      </c>
      <c r="H149" s="1" t="s">
        <v>61</v>
      </c>
      <c r="I149" s="2">
        <v>79</v>
      </c>
      <c r="J149" s="2">
        <v>39.18</v>
      </c>
      <c r="K149" s="2">
        <f t="shared" si="23"/>
        <v>39.19</v>
      </c>
      <c r="L149" s="2">
        <f t="shared" si="24"/>
        <v>0</v>
      </c>
      <c r="N149" s="4">
        <v>5.46</v>
      </c>
      <c r="O149" s="5">
        <v>2972.97</v>
      </c>
      <c r="P149" s="6">
        <v>22.8</v>
      </c>
      <c r="Q149" s="5">
        <v>10203</v>
      </c>
      <c r="R149" s="7">
        <v>9.9600000000000009</v>
      </c>
      <c r="S149" s="5">
        <v>2156.34</v>
      </c>
      <c r="T149" s="8">
        <v>0.97</v>
      </c>
      <c r="U149" s="5">
        <v>63.05</v>
      </c>
      <c r="AN149" s="5" t="str">
        <f t="shared" si="20"/>
        <v/>
      </c>
      <c r="AP149" s="5" t="str">
        <f t="shared" si="21"/>
        <v/>
      </c>
      <c r="AR149" s="5" t="str">
        <f t="shared" si="22"/>
        <v/>
      </c>
      <c r="AU149" s="5">
        <f t="shared" si="26"/>
        <v>15395.359999999999</v>
      </c>
      <c r="AV149" s="11">
        <f t="shared" si="25"/>
        <v>1.2969090567464954</v>
      </c>
      <c r="AW149" s="5">
        <f t="shared" si="27"/>
        <v>1296.9090567464955</v>
      </c>
    </row>
    <row r="150" spans="1:49" x14ac:dyDescent="0.25">
      <c r="A150" s="1" t="s">
        <v>194</v>
      </c>
      <c r="B150" s="1" t="s">
        <v>158</v>
      </c>
      <c r="C150" s="1" t="s">
        <v>159</v>
      </c>
      <c r="D150" s="1" t="s">
        <v>160</v>
      </c>
      <c r="E150" s="1" t="s">
        <v>90</v>
      </c>
      <c r="F150" s="1" t="s">
        <v>181</v>
      </c>
      <c r="G150" s="1" t="s">
        <v>60</v>
      </c>
      <c r="H150" s="1" t="s">
        <v>61</v>
      </c>
      <c r="I150" s="2">
        <v>79</v>
      </c>
      <c r="J150" s="2">
        <v>0.09</v>
      </c>
      <c r="K150" s="2">
        <f t="shared" si="23"/>
        <v>0.09</v>
      </c>
      <c r="L150" s="2">
        <f t="shared" si="24"/>
        <v>0</v>
      </c>
      <c r="N150" s="4">
        <v>0.01</v>
      </c>
      <c r="O150" s="5">
        <v>5.4450000000000003</v>
      </c>
      <c r="P150" s="6">
        <v>0.02</v>
      </c>
      <c r="Q150" s="5">
        <v>8.9500000000000011</v>
      </c>
      <c r="R150" s="7">
        <v>0.06</v>
      </c>
      <c r="S150" s="5">
        <v>12.99</v>
      </c>
      <c r="AN150" s="5" t="str">
        <f t="shared" si="20"/>
        <v/>
      </c>
      <c r="AP150" s="5" t="str">
        <f t="shared" si="21"/>
        <v/>
      </c>
      <c r="AR150" s="5" t="str">
        <f t="shared" si="22"/>
        <v/>
      </c>
      <c r="AU150" s="5">
        <f t="shared" si="26"/>
        <v>27.385000000000002</v>
      </c>
      <c r="AV150" s="11">
        <f t="shared" si="25"/>
        <v>2.306919391232344E-3</v>
      </c>
      <c r="AW150" s="5">
        <f t="shared" si="27"/>
        <v>2.306919391232344</v>
      </c>
    </row>
    <row r="151" spans="1:49" x14ac:dyDescent="0.25">
      <c r="A151" s="1" t="s">
        <v>195</v>
      </c>
      <c r="B151" s="1" t="s">
        <v>183</v>
      </c>
      <c r="C151" s="1" t="s">
        <v>184</v>
      </c>
      <c r="D151" s="1" t="s">
        <v>185</v>
      </c>
      <c r="E151" s="1" t="s">
        <v>82</v>
      </c>
      <c r="F151" s="1" t="s">
        <v>181</v>
      </c>
      <c r="G151" s="1" t="s">
        <v>60</v>
      </c>
      <c r="H151" s="1" t="s">
        <v>61</v>
      </c>
      <c r="I151" s="2">
        <v>79</v>
      </c>
      <c r="J151" s="2">
        <v>0.04</v>
      </c>
      <c r="K151" s="2">
        <f t="shared" si="23"/>
        <v>0.04</v>
      </c>
      <c r="L151" s="2">
        <f t="shared" si="24"/>
        <v>0</v>
      </c>
      <c r="P151" s="6">
        <v>0.04</v>
      </c>
      <c r="Q151" s="5">
        <v>17.899999999999999</v>
      </c>
      <c r="AN151" s="5" t="str">
        <f t="shared" si="20"/>
        <v/>
      </c>
      <c r="AP151" s="5" t="str">
        <f t="shared" si="21"/>
        <v/>
      </c>
      <c r="AR151" s="5" t="str">
        <f t="shared" si="22"/>
        <v/>
      </c>
      <c r="AU151" s="5">
        <f t="shared" si="26"/>
        <v>17.899999999999999</v>
      </c>
      <c r="AV151" s="11">
        <f t="shared" si="25"/>
        <v>1.5079005697666223E-3</v>
      </c>
      <c r="AW151" s="5">
        <f t="shared" si="27"/>
        <v>1.5079005697666223</v>
      </c>
    </row>
    <row r="152" spans="1:49" x14ac:dyDescent="0.25">
      <c r="A152" s="1" t="s">
        <v>195</v>
      </c>
      <c r="B152" s="1" t="s">
        <v>183</v>
      </c>
      <c r="C152" s="1" t="s">
        <v>184</v>
      </c>
      <c r="D152" s="1" t="s">
        <v>185</v>
      </c>
      <c r="E152" s="1" t="s">
        <v>58</v>
      </c>
      <c r="F152" s="1" t="s">
        <v>181</v>
      </c>
      <c r="G152" s="1" t="s">
        <v>60</v>
      </c>
      <c r="H152" s="1" t="s">
        <v>61</v>
      </c>
      <c r="I152" s="2">
        <v>79</v>
      </c>
      <c r="J152" s="2">
        <v>0.09</v>
      </c>
      <c r="K152" s="2">
        <f t="shared" si="23"/>
        <v>9.9999999999999992E-2</v>
      </c>
      <c r="L152" s="2">
        <f t="shared" si="24"/>
        <v>0</v>
      </c>
      <c r="N152" s="4">
        <v>0.01</v>
      </c>
      <c r="O152" s="5">
        <v>5.4450000000000003</v>
      </c>
      <c r="P152" s="6">
        <v>0.09</v>
      </c>
      <c r="Q152" s="5">
        <v>40.274999999999999</v>
      </c>
      <c r="AN152" s="5" t="str">
        <f t="shared" si="20"/>
        <v/>
      </c>
      <c r="AP152" s="5" t="str">
        <f t="shared" si="21"/>
        <v/>
      </c>
      <c r="AR152" s="5" t="str">
        <f t="shared" si="22"/>
        <v/>
      </c>
      <c r="AU152" s="5">
        <f t="shared" si="26"/>
        <v>45.72</v>
      </c>
      <c r="AV152" s="11">
        <f t="shared" si="25"/>
        <v>3.8514644720519541E-3</v>
      </c>
      <c r="AW152" s="5">
        <f t="shared" si="27"/>
        <v>3.8514644720519544</v>
      </c>
    </row>
    <row r="153" spans="1:49" x14ac:dyDescent="0.25">
      <c r="A153" s="1" t="s">
        <v>195</v>
      </c>
      <c r="B153" s="1" t="s">
        <v>183</v>
      </c>
      <c r="C153" s="1" t="s">
        <v>184</v>
      </c>
      <c r="D153" s="1" t="s">
        <v>185</v>
      </c>
      <c r="E153" s="1" t="s">
        <v>87</v>
      </c>
      <c r="F153" s="1" t="s">
        <v>181</v>
      </c>
      <c r="G153" s="1" t="s">
        <v>60</v>
      </c>
      <c r="H153" s="1" t="s">
        <v>61</v>
      </c>
      <c r="I153" s="2">
        <v>79</v>
      </c>
      <c r="J153" s="2">
        <v>39.79</v>
      </c>
      <c r="K153" s="2">
        <f t="shared" si="23"/>
        <v>39.789999999999992</v>
      </c>
      <c r="L153" s="2">
        <f t="shared" si="24"/>
        <v>0</v>
      </c>
      <c r="N153" s="4">
        <v>0.04</v>
      </c>
      <c r="O153" s="5">
        <v>21.78</v>
      </c>
      <c r="P153" s="6">
        <v>23.38</v>
      </c>
      <c r="Q153" s="5">
        <v>10462.549999999999</v>
      </c>
      <c r="R153" s="7">
        <v>16.149999999999999</v>
      </c>
      <c r="S153" s="5">
        <v>3496.4749999999999</v>
      </c>
      <c r="T153" s="8">
        <v>0.22</v>
      </c>
      <c r="U153" s="5">
        <v>14.3</v>
      </c>
      <c r="AN153" s="5" t="str">
        <f t="shared" si="20"/>
        <v/>
      </c>
      <c r="AP153" s="5" t="str">
        <f t="shared" si="21"/>
        <v/>
      </c>
      <c r="AR153" s="5" t="str">
        <f t="shared" si="22"/>
        <v/>
      </c>
      <c r="AU153" s="5">
        <f t="shared" si="26"/>
        <v>13995.105</v>
      </c>
      <c r="AV153" s="11">
        <f t="shared" si="25"/>
        <v>1.1789512180694808</v>
      </c>
      <c r="AW153" s="5">
        <f t="shared" si="27"/>
        <v>1178.9512180694808</v>
      </c>
    </row>
    <row r="154" spans="1:49" x14ac:dyDescent="0.25">
      <c r="A154" s="1" t="s">
        <v>195</v>
      </c>
      <c r="B154" s="1" t="s">
        <v>183</v>
      </c>
      <c r="C154" s="1" t="s">
        <v>184</v>
      </c>
      <c r="D154" s="1" t="s">
        <v>185</v>
      </c>
      <c r="E154" s="1" t="s">
        <v>88</v>
      </c>
      <c r="F154" s="1" t="s">
        <v>181</v>
      </c>
      <c r="G154" s="1" t="s">
        <v>60</v>
      </c>
      <c r="H154" s="1" t="s">
        <v>61</v>
      </c>
      <c r="I154" s="2">
        <v>79</v>
      </c>
      <c r="J154" s="2">
        <v>39</v>
      </c>
      <c r="K154" s="2">
        <f t="shared" si="23"/>
        <v>23.14</v>
      </c>
      <c r="L154" s="2">
        <f t="shared" si="24"/>
        <v>0</v>
      </c>
      <c r="R154" s="7">
        <v>16.940000000000001</v>
      </c>
      <c r="S154" s="5">
        <v>3667.51</v>
      </c>
      <c r="T154" s="8">
        <v>6.2</v>
      </c>
      <c r="U154" s="5">
        <v>403</v>
      </c>
      <c r="AN154" s="5" t="str">
        <f t="shared" si="20"/>
        <v/>
      </c>
      <c r="AP154" s="5" t="str">
        <f t="shared" si="21"/>
        <v/>
      </c>
      <c r="AR154" s="5" t="str">
        <f t="shared" si="22"/>
        <v/>
      </c>
      <c r="AU154" s="5">
        <f t="shared" si="26"/>
        <v>4070.51</v>
      </c>
      <c r="AV154" s="11">
        <f t="shared" si="25"/>
        <v>0.3429008015776947</v>
      </c>
      <c r="AW154" s="5">
        <f t="shared" si="27"/>
        <v>342.90080157769466</v>
      </c>
    </row>
    <row r="155" spans="1:49" x14ac:dyDescent="0.25">
      <c r="A155" s="1" t="s">
        <v>196</v>
      </c>
      <c r="B155" s="1" t="s">
        <v>197</v>
      </c>
      <c r="C155" s="1" t="s">
        <v>191</v>
      </c>
      <c r="D155" s="1" t="s">
        <v>192</v>
      </c>
      <c r="E155" s="1" t="s">
        <v>82</v>
      </c>
      <c r="F155" s="1" t="s">
        <v>198</v>
      </c>
      <c r="G155" s="1" t="s">
        <v>60</v>
      </c>
      <c r="H155" s="1" t="s">
        <v>61</v>
      </c>
      <c r="I155" s="2">
        <v>314.92</v>
      </c>
      <c r="J155" s="2">
        <v>7.0000000000000007E-2</v>
      </c>
      <c r="K155" s="2">
        <f t="shared" si="23"/>
        <v>0.02</v>
      </c>
      <c r="L155" s="2">
        <f t="shared" si="24"/>
        <v>0</v>
      </c>
      <c r="AB155" s="2">
        <v>0.02</v>
      </c>
      <c r="AC155" s="5">
        <v>2.2229999999999999</v>
      </c>
      <c r="AN155" s="5" t="str">
        <f t="shared" si="20"/>
        <v/>
      </c>
      <c r="AP155" s="5" t="str">
        <f t="shared" si="21"/>
        <v/>
      </c>
      <c r="AR155" s="5" t="str">
        <f t="shared" si="22"/>
        <v/>
      </c>
      <c r="AU155" s="5">
        <f t="shared" si="26"/>
        <v>2.2229999999999999</v>
      </c>
      <c r="AV155" s="11">
        <f t="shared" si="25"/>
        <v>1.8726608751906153E-4</v>
      </c>
      <c r="AW155" s="5">
        <f t="shared" si="27"/>
        <v>0.18726608751906154</v>
      </c>
    </row>
    <row r="156" spans="1:49" x14ac:dyDescent="0.25">
      <c r="A156" s="1" t="s">
        <v>196</v>
      </c>
      <c r="B156" s="1" t="s">
        <v>197</v>
      </c>
      <c r="C156" s="1" t="s">
        <v>191</v>
      </c>
      <c r="D156" s="1" t="s">
        <v>192</v>
      </c>
      <c r="E156" s="1" t="s">
        <v>118</v>
      </c>
      <c r="F156" s="1" t="s">
        <v>198</v>
      </c>
      <c r="G156" s="1" t="s">
        <v>60</v>
      </c>
      <c r="H156" s="1" t="s">
        <v>61</v>
      </c>
      <c r="I156" s="2">
        <v>314.92</v>
      </c>
      <c r="J156" s="2">
        <v>7.0000000000000007E-2</v>
      </c>
      <c r="K156" s="2">
        <f t="shared" si="23"/>
        <v>0.05</v>
      </c>
      <c r="L156" s="2">
        <f t="shared" si="24"/>
        <v>0</v>
      </c>
      <c r="P156" s="6">
        <v>0.03</v>
      </c>
      <c r="Q156" s="5">
        <v>13.425000000000001</v>
      </c>
      <c r="R156" s="7">
        <v>0.02</v>
      </c>
      <c r="S156" s="5">
        <v>4.33</v>
      </c>
      <c r="AN156" s="5" t="str">
        <f t="shared" si="20"/>
        <v/>
      </c>
      <c r="AP156" s="5" t="str">
        <f t="shared" si="21"/>
        <v/>
      </c>
      <c r="AR156" s="5" t="str">
        <f t="shared" si="22"/>
        <v/>
      </c>
      <c r="AU156" s="5">
        <f t="shared" si="26"/>
        <v>17.755000000000003</v>
      </c>
      <c r="AV156" s="11">
        <f t="shared" si="25"/>
        <v>1.4956857327489601E-3</v>
      </c>
      <c r="AW156" s="5">
        <f t="shared" si="27"/>
        <v>1.4956857327489601</v>
      </c>
    </row>
    <row r="157" spans="1:49" x14ac:dyDescent="0.25">
      <c r="A157" s="1" t="s">
        <v>196</v>
      </c>
      <c r="B157" s="1" t="s">
        <v>197</v>
      </c>
      <c r="C157" s="1" t="s">
        <v>191</v>
      </c>
      <c r="D157" s="1" t="s">
        <v>192</v>
      </c>
      <c r="E157" s="1" t="s">
        <v>102</v>
      </c>
      <c r="F157" s="1" t="s">
        <v>198</v>
      </c>
      <c r="G157" s="1" t="s">
        <v>60</v>
      </c>
      <c r="H157" s="1" t="s">
        <v>61</v>
      </c>
      <c r="I157" s="2">
        <v>314.92</v>
      </c>
      <c r="J157" s="2">
        <v>7.0000000000000007E-2</v>
      </c>
      <c r="K157" s="2">
        <f t="shared" si="23"/>
        <v>7.0000000000000007E-2</v>
      </c>
      <c r="L157" s="2">
        <f t="shared" si="24"/>
        <v>0</v>
      </c>
      <c r="N157" s="4">
        <v>0.03</v>
      </c>
      <c r="O157" s="5">
        <v>16.335000000000001</v>
      </c>
      <c r="P157" s="6">
        <v>0.04</v>
      </c>
      <c r="Q157" s="5">
        <v>17.899999999999999</v>
      </c>
      <c r="AN157" s="5" t="str">
        <f t="shared" si="20"/>
        <v/>
      </c>
      <c r="AP157" s="5" t="str">
        <f t="shared" si="21"/>
        <v/>
      </c>
      <c r="AR157" s="5" t="str">
        <f t="shared" si="22"/>
        <v/>
      </c>
      <c r="AU157" s="5">
        <f t="shared" si="26"/>
        <v>34.234999999999999</v>
      </c>
      <c r="AV157" s="11">
        <f t="shared" si="25"/>
        <v>2.883965139997783E-3</v>
      </c>
      <c r="AW157" s="5">
        <f t="shared" si="27"/>
        <v>2.883965139997783</v>
      </c>
    </row>
    <row r="158" spans="1:49" x14ac:dyDescent="0.25">
      <c r="A158" s="1" t="s">
        <v>196</v>
      </c>
      <c r="B158" s="1" t="s">
        <v>197</v>
      </c>
      <c r="C158" s="1" t="s">
        <v>191</v>
      </c>
      <c r="D158" s="1" t="s">
        <v>192</v>
      </c>
      <c r="E158" s="1" t="s">
        <v>115</v>
      </c>
      <c r="F158" s="1" t="s">
        <v>198</v>
      </c>
      <c r="G158" s="1" t="s">
        <v>60</v>
      </c>
      <c r="H158" s="1" t="s">
        <v>61</v>
      </c>
      <c r="I158" s="2">
        <v>314.92</v>
      </c>
      <c r="J158" s="2">
        <v>37.950000000000003</v>
      </c>
      <c r="K158" s="2">
        <f t="shared" si="23"/>
        <v>36.980000000000004</v>
      </c>
      <c r="L158" s="2">
        <f t="shared" si="24"/>
        <v>0.97</v>
      </c>
      <c r="N158" s="4">
        <v>15.34</v>
      </c>
      <c r="O158" s="5">
        <v>8352.6299999999992</v>
      </c>
      <c r="P158" s="6">
        <v>21.64</v>
      </c>
      <c r="Q158" s="5">
        <v>9683.9</v>
      </c>
      <c r="AN158" s="5" t="str">
        <f t="shared" si="20"/>
        <v/>
      </c>
      <c r="AO158" s="3">
        <v>0.51</v>
      </c>
      <c r="AP158" s="5">
        <f t="shared" si="21"/>
        <v>1581</v>
      </c>
      <c r="AR158" s="5" t="str">
        <f t="shared" si="22"/>
        <v/>
      </c>
      <c r="AS158" s="2">
        <v>0.46</v>
      </c>
      <c r="AU158" s="5">
        <f t="shared" si="26"/>
        <v>18036.53</v>
      </c>
      <c r="AV158" s="11">
        <f t="shared" si="25"/>
        <v>1.519401891821943</v>
      </c>
      <c r="AW158" s="5">
        <f t="shared" si="27"/>
        <v>1519.4018918219429</v>
      </c>
    </row>
    <row r="159" spans="1:49" x14ac:dyDescent="0.25">
      <c r="A159" s="1" t="s">
        <v>196</v>
      </c>
      <c r="B159" s="1" t="s">
        <v>197</v>
      </c>
      <c r="C159" s="1" t="s">
        <v>191</v>
      </c>
      <c r="D159" s="1" t="s">
        <v>192</v>
      </c>
      <c r="E159" s="1" t="s">
        <v>58</v>
      </c>
      <c r="F159" s="1" t="s">
        <v>198</v>
      </c>
      <c r="G159" s="1" t="s">
        <v>60</v>
      </c>
      <c r="H159" s="1" t="s">
        <v>61</v>
      </c>
      <c r="I159" s="2">
        <v>314.92</v>
      </c>
      <c r="J159" s="2">
        <v>40.86</v>
      </c>
      <c r="K159" s="2">
        <f t="shared" si="23"/>
        <v>14.53</v>
      </c>
      <c r="L159" s="2">
        <f t="shared" si="24"/>
        <v>0</v>
      </c>
      <c r="P159" s="6">
        <v>5.5</v>
      </c>
      <c r="Q159" s="5">
        <v>2461.25</v>
      </c>
      <c r="R159" s="7">
        <v>9.0299999999999994</v>
      </c>
      <c r="S159" s="5">
        <v>1954.9949999999999</v>
      </c>
      <c r="AN159" s="5" t="str">
        <f t="shared" si="20"/>
        <v/>
      </c>
      <c r="AP159" s="5" t="str">
        <f t="shared" si="21"/>
        <v/>
      </c>
      <c r="AR159" s="5" t="str">
        <f t="shared" si="22"/>
        <v/>
      </c>
      <c r="AU159" s="5">
        <f t="shared" si="26"/>
        <v>4416.2449999999999</v>
      </c>
      <c r="AV159" s="11">
        <f t="shared" si="25"/>
        <v>0.37202560624184344</v>
      </c>
      <c r="AW159" s="5">
        <f t="shared" si="27"/>
        <v>372.02560624184343</v>
      </c>
    </row>
    <row r="160" spans="1:49" x14ac:dyDescent="0.25">
      <c r="A160" s="1" t="s">
        <v>196</v>
      </c>
      <c r="B160" s="1" t="s">
        <v>197</v>
      </c>
      <c r="C160" s="1" t="s">
        <v>191</v>
      </c>
      <c r="D160" s="1" t="s">
        <v>192</v>
      </c>
      <c r="E160" s="1" t="s">
        <v>87</v>
      </c>
      <c r="F160" s="1" t="s">
        <v>198</v>
      </c>
      <c r="G160" s="1" t="s">
        <v>60</v>
      </c>
      <c r="H160" s="1" t="s">
        <v>61</v>
      </c>
      <c r="I160" s="2">
        <v>314.92</v>
      </c>
      <c r="J160" s="2">
        <v>40.880000000000003</v>
      </c>
      <c r="K160" s="2">
        <f t="shared" si="23"/>
        <v>0.7</v>
      </c>
      <c r="L160" s="2">
        <f t="shared" si="24"/>
        <v>0</v>
      </c>
      <c r="AB160" s="2">
        <v>0.7</v>
      </c>
      <c r="AC160" s="5">
        <v>77.804999999999993</v>
      </c>
      <c r="AN160" s="5" t="str">
        <f t="shared" si="20"/>
        <v/>
      </c>
      <c r="AP160" s="5" t="str">
        <f t="shared" si="21"/>
        <v/>
      </c>
      <c r="AR160" s="5" t="str">
        <f t="shared" si="22"/>
        <v/>
      </c>
      <c r="AU160" s="5">
        <f t="shared" si="26"/>
        <v>77.804999999999993</v>
      </c>
      <c r="AV160" s="11">
        <f t="shared" si="25"/>
        <v>6.5543130631671546E-3</v>
      </c>
      <c r="AW160" s="5">
        <f t="shared" si="27"/>
        <v>6.5543130631671538</v>
      </c>
    </row>
    <row r="161" spans="1:49" x14ac:dyDescent="0.25">
      <c r="A161" s="1" t="s">
        <v>196</v>
      </c>
      <c r="B161" s="1" t="s">
        <v>197</v>
      </c>
      <c r="C161" s="1" t="s">
        <v>191</v>
      </c>
      <c r="D161" s="1" t="s">
        <v>192</v>
      </c>
      <c r="E161" s="1" t="s">
        <v>88</v>
      </c>
      <c r="F161" s="1" t="s">
        <v>198</v>
      </c>
      <c r="G161" s="1" t="s">
        <v>60</v>
      </c>
      <c r="H161" s="1" t="s">
        <v>61</v>
      </c>
      <c r="I161" s="2">
        <v>314.92</v>
      </c>
      <c r="J161" s="2">
        <v>39.11</v>
      </c>
      <c r="K161" s="2">
        <f t="shared" si="23"/>
        <v>4.7300000000000004</v>
      </c>
      <c r="L161" s="2">
        <f t="shared" si="24"/>
        <v>0</v>
      </c>
      <c r="AB161" s="2">
        <v>4.7300000000000004</v>
      </c>
      <c r="AC161" s="5">
        <v>525.73950000000002</v>
      </c>
      <c r="AN161" s="5" t="str">
        <f t="shared" si="20"/>
        <v/>
      </c>
      <c r="AP161" s="5" t="str">
        <f t="shared" si="21"/>
        <v/>
      </c>
      <c r="AR161" s="5" t="str">
        <f t="shared" si="22"/>
        <v/>
      </c>
      <c r="AU161" s="5">
        <f t="shared" si="26"/>
        <v>525.73950000000002</v>
      </c>
      <c r="AV161" s="11">
        <f t="shared" si="25"/>
        <v>4.428842969825806E-2</v>
      </c>
      <c r="AW161" s="5">
        <f t="shared" si="27"/>
        <v>44.288429698258064</v>
      </c>
    </row>
    <row r="162" spans="1:49" x14ac:dyDescent="0.25">
      <c r="A162" s="1" t="s">
        <v>196</v>
      </c>
      <c r="B162" s="1" t="s">
        <v>197</v>
      </c>
      <c r="C162" s="1" t="s">
        <v>191</v>
      </c>
      <c r="D162" s="1" t="s">
        <v>192</v>
      </c>
      <c r="E162" s="1" t="s">
        <v>90</v>
      </c>
      <c r="F162" s="1" t="s">
        <v>198</v>
      </c>
      <c r="G162" s="1" t="s">
        <v>60</v>
      </c>
      <c r="H162" s="1" t="s">
        <v>61</v>
      </c>
      <c r="I162" s="2">
        <v>314.92</v>
      </c>
      <c r="J162" s="2">
        <v>38.01</v>
      </c>
      <c r="K162" s="2">
        <f t="shared" si="23"/>
        <v>18.950000000000003</v>
      </c>
      <c r="L162" s="2">
        <f t="shared" si="24"/>
        <v>0</v>
      </c>
      <c r="N162" s="4">
        <v>0.1</v>
      </c>
      <c r="O162" s="5">
        <v>54.45</v>
      </c>
      <c r="P162" s="6">
        <v>16.350000000000001</v>
      </c>
      <c r="Q162" s="5">
        <v>7316.6250000000009</v>
      </c>
      <c r="R162" s="7">
        <v>2.5</v>
      </c>
      <c r="S162" s="5">
        <v>541.25</v>
      </c>
      <c r="AN162" s="5" t="str">
        <f t="shared" ref="AN162:AN192" si="28">IF(AM162&gt;0,AM162*$AN$1,"")</f>
        <v/>
      </c>
      <c r="AP162" s="5" t="str">
        <f t="shared" ref="AP162:AP192" si="29">IF(AO162&gt;0,AO162*$AP$1,"")</f>
        <v/>
      </c>
      <c r="AR162" s="5" t="str">
        <f t="shared" ref="AR162:AR192" si="30">IF(AQ162&gt;0,AQ162*$AR$1,"")</f>
        <v/>
      </c>
      <c r="AU162" s="5">
        <f t="shared" si="26"/>
        <v>7912.3250000000007</v>
      </c>
      <c r="AV162" s="11">
        <f t="shared" si="25"/>
        <v>0.66653627797087667</v>
      </c>
      <c r="AW162" s="5">
        <f t="shared" si="27"/>
        <v>666.53627797087665</v>
      </c>
    </row>
    <row r="163" spans="1:49" x14ac:dyDescent="0.25">
      <c r="A163" s="1" t="s">
        <v>196</v>
      </c>
      <c r="B163" s="1" t="s">
        <v>197</v>
      </c>
      <c r="C163" s="1" t="s">
        <v>191</v>
      </c>
      <c r="D163" s="1" t="s">
        <v>192</v>
      </c>
      <c r="E163" s="1" t="s">
        <v>95</v>
      </c>
      <c r="F163" s="1" t="s">
        <v>198</v>
      </c>
      <c r="G163" s="1" t="s">
        <v>60</v>
      </c>
      <c r="H163" s="1" t="s">
        <v>61</v>
      </c>
      <c r="I163" s="2">
        <v>314.92</v>
      </c>
      <c r="J163" s="2">
        <v>34.85</v>
      </c>
      <c r="K163" s="2">
        <f t="shared" si="23"/>
        <v>33.29</v>
      </c>
      <c r="L163" s="2">
        <f t="shared" si="24"/>
        <v>0.64</v>
      </c>
      <c r="N163" s="4">
        <v>15.87</v>
      </c>
      <c r="O163" s="5">
        <v>8641.2150000000001</v>
      </c>
      <c r="P163" s="6">
        <v>17.420000000000002</v>
      </c>
      <c r="Q163" s="5">
        <v>7795.4500000000007</v>
      </c>
      <c r="AN163" s="5" t="str">
        <f t="shared" si="28"/>
        <v/>
      </c>
      <c r="AO163" s="3">
        <v>0.47</v>
      </c>
      <c r="AP163" s="5">
        <f t="shared" si="29"/>
        <v>1457</v>
      </c>
      <c r="AR163" s="5" t="str">
        <f t="shared" si="30"/>
        <v/>
      </c>
      <c r="AS163" s="2">
        <v>0.17</v>
      </c>
      <c r="AU163" s="5">
        <f t="shared" si="26"/>
        <v>16436.665000000001</v>
      </c>
      <c r="AV163" s="11">
        <f t="shared" si="25"/>
        <v>1.3846288557856481</v>
      </c>
      <c r="AW163" s="5">
        <f t="shared" si="27"/>
        <v>1384.6288557856481</v>
      </c>
    </row>
    <row r="164" spans="1:49" x14ac:dyDescent="0.25">
      <c r="A164" s="1" t="s">
        <v>199</v>
      </c>
      <c r="B164" s="1" t="s">
        <v>183</v>
      </c>
      <c r="C164" s="1" t="s">
        <v>184</v>
      </c>
      <c r="D164" s="1" t="s">
        <v>185</v>
      </c>
      <c r="E164" s="1" t="s">
        <v>73</v>
      </c>
      <c r="F164" s="1" t="s">
        <v>59</v>
      </c>
      <c r="G164" s="1" t="s">
        <v>60</v>
      </c>
      <c r="H164" s="1" t="s">
        <v>61</v>
      </c>
      <c r="I164" s="2">
        <v>159</v>
      </c>
      <c r="J164" s="2">
        <v>0.05</v>
      </c>
      <c r="K164" s="2">
        <f t="shared" si="23"/>
        <v>0.05</v>
      </c>
      <c r="L164" s="2">
        <f t="shared" si="24"/>
        <v>0</v>
      </c>
      <c r="N164" s="4">
        <v>0.05</v>
      </c>
      <c r="O164" s="5">
        <v>27.225000000000001</v>
      </c>
      <c r="AN164" s="5" t="str">
        <f t="shared" si="28"/>
        <v/>
      </c>
      <c r="AP164" s="5" t="str">
        <f t="shared" si="29"/>
        <v/>
      </c>
      <c r="AR164" s="5" t="str">
        <f t="shared" si="30"/>
        <v/>
      </c>
      <c r="AU164" s="5">
        <f t="shared" si="26"/>
        <v>27.225000000000001</v>
      </c>
      <c r="AV164" s="11">
        <f t="shared" si="25"/>
        <v>2.2934409503852678E-3</v>
      </c>
      <c r="AW164" s="5">
        <f t="shared" si="27"/>
        <v>2.2934409503852677</v>
      </c>
    </row>
    <row r="165" spans="1:49" x14ac:dyDescent="0.25">
      <c r="A165" s="1" t="s">
        <v>199</v>
      </c>
      <c r="B165" s="1" t="s">
        <v>183</v>
      </c>
      <c r="C165" s="1" t="s">
        <v>184</v>
      </c>
      <c r="D165" s="1" t="s">
        <v>185</v>
      </c>
      <c r="E165" s="1" t="s">
        <v>118</v>
      </c>
      <c r="F165" s="1" t="s">
        <v>198</v>
      </c>
      <c r="G165" s="1" t="s">
        <v>60</v>
      </c>
      <c r="H165" s="1" t="s">
        <v>61</v>
      </c>
      <c r="I165" s="2">
        <v>159</v>
      </c>
      <c r="J165" s="2">
        <v>39.26</v>
      </c>
      <c r="K165" s="2">
        <f t="shared" si="23"/>
        <v>25.910000000000004</v>
      </c>
      <c r="L165" s="2">
        <f t="shared" si="24"/>
        <v>0</v>
      </c>
      <c r="N165" s="4">
        <v>3.01</v>
      </c>
      <c r="O165" s="5">
        <v>1638.9449999999999</v>
      </c>
      <c r="P165" s="6">
        <v>18.16</v>
      </c>
      <c r="Q165" s="5">
        <v>8126.6</v>
      </c>
      <c r="R165" s="7">
        <v>1.1000000000000001</v>
      </c>
      <c r="S165" s="5">
        <v>238.15</v>
      </c>
      <c r="AB165" s="2">
        <v>3.64</v>
      </c>
      <c r="AC165" s="5">
        <v>404.58600000000001</v>
      </c>
      <c r="AN165" s="5" t="str">
        <f t="shared" si="28"/>
        <v/>
      </c>
      <c r="AP165" s="5" t="str">
        <f t="shared" si="29"/>
        <v/>
      </c>
      <c r="AR165" s="5" t="str">
        <f t="shared" si="30"/>
        <v/>
      </c>
      <c r="AU165" s="5">
        <f t="shared" si="26"/>
        <v>10408.280999999999</v>
      </c>
      <c r="AV165" s="11">
        <f t="shared" si="25"/>
        <v>0.8767962486140285</v>
      </c>
      <c r="AW165" s="5">
        <f t="shared" si="27"/>
        <v>876.79624861402851</v>
      </c>
    </row>
    <row r="166" spans="1:49" x14ac:dyDescent="0.25">
      <c r="A166" s="1" t="s">
        <v>199</v>
      </c>
      <c r="B166" s="1" t="s">
        <v>183</v>
      </c>
      <c r="C166" s="1" t="s">
        <v>184</v>
      </c>
      <c r="D166" s="1" t="s">
        <v>185</v>
      </c>
      <c r="E166" s="1" t="s">
        <v>102</v>
      </c>
      <c r="F166" s="1" t="s">
        <v>198</v>
      </c>
      <c r="G166" s="1" t="s">
        <v>60</v>
      </c>
      <c r="H166" s="1" t="s">
        <v>61</v>
      </c>
      <c r="I166" s="2">
        <v>159</v>
      </c>
      <c r="J166" s="2">
        <v>37.369999999999997</v>
      </c>
      <c r="K166" s="2">
        <f t="shared" si="23"/>
        <v>36.11</v>
      </c>
      <c r="L166" s="2">
        <f t="shared" si="24"/>
        <v>1.27</v>
      </c>
      <c r="N166" s="4">
        <v>21.08</v>
      </c>
      <c r="O166" s="5">
        <v>11478.06</v>
      </c>
      <c r="P166" s="6">
        <v>14.88</v>
      </c>
      <c r="Q166" s="5">
        <v>6658.8</v>
      </c>
      <c r="R166" s="7">
        <v>0.15</v>
      </c>
      <c r="S166" s="5">
        <v>32.475000000000001</v>
      </c>
      <c r="AN166" s="5" t="str">
        <f t="shared" si="28"/>
        <v/>
      </c>
      <c r="AO166" s="3">
        <v>0.5</v>
      </c>
      <c r="AP166" s="5">
        <f t="shared" si="29"/>
        <v>1550</v>
      </c>
      <c r="AR166" s="5" t="str">
        <f t="shared" si="30"/>
        <v/>
      </c>
      <c r="AS166" s="2">
        <v>0.77</v>
      </c>
      <c r="AU166" s="5">
        <f t="shared" si="26"/>
        <v>18169.334999999999</v>
      </c>
      <c r="AV166" s="11">
        <f t="shared" si="25"/>
        <v>1.5305894189262923</v>
      </c>
      <c r="AW166" s="5">
        <f t="shared" si="27"/>
        <v>1530.5894189262924</v>
      </c>
    </row>
    <row r="167" spans="1:49" x14ac:dyDescent="0.25">
      <c r="A167" s="1" t="s">
        <v>199</v>
      </c>
      <c r="B167" s="1" t="s">
        <v>183</v>
      </c>
      <c r="C167" s="1" t="s">
        <v>184</v>
      </c>
      <c r="D167" s="1" t="s">
        <v>185</v>
      </c>
      <c r="E167" s="1" t="s">
        <v>67</v>
      </c>
      <c r="F167" s="1" t="s">
        <v>198</v>
      </c>
      <c r="G167" s="1" t="s">
        <v>60</v>
      </c>
      <c r="H167" s="1" t="s">
        <v>61</v>
      </c>
      <c r="I167" s="2">
        <v>159</v>
      </c>
      <c r="J167" s="2">
        <v>36.729999999999997</v>
      </c>
      <c r="K167" s="2">
        <f t="shared" si="23"/>
        <v>34.69</v>
      </c>
      <c r="L167" s="2">
        <f t="shared" si="24"/>
        <v>2.04</v>
      </c>
      <c r="N167" s="4">
        <v>30.19</v>
      </c>
      <c r="O167" s="5">
        <v>16438.455000000002</v>
      </c>
      <c r="P167" s="6">
        <v>4.5</v>
      </c>
      <c r="Q167" s="5">
        <v>2013.75</v>
      </c>
      <c r="AN167" s="5" t="str">
        <f t="shared" si="28"/>
        <v/>
      </c>
      <c r="AO167" s="3">
        <v>0.78</v>
      </c>
      <c r="AP167" s="5">
        <f t="shared" si="29"/>
        <v>2418</v>
      </c>
      <c r="AR167" s="5" t="str">
        <f t="shared" si="30"/>
        <v/>
      </c>
      <c r="AS167" s="2">
        <v>1.26</v>
      </c>
      <c r="AU167" s="5">
        <f t="shared" si="26"/>
        <v>18452.205000000002</v>
      </c>
      <c r="AV167" s="11">
        <f t="shared" si="25"/>
        <v>1.55441845994137</v>
      </c>
      <c r="AW167" s="5">
        <f t="shared" si="27"/>
        <v>1554.41845994137</v>
      </c>
    </row>
    <row r="168" spans="1:49" x14ac:dyDescent="0.25">
      <c r="A168" s="1" t="s">
        <v>199</v>
      </c>
      <c r="B168" s="1" t="s">
        <v>183</v>
      </c>
      <c r="C168" s="1" t="s">
        <v>184</v>
      </c>
      <c r="D168" s="1" t="s">
        <v>185</v>
      </c>
      <c r="E168" s="1" t="s">
        <v>66</v>
      </c>
      <c r="F168" s="1" t="s">
        <v>198</v>
      </c>
      <c r="G168" s="1" t="s">
        <v>60</v>
      </c>
      <c r="H168" s="1" t="s">
        <v>61</v>
      </c>
      <c r="I168" s="2">
        <v>159</v>
      </c>
      <c r="J168" s="2">
        <v>37.67</v>
      </c>
      <c r="K168" s="2">
        <f t="shared" si="23"/>
        <v>20.34</v>
      </c>
      <c r="L168" s="2">
        <f t="shared" si="24"/>
        <v>0</v>
      </c>
      <c r="N168" s="4">
        <v>14.17</v>
      </c>
      <c r="O168" s="5">
        <v>7715.5649999999996</v>
      </c>
      <c r="P168" s="6">
        <v>3.62</v>
      </c>
      <c r="Q168" s="5">
        <v>1619.95</v>
      </c>
      <c r="AB168" s="2">
        <v>2.5499999999999998</v>
      </c>
      <c r="AC168" s="5">
        <v>283.4325</v>
      </c>
      <c r="AN168" s="5" t="str">
        <f t="shared" si="28"/>
        <v/>
      </c>
      <c r="AP168" s="5" t="str">
        <f t="shared" si="29"/>
        <v/>
      </c>
      <c r="AR168" s="5" t="str">
        <f t="shared" si="30"/>
        <v/>
      </c>
      <c r="AU168" s="5">
        <f t="shared" si="26"/>
        <v>9618.9475000000002</v>
      </c>
      <c r="AV168" s="11">
        <f t="shared" si="25"/>
        <v>0.81030259306174457</v>
      </c>
      <c r="AW168" s="5">
        <f t="shared" si="27"/>
        <v>810.30259306174457</v>
      </c>
    </row>
    <row r="169" spans="1:49" x14ac:dyDescent="0.25">
      <c r="A169" s="1" t="s">
        <v>200</v>
      </c>
      <c r="B169" s="1" t="s">
        <v>63</v>
      </c>
      <c r="C169" s="1" t="s">
        <v>64</v>
      </c>
      <c r="D169" s="1" t="s">
        <v>65</v>
      </c>
      <c r="E169" s="1" t="s">
        <v>81</v>
      </c>
      <c r="F169" s="1" t="s">
        <v>198</v>
      </c>
      <c r="G169" s="1" t="s">
        <v>60</v>
      </c>
      <c r="H169" s="1" t="s">
        <v>61</v>
      </c>
      <c r="I169" s="2">
        <v>158.22999999999999</v>
      </c>
      <c r="J169" s="2">
        <v>37.270000000000003</v>
      </c>
      <c r="K169" s="2">
        <f t="shared" si="23"/>
        <v>7.57</v>
      </c>
      <c r="L169" s="2">
        <f t="shared" si="24"/>
        <v>0</v>
      </c>
      <c r="AB169" s="2">
        <v>7.57</v>
      </c>
      <c r="AC169" s="5">
        <v>841.40550000000007</v>
      </c>
      <c r="AN169" s="5" t="str">
        <f t="shared" si="28"/>
        <v/>
      </c>
      <c r="AP169" s="5" t="str">
        <f t="shared" si="29"/>
        <v/>
      </c>
      <c r="AR169" s="5" t="str">
        <f t="shared" si="30"/>
        <v/>
      </c>
      <c r="AU169" s="5">
        <f t="shared" si="26"/>
        <v>841.40550000000007</v>
      </c>
      <c r="AV169" s="11">
        <f t="shared" si="25"/>
        <v>7.0880214125964805E-2</v>
      </c>
      <c r="AW169" s="5">
        <f t="shared" si="27"/>
        <v>70.880214125964812</v>
      </c>
    </row>
    <row r="170" spans="1:49" x14ac:dyDescent="0.25">
      <c r="A170" s="1" t="s">
        <v>200</v>
      </c>
      <c r="B170" s="1" t="s">
        <v>63</v>
      </c>
      <c r="C170" s="1" t="s">
        <v>64</v>
      </c>
      <c r="D170" s="1" t="s">
        <v>65</v>
      </c>
      <c r="E170" s="1" t="s">
        <v>82</v>
      </c>
      <c r="F170" s="1" t="s">
        <v>198</v>
      </c>
      <c r="G170" s="1" t="s">
        <v>60</v>
      </c>
      <c r="H170" s="1" t="s">
        <v>61</v>
      </c>
      <c r="I170" s="2">
        <v>158.22999999999999</v>
      </c>
      <c r="J170" s="2">
        <v>39.520000000000003</v>
      </c>
      <c r="K170" s="2">
        <f t="shared" si="23"/>
        <v>11.38</v>
      </c>
      <c r="L170" s="2">
        <f t="shared" si="24"/>
        <v>0</v>
      </c>
      <c r="AB170" s="2">
        <v>11.38</v>
      </c>
      <c r="AC170" s="5">
        <v>1264.8869999999999</v>
      </c>
      <c r="AN170" s="5" t="str">
        <f t="shared" si="28"/>
        <v/>
      </c>
      <c r="AP170" s="5" t="str">
        <f t="shared" si="29"/>
        <v/>
      </c>
      <c r="AR170" s="5" t="str">
        <f t="shared" si="30"/>
        <v/>
      </c>
      <c r="AU170" s="5">
        <f t="shared" si="26"/>
        <v>1264.8869999999999</v>
      </c>
      <c r="AV170" s="11">
        <f t="shared" si="25"/>
        <v>0.10655440379834602</v>
      </c>
      <c r="AW170" s="5">
        <f t="shared" si="27"/>
        <v>106.55440379834602</v>
      </c>
    </row>
    <row r="171" spans="1:49" x14ac:dyDescent="0.25">
      <c r="A171" s="1" t="s">
        <v>200</v>
      </c>
      <c r="B171" s="1" t="s">
        <v>63</v>
      </c>
      <c r="C171" s="1" t="s">
        <v>64</v>
      </c>
      <c r="D171" s="1" t="s">
        <v>65</v>
      </c>
      <c r="E171" s="1" t="s">
        <v>73</v>
      </c>
      <c r="F171" s="1" t="s">
        <v>198</v>
      </c>
      <c r="G171" s="1" t="s">
        <v>60</v>
      </c>
      <c r="H171" s="1" t="s">
        <v>61</v>
      </c>
      <c r="I171" s="2">
        <v>158.22999999999999</v>
      </c>
      <c r="J171" s="2">
        <v>36.96</v>
      </c>
      <c r="K171" s="2">
        <f t="shared" si="23"/>
        <v>6.88</v>
      </c>
      <c r="L171" s="2">
        <f t="shared" si="24"/>
        <v>0</v>
      </c>
      <c r="AB171" s="2">
        <v>6.88</v>
      </c>
      <c r="AC171" s="5">
        <v>764.71199999999999</v>
      </c>
      <c r="AN171" s="5" t="str">
        <f t="shared" si="28"/>
        <v/>
      </c>
      <c r="AP171" s="5" t="str">
        <f t="shared" si="29"/>
        <v/>
      </c>
      <c r="AR171" s="5" t="str">
        <f t="shared" si="30"/>
        <v/>
      </c>
      <c r="AU171" s="5">
        <f t="shared" si="26"/>
        <v>764.71199999999999</v>
      </c>
      <c r="AV171" s="11">
        <f t="shared" si="25"/>
        <v>6.4419534106557166E-2</v>
      </c>
      <c r="AW171" s="5">
        <f t="shared" si="27"/>
        <v>64.419534106557165</v>
      </c>
    </row>
    <row r="172" spans="1:49" x14ac:dyDescent="0.25">
      <c r="A172" s="1" t="s">
        <v>200</v>
      </c>
      <c r="B172" s="1" t="s">
        <v>63</v>
      </c>
      <c r="C172" s="1" t="s">
        <v>64</v>
      </c>
      <c r="D172" s="1" t="s">
        <v>65</v>
      </c>
      <c r="E172" s="1" t="s">
        <v>72</v>
      </c>
      <c r="F172" s="1" t="s">
        <v>198</v>
      </c>
      <c r="G172" s="1" t="s">
        <v>60</v>
      </c>
      <c r="H172" s="1" t="s">
        <v>61</v>
      </c>
      <c r="I172" s="2">
        <v>158.22999999999999</v>
      </c>
      <c r="J172" s="2">
        <v>38.92</v>
      </c>
      <c r="K172" s="2">
        <f t="shared" si="23"/>
        <v>3.92</v>
      </c>
      <c r="L172" s="2">
        <f t="shared" si="24"/>
        <v>0</v>
      </c>
      <c r="AB172" s="2">
        <v>3.92</v>
      </c>
      <c r="AC172" s="5">
        <v>435.70800000000003</v>
      </c>
      <c r="AN172" s="5" t="str">
        <f t="shared" si="28"/>
        <v/>
      </c>
      <c r="AP172" s="5" t="str">
        <f t="shared" si="29"/>
        <v/>
      </c>
      <c r="AR172" s="5" t="str">
        <f t="shared" si="30"/>
        <v/>
      </c>
      <c r="AU172" s="5">
        <f t="shared" si="26"/>
        <v>435.70800000000003</v>
      </c>
      <c r="AV172" s="11">
        <f t="shared" si="25"/>
        <v>3.6704153153736062E-2</v>
      </c>
      <c r="AW172" s="5">
        <f t="shared" si="27"/>
        <v>36.704153153736058</v>
      </c>
    </row>
    <row r="173" spans="1:49" x14ac:dyDescent="0.25">
      <c r="A173" s="1" t="s">
        <v>201</v>
      </c>
      <c r="B173" s="1" t="s">
        <v>169</v>
      </c>
      <c r="C173" s="1" t="s">
        <v>170</v>
      </c>
      <c r="D173" s="1" t="s">
        <v>171</v>
      </c>
      <c r="E173" s="1" t="s">
        <v>90</v>
      </c>
      <c r="F173" s="1" t="s">
        <v>202</v>
      </c>
      <c r="G173" s="1" t="s">
        <v>60</v>
      </c>
      <c r="H173" s="1" t="s">
        <v>61</v>
      </c>
      <c r="I173" s="2">
        <v>160</v>
      </c>
      <c r="J173" s="2">
        <v>39.65</v>
      </c>
      <c r="K173" s="2">
        <f t="shared" si="23"/>
        <v>39.159999999999997</v>
      </c>
      <c r="L173" s="2">
        <f t="shared" si="24"/>
        <v>0</v>
      </c>
      <c r="R173" s="7">
        <v>7.98</v>
      </c>
      <c r="S173" s="5">
        <v>1727.67</v>
      </c>
      <c r="T173" s="8">
        <v>31.18</v>
      </c>
      <c r="U173" s="5">
        <v>2026.7</v>
      </c>
      <c r="AN173" s="5" t="str">
        <f t="shared" si="28"/>
        <v/>
      </c>
      <c r="AP173" s="5" t="str">
        <f t="shared" si="29"/>
        <v/>
      </c>
      <c r="AR173" s="5" t="str">
        <f t="shared" si="30"/>
        <v/>
      </c>
      <c r="AU173" s="5">
        <f t="shared" si="26"/>
        <v>3754.37</v>
      </c>
      <c r="AV173" s="11">
        <f t="shared" si="25"/>
        <v>0.31626908726897845</v>
      </c>
      <c r="AW173" s="5">
        <f t="shared" si="27"/>
        <v>316.26908726897847</v>
      </c>
    </row>
    <row r="174" spans="1:49" x14ac:dyDescent="0.25">
      <c r="A174" s="1" t="s">
        <v>201</v>
      </c>
      <c r="B174" s="1" t="s">
        <v>169</v>
      </c>
      <c r="C174" s="1" t="s">
        <v>170</v>
      </c>
      <c r="D174" s="1" t="s">
        <v>171</v>
      </c>
      <c r="E174" s="1" t="s">
        <v>58</v>
      </c>
      <c r="F174" s="1" t="s">
        <v>202</v>
      </c>
      <c r="G174" s="1" t="s">
        <v>60</v>
      </c>
      <c r="H174" s="1" t="s">
        <v>61</v>
      </c>
      <c r="I174" s="2">
        <v>160</v>
      </c>
      <c r="J174" s="2">
        <v>40.880000000000003</v>
      </c>
      <c r="K174" s="2">
        <f t="shared" si="23"/>
        <v>4.54</v>
      </c>
      <c r="L174" s="2">
        <f t="shared" si="24"/>
        <v>0</v>
      </c>
      <c r="T174" s="8">
        <v>4.54</v>
      </c>
      <c r="U174" s="5">
        <v>295.10000000000002</v>
      </c>
      <c r="AN174" s="5" t="str">
        <f t="shared" si="28"/>
        <v/>
      </c>
      <c r="AP174" s="5" t="str">
        <f t="shared" si="29"/>
        <v/>
      </c>
      <c r="AR174" s="5" t="str">
        <f t="shared" si="30"/>
        <v/>
      </c>
      <c r="AU174" s="5">
        <f t="shared" si="26"/>
        <v>295.10000000000002</v>
      </c>
      <c r="AV174" s="11">
        <f t="shared" si="25"/>
        <v>2.4859299337325721E-2</v>
      </c>
      <c r="AW174" s="5">
        <f t="shared" si="27"/>
        <v>24.859299337325719</v>
      </c>
    </row>
    <row r="175" spans="1:49" x14ac:dyDescent="0.25">
      <c r="A175" s="1" t="s">
        <v>201</v>
      </c>
      <c r="B175" s="1" t="s">
        <v>169</v>
      </c>
      <c r="C175" s="1" t="s">
        <v>170</v>
      </c>
      <c r="D175" s="1" t="s">
        <v>171</v>
      </c>
      <c r="E175" s="1" t="s">
        <v>115</v>
      </c>
      <c r="F175" s="1" t="s">
        <v>202</v>
      </c>
      <c r="G175" s="1" t="s">
        <v>60</v>
      </c>
      <c r="H175" s="1" t="s">
        <v>61</v>
      </c>
      <c r="I175" s="2">
        <v>160</v>
      </c>
      <c r="J175" s="2">
        <v>38.26</v>
      </c>
      <c r="K175" s="2">
        <f t="shared" si="23"/>
        <v>16.649999999999999</v>
      </c>
      <c r="L175" s="2">
        <f t="shared" si="24"/>
        <v>0</v>
      </c>
      <c r="R175" s="7">
        <v>6.04</v>
      </c>
      <c r="S175" s="5">
        <v>1307.6600000000001</v>
      </c>
      <c r="T175" s="8">
        <v>10.61</v>
      </c>
      <c r="U175" s="5">
        <v>689.65</v>
      </c>
      <c r="AN175" s="5" t="str">
        <f t="shared" si="28"/>
        <v/>
      </c>
      <c r="AP175" s="5" t="str">
        <f t="shared" si="29"/>
        <v/>
      </c>
      <c r="AR175" s="5" t="str">
        <f t="shared" si="30"/>
        <v/>
      </c>
      <c r="AU175" s="5">
        <f t="shared" si="26"/>
        <v>1997.31</v>
      </c>
      <c r="AV175" s="11">
        <f t="shared" si="25"/>
        <v>0.16825390430170797</v>
      </c>
      <c r="AW175" s="5">
        <f t="shared" si="27"/>
        <v>168.25390430170796</v>
      </c>
    </row>
    <row r="176" spans="1:49" x14ac:dyDescent="0.25">
      <c r="A176" s="1" t="s">
        <v>201</v>
      </c>
      <c r="B176" s="1" t="s">
        <v>169</v>
      </c>
      <c r="C176" s="1" t="s">
        <v>170</v>
      </c>
      <c r="D176" s="1" t="s">
        <v>171</v>
      </c>
      <c r="E176" s="1" t="s">
        <v>95</v>
      </c>
      <c r="F176" s="1" t="s">
        <v>202</v>
      </c>
      <c r="G176" s="1" t="s">
        <v>60</v>
      </c>
      <c r="H176" s="1" t="s">
        <v>61</v>
      </c>
      <c r="I176" s="2">
        <v>160</v>
      </c>
      <c r="J176" s="2">
        <v>37.909999999999997</v>
      </c>
      <c r="K176" s="2">
        <f t="shared" si="23"/>
        <v>37.910000000000004</v>
      </c>
      <c r="L176" s="2">
        <f t="shared" si="24"/>
        <v>0</v>
      </c>
      <c r="P176" s="6">
        <v>1.71</v>
      </c>
      <c r="Q176" s="5">
        <v>765.22500000000002</v>
      </c>
      <c r="R176" s="7">
        <v>21.42</v>
      </c>
      <c r="S176" s="5">
        <v>4637.43</v>
      </c>
      <c r="T176" s="8">
        <v>14.78</v>
      </c>
      <c r="U176" s="5">
        <v>960.69999999999993</v>
      </c>
      <c r="AN176" s="5" t="str">
        <f t="shared" si="28"/>
        <v/>
      </c>
      <c r="AP176" s="5" t="str">
        <f t="shared" si="29"/>
        <v/>
      </c>
      <c r="AR176" s="5" t="str">
        <f t="shared" si="30"/>
        <v/>
      </c>
      <c r="AU176" s="5">
        <f t="shared" si="26"/>
        <v>6363.3550000000005</v>
      </c>
      <c r="AV176" s="11">
        <f t="shared" si="25"/>
        <v>0.53605064972778138</v>
      </c>
      <c r="AW176" s="5">
        <f t="shared" si="27"/>
        <v>536.05064972778132</v>
      </c>
    </row>
    <row r="177" spans="1:49" x14ac:dyDescent="0.25">
      <c r="A177" s="1" t="s">
        <v>203</v>
      </c>
      <c r="B177" s="1" t="s">
        <v>204</v>
      </c>
      <c r="C177" s="1" t="s">
        <v>205</v>
      </c>
      <c r="D177" s="1" t="s">
        <v>206</v>
      </c>
      <c r="E177" s="1" t="s">
        <v>89</v>
      </c>
      <c r="F177" s="1" t="s">
        <v>202</v>
      </c>
      <c r="G177" s="1" t="s">
        <v>60</v>
      </c>
      <c r="H177" s="1" t="s">
        <v>61</v>
      </c>
      <c r="I177" s="2">
        <v>158</v>
      </c>
      <c r="J177" s="2">
        <v>38.81</v>
      </c>
      <c r="K177" s="2">
        <f t="shared" si="23"/>
        <v>2.4499999999999997</v>
      </c>
      <c r="L177" s="2">
        <f t="shared" si="24"/>
        <v>0</v>
      </c>
      <c r="R177" s="7">
        <v>2.0699999999999998</v>
      </c>
      <c r="S177" s="5">
        <v>448.15499999999997</v>
      </c>
      <c r="T177" s="8">
        <v>0.38</v>
      </c>
      <c r="U177" s="5">
        <v>24.7</v>
      </c>
      <c r="AN177" s="5" t="str">
        <f t="shared" si="28"/>
        <v/>
      </c>
      <c r="AP177" s="5" t="str">
        <f t="shared" si="29"/>
        <v/>
      </c>
      <c r="AR177" s="5" t="str">
        <f t="shared" si="30"/>
        <v/>
      </c>
      <c r="AU177" s="5">
        <f t="shared" si="26"/>
        <v>472.85499999999996</v>
      </c>
      <c r="AV177" s="11">
        <f t="shared" si="25"/>
        <v>3.9833425917150625E-2</v>
      </c>
      <c r="AW177" s="5">
        <f t="shared" si="27"/>
        <v>39.833425917150628</v>
      </c>
    </row>
    <row r="178" spans="1:49" x14ac:dyDescent="0.25">
      <c r="A178" s="1" t="s">
        <v>203</v>
      </c>
      <c r="B178" s="1" t="s">
        <v>204</v>
      </c>
      <c r="C178" s="1" t="s">
        <v>205</v>
      </c>
      <c r="D178" s="1" t="s">
        <v>206</v>
      </c>
      <c r="E178" s="1" t="s">
        <v>90</v>
      </c>
      <c r="F178" s="1" t="s">
        <v>202</v>
      </c>
      <c r="G178" s="1" t="s">
        <v>60</v>
      </c>
      <c r="H178" s="1" t="s">
        <v>61</v>
      </c>
      <c r="I178" s="2">
        <v>158</v>
      </c>
      <c r="J178" s="2">
        <v>0.09</v>
      </c>
      <c r="K178" s="2">
        <f t="shared" si="23"/>
        <v>0.06</v>
      </c>
      <c r="L178" s="2">
        <f t="shared" si="24"/>
        <v>0</v>
      </c>
      <c r="R178" s="7">
        <v>0.03</v>
      </c>
      <c r="S178" s="5">
        <v>6.4950000000000001</v>
      </c>
      <c r="T178" s="8">
        <v>0.03</v>
      </c>
      <c r="U178" s="5">
        <v>1.95</v>
      </c>
      <c r="AN178" s="5" t="str">
        <f t="shared" si="28"/>
        <v/>
      </c>
      <c r="AP178" s="5" t="str">
        <f t="shared" si="29"/>
        <v/>
      </c>
      <c r="AR178" s="5" t="str">
        <f t="shared" si="30"/>
        <v/>
      </c>
      <c r="AU178" s="5">
        <f t="shared" si="26"/>
        <v>8.4450000000000003</v>
      </c>
      <c r="AV178" s="11">
        <f t="shared" si="25"/>
        <v>7.1140895595972779E-4</v>
      </c>
      <c r="AW178" s="5">
        <f t="shared" si="27"/>
        <v>0.71140895595972775</v>
      </c>
    </row>
    <row r="179" spans="1:49" x14ac:dyDescent="0.25">
      <c r="A179" s="1" t="s">
        <v>207</v>
      </c>
      <c r="B179" s="1" t="s">
        <v>169</v>
      </c>
      <c r="C179" s="1" t="s">
        <v>170</v>
      </c>
      <c r="D179" s="1" t="s">
        <v>171</v>
      </c>
      <c r="E179" s="1" t="s">
        <v>102</v>
      </c>
      <c r="F179" s="1" t="s">
        <v>208</v>
      </c>
      <c r="G179" s="1" t="s">
        <v>60</v>
      </c>
      <c r="H179" s="1" t="s">
        <v>61</v>
      </c>
      <c r="I179" s="2">
        <v>125.15</v>
      </c>
      <c r="J179" s="2">
        <v>7.0000000000000007E-2</v>
      </c>
      <c r="K179" s="2">
        <f t="shared" si="23"/>
        <v>0.06</v>
      </c>
      <c r="L179" s="2">
        <f t="shared" si="24"/>
        <v>0</v>
      </c>
      <c r="R179" s="7">
        <v>0.03</v>
      </c>
      <c r="S179" s="5">
        <v>6.4950000000000001</v>
      </c>
      <c r="T179" s="8">
        <v>0.03</v>
      </c>
      <c r="U179" s="5">
        <v>1.95</v>
      </c>
      <c r="AN179" s="5" t="str">
        <f t="shared" si="28"/>
        <v/>
      </c>
      <c r="AP179" s="5" t="str">
        <f t="shared" si="29"/>
        <v/>
      </c>
      <c r="AR179" s="5" t="str">
        <f t="shared" si="30"/>
        <v/>
      </c>
      <c r="AU179" s="5">
        <f t="shared" si="26"/>
        <v>8.4450000000000003</v>
      </c>
      <c r="AV179" s="11">
        <f t="shared" si="25"/>
        <v>7.1140895595972779E-4</v>
      </c>
      <c r="AW179" s="5">
        <f t="shared" si="27"/>
        <v>0.71140895595972775</v>
      </c>
    </row>
    <row r="180" spans="1:49" x14ac:dyDescent="0.25">
      <c r="A180" s="1" t="s">
        <v>207</v>
      </c>
      <c r="B180" s="1" t="s">
        <v>169</v>
      </c>
      <c r="C180" s="1" t="s">
        <v>170</v>
      </c>
      <c r="D180" s="1" t="s">
        <v>171</v>
      </c>
      <c r="E180" s="1" t="s">
        <v>115</v>
      </c>
      <c r="F180" s="1" t="s">
        <v>208</v>
      </c>
      <c r="G180" s="1" t="s">
        <v>60</v>
      </c>
      <c r="H180" s="1" t="s">
        <v>61</v>
      </c>
      <c r="I180" s="2">
        <v>125.15</v>
      </c>
      <c r="J180" s="2">
        <v>38.79</v>
      </c>
      <c r="K180" s="2">
        <f t="shared" si="23"/>
        <v>6.7</v>
      </c>
      <c r="L180" s="2">
        <f t="shared" si="24"/>
        <v>0</v>
      </c>
      <c r="R180" s="7">
        <v>5.33</v>
      </c>
      <c r="S180" s="5">
        <v>1153.9449999999999</v>
      </c>
      <c r="T180" s="8">
        <v>1.37</v>
      </c>
      <c r="U180" s="5">
        <v>89.050000000000011</v>
      </c>
      <c r="AN180" s="5" t="str">
        <f t="shared" si="28"/>
        <v/>
      </c>
      <c r="AP180" s="5" t="str">
        <f t="shared" si="29"/>
        <v/>
      </c>
      <c r="AR180" s="5" t="str">
        <f t="shared" si="30"/>
        <v/>
      </c>
      <c r="AU180" s="5">
        <f t="shared" si="26"/>
        <v>1242.9949999999999</v>
      </c>
      <c r="AV180" s="11">
        <f t="shared" si="25"/>
        <v>0.10471021612944485</v>
      </c>
      <c r="AW180" s="5">
        <f t="shared" si="27"/>
        <v>104.71021612944486</v>
      </c>
    </row>
    <row r="181" spans="1:49" x14ac:dyDescent="0.25">
      <c r="A181" s="1" t="s">
        <v>207</v>
      </c>
      <c r="B181" s="1" t="s">
        <v>169</v>
      </c>
      <c r="C181" s="1" t="s">
        <v>170</v>
      </c>
      <c r="D181" s="1" t="s">
        <v>171</v>
      </c>
      <c r="E181" s="1" t="s">
        <v>58</v>
      </c>
      <c r="F181" s="1" t="s">
        <v>208</v>
      </c>
      <c r="G181" s="1" t="s">
        <v>60</v>
      </c>
      <c r="H181" s="1" t="s">
        <v>61</v>
      </c>
      <c r="I181" s="2">
        <v>125.15</v>
      </c>
      <c r="J181" s="2">
        <v>40.39</v>
      </c>
      <c r="K181" s="2">
        <f t="shared" si="23"/>
        <v>1.28</v>
      </c>
      <c r="L181" s="2">
        <f t="shared" si="24"/>
        <v>0</v>
      </c>
      <c r="T181" s="8">
        <v>1.28</v>
      </c>
      <c r="U181" s="5">
        <v>83.2</v>
      </c>
      <c r="AN181" s="5" t="str">
        <f t="shared" si="28"/>
        <v/>
      </c>
      <c r="AP181" s="5" t="str">
        <f t="shared" si="29"/>
        <v/>
      </c>
      <c r="AR181" s="5" t="str">
        <f t="shared" si="30"/>
        <v/>
      </c>
      <c r="AU181" s="5">
        <f t="shared" si="26"/>
        <v>83.2</v>
      </c>
      <c r="AV181" s="11">
        <f t="shared" si="25"/>
        <v>7.0087892404794971E-3</v>
      </c>
      <c r="AW181" s="5">
        <f t="shared" si="27"/>
        <v>7.0087892404794969</v>
      </c>
    </row>
    <row r="182" spans="1:49" x14ac:dyDescent="0.25">
      <c r="A182" s="1" t="s">
        <v>207</v>
      </c>
      <c r="B182" s="1" t="s">
        <v>169</v>
      </c>
      <c r="C182" s="1" t="s">
        <v>170</v>
      </c>
      <c r="D182" s="1" t="s">
        <v>171</v>
      </c>
      <c r="E182" s="1" t="s">
        <v>118</v>
      </c>
      <c r="F182" s="1" t="s">
        <v>208</v>
      </c>
      <c r="G182" s="1" t="s">
        <v>60</v>
      </c>
      <c r="H182" s="1" t="s">
        <v>61</v>
      </c>
      <c r="I182" s="2">
        <v>125.15</v>
      </c>
      <c r="J182" s="2">
        <v>7.0000000000000007E-2</v>
      </c>
      <c r="K182" s="2">
        <f t="shared" si="23"/>
        <v>0.04</v>
      </c>
      <c r="L182" s="2">
        <f t="shared" si="24"/>
        <v>0</v>
      </c>
      <c r="T182" s="8">
        <v>0.04</v>
      </c>
      <c r="U182" s="5">
        <v>2.6</v>
      </c>
      <c r="AN182" s="5" t="str">
        <f t="shared" si="28"/>
        <v/>
      </c>
      <c r="AP182" s="5" t="str">
        <f t="shared" si="29"/>
        <v/>
      </c>
      <c r="AR182" s="5" t="str">
        <f t="shared" si="30"/>
        <v/>
      </c>
      <c r="AU182" s="5">
        <f t="shared" si="26"/>
        <v>2.6</v>
      </c>
      <c r="AV182" s="11">
        <f t="shared" si="25"/>
        <v>2.1902466376498428E-4</v>
      </c>
      <c r="AW182" s="5">
        <f t="shared" si="27"/>
        <v>0.21902466376498428</v>
      </c>
    </row>
    <row r="183" spans="1:49" x14ac:dyDescent="0.25">
      <c r="A183" s="1" t="s">
        <v>209</v>
      </c>
      <c r="B183" s="1" t="s">
        <v>84</v>
      </c>
      <c r="C183" s="1" t="s">
        <v>85</v>
      </c>
      <c r="D183" s="1" t="s">
        <v>86</v>
      </c>
      <c r="E183" s="1" t="s">
        <v>67</v>
      </c>
      <c r="F183" s="1" t="s">
        <v>208</v>
      </c>
      <c r="G183" s="1" t="s">
        <v>60</v>
      </c>
      <c r="H183" s="1" t="s">
        <v>61</v>
      </c>
      <c r="I183" s="2">
        <v>160</v>
      </c>
      <c r="J183" s="2">
        <v>37.840000000000003</v>
      </c>
      <c r="K183" s="2">
        <f t="shared" si="23"/>
        <v>37.840000000000003</v>
      </c>
      <c r="L183" s="2">
        <f t="shared" si="24"/>
        <v>0</v>
      </c>
      <c r="P183" s="6">
        <v>4.13</v>
      </c>
      <c r="Q183" s="5">
        <v>1848.175</v>
      </c>
      <c r="R183" s="7">
        <v>32.99</v>
      </c>
      <c r="S183" s="5">
        <v>7142.335</v>
      </c>
      <c r="T183" s="8">
        <v>0.72</v>
      </c>
      <c r="U183" s="5">
        <v>46.8</v>
      </c>
      <c r="AN183" s="5" t="str">
        <f t="shared" si="28"/>
        <v/>
      </c>
      <c r="AP183" s="5" t="str">
        <f t="shared" si="29"/>
        <v/>
      </c>
      <c r="AR183" s="5" t="str">
        <f t="shared" si="30"/>
        <v/>
      </c>
      <c r="AU183" s="5">
        <f t="shared" si="26"/>
        <v>9037.31</v>
      </c>
      <c r="AV183" s="11">
        <f t="shared" si="25"/>
        <v>0.76130530157304988</v>
      </c>
      <c r="AW183" s="5">
        <f t="shared" si="27"/>
        <v>761.30530157304986</v>
      </c>
    </row>
    <row r="184" spans="1:49" x14ac:dyDescent="0.25">
      <c r="A184" s="1" t="s">
        <v>209</v>
      </c>
      <c r="B184" s="1" t="s">
        <v>84</v>
      </c>
      <c r="C184" s="1" t="s">
        <v>85</v>
      </c>
      <c r="D184" s="1" t="s">
        <v>86</v>
      </c>
      <c r="E184" s="1" t="s">
        <v>102</v>
      </c>
      <c r="F184" s="1" t="s">
        <v>208</v>
      </c>
      <c r="G184" s="1" t="s">
        <v>60</v>
      </c>
      <c r="H184" s="1" t="s">
        <v>61</v>
      </c>
      <c r="I184" s="2">
        <v>160</v>
      </c>
      <c r="J184" s="2">
        <v>39.14</v>
      </c>
      <c r="K184" s="2">
        <f t="shared" si="23"/>
        <v>39.119999999999997</v>
      </c>
      <c r="L184" s="2">
        <f t="shared" si="24"/>
        <v>0</v>
      </c>
      <c r="R184" s="7">
        <v>32.68</v>
      </c>
      <c r="S184" s="5">
        <v>7075.22</v>
      </c>
      <c r="T184" s="8">
        <v>6.44</v>
      </c>
      <c r="U184" s="5">
        <v>418.6</v>
      </c>
      <c r="AN184" s="5" t="str">
        <f t="shared" si="28"/>
        <v/>
      </c>
      <c r="AP184" s="5" t="str">
        <f t="shared" si="29"/>
        <v/>
      </c>
      <c r="AR184" s="5" t="str">
        <f t="shared" si="30"/>
        <v/>
      </c>
      <c r="AU184" s="5">
        <f t="shared" si="26"/>
        <v>7493.8200000000006</v>
      </c>
      <c r="AV184" s="11">
        <f t="shared" si="25"/>
        <v>0.63128130992896714</v>
      </c>
      <c r="AW184" s="5">
        <f t="shared" si="27"/>
        <v>631.28130992896718</v>
      </c>
    </row>
    <row r="185" spans="1:49" x14ac:dyDescent="0.25">
      <c r="A185" s="1" t="s">
        <v>209</v>
      </c>
      <c r="B185" s="1" t="s">
        <v>84</v>
      </c>
      <c r="C185" s="1" t="s">
        <v>85</v>
      </c>
      <c r="D185" s="1" t="s">
        <v>86</v>
      </c>
      <c r="E185" s="1" t="s">
        <v>118</v>
      </c>
      <c r="F185" s="1" t="s">
        <v>208</v>
      </c>
      <c r="G185" s="1" t="s">
        <v>60</v>
      </c>
      <c r="H185" s="1" t="s">
        <v>61</v>
      </c>
      <c r="I185" s="2">
        <v>160</v>
      </c>
      <c r="J185" s="2">
        <v>40.619999999999997</v>
      </c>
      <c r="K185" s="2">
        <f t="shared" si="23"/>
        <v>40</v>
      </c>
      <c r="L185" s="2">
        <f t="shared" si="24"/>
        <v>0</v>
      </c>
      <c r="R185" s="7">
        <v>2.96</v>
      </c>
      <c r="S185" s="5">
        <v>640.84</v>
      </c>
      <c r="T185" s="8">
        <v>37.04</v>
      </c>
      <c r="U185" s="5">
        <v>2407.6</v>
      </c>
      <c r="AN185" s="5" t="str">
        <f t="shared" si="28"/>
        <v/>
      </c>
      <c r="AP185" s="5" t="str">
        <f t="shared" si="29"/>
        <v/>
      </c>
      <c r="AR185" s="5" t="str">
        <f t="shared" si="30"/>
        <v/>
      </c>
      <c r="AU185" s="5">
        <f t="shared" si="26"/>
        <v>3048.44</v>
      </c>
      <c r="AV185" s="11">
        <f t="shared" si="25"/>
        <v>0.25680136384912644</v>
      </c>
      <c r="AW185" s="5">
        <f t="shared" si="27"/>
        <v>256.8013638491264</v>
      </c>
    </row>
    <row r="186" spans="1:49" x14ac:dyDescent="0.25">
      <c r="A186" s="1" t="s">
        <v>209</v>
      </c>
      <c r="B186" s="1" t="s">
        <v>84</v>
      </c>
      <c r="C186" s="1" t="s">
        <v>85</v>
      </c>
      <c r="D186" s="1" t="s">
        <v>86</v>
      </c>
      <c r="E186" s="1" t="s">
        <v>66</v>
      </c>
      <c r="F186" s="1" t="s">
        <v>208</v>
      </c>
      <c r="G186" s="1" t="s">
        <v>60</v>
      </c>
      <c r="H186" s="1" t="s">
        <v>61</v>
      </c>
      <c r="I186" s="2">
        <v>160</v>
      </c>
      <c r="J186" s="2">
        <v>39.47</v>
      </c>
      <c r="K186" s="2">
        <f t="shared" si="23"/>
        <v>37.950000000000003</v>
      </c>
      <c r="L186" s="2">
        <f t="shared" si="24"/>
        <v>0</v>
      </c>
      <c r="R186" s="7">
        <v>25.82</v>
      </c>
      <c r="S186" s="5">
        <v>5590.03</v>
      </c>
      <c r="T186" s="8">
        <v>12.13</v>
      </c>
      <c r="U186" s="5">
        <v>788.45</v>
      </c>
      <c r="AN186" s="5" t="str">
        <f t="shared" si="28"/>
        <v/>
      </c>
      <c r="AP186" s="5" t="str">
        <f t="shared" si="29"/>
        <v/>
      </c>
      <c r="AR186" s="5" t="str">
        <f t="shared" si="30"/>
        <v/>
      </c>
      <c r="AU186" s="5">
        <f t="shared" si="26"/>
        <v>6378.48</v>
      </c>
      <c r="AV186" s="11">
        <f t="shared" si="25"/>
        <v>0.53732478358910651</v>
      </c>
      <c r="AW186" s="5">
        <f t="shared" si="27"/>
        <v>537.32478358910646</v>
      </c>
    </row>
    <row r="187" spans="1:49" x14ac:dyDescent="0.25">
      <c r="A187" s="1" t="s">
        <v>210</v>
      </c>
      <c r="B187" s="1" t="s">
        <v>211</v>
      </c>
      <c r="C187" s="1" t="s">
        <v>212</v>
      </c>
      <c r="D187" s="1" t="s">
        <v>122</v>
      </c>
      <c r="E187" s="1" t="s">
        <v>82</v>
      </c>
      <c r="F187" s="1" t="s">
        <v>208</v>
      </c>
      <c r="G187" s="1" t="s">
        <v>60</v>
      </c>
      <c r="H187" s="1" t="s">
        <v>61</v>
      </c>
      <c r="I187" s="2">
        <v>58.8</v>
      </c>
      <c r="J187" s="2">
        <v>29.23</v>
      </c>
      <c r="K187" s="2">
        <f t="shared" si="23"/>
        <v>0.99</v>
      </c>
      <c r="L187" s="2">
        <f t="shared" si="24"/>
        <v>0</v>
      </c>
      <c r="T187" s="8">
        <v>0.99</v>
      </c>
      <c r="U187" s="5">
        <v>64.349999999999994</v>
      </c>
      <c r="AN187" s="5" t="str">
        <f t="shared" si="28"/>
        <v/>
      </c>
      <c r="AP187" s="5" t="str">
        <f t="shared" si="29"/>
        <v/>
      </c>
      <c r="AR187" s="5" t="str">
        <f t="shared" si="30"/>
        <v/>
      </c>
      <c r="AU187" s="5">
        <f t="shared" si="26"/>
        <v>64.349999999999994</v>
      </c>
      <c r="AV187" s="11">
        <f t="shared" si="25"/>
        <v>5.4208604281833607E-3</v>
      </c>
      <c r="AW187" s="5">
        <f t="shared" si="27"/>
        <v>5.420860428183361</v>
      </c>
    </row>
    <row r="188" spans="1:49" x14ac:dyDescent="0.25">
      <c r="A188" s="1" t="s">
        <v>210</v>
      </c>
      <c r="B188" s="1" t="s">
        <v>211</v>
      </c>
      <c r="C188" s="1" t="s">
        <v>212</v>
      </c>
      <c r="D188" s="1" t="s">
        <v>122</v>
      </c>
      <c r="E188" s="1" t="s">
        <v>72</v>
      </c>
      <c r="F188" s="1" t="s">
        <v>208</v>
      </c>
      <c r="G188" s="1" t="s">
        <v>60</v>
      </c>
      <c r="H188" s="1" t="s">
        <v>61</v>
      </c>
      <c r="I188" s="2">
        <v>58.8</v>
      </c>
      <c r="J188" s="2">
        <v>28.56</v>
      </c>
      <c r="K188" s="2">
        <f t="shared" si="23"/>
        <v>0.2</v>
      </c>
      <c r="L188" s="2">
        <f t="shared" si="24"/>
        <v>0</v>
      </c>
      <c r="T188" s="8">
        <v>0.2</v>
      </c>
      <c r="U188" s="5">
        <v>13</v>
      </c>
      <c r="AN188" s="5" t="str">
        <f t="shared" si="28"/>
        <v/>
      </c>
      <c r="AP188" s="5" t="str">
        <f t="shared" si="29"/>
        <v/>
      </c>
      <c r="AR188" s="5" t="str">
        <f t="shared" si="30"/>
        <v/>
      </c>
      <c r="AU188" s="5">
        <f t="shared" si="26"/>
        <v>13</v>
      </c>
      <c r="AV188" s="11">
        <f t="shared" si="25"/>
        <v>1.0951233188249213E-3</v>
      </c>
      <c r="AW188" s="5">
        <f t="shared" si="27"/>
        <v>1.0951233188249214</v>
      </c>
    </row>
    <row r="189" spans="1:49" x14ac:dyDescent="0.25">
      <c r="A189" s="1" t="s">
        <v>210</v>
      </c>
      <c r="B189" s="1" t="s">
        <v>211</v>
      </c>
      <c r="C189" s="1" t="s">
        <v>212</v>
      </c>
      <c r="D189" s="1" t="s">
        <v>122</v>
      </c>
      <c r="E189" s="1" t="s">
        <v>118</v>
      </c>
      <c r="F189" s="1" t="s">
        <v>208</v>
      </c>
      <c r="G189" s="1" t="s">
        <v>60</v>
      </c>
      <c r="H189" s="1" t="s">
        <v>61</v>
      </c>
      <c r="I189" s="2">
        <v>58.8</v>
      </c>
      <c r="J189" s="2">
        <v>0.09</v>
      </c>
      <c r="K189" s="2">
        <f t="shared" si="23"/>
        <v>7.0000000000000007E-2</v>
      </c>
      <c r="L189" s="2">
        <f t="shared" si="24"/>
        <v>0</v>
      </c>
      <c r="T189" s="8">
        <v>7.0000000000000007E-2</v>
      </c>
      <c r="U189" s="5">
        <v>4.5500000000000007</v>
      </c>
      <c r="AN189" s="5" t="str">
        <f t="shared" si="28"/>
        <v/>
      </c>
      <c r="AP189" s="5" t="str">
        <f t="shared" si="29"/>
        <v/>
      </c>
      <c r="AR189" s="5" t="str">
        <f t="shared" si="30"/>
        <v/>
      </c>
      <c r="AU189" s="5">
        <f t="shared" si="26"/>
        <v>4.5500000000000007</v>
      </c>
      <c r="AV189" s="11">
        <f t="shared" si="25"/>
        <v>3.8329316158872259E-4</v>
      </c>
      <c r="AW189" s="5">
        <f t="shared" si="27"/>
        <v>0.38329316158872256</v>
      </c>
    </row>
    <row r="190" spans="1:49" x14ac:dyDescent="0.25">
      <c r="A190" s="1" t="s">
        <v>210</v>
      </c>
      <c r="B190" s="1" t="s">
        <v>211</v>
      </c>
      <c r="C190" s="1" t="s">
        <v>212</v>
      </c>
      <c r="D190" s="1" t="s">
        <v>122</v>
      </c>
      <c r="E190" s="1" t="s">
        <v>66</v>
      </c>
      <c r="F190" s="1" t="s">
        <v>208</v>
      </c>
      <c r="G190" s="1" t="s">
        <v>60</v>
      </c>
      <c r="H190" s="1" t="s">
        <v>61</v>
      </c>
      <c r="I190" s="2">
        <v>58.8</v>
      </c>
      <c r="J190" s="2">
        <v>0.09</v>
      </c>
      <c r="K190" s="2">
        <f t="shared" si="23"/>
        <v>0.02</v>
      </c>
      <c r="L190" s="2">
        <f t="shared" si="24"/>
        <v>0</v>
      </c>
      <c r="T190" s="8">
        <v>0.02</v>
      </c>
      <c r="U190" s="5">
        <v>1.3</v>
      </c>
      <c r="AN190" s="5" t="str">
        <f t="shared" si="28"/>
        <v/>
      </c>
      <c r="AP190" s="5" t="str">
        <f t="shared" si="29"/>
        <v/>
      </c>
      <c r="AR190" s="5" t="str">
        <f t="shared" si="30"/>
        <v/>
      </c>
      <c r="AU190" s="5">
        <f t="shared" si="26"/>
        <v>1.3</v>
      </c>
      <c r="AV190" s="11">
        <f t="shared" si="25"/>
        <v>1.0951233188249214E-4</v>
      </c>
      <c r="AW190" s="5">
        <f t="shared" si="27"/>
        <v>0.10951233188249214</v>
      </c>
    </row>
    <row r="191" spans="1:49" x14ac:dyDescent="0.25">
      <c r="A191" s="1" t="s">
        <v>213</v>
      </c>
      <c r="B191" s="1" t="s">
        <v>92</v>
      </c>
      <c r="C191" s="1" t="s">
        <v>93</v>
      </c>
      <c r="D191" s="1" t="s">
        <v>94</v>
      </c>
      <c r="E191" s="1" t="s">
        <v>81</v>
      </c>
      <c r="F191" s="1" t="s">
        <v>75</v>
      </c>
      <c r="G191" s="1" t="s">
        <v>60</v>
      </c>
      <c r="H191" s="1" t="s">
        <v>76</v>
      </c>
      <c r="I191" s="2">
        <v>39.5</v>
      </c>
      <c r="J191" s="2">
        <v>20.16</v>
      </c>
      <c r="K191" s="2">
        <f t="shared" si="23"/>
        <v>16.989999999999998</v>
      </c>
      <c r="L191" s="2">
        <f t="shared" si="24"/>
        <v>0.02</v>
      </c>
      <c r="P191" s="6">
        <v>16.989999999999998</v>
      </c>
      <c r="Q191" s="5">
        <v>7603.0249999999996</v>
      </c>
      <c r="AN191" s="5" t="str">
        <f t="shared" si="28"/>
        <v/>
      </c>
      <c r="AP191" s="5" t="str">
        <f t="shared" si="29"/>
        <v/>
      </c>
      <c r="AR191" s="5" t="str">
        <f t="shared" si="30"/>
        <v/>
      </c>
      <c r="AT191" s="2">
        <v>0.02</v>
      </c>
      <c r="AU191" s="5">
        <f t="shared" si="26"/>
        <v>7603.0249999999996</v>
      </c>
      <c r="AV191" s="11">
        <f t="shared" si="25"/>
        <v>0.64048076700837286</v>
      </c>
      <c r="AW191" s="5">
        <f t="shared" si="27"/>
        <v>640.48076700837282</v>
      </c>
    </row>
    <row r="192" spans="1:49" x14ac:dyDescent="0.25">
      <c r="A192" s="1" t="s">
        <v>214</v>
      </c>
      <c r="B192" s="1" t="s">
        <v>63</v>
      </c>
      <c r="C192" s="1" t="s">
        <v>64</v>
      </c>
      <c r="D192" s="1" t="s">
        <v>65</v>
      </c>
      <c r="E192" s="1" t="s">
        <v>81</v>
      </c>
      <c r="F192" s="1" t="s">
        <v>75</v>
      </c>
      <c r="G192" s="1" t="s">
        <v>60</v>
      </c>
      <c r="H192" s="1" t="s">
        <v>76</v>
      </c>
      <c r="I192" s="2">
        <v>39.5</v>
      </c>
      <c r="J192" s="2">
        <v>20.25</v>
      </c>
      <c r="K192" s="2">
        <f t="shared" si="23"/>
        <v>3.9</v>
      </c>
      <c r="L192" s="2">
        <f t="shared" si="24"/>
        <v>0.26</v>
      </c>
      <c r="P192" s="6">
        <v>3.9</v>
      </c>
      <c r="Q192" s="5">
        <v>1745.25</v>
      </c>
      <c r="AN192" s="5" t="str">
        <f t="shared" si="28"/>
        <v/>
      </c>
      <c r="AP192" s="5" t="str">
        <f t="shared" si="29"/>
        <v/>
      </c>
      <c r="AR192" s="5" t="str">
        <f t="shared" si="30"/>
        <v/>
      </c>
      <c r="AT192" s="2">
        <v>0.26</v>
      </c>
      <c r="AU192" s="5">
        <f t="shared" si="26"/>
        <v>1745.25</v>
      </c>
      <c r="AV192" s="11">
        <f t="shared" si="25"/>
        <v>0.14702030555224568</v>
      </c>
      <c r="AW192" s="5">
        <f t="shared" si="27"/>
        <v>147.02030555224567</v>
      </c>
    </row>
    <row r="193" spans="1:49" x14ac:dyDescent="0.25">
      <c r="A193" s="1" t="s">
        <v>215</v>
      </c>
      <c r="B193" s="1" t="s">
        <v>216</v>
      </c>
      <c r="C193" s="1" t="s">
        <v>170</v>
      </c>
      <c r="D193" s="1" t="s">
        <v>171</v>
      </c>
      <c r="E193" s="1" t="s">
        <v>74</v>
      </c>
      <c r="F193" s="1" t="s">
        <v>75</v>
      </c>
      <c r="G193" s="1" t="s">
        <v>60</v>
      </c>
      <c r="H193" s="1" t="s">
        <v>76</v>
      </c>
      <c r="I193" s="2">
        <v>39.5</v>
      </c>
      <c r="J193" s="2">
        <v>21.2</v>
      </c>
      <c r="K193" s="2">
        <f t="shared" si="23"/>
        <v>7.98</v>
      </c>
      <c r="L193" s="2">
        <f t="shared" si="24"/>
        <v>0</v>
      </c>
      <c r="N193" s="4">
        <v>7.98</v>
      </c>
      <c r="O193" s="5">
        <v>4345.1100000000006</v>
      </c>
      <c r="AN193" s="5" t="str">
        <f t="shared" ref="AN193:AN223" si="31">IF(AM193&gt;0,AM193*$AN$1,"")</f>
        <v/>
      </c>
      <c r="AP193" s="5" t="str">
        <f t="shared" ref="AP193:AP223" si="32">IF(AO193&gt;0,AO193*$AP$1,"")</f>
        <v/>
      </c>
      <c r="AR193" s="5" t="str">
        <f t="shared" ref="AR193:AR223" si="33">IF(AQ193&gt;0,AQ193*$AR$1,"")</f>
        <v/>
      </c>
      <c r="AU193" s="5">
        <f t="shared" si="26"/>
        <v>4345.1100000000006</v>
      </c>
      <c r="AV193" s="11">
        <f t="shared" si="25"/>
        <v>0.36603317568148885</v>
      </c>
      <c r="AW193" s="5">
        <f t="shared" si="27"/>
        <v>366.0331756814889</v>
      </c>
    </row>
    <row r="194" spans="1:49" x14ac:dyDescent="0.25">
      <c r="A194" s="1" t="s">
        <v>217</v>
      </c>
      <c r="B194" s="1" t="s">
        <v>216</v>
      </c>
      <c r="C194" s="1" t="s">
        <v>170</v>
      </c>
      <c r="D194" s="1" t="s">
        <v>171</v>
      </c>
      <c r="E194" s="1" t="s">
        <v>74</v>
      </c>
      <c r="F194" s="1" t="s">
        <v>75</v>
      </c>
      <c r="G194" s="1" t="s">
        <v>60</v>
      </c>
      <c r="H194" s="1" t="s">
        <v>76</v>
      </c>
      <c r="I194" s="2">
        <v>39.5</v>
      </c>
      <c r="J194" s="2">
        <v>21.04</v>
      </c>
      <c r="K194" s="2">
        <f t="shared" si="23"/>
        <v>7.1</v>
      </c>
      <c r="L194" s="2">
        <f t="shared" si="24"/>
        <v>0</v>
      </c>
      <c r="N194" s="4">
        <v>7</v>
      </c>
      <c r="O194" s="5">
        <v>3811.5</v>
      </c>
      <c r="P194" s="6">
        <v>0.1</v>
      </c>
      <c r="Q194" s="5">
        <v>44.75</v>
      </c>
      <c r="AN194" s="5" t="str">
        <f t="shared" si="31"/>
        <v/>
      </c>
      <c r="AP194" s="5" t="str">
        <f t="shared" si="32"/>
        <v/>
      </c>
      <c r="AR194" s="5" t="str">
        <f t="shared" si="33"/>
        <v/>
      </c>
      <c r="AU194" s="5">
        <f t="shared" si="26"/>
        <v>3856.25</v>
      </c>
      <c r="AV194" s="11">
        <f t="shared" si="25"/>
        <v>0.3248514844783541</v>
      </c>
      <c r="AW194" s="5">
        <f t="shared" si="27"/>
        <v>324.85148447835411</v>
      </c>
    </row>
    <row r="195" spans="1:49" x14ac:dyDescent="0.25">
      <c r="A195" s="1" t="s">
        <v>217</v>
      </c>
      <c r="B195" s="1" t="s">
        <v>216</v>
      </c>
      <c r="C195" s="1" t="s">
        <v>170</v>
      </c>
      <c r="D195" s="1" t="s">
        <v>171</v>
      </c>
      <c r="E195" s="1" t="s">
        <v>88</v>
      </c>
      <c r="F195" s="1" t="s">
        <v>75</v>
      </c>
      <c r="G195" s="1" t="s">
        <v>60</v>
      </c>
      <c r="H195" s="1" t="s">
        <v>76</v>
      </c>
      <c r="I195" s="2">
        <v>39.5</v>
      </c>
      <c r="J195" s="2">
        <v>7.0000000000000007E-2</v>
      </c>
      <c r="K195" s="2">
        <f t="shared" ref="K195:K223" si="34">SUM(N195,P195,R195,T195,V195,X195,Z195,AD195,AG195,AI195,AK195,AX195,AZ195,BB195,BD195,AB195)</f>
        <v>0.02</v>
      </c>
      <c r="L195" s="2">
        <f t="shared" ref="L195:L223" si="35">SUM(M195,AF195,AM195,AO195,AQ195,AS195,AT195)</f>
        <v>0</v>
      </c>
      <c r="P195" s="6">
        <v>0.02</v>
      </c>
      <c r="Q195" s="5">
        <v>8.9500000000000011</v>
      </c>
      <c r="AN195" s="5" t="str">
        <f t="shared" si="31"/>
        <v/>
      </c>
      <c r="AP195" s="5" t="str">
        <f t="shared" si="32"/>
        <v/>
      </c>
      <c r="AR195" s="5" t="str">
        <f t="shared" si="33"/>
        <v/>
      </c>
      <c r="AU195" s="5">
        <f t="shared" si="26"/>
        <v>8.9500000000000011</v>
      </c>
      <c r="AV195" s="11">
        <f t="shared" ref="AV195:AV223" si="36">(AU195/$AU$224)*100</f>
        <v>7.5395028488331136E-4</v>
      </c>
      <c r="AW195" s="5">
        <f t="shared" si="27"/>
        <v>0.75395028488331128</v>
      </c>
    </row>
    <row r="196" spans="1:49" x14ac:dyDescent="0.25">
      <c r="A196" s="1" t="s">
        <v>218</v>
      </c>
      <c r="B196" s="1" t="s">
        <v>92</v>
      </c>
      <c r="C196" s="1" t="s">
        <v>93</v>
      </c>
      <c r="D196" s="1" t="s">
        <v>94</v>
      </c>
      <c r="E196" s="1" t="s">
        <v>87</v>
      </c>
      <c r="F196" s="1" t="s">
        <v>75</v>
      </c>
      <c r="G196" s="1" t="s">
        <v>60</v>
      </c>
      <c r="H196" s="1" t="s">
        <v>76</v>
      </c>
      <c r="I196" s="2">
        <v>80</v>
      </c>
      <c r="J196" s="2">
        <v>36.700000000000003</v>
      </c>
      <c r="K196" s="2">
        <f t="shared" si="34"/>
        <v>1.1599999999999999</v>
      </c>
      <c r="L196" s="2">
        <f t="shared" si="35"/>
        <v>0</v>
      </c>
      <c r="P196" s="6">
        <v>1.1599999999999999</v>
      </c>
      <c r="Q196" s="5">
        <v>519.09999999999991</v>
      </c>
      <c r="AN196" s="5" t="str">
        <f t="shared" si="31"/>
        <v/>
      </c>
      <c r="AP196" s="5" t="str">
        <f t="shared" si="32"/>
        <v/>
      </c>
      <c r="AR196" s="5" t="str">
        <f t="shared" si="33"/>
        <v/>
      </c>
      <c r="AU196" s="5">
        <f t="shared" ref="AU196:AU223" si="37">SUM(O196,Q196,S196,U196,W196,Y196,AA196,AE196,AH196,AJ196,AL196,AY196,BA196,BC196,BE196,AC196)</f>
        <v>519.09999999999991</v>
      </c>
      <c r="AV196" s="11">
        <f t="shared" si="36"/>
        <v>4.3729116523232039E-2</v>
      </c>
      <c r="AW196" s="5">
        <f t="shared" ref="AW196:AW223" si="38">(AV196/100)*$AW$1</f>
        <v>43.729116523232044</v>
      </c>
    </row>
    <row r="197" spans="1:49" x14ac:dyDescent="0.25">
      <c r="A197" s="1" t="s">
        <v>218</v>
      </c>
      <c r="B197" s="1" t="s">
        <v>92</v>
      </c>
      <c r="C197" s="1" t="s">
        <v>93</v>
      </c>
      <c r="D197" s="1" t="s">
        <v>94</v>
      </c>
      <c r="E197" s="1" t="s">
        <v>88</v>
      </c>
      <c r="F197" s="1" t="s">
        <v>75</v>
      </c>
      <c r="G197" s="1" t="s">
        <v>60</v>
      </c>
      <c r="H197" s="1" t="s">
        <v>76</v>
      </c>
      <c r="I197" s="2">
        <v>80</v>
      </c>
      <c r="J197" s="2">
        <v>39.49</v>
      </c>
      <c r="K197" s="2">
        <f t="shared" si="34"/>
        <v>19.46</v>
      </c>
      <c r="L197" s="2">
        <f t="shared" si="35"/>
        <v>0</v>
      </c>
      <c r="P197" s="6">
        <v>19.46</v>
      </c>
      <c r="Q197" s="5">
        <v>8708.35</v>
      </c>
      <c r="AN197" s="5" t="str">
        <f t="shared" si="31"/>
        <v/>
      </c>
      <c r="AP197" s="5" t="str">
        <f t="shared" si="32"/>
        <v/>
      </c>
      <c r="AR197" s="5" t="str">
        <f t="shared" si="33"/>
        <v/>
      </c>
      <c r="AU197" s="5">
        <f t="shared" si="37"/>
        <v>8708.35</v>
      </c>
      <c r="AV197" s="11">
        <f t="shared" si="36"/>
        <v>0.73359362719146193</v>
      </c>
      <c r="AW197" s="5">
        <f t="shared" si="38"/>
        <v>733.59362719146202</v>
      </c>
    </row>
    <row r="198" spans="1:49" x14ac:dyDescent="0.25">
      <c r="A198" s="1" t="s">
        <v>219</v>
      </c>
      <c r="B198" s="1" t="s">
        <v>98</v>
      </c>
      <c r="C198" s="1" t="s">
        <v>220</v>
      </c>
      <c r="D198" s="1" t="s">
        <v>86</v>
      </c>
      <c r="E198" s="1" t="s">
        <v>81</v>
      </c>
      <c r="F198" s="1" t="s">
        <v>75</v>
      </c>
      <c r="G198" s="1" t="s">
        <v>60</v>
      </c>
      <c r="H198" s="1" t="s">
        <v>76</v>
      </c>
      <c r="I198" s="2">
        <v>165.1</v>
      </c>
      <c r="J198" s="2">
        <v>0.05</v>
      </c>
      <c r="K198" s="2">
        <f t="shared" si="34"/>
        <v>0</v>
      </c>
      <c r="L198" s="2">
        <f t="shared" si="35"/>
        <v>0.02</v>
      </c>
      <c r="AN198" s="5" t="str">
        <f t="shared" si="31"/>
        <v/>
      </c>
      <c r="AP198" s="5" t="str">
        <f t="shared" si="32"/>
        <v/>
      </c>
      <c r="AR198" s="5" t="str">
        <f t="shared" si="33"/>
        <v/>
      </c>
      <c r="AT198" s="2">
        <v>0.02</v>
      </c>
      <c r="AU198" s="5">
        <f t="shared" si="37"/>
        <v>0</v>
      </c>
      <c r="AV198" s="11">
        <f t="shared" si="36"/>
        <v>0</v>
      </c>
      <c r="AW198" s="5">
        <f t="shared" si="38"/>
        <v>0</v>
      </c>
    </row>
    <row r="199" spans="1:49" x14ac:dyDescent="0.25">
      <c r="A199" s="1" t="s">
        <v>219</v>
      </c>
      <c r="B199" s="1" t="s">
        <v>98</v>
      </c>
      <c r="C199" s="1" t="s">
        <v>220</v>
      </c>
      <c r="D199" s="1" t="s">
        <v>86</v>
      </c>
      <c r="E199" s="1" t="s">
        <v>115</v>
      </c>
      <c r="F199" s="1" t="s">
        <v>221</v>
      </c>
      <c r="G199" s="1" t="s">
        <v>60</v>
      </c>
      <c r="H199" s="1" t="s">
        <v>76</v>
      </c>
      <c r="I199" s="2">
        <v>165.1</v>
      </c>
      <c r="J199" s="2">
        <v>38.75</v>
      </c>
      <c r="K199" s="2">
        <f t="shared" si="34"/>
        <v>30.15</v>
      </c>
      <c r="L199" s="2">
        <f t="shared" si="35"/>
        <v>1.63</v>
      </c>
      <c r="N199" s="4">
        <v>0.74</v>
      </c>
      <c r="O199" s="5">
        <v>402.93</v>
      </c>
      <c r="P199" s="6">
        <v>29.41</v>
      </c>
      <c r="Q199" s="5">
        <v>13160.975</v>
      </c>
      <c r="AN199" s="5" t="str">
        <f t="shared" si="31"/>
        <v/>
      </c>
      <c r="AO199" s="3">
        <v>0.5</v>
      </c>
      <c r="AP199" s="5">
        <f t="shared" si="32"/>
        <v>1550</v>
      </c>
      <c r="AR199" s="5" t="str">
        <f t="shared" si="33"/>
        <v/>
      </c>
      <c r="AS199" s="2">
        <v>1.1299999999999999</v>
      </c>
      <c r="AU199" s="5">
        <f t="shared" si="37"/>
        <v>13563.905000000001</v>
      </c>
      <c r="AV199" s="11">
        <f t="shared" si="36"/>
        <v>1.1426268199866112</v>
      </c>
      <c r="AW199" s="5">
        <f t="shared" si="38"/>
        <v>1142.6268199866111</v>
      </c>
    </row>
    <row r="200" spans="1:49" x14ac:dyDescent="0.25">
      <c r="A200" s="1" t="s">
        <v>219</v>
      </c>
      <c r="B200" s="1" t="s">
        <v>98</v>
      </c>
      <c r="C200" s="1" t="s">
        <v>220</v>
      </c>
      <c r="D200" s="1" t="s">
        <v>86</v>
      </c>
      <c r="E200" s="1" t="s">
        <v>118</v>
      </c>
      <c r="F200" s="1" t="s">
        <v>221</v>
      </c>
      <c r="G200" s="1" t="s">
        <v>60</v>
      </c>
      <c r="H200" s="1" t="s">
        <v>76</v>
      </c>
      <c r="I200" s="2">
        <v>165.1</v>
      </c>
      <c r="J200" s="2">
        <v>32.28</v>
      </c>
      <c r="K200" s="2">
        <f t="shared" si="34"/>
        <v>0.03</v>
      </c>
      <c r="L200" s="2">
        <f t="shared" si="35"/>
        <v>0.32</v>
      </c>
      <c r="P200" s="6">
        <v>0.03</v>
      </c>
      <c r="Q200" s="5">
        <v>13.425000000000001</v>
      </c>
      <c r="AN200" s="5" t="str">
        <f t="shared" si="31"/>
        <v/>
      </c>
      <c r="AP200" s="5" t="str">
        <f t="shared" si="32"/>
        <v/>
      </c>
      <c r="AQ200" s="2">
        <v>0.04</v>
      </c>
      <c r="AR200" s="5">
        <f t="shared" si="33"/>
        <v>0.04</v>
      </c>
      <c r="AS200" s="2">
        <v>0.1</v>
      </c>
      <c r="AT200" s="2">
        <v>0.18</v>
      </c>
      <c r="AU200" s="5">
        <f t="shared" si="37"/>
        <v>13.425000000000001</v>
      </c>
      <c r="AV200" s="11">
        <f t="shared" si="36"/>
        <v>1.1309254273249669E-3</v>
      </c>
      <c r="AW200" s="5">
        <f t="shared" si="38"/>
        <v>1.1309254273249669</v>
      </c>
    </row>
    <row r="201" spans="1:49" x14ac:dyDescent="0.25">
      <c r="A201" s="1" t="s">
        <v>219</v>
      </c>
      <c r="B201" s="1" t="s">
        <v>98</v>
      </c>
      <c r="C201" s="1" t="s">
        <v>220</v>
      </c>
      <c r="D201" s="1" t="s">
        <v>86</v>
      </c>
      <c r="E201" s="1" t="s">
        <v>102</v>
      </c>
      <c r="F201" s="1" t="s">
        <v>221</v>
      </c>
      <c r="G201" s="1" t="s">
        <v>60</v>
      </c>
      <c r="H201" s="1" t="s">
        <v>76</v>
      </c>
      <c r="I201" s="2">
        <v>165.1</v>
      </c>
      <c r="J201" s="2">
        <v>37.22</v>
      </c>
      <c r="K201" s="2">
        <f t="shared" si="34"/>
        <v>13.98</v>
      </c>
      <c r="L201" s="2">
        <f t="shared" si="35"/>
        <v>5.58</v>
      </c>
      <c r="P201" s="6">
        <v>13.98</v>
      </c>
      <c r="Q201" s="5">
        <v>6256.05</v>
      </c>
      <c r="AN201" s="5" t="str">
        <f t="shared" si="31"/>
        <v/>
      </c>
      <c r="AO201" s="3">
        <v>0.94</v>
      </c>
      <c r="AP201" s="5">
        <f t="shared" si="32"/>
        <v>2914</v>
      </c>
      <c r="AQ201" s="2">
        <v>0.28000000000000003</v>
      </c>
      <c r="AR201" s="5">
        <f t="shared" si="33"/>
        <v>0.28000000000000003</v>
      </c>
      <c r="AS201" s="2">
        <v>1.88</v>
      </c>
      <c r="AT201" s="2">
        <v>2.48</v>
      </c>
      <c r="AU201" s="5">
        <f t="shared" si="37"/>
        <v>6256.05</v>
      </c>
      <c r="AV201" s="11">
        <f t="shared" si="36"/>
        <v>0.52701124913343456</v>
      </c>
      <c r="AW201" s="5">
        <f t="shared" si="38"/>
        <v>527.01124913343449</v>
      </c>
    </row>
    <row r="202" spans="1:49" x14ac:dyDescent="0.25">
      <c r="A202" s="1" t="s">
        <v>219</v>
      </c>
      <c r="B202" s="1" t="s">
        <v>98</v>
      </c>
      <c r="C202" s="1" t="s">
        <v>220</v>
      </c>
      <c r="D202" s="1" t="s">
        <v>86</v>
      </c>
      <c r="E202" s="1" t="s">
        <v>95</v>
      </c>
      <c r="F202" s="1" t="s">
        <v>221</v>
      </c>
      <c r="G202" s="1" t="s">
        <v>60</v>
      </c>
      <c r="H202" s="1" t="s">
        <v>76</v>
      </c>
      <c r="I202" s="2">
        <v>165.1</v>
      </c>
      <c r="J202" s="2">
        <v>37.89</v>
      </c>
      <c r="K202" s="2">
        <f t="shared" si="34"/>
        <v>20.57</v>
      </c>
      <c r="L202" s="2">
        <f t="shared" si="35"/>
        <v>1.85</v>
      </c>
      <c r="N202" s="4">
        <v>20.55</v>
      </c>
      <c r="O202" s="5">
        <v>11189.475</v>
      </c>
      <c r="P202" s="6">
        <v>0.02</v>
      </c>
      <c r="Q202" s="5">
        <v>8.9500000000000011</v>
      </c>
      <c r="AN202" s="5" t="str">
        <f t="shared" si="31"/>
        <v/>
      </c>
      <c r="AO202" s="3">
        <v>0.5</v>
      </c>
      <c r="AP202" s="5">
        <f t="shared" si="32"/>
        <v>1550</v>
      </c>
      <c r="AR202" s="5" t="str">
        <f t="shared" si="33"/>
        <v/>
      </c>
      <c r="AS202" s="2">
        <v>1.35</v>
      </c>
      <c r="AU202" s="5">
        <f t="shared" si="37"/>
        <v>11198.425000000001</v>
      </c>
      <c r="AV202" s="11">
        <f t="shared" si="36"/>
        <v>0.94335818089322854</v>
      </c>
      <c r="AW202" s="5">
        <f t="shared" si="38"/>
        <v>943.35818089322856</v>
      </c>
    </row>
    <row r="203" spans="1:49" x14ac:dyDescent="0.25">
      <c r="B203" s="1" t="s">
        <v>238</v>
      </c>
      <c r="C203" s="1" t="s">
        <v>239</v>
      </c>
      <c r="D203" s="1" t="s">
        <v>240</v>
      </c>
      <c r="E203" s="1" t="s">
        <v>81</v>
      </c>
      <c r="F203" s="1" t="s">
        <v>96</v>
      </c>
      <c r="G203" s="1" t="s">
        <v>60</v>
      </c>
      <c r="H203" s="1" t="s">
        <v>61</v>
      </c>
      <c r="J203" s="2">
        <v>0.25</v>
      </c>
      <c r="K203" s="2">
        <f t="shared" si="34"/>
        <v>0</v>
      </c>
      <c r="L203" s="2">
        <f t="shared" si="35"/>
        <v>0.2500000037252903</v>
      </c>
      <c r="AO203" s="3">
        <v>0.20000000298023221</v>
      </c>
      <c r="AP203" s="5">
        <f t="shared" ref="AP203:AP209" si="39">IF(AO203&gt;0,AO203*$AN$1,"")</f>
        <v>372.00000554323191</v>
      </c>
      <c r="AR203" s="5" t="str">
        <f t="shared" ref="AR203:AR209" si="40">IF(AQ203&gt;0,AQ203*$AP$1,"")</f>
        <v/>
      </c>
      <c r="AS203" s="2">
        <v>5.000000074505806E-2</v>
      </c>
      <c r="AU203" s="5">
        <f t="shared" si="37"/>
        <v>0</v>
      </c>
      <c r="AV203" s="11">
        <f t="shared" si="36"/>
        <v>0</v>
      </c>
      <c r="AW203" s="5">
        <f t="shared" si="38"/>
        <v>0</v>
      </c>
    </row>
    <row r="204" spans="1:49" x14ac:dyDescent="0.25">
      <c r="B204" s="1" t="s">
        <v>238</v>
      </c>
      <c r="C204" s="1" t="s">
        <v>239</v>
      </c>
      <c r="D204" s="1" t="s">
        <v>240</v>
      </c>
      <c r="E204" s="1" t="s">
        <v>73</v>
      </c>
      <c r="F204" s="1" t="s">
        <v>137</v>
      </c>
      <c r="G204" s="1" t="s">
        <v>60</v>
      </c>
      <c r="H204" s="1" t="s">
        <v>61</v>
      </c>
      <c r="J204" s="2">
        <v>0.14000000000000001</v>
      </c>
      <c r="K204" s="2">
        <f t="shared" si="34"/>
        <v>0</v>
      </c>
      <c r="L204" s="2">
        <f t="shared" si="35"/>
        <v>0.13999999687075615</v>
      </c>
      <c r="AO204" s="3">
        <v>7.9999998211860657E-2</v>
      </c>
      <c r="AP204" s="5">
        <f t="shared" si="39"/>
        <v>148.79999667406082</v>
      </c>
      <c r="AR204" s="5" t="str">
        <f t="shared" si="40"/>
        <v/>
      </c>
      <c r="AS204" s="2">
        <v>5.9999998658895493E-2</v>
      </c>
      <c r="AU204" s="5">
        <f t="shared" si="37"/>
        <v>0</v>
      </c>
      <c r="AV204" s="11">
        <f t="shared" si="36"/>
        <v>0</v>
      </c>
      <c r="AW204" s="5">
        <f t="shared" si="38"/>
        <v>0</v>
      </c>
    </row>
    <row r="205" spans="1:49" x14ac:dyDescent="0.25">
      <c r="B205" s="1" t="s">
        <v>238</v>
      </c>
      <c r="C205" s="1" t="s">
        <v>239</v>
      </c>
      <c r="D205" s="1" t="s">
        <v>240</v>
      </c>
      <c r="E205" s="1" t="s">
        <v>81</v>
      </c>
      <c r="F205" s="1" t="s">
        <v>137</v>
      </c>
      <c r="G205" s="1" t="s">
        <v>60</v>
      </c>
      <c r="H205" s="1" t="s">
        <v>61</v>
      </c>
      <c r="J205" s="2">
        <v>0.2</v>
      </c>
      <c r="K205" s="2">
        <f t="shared" si="34"/>
        <v>0</v>
      </c>
      <c r="L205" s="2">
        <f t="shared" si="35"/>
        <v>0.20000000298023229</v>
      </c>
      <c r="AO205" s="3">
        <v>9.0000003576278687E-2</v>
      </c>
      <c r="AP205" s="5">
        <f t="shared" si="39"/>
        <v>167.40000665187836</v>
      </c>
      <c r="AR205" s="5" t="str">
        <f t="shared" si="40"/>
        <v/>
      </c>
      <c r="AS205" s="2">
        <v>0.10999999940395359</v>
      </c>
      <c r="AU205" s="5">
        <f t="shared" si="37"/>
        <v>0</v>
      </c>
      <c r="AV205" s="11">
        <f t="shared" si="36"/>
        <v>0</v>
      </c>
      <c r="AW205" s="5">
        <f t="shared" si="38"/>
        <v>0</v>
      </c>
    </row>
    <row r="206" spans="1:49" x14ac:dyDescent="0.25">
      <c r="B206" s="1" t="s">
        <v>238</v>
      </c>
      <c r="C206" s="1" t="s">
        <v>239</v>
      </c>
      <c r="D206" s="1" t="s">
        <v>240</v>
      </c>
      <c r="E206" s="1" t="s">
        <v>88</v>
      </c>
      <c r="F206" s="1" t="s">
        <v>137</v>
      </c>
      <c r="G206" s="1" t="s">
        <v>60</v>
      </c>
      <c r="H206" s="1" t="s">
        <v>61</v>
      </c>
      <c r="J206" s="2">
        <v>0.11</v>
      </c>
      <c r="K206" s="2">
        <f t="shared" si="34"/>
        <v>0</v>
      </c>
      <c r="L206" s="2">
        <f t="shared" si="35"/>
        <v>0.11000000312924385</v>
      </c>
      <c r="AO206" s="3">
        <v>9.0000003576278687E-2</v>
      </c>
      <c r="AP206" s="5">
        <f t="shared" si="39"/>
        <v>167.40000665187836</v>
      </c>
      <c r="AR206" s="5" t="str">
        <f t="shared" si="40"/>
        <v/>
      </c>
      <c r="AS206" s="2">
        <v>1.9999999552965161E-2</v>
      </c>
      <c r="AU206" s="5">
        <f t="shared" si="37"/>
        <v>0</v>
      </c>
      <c r="AV206" s="11">
        <f t="shared" si="36"/>
        <v>0</v>
      </c>
      <c r="AW206" s="5">
        <f t="shared" si="38"/>
        <v>0</v>
      </c>
    </row>
    <row r="207" spans="1:49" x14ac:dyDescent="0.25">
      <c r="B207" s="1" t="s">
        <v>238</v>
      </c>
      <c r="C207" s="1" t="s">
        <v>239</v>
      </c>
      <c r="D207" s="1" t="s">
        <v>240</v>
      </c>
      <c r="E207" s="1" t="s">
        <v>74</v>
      </c>
      <c r="F207" s="1" t="s">
        <v>137</v>
      </c>
      <c r="G207" s="1" t="s">
        <v>60</v>
      </c>
      <c r="H207" s="1" t="s">
        <v>61</v>
      </c>
      <c r="J207" s="2">
        <v>0.28000000000000003</v>
      </c>
      <c r="K207" s="2">
        <f t="shared" si="34"/>
        <v>0</v>
      </c>
      <c r="L207" s="2">
        <f t="shared" si="35"/>
        <v>0.26000000536441809</v>
      </c>
      <c r="AO207" s="3">
        <v>0.10999999940395359</v>
      </c>
      <c r="AP207" s="5">
        <f t="shared" si="39"/>
        <v>204.59999889135369</v>
      </c>
      <c r="AR207" s="5" t="str">
        <f t="shared" si="40"/>
        <v/>
      </c>
      <c r="AS207" s="2">
        <v>0.15000000596046451</v>
      </c>
      <c r="AU207" s="5">
        <f t="shared" si="37"/>
        <v>0</v>
      </c>
      <c r="AV207" s="11">
        <f t="shared" si="36"/>
        <v>0</v>
      </c>
      <c r="AW207" s="5">
        <f t="shared" si="38"/>
        <v>0</v>
      </c>
    </row>
    <row r="208" spans="1:49" x14ac:dyDescent="0.25">
      <c r="B208" s="1" t="s">
        <v>238</v>
      </c>
      <c r="C208" s="1" t="s">
        <v>239</v>
      </c>
      <c r="D208" s="1" t="s">
        <v>240</v>
      </c>
      <c r="E208" s="1" t="s">
        <v>102</v>
      </c>
      <c r="F208" s="1" t="s">
        <v>221</v>
      </c>
      <c r="G208" s="1" t="s">
        <v>60</v>
      </c>
      <c r="H208" s="1" t="s">
        <v>76</v>
      </c>
      <c r="J208" s="2">
        <v>2.34</v>
      </c>
      <c r="K208" s="2">
        <f t="shared" si="34"/>
        <v>0</v>
      </c>
      <c r="L208" s="2">
        <f t="shared" si="35"/>
        <v>0.16999999433755872</v>
      </c>
      <c r="AP208" s="5" t="str">
        <f t="shared" si="39"/>
        <v/>
      </c>
      <c r="AQ208" s="2">
        <v>2.999999932944775E-2</v>
      </c>
      <c r="AR208" s="5">
        <f t="shared" si="40"/>
        <v>92.999997921288028</v>
      </c>
      <c r="AS208" s="2">
        <v>0.12999999523162839</v>
      </c>
      <c r="AT208" s="2">
        <v>9.9999997764825821E-3</v>
      </c>
      <c r="AU208" s="5">
        <f t="shared" si="37"/>
        <v>0</v>
      </c>
      <c r="AV208" s="11">
        <f t="shared" si="36"/>
        <v>0</v>
      </c>
      <c r="AW208" s="5">
        <f t="shared" si="38"/>
        <v>0</v>
      </c>
    </row>
    <row r="209" spans="1:57" x14ac:dyDescent="0.25">
      <c r="B209" s="1" t="s">
        <v>238</v>
      </c>
      <c r="C209" s="1" t="s">
        <v>239</v>
      </c>
      <c r="D209" s="1" t="s">
        <v>240</v>
      </c>
      <c r="E209" s="1" t="s">
        <v>73</v>
      </c>
      <c r="F209" s="1" t="s">
        <v>181</v>
      </c>
      <c r="G209" s="1" t="s">
        <v>60</v>
      </c>
      <c r="H209" s="1" t="s">
        <v>61</v>
      </c>
      <c r="J209" s="2">
        <v>0.52</v>
      </c>
      <c r="K209" s="2">
        <f t="shared" si="34"/>
        <v>0</v>
      </c>
      <c r="L209" s="2">
        <f t="shared" si="35"/>
        <v>0</v>
      </c>
      <c r="AP209" s="5" t="str">
        <f t="shared" si="39"/>
        <v/>
      </c>
      <c r="AR209" s="5" t="str">
        <f t="shared" si="40"/>
        <v/>
      </c>
      <c r="AU209" s="5">
        <f t="shared" si="37"/>
        <v>0</v>
      </c>
      <c r="AV209" s="11">
        <f t="shared" si="36"/>
        <v>0</v>
      </c>
      <c r="AW209" s="5">
        <f t="shared" si="38"/>
        <v>0</v>
      </c>
    </row>
    <row r="210" spans="1:57" x14ac:dyDescent="0.25">
      <c r="B210" s="41" t="s">
        <v>232</v>
      </c>
      <c r="K210" s="2">
        <f t="shared" si="34"/>
        <v>0</v>
      </c>
      <c r="L210" s="2">
        <f t="shared" si="35"/>
        <v>0</v>
      </c>
      <c r="AU210" s="5">
        <f t="shared" si="37"/>
        <v>0</v>
      </c>
      <c r="AV210" s="11">
        <f t="shared" si="36"/>
        <v>0</v>
      </c>
      <c r="AW210" s="5">
        <f t="shared" si="38"/>
        <v>0</v>
      </c>
    </row>
    <row r="211" spans="1:57" x14ac:dyDescent="0.25">
      <c r="B211" s="1" t="s">
        <v>222</v>
      </c>
      <c r="C211" s="1" t="s">
        <v>234</v>
      </c>
      <c r="D211" s="1" t="s">
        <v>235</v>
      </c>
      <c r="J211" s="2">
        <v>12.6</v>
      </c>
      <c r="K211" s="2">
        <f t="shared" si="34"/>
        <v>44.43</v>
      </c>
      <c r="L211" s="2">
        <f t="shared" si="35"/>
        <v>0</v>
      </c>
      <c r="AI211" s="9">
        <v>44.43</v>
      </c>
      <c r="AJ211" s="5">
        <v>19322.893</v>
      </c>
      <c r="AN211" s="5" t="str">
        <f t="shared" si="31"/>
        <v/>
      </c>
      <c r="AP211" s="5" t="str">
        <f t="shared" si="32"/>
        <v/>
      </c>
      <c r="AR211" s="5" t="str">
        <f t="shared" si="33"/>
        <v/>
      </c>
      <c r="AU211" s="5">
        <f t="shared" si="37"/>
        <v>19322.893</v>
      </c>
      <c r="AV211" s="11">
        <f t="shared" si="36"/>
        <v>1.6277654393429879</v>
      </c>
      <c r="AW211" s="5">
        <f t="shared" si="38"/>
        <v>1627.7654393429877</v>
      </c>
    </row>
    <row r="212" spans="1:57" x14ac:dyDescent="0.25">
      <c r="B212" s="1" t="s">
        <v>241</v>
      </c>
      <c r="C212" s="1" t="s">
        <v>234</v>
      </c>
      <c r="D212" s="1" t="s">
        <v>235</v>
      </c>
      <c r="J212" s="2">
        <v>2.39</v>
      </c>
      <c r="K212" s="2">
        <f t="shared" si="34"/>
        <v>0.23</v>
      </c>
      <c r="L212" s="2">
        <f t="shared" si="35"/>
        <v>0</v>
      </c>
      <c r="AI212" s="9">
        <v>0.23</v>
      </c>
      <c r="AJ212" s="5">
        <v>99.631400000000014</v>
      </c>
      <c r="AN212" s="5" t="str">
        <f>IF(AM212&gt;0,AM212*$AN$1,"")</f>
        <v/>
      </c>
      <c r="AP212" s="5" t="str">
        <f>IF(AO212&gt;0,AO212*$AP$1,"")</f>
        <v/>
      </c>
      <c r="AR212" s="5" t="str">
        <f>IF(AQ212&gt;0,AQ212*$AR$1,"")</f>
        <v/>
      </c>
      <c r="AU212" s="5">
        <f t="shared" si="37"/>
        <v>99.631400000000014</v>
      </c>
      <c r="AV212" s="11">
        <f t="shared" si="36"/>
        <v>8.3929745713210227E-3</v>
      </c>
      <c r="AW212" s="5">
        <f t="shared" si="38"/>
        <v>8.3929745713210231</v>
      </c>
    </row>
    <row r="213" spans="1:57" x14ac:dyDescent="0.25">
      <c r="B213" s="1" t="s">
        <v>242</v>
      </c>
      <c r="C213" s="1" t="s">
        <v>234</v>
      </c>
      <c r="D213" s="1" t="s">
        <v>235</v>
      </c>
      <c r="K213" s="2">
        <f t="shared" si="34"/>
        <v>14.51</v>
      </c>
      <c r="L213" s="2">
        <f t="shared" si="35"/>
        <v>0</v>
      </c>
      <c r="AI213" s="9">
        <v>14.51</v>
      </c>
      <c r="AJ213" s="5">
        <v>6358.2914000000001</v>
      </c>
      <c r="AU213" s="5">
        <f t="shared" si="37"/>
        <v>6358.2914000000001</v>
      </c>
      <c r="AV213" s="11">
        <f t="shared" si="36"/>
        <v>0.53562409077107354</v>
      </c>
      <c r="AW213" s="5">
        <f t="shared" si="38"/>
        <v>535.6240907710735</v>
      </c>
    </row>
    <row r="214" spans="1:57" x14ac:dyDescent="0.25">
      <c r="B214" s="41" t="s">
        <v>233</v>
      </c>
      <c r="K214" s="2">
        <f t="shared" si="34"/>
        <v>0</v>
      </c>
      <c r="L214" s="2">
        <f t="shared" si="35"/>
        <v>0</v>
      </c>
      <c r="AU214" s="5">
        <f t="shared" si="37"/>
        <v>0</v>
      </c>
      <c r="AV214" s="11">
        <f t="shared" si="36"/>
        <v>0</v>
      </c>
      <c r="AW214" s="5">
        <f t="shared" si="38"/>
        <v>0</v>
      </c>
    </row>
    <row r="215" spans="1:57" x14ac:dyDescent="0.25">
      <c r="B215" s="1" t="s">
        <v>224</v>
      </c>
      <c r="C215" s="1" t="s">
        <v>236</v>
      </c>
      <c r="D215" s="1" t="s">
        <v>237</v>
      </c>
      <c r="J215" s="2">
        <v>4.8099999999999996</v>
      </c>
      <c r="K215" s="2">
        <f t="shared" si="34"/>
        <v>6.16</v>
      </c>
      <c r="L215" s="2">
        <f t="shared" si="35"/>
        <v>0</v>
      </c>
      <c r="AI215" s="9">
        <v>6.16</v>
      </c>
      <c r="AJ215" s="5">
        <v>2506.1432</v>
      </c>
      <c r="AN215" s="5" t="str">
        <f>IF(AM215&gt;0,AM215*$AN$1,"")</f>
        <v/>
      </c>
      <c r="AP215" s="5" t="str">
        <f>IF(AO215&gt;0,AO215*$AP$1,"")</f>
        <v/>
      </c>
      <c r="AR215" s="5" t="str">
        <f>IF(AQ215&gt;0,AQ215*$AR$1,"")</f>
        <v/>
      </c>
      <c r="AU215" s="5">
        <f t="shared" si="37"/>
        <v>2506.1432</v>
      </c>
      <c r="AV215" s="11">
        <f t="shared" si="36"/>
        <v>0.21111814297188528</v>
      </c>
      <c r="AW215" s="5">
        <f t="shared" si="38"/>
        <v>211.11814297188528</v>
      </c>
    </row>
    <row r="216" spans="1:57" x14ac:dyDescent="0.25">
      <c r="B216" s="1" t="s">
        <v>228</v>
      </c>
      <c r="C216" s="1" t="s">
        <v>236</v>
      </c>
      <c r="D216" s="1" t="s">
        <v>237</v>
      </c>
      <c r="J216" s="2">
        <v>1.56</v>
      </c>
      <c r="K216" s="2">
        <f t="shared" si="34"/>
        <v>0.75</v>
      </c>
      <c r="L216" s="2">
        <f t="shared" si="35"/>
        <v>0</v>
      </c>
      <c r="AI216" s="9">
        <v>0.75</v>
      </c>
      <c r="AJ216" s="5">
        <v>295.35000000000002</v>
      </c>
      <c r="AN216" s="5" t="str">
        <f>IF(AM216&gt;0,AM216*$AN$1,"")</f>
        <v/>
      </c>
      <c r="AP216" s="5" t="str">
        <f>IF(AO216&gt;0,AO216*$AP$1,"")</f>
        <v/>
      </c>
      <c r="AR216" s="5" t="str">
        <f>IF(AQ216&gt;0,AQ216*$AR$1,"")</f>
        <v/>
      </c>
      <c r="AU216" s="5">
        <f t="shared" si="37"/>
        <v>295.35000000000002</v>
      </c>
      <c r="AV216" s="11">
        <f t="shared" si="36"/>
        <v>2.4880359401149275E-2</v>
      </c>
      <c r="AW216" s="5">
        <f t="shared" si="38"/>
        <v>24.880359401149274</v>
      </c>
    </row>
    <row r="217" spans="1:57" x14ac:dyDescent="0.25">
      <c r="B217" s="1" t="s">
        <v>223</v>
      </c>
      <c r="C217" s="1" t="s">
        <v>236</v>
      </c>
      <c r="D217" s="1" t="s">
        <v>237</v>
      </c>
      <c r="J217" s="2">
        <v>3.16</v>
      </c>
      <c r="K217" s="2">
        <f t="shared" si="34"/>
        <v>0.5</v>
      </c>
      <c r="L217" s="2">
        <f t="shared" si="35"/>
        <v>0</v>
      </c>
      <c r="AB217" s="2">
        <v>0.11</v>
      </c>
      <c r="AC217" s="5">
        <v>12.2265</v>
      </c>
      <c r="AI217" s="9">
        <v>0.39</v>
      </c>
      <c r="AJ217" s="5">
        <v>168.9402</v>
      </c>
      <c r="AN217" s="5" t="str">
        <f t="shared" si="31"/>
        <v/>
      </c>
      <c r="AP217" s="5" t="str">
        <f t="shared" si="32"/>
        <v/>
      </c>
      <c r="AR217" s="5" t="str">
        <f t="shared" si="33"/>
        <v/>
      </c>
      <c r="AU217" s="5">
        <f t="shared" si="37"/>
        <v>181.16669999999999</v>
      </c>
      <c r="AV217" s="11">
        <f t="shared" si="36"/>
        <v>1.5261529058812222E-2</v>
      </c>
      <c r="AW217" s="5">
        <f t="shared" si="38"/>
        <v>15.26152905881222</v>
      </c>
    </row>
    <row r="218" spans="1:57" x14ac:dyDescent="0.25">
      <c r="B218" s="1" t="s">
        <v>224</v>
      </c>
      <c r="C218" s="1" t="s">
        <v>236</v>
      </c>
      <c r="D218" s="1" t="s">
        <v>237</v>
      </c>
      <c r="J218" s="2">
        <v>7.39</v>
      </c>
      <c r="K218" s="2">
        <f t="shared" si="34"/>
        <v>5.45</v>
      </c>
      <c r="L218" s="2">
        <f t="shared" si="35"/>
        <v>0</v>
      </c>
      <c r="AI218" s="9">
        <v>5.45</v>
      </c>
      <c r="AJ218" s="5">
        <v>2271.4380000000001</v>
      </c>
      <c r="AN218" s="5" t="str">
        <f t="shared" si="31"/>
        <v/>
      </c>
      <c r="AP218" s="5" t="str">
        <f t="shared" si="32"/>
        <v/>
      </c>
      <c r="AR218" s="5" t="str">
        <f t="shared" si="33"/>
        <v/>
      </c>
      <c r="AU218" s="5">
        <f t="shared" si="37"/>
        <v>2271.4380000000001</v>
      </c>
      <c r="AV218" s="11">
        <f t="shared" si="36"/>
        <v>0.19134651700500321</v>
      </c>
      <c r="AW218" s="5">
        <f t="shared" si="38"/>
        <v>191.34651700500319</v>
      </c>
    </row>
    <row r="219" spans="1:57" x14ac:dyDescent="0.25">
      <c r="B219" s="1" t="s">
        <v>225</v>
      </c>
      <c r="C219" s="1" t="s">
        <v>236</v>
      </c>
      <c r="D219" s="1" t="s">
        <v>237</v>
      </c>
      <c r="J219" s="2">
        <v>11.24</v>
      </c>
      <c r="K219" s="2">
        <f t="shared" si="34"/>
        <v>9.1300000000000008</v>
      </c>
      <c r="L219" s="2">
        <f t="shared" si="35"/>
        <v>0</v>
      </c>
      <c r="AI219" s="9">
        <v>9.1300000000000008</v>
      </c>
      <c r="AJ219" s="5">
        <v>3793.69</v>
      </c>
      <c r="AN219" s="5" t="str">
        <f t="shared" si="31"/>
        <v/>
      </c>
      <c r="AP219" s="5" t="str">
        <f t="shared" si="32"/>
        <v/>
      </c>
      <c r="AR219" s="5" t="str">
        <f t="shared" si="33"/>
        <v/>
      </c>
      <c r="AU219" s="5">
        <f t="shared" si="37"/>
        <v>3793.69</v>
      </c>
      <c r="AV219" s="11">
        <f t="shared" si="36"/>
        <v>0.31958141410714741</v>
      </c>
      <c r="AW219" s="5">
        <f t="shared" si="38"/>
        <v>319.5814141071474</v>
      </c>
    </row>
    <row r="220" spans="1:57" x14ac:dyDescent="0.25">
      <c r="B220" s="1" t="s">
        <v>226</v>
      </c>
      <c r="C220" s="1" t="s">
        <v>236</v>
      </c>
      <c r="D220" s="1" t="s">
        <v>237</v>
      </c>
      <c r="J220" s="2">
        <v>10.210000000000001</v>
      </c>
      <c r="K220" s="2">
        <f t="shared" si="34"/>
        <v>13.97</v>
      </c>
      <c r="L220" s="2">
        <f t="shared" si="35"/>
        <v>0</v>
      </c>
      <c r="AI220" s="9">
        <v>13.97</v>
      </c>
      <c r="AJ220" s="5">
        <v>6021.2020000000011</v>
      </c>
      <c r="AN220" s="5" t="str">
        <f t="shared" si="31"/>
        <v/>
      </c>
      <c r="AP220" s="5" t="str">
        <f t="shared" si="32"/>
        <v/>
      </c>
      <c r="AR220" s="5" t="str">
        <f t="shared" si="33"/>
        <v/>
      </c>
      <c r="AU220" s="5">
        <f t="shared" si="37"/>
        <v>6021.2020000000011</v>
      </c>
      <c r="AV220" s="11">
        <f t="shared" si="36"/>
        <v>0.50722759365809655</v>
      </c>
      <c r="AW220" s="5">
        <f t="shared" si="38"/>
        <v>507.22759365809657</v>
      </c>
    </row>
    <row r="221" spans="1:57" x14ac:dyDescent="0.25">
      <c r="B221" s="1" t="s">
        <v>227</v>
      </c>
      <c r="C221" s="1" t="s">
        <v>236</v>
      </c>
      <c r="D221" s="1" t="s">
        <v>237</v>
      </c>
      <c r="J221" s="2">
        <v>3.919999999999999</v>
      </c>
      <c r="K221" s="2">
        <f t="shared" si="34"/>
        <v>2.1800000000000002</v>
      </c>
      <c r="L221" s="2">
        <f t="shared" si="35"/>
        <v>0</v>
      </c>
      <c r="AI221" s="9">
        <v>2.1800000000000002</v>
      </c>
      <c r="AJ221" s="5">
        <v>918.34159999999997</v>
      </c>
      <c r="AN221" s="5" t="str">
        <f t="shared" si="31"/>
        <v/>
      </c>
      <c r="AP221" s="5" t="str">
        <f t="shared" si="32"/>
        <v/>
      </c>
      <c r="AR221" s="5" t="str">
        <f t="shared" si="33"/>
        <v/>
      </c>
      <c r="AU221" s="5">
        <f t="shared" si="37"/>
        <v>918.34159999999997</v>
      </c>
      <c r="AV221" s="11">
        <f t="shared" si="36"/>
        <v>7.7361330831306793E-2</v>
      </c>
      <c r="AW221" s="5">
        <f t="shared" si="38"/>
        <v>77.361330831306788</v>
      </c>
    </row>
    <row r="222" spans="1:57" x14ac:dyDescent="0.25">
      <c r="B222" s="1" t="s">
        <v>229</v>
      </c>
      <c r="C222" s="1" t="s">
        <v>236</v>
      </c>
      <c r="D222" s="1" t="s">
        <v>237</v>
      </c>
      <c r="J222" s="2">
        <v>1.99</v>
      </c>
      <c r="K222" s="2">
        <f t="shared" si="34"/>
        <v>11.4</v>
      </c>
      <c r="L222" s="2">
        <f t="shared" si="35"/>
        <v>0</v>
      </c>
      <c r="AI222" s="9">
        <v>11.4</v>
      </c>
      <c r="AJ222" s="5">
        <v>4203.21</v>
      </c>
      <c r="AN222" s="5" t="str">
        <f t="shared" si="31"/>
        <v/>
      </c>
      <c r="AP222" s="5" t="str">
        <f t="shared" si="32"/>
        <v/>
      </c>
      <c r="AR222" s="5" t="str">
        <f t="shared" si="33"/>
        <v/>
      </c>
      <c r="AU222" s="5">
        <f t="shared" si="37"/>
        <v>4203.21</v>
      </c>
      <c r="AV222" s="11">
        <f t="shared" si="36"/>
        <v>0.35407948345523826</v>
      </c>
      <c r="AW222" s="5">
        <f t="shared" si="38"/>
        <v>354.07948345523829</v>
      </c>
    </row>
    <row r="223" spans="1:57" ht="15.75" thickBot="1" x14ac:dyDescent="0.3">
      <c r="B223" s="1" t="s">
        <v>230</v>
      </c>
      <c r="C223" s="1" t="s">
        <v>236</v>
      </c>
      <c r="D223" s="1" t="s">
        <v>237</v>
      </c>
      <c r="J223" s="2">
        <v>2.4700000000000002</v>
      </c>
      <c r="K223" s="2">
        <f t="shared" si="34"/>
        <v>9.98</v>
      </c>
      <c r="L223" s="2">
        <f t="shared" si="35"/>
        <v>0</v>
      </c>
      <c r="AI223" s="9">
        <v>9.98</v>
      </c>
      <c r="AJ223" s="5">
        <v>3978.31</v>
      </c>
      <c r="AN223" s="5" t="str">
        <f t="shared" si="31"/>
        <v/>
      </c>
      <c r="AP223" s="5" t="str">
        <f t="shared" si="32"/>
        <v/>
      </c>
      <c r="AR223" s="5" t="str">
        <f t="shared" si="33"/>
        <v/>
      </c>
      <c r="AU223" s="5">
        <f t="shared" si="37"/>
        <v>3978.31</v>
      </c>
      <c r="AV223" s="11">
        <f t="shared" si="36"/>
        <v>0.33513385003956714</v>
      </c>
      <c r="AW223" s="5">
        <f t="shared" si="38"/>
        <v>335.13385003956711</v>
      </c>
    </row>
    <row r="224" spans="1:57" ht="15.75" thickTop="1" x14ac:dyDescent="0.2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>
        <f t="shared" ref="K224:BE224" si="41">SUM(K3:K223)</f>
        <v>3133.6399999999994</v>
      </c>
      <c r="L224" s="28">
        <f t="shared" si="41"/>
        <v>31.370000006407501</v>
      </c>
      <c r="M224" s="29">
        <f t="shared" si="41"/>
        <v>0</v>
      </c>
      <c r="N224" s="30">
        <f t="shared" si="41"/>
        <v>592.77</v>
      </c>
      <c r="O224" s="31">
        <f t="shared" si="41"/>
        <v>322763.26500000007</v>
      </c>
      <c r="P224" s="32">
        <f t="shared" si="41"/>
        <v>1459.6299999999994</v>
      </c>
      <c r="Q224" s="31">
        <f t="shared" si="41"/>
        <v>653184.42500000005</v>
      </c>
      <c r="R224" s="33">
        <f t="shared" si="41"/>
        <v>610.24999999999966</v>
      </c>
      <c r="S224" s="31">
        <f t="shared" si="41"/>
        <v>132119.125</v>
      </c>
      <c r="T224" s="34">
        <f t="shared" si="41"/>
        <v>183.8</v>
      </c>
      <c r="U224" s="31">
        <f t="shared" si="41"/>
        <v>11947</v>
      </c>
      <c r="V224" s="28">
        <f t="shared" si="41"/>
        <v>0</v>
      </c>
      <c r="W224" s="31">
        <f t="shared" si="41"/>
        <v>0</v>
      </c>
      <c r="X224" s="28">
        <f t="shared" si="41"/>
        <v>0</v>
      </c>
      <c r="Y224" s="31">
        <f t="shared" si="41"/>
        <v>0</v>
      </c>
      <c r="Z224" s="35">
        <f t="shared" si="41"/>
        <v>20.100000000000001</v>
      </c>
      <c r="AA224" s="31">
        <f t="shared" si="41"/>
        <v>622.78060000000005</v>
      </c>
      <c r="AB224" s="28">
        <f t="shared" si="41"/>
        <v>148.51000000000002</v>
      </c>
      <c r="AC224" s="31">
        <f t="shared" si="41"/>
        <v>16506.886499999997</v>
      </c>
      <c r="AD224" s="36">
        <f t="shared" si="41"/>
        <v>0</v>
      </c>
      <c r="AE224" s="31">
        <f t="shared" si="41"/>
        <v>0</v>
      </c>
      <c r="AF224" s="28">
        <f t="shared" si="41"/>
        <v>0</v>
      </c>
      <c r="AG224" s="28">
        <f t="shared" si="41"/>
        <v>0</v>
      </c>
      <c r="AH224" s="31">
        <f t="shared" si="41"/>
        <v>0</v>
      </c>
      <c r="AI224" s="35">
        <f t="shared" si="41"/>
        <v>118.58000000000001</v>
      </c>
      <c r="AJ224" s="31">
        <f t="shared" si="41"/>
        <v>49937.440799999989</v>
      </c>
      <c r="AK224" s="28">
        <f t="shared" si="41"/>
        <v>0</v>
      </c>
      <c r="AL224" s="31">
        <f t="shared" si="41"/>
        <v>0</v>
      </c>
      <c r="AM224" s="29">
        <f t="shared" si="41"/>
        <v>0.33999999999999997</v>
      </c>
      <c r="AN224" s="31">
        <f t="shared" si="41"/>
        <v>632.40000000000009</v>
      </c>
      <c r="AO224" s="29">
        <f t="shared" si="41"/>
        <v>9.1400000077486041</v>
      </c>
      <c r="AP224" s="31">
        <f t="shared" si="41"/>
        <v>27627.200014412403</v>
      </c>
      <c r="AQ224" s="28">
        <f t="shared" si="41"/>
        <v>0.34999999932944775</v>
      </c>
      <c r="AR224" s="31">
        <f t="shared" si="41"/>
        <v>93.319997921288021</v>
      </c>
      <c r="AS224" s="28">
        <f t="shared" si="41"/>
        <v>9.3099999995529643</v>
      </c>
      <c r="AT224" s="28">
        <f t="shared" si="41"/>
        <v>12.229999999776481</v>
      </c>
      <c r="AU224" s="31">
        <f t="shared" si="41"/>
        <v>1187080.9229000013</v>
      </c>
      <c r="AV224" s="28">
        <f t="shared" si="41"/>
        <v>99.999999999999957</v>
      </c>
      <c r="AW224" s="31">
        <f t="shared" si="41"/>
        <v>99999.999999999927</v>
      </c>
      <c r="AX224" s="37">
        <f t="shared" si="41"/>
        <v>0</v>
      </c>
      <c r="AY224" s="31">
        <f t="shared" si="41"/>
        <v>0</v>
      </c>
      <c r="AZ224" s="38">
        <f t="shared" si="41"/>
        <v>0</v>
      </c>
      <c r="BA224" s="31">
        <f t="shared" si="41"/>
        <v>0</v>
      </c>
      <c r="BB224" s="39">
        <f t="shared" si="41"/>
        <v>0</v>
      </c>
      <c r="BC224" s="31">
        <f t="shared" si="41"/>
        <v>0</v>
      </c>
      <c r="BD224" s="40">
        <f t="shared" si="41"/>
        <v>0</v>
      </c>
      <c r="BE224" s="31">
        <f t="shared" si="41"/>
        <v>0</v>
      </c>
    </row>
    <row r="227" spans="2:3" x14ac:dyDescent="0.25">
      <c r="B227" s="41" t="s">
        <v>231</v>
      </c>
      <c r="C227" s="1">
        <f>SUM(K224,L224)</f>
        <v>3165.0100000064067</v>
      </c>
    </row>
  </sheetData>
  <autoFilter ref="A2:AW224" xr:uid="{00000000-0001-0000-0000-000000000000}"/>
  <conditionalFormatting sqref="I203:I209 I211:I305">
    <cfRule type="notContainsText" dxfId="0" priority="1" operator="notContains" text="#########">
      <formula>ISERROR(SEARCH("#########",I203))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DF186091-27E8-4E84-BE8C-4132D42FF7C6}"/>
</file>

<file path=customXml/itemProps2.xml><?xml version="1.0" encoding="utf-8"?>
<ds:datastoreItem xmlns:ds="http://schemas.openxmlformats.org/officeDocument/2006/customXml" ds:itemID="{D8FAB1E0-2D34-4149-91A0-214B3B8C6B00}"/>
</file>

<file path=customXml/itemProps3.xml><?xml version="1.0" encoding="utf-8"?>
<ds:datastoreItem xmlns:ds="http://schemas.openxmlformats.org/officeDocument/2006/customXml" ds:itemID="{3E42DEE2-C25D-4A67-B052-5BE34C415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David Orthengren</cp:lastModifiedBy>
  <dcterms:created xsi:type="dcterms:W3CDTF">2025-08-13T20:27:58Z</dcterms:created>
  <dcterms:modified xsi:type="dcterms:W3CDTF">2025-12-17T19:50:40Z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