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27/"/>
    </mc:Choice>
  </mc:AlternateContent>
  <xr:revisionPtr revIDLastSave="21" documentId="13_ncr:1_{2CEFB7F0-20C2-4277-8064-F77AD6E5E2D3}" xr6:coauthVersionLast="47" xr6:coauthVersionMax="47" xr10:uidLastSave="{7590E3D2-458D-444C-90B1-2CBEC1573FC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Sheet1!$A$2:$AX$225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25" i="1" l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225" i="1" s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4" i="1"/>
  <c r="AX224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U225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AU206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K3" i="1"/>
  <c r="L3" i="1"/>
  <c r="AC225" i="1"/>
  <c r="AB225" i="1"/>
  <c r="BF225" i="1"/>
  <c r="BE225" i="1"/>
  <c r="BD225" i="1"/>
  <c r="BC225" i="1"/>
  <c r="BB225" i="1"/>
  <c r="BA225" i="1"/>
  <c r="AZ225" i="1"/>
  <c r="AY225" i="1"/>
  <c r="AT225" i="1"/>
  <c r="AS225" i="1"/>
  <c r="AQ225" i="1"/>
  <c r="AO225" i="1"/>
  <c r="AM225" i="1"/>
  <c r="AL225" i="1"/>
  <c r="AK225" i="1"/>
  <c r="AJ225" i="1"/>
  <c r="AI225" i="1"/>
  <c r="AH225" i="1"/>
  <c r="AG225" i="1"/>
  <c r="AF225" i="1"/>
  <c r="AE225" i="1"/>
  <c r="AD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AR222" i="1"/>
  <c r="AP222" i="1"/>
  <c r="AN222" i="1"/>
  <c r="AR221" i="1"/>
  <c r="AP221" i="1"/>
  <c r="AN221" i="1"/>
  <c r="AR220" i="1"/>
  <c r="AP220" i="1"/>
  <c r="AN220" i="1"/>
  <c r="AR219" i="1"/>
  <c r="AP219" i="1"/>
  <c r="AN219" i="1"/>
  <c r="AR218" i="1"/>
  <c r="AP218" i="1"/>
  <c r="AN218" i="1"/>
  <c r="AR216" i="1"/>
  <c r="AP216" i="1"/>
  <c r="AN216" i="1"/>
  <c r="AR215" i="1"/>
  <c r="AP215" i="1"/>
  <c r="AN215" i="1"/>
  <c r="AR214" i="1"/>
  <c r="AP214" i="1"/>
  <c r="AN214" i="1"/>
  <c r="AR212" i="1"/>
  <c r="AP212" i="1"/>
  <c r="AN212" i="1"/>
  <c r="AR211" i="1"/>
  <c r="AP211" i="1"/>
  <c r="AN211" i="1"/>
  <c r="AR209" i="1"/>
  <c r="AP209" i="1"/>
  <c r="AN209" i="1"/>
  <c r="AR207" i="1"/>
  <c r="AN207" i="1"/>
  <c r="AR201" i="1"/>
  <c r="AP201" i="1"/>
  <c r="AN201" i="1"/>
  <c r="AR200" i="1"/>
  <c r="AP200" i="1"/>
  <c r="AN200" i="1"/>
  <c r="AR199" i="1"/>
  <c r="AP199" i="1"/>
  <c r="AN199" i="1"/>
  <c r="AR198" i="1"/>
  <c r="AP198" i="1"/>
  <c r="AN198" i="1"/>
  <c r="AR197" i="1"/>
  <c r="AP197" i="1"/>
  <c r="AN197" i="1"/>
  <c r="AR196" i="1"/>
  <c r="AP196" i="1"/>
  <c r="AN196" i="1"/>
  <c r="AR195" i="1"/>
  <c r="AP195" i="1"/>
  <c r="AN195" i="1"/>
  <c r="AR194" i="1"/>
  <c r="AP194" i="1"/>
  <c r="AN194" i="1"/>
  <c r="AR193" i="1"/>
  <c r="AP193" i="1"/>
  <c r="AN193" i="1"/>
  <c r="AR192" i="1"/>
  <c r="AP192" i="1"/>
  <c r="AN192" i="1"/>
  <c r="AR191" i="1"/>
  <c r="AP191" i="1"/>
  <c r="AN191" i="1"/>
  <c r="AR190" i="1"/>
  <c r="AP190" i="1"/>
  <c r="AN190" i="1"/>
  <c r="AR189" i="1"/>
  <c r="AP189" i="1"/>
  <c r="AN189" i="1"/>
  <c r="AR188" i="1"/>
  <c r="AP188" i="1"/>
  <c r="AN188" i="1"/>
  <c r="AR187" i="1"/>
  <c r="AP187" i="1"/>
  <c r="AN187" i="1"/>
  <c r="AR186" i="1"/>
  <c r="AP186" i="1"/>
  <c r="AN186" i="1"/>
  <c r="AR185" i="1"/>
  <c r="AP185" i="1"/>
  <c r="AN185" i="1"/>
  <c r="AR184" i="1"/>
  <c r="AP184" i="1"/>
  <c r="AN184" i="1"/>
  <c r="AR183" i="1"/>
  <c r="AP183" i="1"/>
  <c r="AN183" i="1"/>
  <c r="AR182" i="1"/>
  <c r="AP182" i="1"/>
  <c r="AN182" i="1"/>
  <c r="AR181" i="1"/>
  <c r="AP181" i="1"/>
  <c r="AN181" i="1"/>
  <c r="AR180" i="1"/>
  <c r="AP180" i="1"/>
  <c r="AN180" i="1"/>
  <c r="AR179" i="1"/>
  <c r="AP179" i="1"/>
  <c r="AN179" i="1"/>
  <c r="AR178" i="1"/>
  <c r="AP178" i="1"/>
  <c r="AN178" i="1"/>
  <c r="AR177" i="1"/>
  <c r="AP177" i="1"/>
  <c r="AN177" i="1"/>
  <c r="AR176" i="1"/>
  <c r="AP176" i="1"/>
  <c r="AN176" i="1"/>
  <c r="AR175" i="1"/>
  <c r="AP175" i="1"/>
  <c r="AN175" i="1"/>
  <c r="AR174" i="1"/>
  <c r="AP174" i="1"/>
  <c r="AN174" i="1"/>
  <c r="AR173" i="1"/>
  <c r="AP173" i="1"/>
  <c r="AN173" i="1"/>
  <c r="AR172" i="1"/>
  <c r="AP172" i="1"/>
  <c r="AN172" i="1"/>
  <c r="AR171" i="1"/>
  <c r="AP171" i="1"/>
  <c r="AN171" i="1"/>
  <c r="AR170" i="1"/>
  <c r="AP170" i="1"/>
  <c r="AN170" i="1"/>
  <c r="AR169" i="1"/>
  <c r="AP169" i="1"/>
  <c r="AN169" i="1"/>
  <c r="AR168" i="1"/>
  <c r="AP168" i="1"/>
  <c r="AN168" i="1"/>
  <c r="AR167" i="1"/>
  <c r="AP167" i="1"/>
  <c r="AN167" i="1"/>
  <c r="AR166" i="1"/>
  <c r="AP166" i="1"/>
  <c r="AN166" i="1"/>
  <c r="AR165" i="1"/>
  <c r="AP165" i="1"/>
  <c r="AN165" i="1"/>
  <c r="AR164" i="1"/>
  <c r="AP164" i="1"/>
  <c r="AN164" i="1"/>
  <c r="AR163" i="1"/>
  <c r="AP163" i="1"/>
  <c r="AN163" i="1"/>
  <c r="AR162" i="1"/>
  <c r="AP162" i="1"/>
  <c r="AN162" i="1"/>
  <c r="AR161" i="1"/>
  <c r="AP161" i="1"/>
  <c r="AN161" i="1"/>
  <c r="AR160" i="1"/>
  <c r="AP160" i="1"/>
  <c r="AN160" i="1"/>
  <c r="AR159" i="1"/>
  <c r="AP159" i="1"/>
  <c r="AN159" i="1"/>
  <c r="AR158" i="1"/>
  <c r="AP158" i="1"/>
  <c r="AN158" i="1"/>
  <c r="AR157" i="1"/>
  <c r="AP157" i="1"/>
  <c r="AN157" i="1"/>
  <c r="AR156" i="1"/>
  <c r="AP156" i="1"/>
  <c r="AN156" i="1"/>
  <c r="AR155" i="1"/>
  <c r="AP155" i="1"/>
  <c r="AN155" i="1"/>
  <c r="AR154" i="1"/>
  <c r="AP154" i="1"/>
  <c r="AN154" i="1"/>
  <c r="AR153" i="1"/>
  <c r="AP153" i="1"/>
  <c r="AN153" i="1"/>
  <c r="AR152" i="1"/>
  <c r="AP152" i="1"/>
  <c r="AN152" i="1"/>
  <c r="AR151" i="1"/>
  <c r="AP151" i="1"/>
  <c r="AN151" i="1"/>
  <c r="AR150" i="1"/>
  <c r="AP150" i="1"/>
  <c r="AN150" i="1"/>
  <c r="AR149" i="1"/>
  <c r="AP149" i="1"/>
  <c r="AN149" i="1"/>
  <c r="AR148" i="1"/>
  <c r="AP148" i="1"/>
  <c r="AN148" i="1"/>
  <c r="AR147" i="1"/>
  <c r="AP147" i="1"/>
  <c r="AN147" i="1"/>
  <c r="AR146" i="1"/>
  <c r="AP146" i="1"/>
  <c r="AN146" i="1"/>
  <c r="AR145" i="1"/>
  <c r="AP145" i="1"/>
  <c r="AN145" i="1"/>
  <c r="AR144" i="1"/>
  <c r="AP144" i="1"/>
  <c r="AN144" i="1"/>
  <c r="AR143" i="1"/>
  <c r="AP143" i="1"/>
  <c r="AN143" i="1"/>
  <c r="AR142" i="1"/>
  <c r="AP142" i="1"/>
  <c r="AN142" i="1"/>
  <c r="AR141" i="1"/>
  <c r="AP141" i="1"/>
  <c r="AN141" i="1"/>
  <c r="AR140" i="1"/>
  <c r="AP140" i="1"/>
  <c r="AN140" i="1"/>
  <c r="AR139" i="1"/>
  <c r="AP139" i="1"/>
  <c r="AN139" i="1"/>
  <c r="AR138" i="1"/>
  <c r="AP138" i="1"/>
  <c r="AN138" i="1"/>
  <c r="AR137" i="1"/>
  <c r="AP137" i="1"/>
  <c r="AN137" i="1"/>
  <c r="AR136" i="1"/>
  <c r="AP136" i="1"/>
  <c r="AN136" i="1"/>
  <c r="AR135" i="1"/>
  <c r="AP135" i="1"/>
  <c r="AN135" i="1"/>
  <c r="AR134" i="1"/>
  <c r="AP134" i="1"/>
  <c r="AN134" i="1"/>
  <c r="AR133" i="1"/>
  <c r="AP133" i="1"/>
  <c r="AN133" i="1"/>
  <c r="AR132" i="1"/>
  <c r="AP132" i="1"/>
  <c r="AN132" i="1"/>
  <c r="AR131" i="1"/>
  <c r="AP131" i="1"/>
  <c r="AN131" i="1"/>
  <c r="AR130" i="1"/>
  <c r="AP130" i="1"/>
  <c r="AN130" i="1"/>
  <c r="AR129" i="1"/>
  <c r="AP129" i="1"/>
  <c r="AN129" i="1"/>
  <c r="AR128" i="1"/>
  <c r="AP128" i="1"/>
  <c r="AN128" i="1"/>
  <c r="AR127" i="1"/>
  <c r="AP127" i="1"/>
  <c r="AN127" i="1"/>
  <c r="AR126" i="1"/>
  <c r="AP126" i="1"/>
  <c r="AN126" i="1"/>
  <c r="AR125" i="1"/>
  <c r="AP125" i="1"/>
  <c r="AN125" i="1"/>
  <c r="AR124" i="1"/>
  <c r="AP124" i="1"/>
  <c r="AN124" i="1"/>
  <c r="AR123" i="1"/>
  <c r="AP123" i="1"/>
  <c r="AN123" i="1"/>
  <c r="AR122" i="1"/>
  <c r="AP122" i="1"/>
  <c r="AN122" i="1"/>
  <c r="AR121" i="1"/>
  <c r="AP121" i="1"/>
  <c r="AN121" i="1"/>
  <c r="AR120" i="1"/>
  <c r="AP120" i="1"/>
  <c r="AN120" i="1"/>
  <c r="AR119" i="1"/>
  <c r="AP119" i="1"/>
  <c r="AN119" i="1"/>
  <c r="AR118" i="1"/>
  <c r="AP118" i="1"/>
  <c r="AN118" i="1"/>
  <c r="AR117" i="1"/>
  <c r="AP117" i="1"/>
  <c r="AN117" i="1"/>
  <c r="AR116" i="1"/>
  <c r="AP116" i="1"/>
  <c r="AN116" i="1"/>
  <c r="AR115" i="1"/>
  <c r="AP115" i="1"/>
  <c r="AN115" i="1"/>
  <c r="AR114" i="1"/>
  <c r="AP114" i="1"/>
  <c r="AN114" i="1"/>
  <c r="AR113" i="1"/>
  <c r="AP113" i="1"/>
  <c r="AN113" i="1"/>
  <c r="AR112" i="1"/>
  <c r="AP112" i="1"/>
  <c r="AN112" i="1"/>
  <c r="AR111" i="1"/>
  <c r="AP111" i="1"/>
  <c r="AN111" i="1"/>
  <c r="AR110" i="1"/>
  <c r="AP110" i="1"/>
  <c r="AN110" i="1"/>
  <c r="AR109" i="1"/>
  <c r="AP109" i="1"/>
  <c r="AN109" i="1"/>
  <c r="AR108" i="1"/>
  <c r="AP108" i="1"/>
  <c r="AN108" i="1"/>
  <c r="AR107" i="1"/>
  <c r="AP107" i="1"/>
  <c r="AN107" i="1"/>
  <c r="AR106" i="1"/>
  <c r="AP106" i="1"/>
  <c r="AN106" i="1"/>
  <c r="AR105" i="1"/>
  <c r="AP105" i="1"/>
  <c r="AN105" i="1"/>
  <c r="AR104" i="1"/>
  <c r="AP104" i="1"/>
  <c r="AN104" i="1"/>
  <c r="AR103" i="1"/>
  <c r="AP103" i="1"/>
  <c r="AN103" i="1"/>
  <c r="AR102" i="1"/>
  <c r="AP102" i="1"/>
  <c r="AN102" i="1"/>
  <c r="AR101" i="1"/>
  <c r="AP101" i="1"/>
  <c r="AN101" i="1"/>
  <c r="AR100" i="1"/>
  <c r="AP100" i="1"/>
  <c r="AN100" i="1"/>
  <c r="AR99" i="1"/>
  <c r="AP99" i="1"/>
  <c r="AN99" i="1"/>
  <c r="AR98" i="1"/>
  <c r="AP98" i="1"/>
  <c r="AN98" i="1"/>
  <c r="AR97" i="1"/>
  <c r="AP97" i="1"/>
  <c r="AN97" i="1"/>
  <c r="AR96" i="1"/>
  <c r="AP96" i="1"/>
  <c r="AN96" i="1"/>
  <c r="AR95" i="1"/>
  <c r="AP95" i="1"/>
  <c r="AN95" i="1"/>
  <c r="AR94" i="1"/>
  <c r="AP94" i="1"/>
  <c r="AN94" i="1"/>
  <c r="AR93" i="1"/>
  <c r="AP93" i="1"/>
  <c r="AN93" i="1"/>
  <c r="AR92" i="1"/>
  <c r="AP92" i="1"/>
  <c r="AN92" i="1"/>
  <c r="AR91" i="1"/>
  <c r="AP91" i="1"/>
  <c r="AN91" i="1"/>
  <c r="AR90" i="1"/>
  <c r="AP90" i="1"/>
  <c r="AN90" i="1"/>
  <c r="AR89" i="1"/>
  <c r="AP89" i="1"/>
  <c r="AN89" i="1"/>
  <c r="AR88" i="1"/>
  <c r="AP88" i="1"/>
  <c r="AN88" i="1"/>
  <c r="AR87" i="1"/>
  <c r="AP87" i="1"/>
  <c r="AN87" i="1"/>
  <c r="AR86" i="1"/>
  <c r="AP86" i="1"/>
  <c r="AN86" i="1"/>
  <c r="AR85" i="1"/>
  <c r="AP85" i="1"/>
  <c r="AN85" i="1"/>
  <c r="AR84" i="1"/>
  <c r="AP84" i="1"/>
  <c r="AN84" i="1"/>
  <c r="AR83" i="1"/>
  <c r="AP83" i="1"/>
  <c r="AN83" i="1"/>
  <c r="AR82" i="1"/>
  <c r="AP82" i="1"/>
  <c r="AN82" i="1"/>
  <c r="AR81" i="1"/>
  <c r="AP81" i="1"/>
  <c r="AN81" i="1"/>
  <c r="AR80" i="1"/>
  <c r="AP80" i="1"/>
  <c r="AN80" i="1"/>
  <c r="AR79" i="1"/>
  <c r="AP79" i="1"/>
  <c r="AN79" i="1"/>
  <c r="AR78" i="1"/>
  <c r="AP78" i="1"/>
  <c r="AN78" i="1"/>
  <c r="AR77" i="1"/>
  <c r="AP77" i="1"/>
  <c r="AN77" i="1"/>
  <c r="AR76" i="1"/>
  <c r="AP76" i="1"/>
  <c r="AN76" i="1"/>
  <c r="AR75" i="1"/>
  <c r="AP75" i="1"/>
  <c r="AN75" i="1"/>
  <c r="AR74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P41" i="1"/>
  <c r="AN41" i="1"/>
  <c r="AR40" i="1"/>
  <c r="AP40" i="1"/>
  <c r="AN40" i="1"/>
  <c r="AR39" i="1"/>
  <c r="AP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R3" i="1"/>
  <c r="AP3" i="1"/>
  <c r="AN3" i="1"/>
  <c r="L225" i="1" l="1"/>
  <c r="AN225" i="1"/>
  <c r="AR225" i="1"/>
  <c r="K225" i="1"/>
  <c r="C228" i="1" s="1"/>
  <c r="AP225" i="1"/>
  <c r="AX203" i="1"/>
  <c r="AX45" i="1"/>
  <c r="AX104" i="1"/>
  <c r="AX214" i="1"/>
  <c r="AX134" i="1"/>
  <c r="AX71" i="1"/>
  <c r="AX116" i="1"/>
  <c r="AX215" i="1"/>
  <c r="AX171" i="1"/>
  <c r="AX22" i="1"/>
  <c r="AX13" i="1"/>
  <c r="AX133" i="1"/>
  <c r="AX7" i="1"/>
  <c r="AX103" i="1"/>
  <c r="AX135" i="1"/>
  <c r="AX182" i="1"/>
  <c r="AX89" i="1"/>
  <c r="AX156" i="1"/>
  <c r="AX145" i="1"/>
  <c r="AX11" i="1"/>
  <c r="AX209" i="1"/>
  <c r="AX202" i="1"/>
  <c r="AX168" i="1"/>
  <c r="AX138" i="1"/>
  <c r="AX110" i="1"/>
  <c r="AX44" i="1"/>
  <c r="AX23" i="1"/>
  <c r="AX180" i="1"/>
  <c r="AX109" i="1"/>
  <c r="AX141" i="1"/>
  <c r="AX17" i="1"/>
  <c r="AX165" i="1"/>
  <c r="AX192" i="1"/>
  <c r="AX183" i="1"/>
  <c r="AX36" i="1"/>
  <c r="AX68" i="1"/>
  <c r="AX108" i="1"/>
  <c r="AX47" i="1"/>
  <c r="AX79" i="1"/>
  <c r="AX111" i="1"/>
  <c r="AX174" i="1"/>
  <c r="AX177" i="1"/>
  <c r="AX164" i="1"/>
  <c r="AX121" i="1"/>
  <c r="AX66" i="1"/>
  <c r="AX222" i="1"/>
  <c r="AX55" i="1"/>
  <c r="AX189" i="1"/>
  <c r="AX94" i="1"/>
  <c r="AX12" i="1"/>
  <c r="AX87" i="1"/>
  <c r="AX153" i="1"/>
  <c r="AX142" i="1"/>
  <c r="AX210" i="1"/>
  <c r="AX49" i="1"/>
  <c r="AX30" i="1"/>
  <c r="AX218" i="1"/>
  <c r="AX199" i="1"/>
  <c r="AX53" i="1"/>
  <c r="AX40" i="1"/>
  <c r="AX72" i="1"/>
  <c r="AX112" i="1"/>
  <c r="AX51" i="1"/>
  <c r="AX115" i="1"/>
  <c r="AX147" i="1"/>
  <c r="AX173" i="1"/>
  <c r="AX194" i="1"/>
  <c r="AX185" i="1"/>
  <c r="AX9" i="1"/>
  <c r="AX137" i="1"/>
  <c r="AX130" i="1"/>
  <c r="AX150" i="1"/>
  <c r="AX140" i="1"/>
  <c r="AX38" i="1"/>
  <c r="AX69" i="1"/>
  <c r="AX120" i="1"/>
  <c r="AX119" i="1"/>
  <c r="AX25" i="1"/>
  <c r="AX93" i="1"/>
  <c r="AX61" i="1"/>
  <c r="AX18" i="1"/>
  <c r="AX102" i="1"/>
  <c r="AX81" i="1"/>
  <c r="AX158" i="1"/>
  <c r="AX172" i="1"/>
  <c r="AX85" i="1"/>
  <c r="AX10" i="1"/>
  <c r="AX48" i="1"/>
  <c r="AX80" i="1"/>
  <c r="AX124" i="1"/>
  <c r="AX27" i="1"/>
  <c r="AX59" i="1"/>
  <c r="AX91" i="1"/>
  <c r="AX123" i="1"/>
  <c r="AX155" i="1"/>
  <c r="AX201" i="1"/>
  <c r="AX213" i="1"/>
  <c r="AX41" i="1"/>
  <c r="AX169" i="1"/>
  <c r="AX196" i="1"/>
  <c r="AX4" i="1"/>
  <c r="AX118" i="1"/>
  <c r="AX96" i="1"/>
  <c r="AX67" i="1"/>
  <c r="AX181" i="1"/>
  <c r="AX77" i="1"/>
  <c r="AX58" i="1"/>
  <c r="AX186" i="1"/>
  <c r="AX78" i="1"/>
  <c r="AX92" i="1"/>
  <c r="AX56" i="1"/>
  <c r="AX131" i="1"/>
  <c r="AX179" i="1"/>
  <c r="AX75" i="1"/>
  <c r="AX157" i="1"/>
  <c r="AX125" i="1"/>
  <c r="AX146" i="1"/>
  <c r="AX166" i="1"/>
  <c r="AX97" i="1"/>
  <c r="AX170" i="1"/>
  <c r="AX54" i="1"/>
  <c r="AX33" i="1"/>
  <c r="AX101" i="1"/>
  <c r="AX6" i="1"/>
  <c r="AX20" i="1"/>
  <c r="AX52" i="1"/>
  <c r="AX128" i="1"/>
  <c r="AX31" i="1"/>
  <c r="AX63" i="1"/>
  <c r="AX95" i="1"/>
  <c r="AX127" i="1"/>
  <c r="AX159" i="1"/>
  <c r="AX219" i="1"/>
  <c r="AX220" i="1"/>
  <c r="AX144" i="1"/>
  <c r="AX57" i="1"/>
  <c r="AX62" i="1"/>
  <c r="AX211" i="1"/>
  <c r="AX217" i="1"/>
  <c r="AX113" i="1"/>
  <c r="AX50" i="1"/>
  <c r="AX35" i="1"/>
  <c r="AX178" i="1"/>
  <c r="AX42" i="1"/>
  <c r="AX32" i="1"/>
  <c r="AX148" i="1"/>
  <c r="AX184" i="1"/>
  <c r="AX117" i="1"/>
  <c r="AX136" i="1"/>
  <c r="AX163" i="1"/>
  <c r="AX126" i="1"/>
  <c r="AX21" i="1"/>
  <c r="AX107" i="1"/>
  <c r="AX39" i="1" l="1"/>
  <c r="AX28" i="1"/>
  <c r="AX129" i="1"/>
  <c r="AX29" i="1"/>
  <c r="AX160" i="1"/>
  <c r="AX5" i="1"/>
  <c r="AX88" i="1"/>
  <c r="AX200" i="1"/>
  <c r="AX151" i="1"/>
  <c r="AX207" i="1"/>
  <c r="AX65" i="1"/>
  <c r="AX37" i="1"/>
  <c r="AX206" i="1"/>
  <c r="AX152" i="1"/>
  <c r="AX70" i="1"/>
  <c r="AX16" i="1"/>
  <c r="AX76" i="1"/>
  <c r="AX46" i="1"/>
  <c r="AX86" i="1"/>
  <c r="AX82" i="1"/>
  <c r="AX149" i="1"/>
  <c r="AX208" i="1"/>
  <c r="AX99" i="1"/>
  <c r="AX24" i="1"/>
  <c r="AX188" i="1"/>
  <c r="AX105" i="1"/>
  <c r="AX100" i="1"/>
  <c r="AX64" i="1"/>
  <c r="AX34" i="1"/>
  <c r="AX83" i="1"/>
  <c r="AX14" i="1"/>
  <c r="AX190" i="1"/>
  <c r="AX161" i="1"/>
  <c r="AX139" i="1"/>
  <c r="AX60" i="1"/>
  <c r="AX162" i="1"/>
  <c r="AX205" i="1"/>
  <c r="AX84" i="1"/>
  <c r="AX73" i="1"/>
  <c r="AX195" i="1"/>
  <c r="AX154" i="1"/>
  <c r="AX122" i="1"/>
  <c r="AX19" i="1"/>
  <c r="AX198" i="1"/>
  <c r="AX143" i="1"/>
  <c r="AX90" i="1"/>
  <c r="AX176" i="1"/>
  <c r="AX114" i="1"/>
  <c r="AX191" i="1"/>
  <c r="AX204" i="1"/>
  <c r="AX74" i="1"/>
  <c r="AX216" i="1"/>
  <c r="AX26" i="1"/>
  <c r="AX197" i="1"/>
  <c r="AX187" i="1"/>
  <c r="AX175" i="1"/>
  <c r="AX212" i="1"/>
  <c r="AX221" i="1"/>
  <c r="AX106" i="1"/>
  <c r="AX8" i="1"/>
  <c r="AX132" i="1"/>
  <c r="AX15" i="1"/>
  <c r="AX193" i="1"/>
  <c r="AX43" i="1"/>
  <c r="AX98" i="1"/>
  <c r="AX167" i="1"/>
  <c r="AX3" i="1"/>
  <c r="AX225" i="1" l="1"/>
</calcChain>
</file>

<file path=xl/sharedStrings.xml><?xml version="1.0" encoding="utf-8"?>
<sst xmlns="http://schemas.openxmlformats.org/spreadsheetml/2006/main" count="1734" uniqueCount="243">
  <si>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</si>
  <si>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</si>
  <si>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</si>
  <si>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</si>
  <si>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</si>
  <si>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</si>
  <si>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</si>
  <si>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</si>
  <si>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</si>
  <si>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</si>
  <si>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</si>
  <si>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</si>
  <si>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</si>
  <si>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</si>
  <si>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</si>
  <si>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</si>
  <si>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</si>
  <si>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</si>
  <si>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</si>
  <si>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</si>
  <si>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</si>
  <si>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</si>
  <si>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</si>
  <si>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</si>
  <si>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</si>
  <si>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</si>
  <si>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</si>
  <si>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</si>
  <si>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</si>
  <si>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</si>
  <si>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</si>
  <si>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</si>
  <si>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</si>
  <si>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</si>
  <si>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</si>
  <si>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</si>
  <si>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</si>
  <si>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</si>
  <si>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</si>
  <si>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</si>
  <si>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</si>
  <si>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</si>
  <si>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</si>
  <si>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</si>
  <si>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</si>
  <si>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</si>
  <si>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</si>
  <si>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</si>
  <si>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</si>
  <si>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</si>
  <si>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</si>
  <si>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</si>
  <si>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</si>
  <si>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</si>
  <si>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</si>
  <si>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</si>
  <si>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</si>
  <si>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</si>
  <si>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22-022-2120</t>
  </si>
  <si>
    <t>GUARDIAN CHARITABLE TRUST</t>
  </si>
  <si>
    <t>301 O'CONNELL ST S</t>
  </si>
  <si>
    <t>MARSHALL MN 56258-0000</t>
  </si>
  <si>
    <t>SWSE</t>
  </si>
  <si>
    <t>22</t>
  </si>
  <si>
    <t>160</t>
  </si>
  <si>
    <t>049</t>
  </si>
  <si>
    <t>NWSE</t>
  </si>
  <si>
    <t>NESE</t>
  </si>
  <si>
    <t>SESE</t>
  </si>
  <si>
    <t>22-022-2140</t>
  </si>
  <si>
    <t>NESW</t>
  </si>
  <si>
    <t>SESW</t>
  </si>
  <si>
    <t>22-022-2160</t>
  </si>
  <si>
    <t>RONALD C ANDERSON</t>
  </si>
  <si>
    <t>1954 240TH ST</t>
  </si>
  <si>
    <t>HALLOCK MN 56728-0000</t>
  </si>
  <si>
    <t>SWSW</t>
  </si>
  <si>
    <t>NWSW</t>
  </si>
  <si>
    <t>SWNW</t>
  </si>
  <si>
    <t>SENW</t>
  </si>
  <si>
    <t>22-023-2180</t>
  </si>
  <si>
    <t>SWENSON FAMILY REVOC LIVING TR</t>
  </si>
  <si>
    <t>2348 180TH ST PO BOX 155</t>
  </si>
  <si>
    <t>KENNEDY MN 56733-0155</t>
  </si>
  <si>
    <t>23</t>
  </si>
  <si>
    <t>22-023-2200</t>
  </si>
  <si>
    <t>22-023-2210</t>
  </si>
  <si>
    <t>22-024-2220</t>
  </si>
  <si>
    <t>24</t>
  </si>
  <si>
    <t>SENE</t>
  </si>
  <si>
    <t>22-024-2240</t>
  </si>
  <si>
    <t>GLEN J LUNDBERG</t>
  </si>
  <si>
    <t>2052 190TH ST</t>
  </si>
  <si>
    <t>KENNEDY MN 56733-0000</t>
  </si>
  <si>
    <t>22-024-2260</t>
  </si>
  <si>
    <t>DEAN &amp; CAROL CARLSON</t>
  </si>
  <si>
    <t>1782 280TH AVE</t>
  </si>
  <si>
    <t>22-025-2280</t>
  </si>
  <si>
    <t>JONATHAN P LANGEN</t>
  </si>
  <si>
    <t>402 5TH ST E PO BOX 144</t>
  </si>
  <si>
    <t>SWNE</t>
  </si>
  <si>
    <t>25</t>
  </si>
  <si>
    <t>NWNE</t>
  </si>
  <si>
    <t>NENE</t>
  </si>
  <si>
    <t>NENW</t>
  </si>
  <si>
    <t>22-025-2300</t>
  </si>
  <si>
    <t>NWNW</t>
  </si>
  <si>
    <t>22-025-2320</t>
  </si>
  <si>
    <t>KENNEDY MN 56733-0133</t>
  </si>
  <si>
    <t>22-025-2330</t>
  </si>
  <si>
    <t>JONATHAN P &amp; KATHERINE LANGEN</t>
  </si>
  <si>
    <t>PO BOX 144</t>
  </si>
  <si>
    <t>22-026-2340</t>
  </si>
  <si>
    <t>26</t>
  </si>
  <si>
    <t>22-026-2345</t>
  </si>
  <si>
    <t>MICHAEL J SWANSON</t>
  </si>
  <si>
    <t>302 ATLANTIC AVE S PO BOX 66</t>
  </si>
  <si>
    <t>KENNEDY MN 56733-0066</t>
  </si>
  <si>
    <t>22-026-2350</t>
  </si>
  <si>
    <t>STEPHEN C SWANSON</t>
  </si>
  <si>
    <t>6440 N BUS PARK LOOP STE</t>
  </si>
  <si>
    <t>PARK CITY UT 84098-0000</t>
  </si>
  <si>
    <t>22-026-2360</t>
  </si>
  <si>
    <t>22-026-2380</t>
  </si>
  <si>
    <t>CITY OF KENNEDY</t>
  </si>
  <si>
    <t>PO BOX 7</t>
  </si>
  <si>
    <t>KENNEDY MN 56733-0007</t>
  </si>
  <si>
    <t>22-027-2400</t>
  </si>
  <si>
    <t>JANNA K DAVIS</t>
  </si>
  <si>
    <t>2401 36TH AVE S  APT 212</t>
  </si>
  <si>
    <t>GRAND FORKS ND 58201-0000</t>
  </si>
  <si>
    <t>27</t>
  </si>
  <si>
    <t>22-027-2420</t>
  </si>
  <si>
    <t>MATTHEW C DAHL ETAL</t>
  </si>
  <si>
    <t>605 9TH ST NE</t>
  </si>
  <si>
    <t>LITTLE FALLS MN 56345-0000</t>
  </si>
  <si>
    <t>22-027-2440</t>
  </si>
  <si>
    <t>JOHN C DAHL TRUST</t>
  </si>
  <si>
    <t>12885 FALCON DR</t>
  </si>
  <si>
    <t>APPLE VALLEY MN 55124-0000</t>
  </si>
  <si>
    <t>22-027-2460</t>
  </si>
  <si>
    <t>22-027-2480</t>
  </si>
  <si>
    <t>NANCY DAHL</t>
  </si>
  <si>
    <t>611 MAR VISTA DR</t>
  </si>
  <si>
    <t>LOS OSOS CA 93402-0000</t>
  </si>
  <si>
    <t>22-027-2490</t>
  </si>
  <si>
    <t>22-035-3360</t>
  </si>
  <si>
    <t>JENNIFER A REITMEIER REVOC TR</t>
  </si>
  <si>
    <t>7216 E ARCHSTONE ST</t>
  </si>
  <si>
    <t>SIOUX FALLS SD 57110-0000</t>
  </si>
  <si>
    <t>35</t>
  </si>
  <si>
    <t>22-035-3380</t>
  </si>
  <si>
    <t>TIMOTHY J BLOOMQUIST</t>
  </si>
  <si>
    <t>1737 130TH ST</t>
  </si>
  <si>
    <t>DRAYTON ND 58225-0000</t>
  </si>
  <si>
    <t>22-035-3400</t>
  </si>
  <si>
    <t>EARL MATTSON</t>
  </si>
  <si>
    <t>506 4TH ST W PO BOX 235</t>
  </si>
  <si>
    <t>KENNEDY MN 56733-0235</t>
  </si>
  <si>
    <t>22-035-3420</t>
  </si>
  <si>
    <t>THE JOHN AND NANCY WEBSTER REVOCABLE TRUST</t>
  </si>
  <si>
    <t>2430 140TH ST</t>
  </si>
  <si>
    <t>22-036-3440</t>
  </si>
  <si>
    <t>RICHARD L DEERE</t>
  </si>
  <si>
    <t>2481 SPARROW LN SE</t>
  </si>
  <si>
    <t>BEMIDJI MN 56601-7329</t>
  </si>
  <si>
    <t>36</t>
  </si>
  <si>
    <t>22-036-3475</t>
  </si>
  <si>
    <t>MICHELLE &amp; RONALD JOHNSON</t>
  </si>
  <si>
    <t>PO BOX 475</t>
  </si>
  <si>
    <t>HALLOCK MN 56728-0475</t>
  </si>
  <si>
    <t>28-019-1780</t>
  </si>
  <si>
    <t>RAYMOND &amp; KATHERINE KVALVOG</t>
  </si>
  <si>
    <t>323 48TH AVE SW</t>
  </si>
  <si>
    <t>MOORHEAD MN 56560-6752</t>
  </si>
  <si>
    <t>19</t>
  </si>
  <si>
    <t>048</t>
  </si>
  <si>
    <t>28-019-1800</t>
  </si>
  <si>
    <t>28-019-1820</t>
  </si>
  <si>
    <t>28-019-1840</t>
  </si>
  <si>
    <t>BARTON &amp; RUTH BLISS REVOC TR</t>
  </si>
  <si>
    <t>11749 AUBURN AVE</t>
  </si>
  <si>
    <t>YUCAIPA CA 92399-3915</t>
  </si>
  <si>
    <t>28-019-1860</t>
  </si>
  <si>
    <t>28-020-1880</t>
  </si>
  <si>
    <t>MICHAEL L GUNNARSON</t>
  </si>
  <si>
    <t>222 2ND ST NE PO BOX 476</t>
  </si>
  <si>
    <t>HALLOCK MN 56728-0476</t>
  </si>
  <si>
    <t>20</t>
  </si>
  <si>
    <t>28-020-1920</t>
  </si>
  <si>
    <t>DANIEL R LUNDBERG</t>
  </si>
  <si>
    <t>101 CO RD 7 EAST PO BOX 154</t>
  </si>
  <si>
    <t>KENNEDY MN 56733-0154</t>
  </si>
  <si>
    <t>28-020-1940</t>
  </si>
  <si>
    <t>LUNDBERG BROTHERS PTR</t>
  </si>
  <si>
    <t>PO BOX 154</t>
  </si>
  <si>
    <t>28-020-1980</t>
  </si>
  <si>
    <t>GERALD R GROSS</t>
  </si>
  <si>
    <t>1495 ORYAN TRL N</t>
  </si>
  <si>
    <t>STILLWATER MN 55082-0000</t>
  </si>
  <si>
    <t>28-021-2040</t>
  </si>
  <si>
    <t>21</t>
  </si>
  <si>
    <t>28-021-2060</t>
  </si>
  <si>
    <t>ROBERT D PEARSON</t>
  </si>
  <si>
    <t>2768 170TH ST</t>
  </si>
  <si>
    <t>KENNEDY MN 56733-9502</t>
  </si>
  <si>
    <t>28-030-2960</t>
  </si>
  <si>
    <t>30</t>
  </si>
  <si>
    <t>28-030-3000</t>
  </si>
  <si>
    <t>DEAN CARLSON</t>
  </si>
  <si>
    <t>USTH 75</t>
  </si>
  <si>
    <t>CSAH 13</t>
  </si>
  <si>
    <t>CSAH 7</t>
  </si>
  <si>
    <t>180TH ST</t>
  </si>
  <si>
    <t>260TH AVE</t>
  </si>
  <si>
    <t>270TH AVE</t>
  </si>
  <si>
    <t>240TH AVE</t>
  </si>
  <si>
    <t>230TH AVE</t>
  </si>
  <si>
    <t>170TH ST</t>
  </si>
  <si>
    <t>160TH ST</t>
  </si>
  <si>
    <t>TOTAL WATERSHED ACRES:</t>
  </si>
  <si>
    <t>CASEY LANGEN</t>
  </si>
  <si>
    <t>PO BOX 93</t>
  </si>
  <si>
    <t>FEDERAL ROADS</t>
  </si>
  <si>
    <t>KITTSON CO ROADS</t>
  </si>
  <si>
    <t>SKANE TWP ROADS</t>
  </si>
  <si>
    <t>MELISSA WOINAROWICZ 414 ATLANTIC AVE N, BOX 7</t>
  </si>
  <si>
    <t>KENNEDY MN 56733</t>
  </si>
  <si>
    <t>BRAD SCOTT 3920 HIGHWAY 2 WEST</t>
  </si>
  <si>
    <t>BEMIDJI MN 56601</t>
  </si>
  <si>
    <t>KITTSON HWY DEPT. 401 2ND STREET SW</t>
  </si>
  <si>
    <t>HALLOCK MN 56728</t>
  </si>
  <si>
    <t>MARK LUNDBERG 1755 220TH AVE</t>
  </si>
  <si>
    <t>TEGNER TWP ROADS</t>
  </si>
  <si>
    <t>KIMBERLEY JOHNSON 1733 300TH AVE</t>
  </si>
  <si>
    <t>22-099-3660</t>
  </si>
  <si>
    <t>22-099-3680</t>
  </si>
  <si>
    <t>BURLINGTON NORTHERN SANTA FE</t>
  </si>
  <si>
    <t>PO BOX 961089</t>
  </si>
  <si>
    <t>FORT WORTH TX 76161-0089</t>
  </si>
  <si>
    <t>OUTLET BENEFITS</t>
  </si>
  <si>
    <t>CD 4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</si>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</sst>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28"/>
  <sheetViews>
    <sheetView tabSelected="1" workbookViewId="0">
      <pane xSplit="1" ySplit="2" topLeftCell="AU197" activePane="bottomRight" state="frozen"/>
      <selection pane="topRight" activeCell="B1" sqref="B1"/>
      <selection pane="bottomLeft" activeCell="A3" sqref="A3"/>
      <selection pane="bottomRight" activeCell="AX207" sqref="AX207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customWidth="1"/>
    <col min="23" max="23" width="17.7109375" style="5" customWidth="1"/>
    <col min="24" max="24" width="12.85546875" style="2" hidden="1" customWidth="1"/>
    <col min="25" max="25" width="13.7109375" style="5" hidden="1" customWidth="1"/>
    <col min="26" max="26" width="17.7109375" style="9" customWidth="1"/>
    <col min="27" max="27" width="17.7109375" style="5" customWidth="1"/>
    <col min="28" max="28" width="13.7109375" style="2" customWidth="1"/>
    <col min="29" max="29" width="13.7109375" style="5" customWidth="1"/>
    <col min="30" max="30" width="10.7109375" style="10" hidden="1" customWidth="1"/>
    <col min="31" max="31" width="10.85546875" style="5" hidden="1" customWidth="1"/>
    <col min="32" max="33" width="9.28515625" style="2" hidden="1" customWidth="1"/>
    <col min="34" max="34" width="6.140625" style="5" hidden="1" customWidth="1"/>
    <col min="35" max="35" width="17.7109375" style="9" customWidth="1"/>
    <col min="36" max="36" width="17.7109375" style="5" customWidth="1"/>
    <col min="37" max="37" width="19" style="2" hidden="1" customWidth="1"/>
    <col min="38" max="38" width="17.28515625" style="5" hidden="1" customWidth="1"/>
    <col min="39" max="39" width="14.42578125" style="3" hidden="1" customWidth="1"/>
    <col min="40" max="40" width="15.85546875" style="5" hidden="1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8" width="17.7109375" style="5" customWidth="1"/>
    <col min="49" max="49" width="17.7109375" style="11" customWidth="1"/>
    <col min="50" max="50" width="20" style="5" bestFit="1" customWidth="1"/>
    <col min="51" max="51" width="13.7109375" style="12" bestFit="1" customWidth="1"/>
    <col min="52" max="52" width="7.85546875" style="5" bestFit="1" customWidth="1"/>
    <col min="53" max="53" width="12.5703125" style="13" bestFit="1" customWidth="1"/>
    <col min="54" max="54" width="7.85546875" style="5" bestFit="1" customWidth="1"/>
    <col min="55" max="55" width="13.7109375" style="14" bestFit="1" customWidth="1"/>
    <col min="56" max="56" width="7.85546875" style="5" bestFit="1" customWidth="1"/>
    <col min="57" max="57" width="13.7109375" style="15" bestFit="1" customWidth="1"/>
    <col min="58" max="58" width="23.42578125" style="5" customWidth="1"/>
  </cols>
  <sheetData>
    <row r="1" spans="1:58" x14ac:dyDescent="0.25">
      <c r="AN1" s="5">
        <v>0</v>
      </c>
      <c r="AP1" s="5">
        <v>2622</v>
      </c>
      <c r="AR1" s="5">
        <v>1</v>
      </c>
      <c r="AX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16" t="s">
        <v>56</v>
      </c>
      <c r="AC2" s="16" t="s">
        <v>57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242</v>
      </c>
      <c r="AW2" s="16" t="s">
        <v>46</v>
      </c>
      <c r="AX2" s="16" t="s">
        <v>47</v>
      </c>
      <c r="AY2" s="24" t="s">
        <v>48</v>
      </c>
      <c r="AZ2" s="16" t="s">
        <v>49</v>
      </c>
      <c r="BA2" s="25" t="s">
        <v>50</v>
      </c>
      <c r="BB2" s="16" t="s">
        <v>51</v>
      </c>
      <c r="BC2" s="26" t="s">
        <v>52</v>
      </c>
      <c r="BD2" s="16" t="s">
        <v>53</v>
      </c>
      <c r="BE2" s="27" t="s">
        <v>54</v>
      </c>
      <c r="BF2" s="16" t="s">
        <v>55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158</v>
      </c>
      <c r="J3" s="2">
        <v>7.0000000000000007E-2</v>
      </c>
      <c r="K3" s="2">
        <f t="shared" ref="K3:K66" si="0">SUM(N3,P3,R3,T3,V3,X3,Z3,AD3,AG3,AI3,AK3,AY3,BA3,BC3,BE3,AB3)</f>
        <v>0.06</v>
      </c>
      <c r="L3" s="2">
        <f t="shared" ref="L3:L66" si="1">SUM(M3,AF3,AM3,AO3,AQ3,AS3,AT3)</f>
        <v>0</v>
      </c>
      <c r="T3" s="8">
        <v>0.06</v>
      </c>
      <c r="U3" s="5">
        <v>4.1310000000000002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U3" s="5">
        <f>SUM(O3,Q3,S3,U3,W3,Y3,AA3,AE3,AH3,AJ3,AL3,AZ3,BB3,BD3,BF3,AC3)</f>
        <v>4.1310000000000002</v>
      </c>
      <c r="AV3" s="5">
        <f t="shared" ref="AV3:AV66" si="5">$AU$225*(AW3/100)</f>
        <v>0.979047</v>
      </c>
      <c r="AW3" s="11">
        <f t="shared" ref="AW3:AW66" si="6">(AU3/$AU$225)*(100-76.3)</f>
        <v>1.161628813917057E-4</v>
      </c>
      <c r="AX3" s="5">
        <f>(AW3/100)*$AX$1</f>
        <v>0.11616288139170571</v>
      </c>
    </row>
    <row r="4" spans="1:58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158</v>
      </c>
      <c r="J4" s="2">
        <v>7.0000000000000007E-2</v>
      </c>
      <c r="K4" s="2">
        <f t="shared" si="0"/>
        <v>0.05</v>
      </c>
      <c r="L4" s="2">
        <f t="shared" si="1"/>
        <v>0</v>
      </c>
      <c r="R4" s="7">
        <v>0.04</v>
      </c>
      <c r="S4" s="5">
        <v>9.1530000000000005</v>
      </c>
      <c r="T4" s="8">
        <v>0.01</v>
      </c>
      <c r="U4" s="5">
        <v>0.68850000000000011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7">SUM(O4,Q4,S4,U4,W4,Y4,AA4,AE4,AH4,AJ4,AL4,AZ4,BB4,BD4,BF4,AC4)</f>
        <v>9.8414999999999999</v>
      </c>
      <c r="AV4" s="5">
        <f t="shared" si="5"/>
        <v>2.3324355000000003</v>
      </c>
      <c r="AW4" s="11">
        <f t="shared" si="6"/>
        <v>2.7674098213906358E-4</v>
      </c>
      <c r="AX4" s="5">
        <f t="shared" ref="AX4:AX67" si="8">(AW4/100)*$AX$1</f>
        <v>0.27674098213906356</v>
      </c>
    </row>
    <row r="5" spans="1:58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158</v>
      </c>
      <c r="J5" s="2">
        <v>40.58</v>
      </c>
      <c r="K5" s="2">
        <f t="shared" si="0"/>
        <v>28.82</v>
      </c>
      <c r="L5" s="2">
        <f t="shared" si="1"/>
        <v>0</v>
      </c>
      <c r="R5" s="7">
        <v>12.86</v>
      </c>
      <c r="S5" s="5">
        <v>2942.6895</v>
      </c>
      <c r="T5" s="8">
        <v>15.96</v>
      </c>
      <c r="U5" s="5">
        <v>1098.846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7"/>
        <v>4041.5355</v>
      </c>
      <c r="AV5" s="5">
        <f t="shared" si="5"/>
        <v>957.84391350000021</v>
      </c>
      <c r="AW5" s="11">
        <f t="shared" si="6"/>
        <v>0.11364715781333044</v>
      </c>
      <c r="AX5" s="5">
        <f t="shared" si="8"/>
        <v>113.64715781333045</v>
      </c>
    </row>
    <row r="6" spans="1:58" x14ac:dyDescent="0.25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158</v>
      </c>
      <c r="J6" s="2">
        <v>38.56</v>
      </c>
      <c r="K6" s="2">
        <f t="shared" si="0"/>
        <v>38.56</v>
      </c>
      <c r="L6" s="2">
        <f t="shared" si="1"/>
        <v>0</v>
      </c>
      <c r="N6" s="4">
        <v>0.04</v>
      </c>
      <c r="O6" s="5">
        <v>21.167999999999999</v>
      </c>
      <c r="P6" s="6">
        <v>1.29</v>
      </c>
      <c r="Q6" s="5">
        <v>514.61324999999999</v>
      </c>
      <c r="R6" s="7">
        <v>5.51</v>
      </c>
      <c r="S6" s="5">
        <v>1260.82575</v>
      </c>
      <c r="T6" s="8">
        <v>31.72</v>
      </c>
      <c r="U6" s="5">
        <v>2183.922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7"/>
        <v>3980.529</v>
      </c>
      <c r="AV6" s="5">
        <f t="shared" si="5"/>
        <v>943.38537300000007</v>
      </c>
      <c r="AW6" s="11">
        <f t="shared" si="6"/>
        <v>0.11193166741787579</v>
      </c>
      <c r="AX6" s="5">
        <f t="shared" si="8"/>
        <v>111.93166741787579</v>
      </c>
    </row>
    <row r="7" spans="1:58" x14ac:dyDescent="0.25">
      <c r="A7" s="1" t="s">
        <v>69</v>
      </c>
      <c r="B7" s="1" t="s">
        <v>59</v>
      </c>
      <c r="C7" s="1" t="s">
        <v>60</v>
      </c>
      <c r="D7" s="1" t="s">
        <v>61</v>
      </c>
      <c r="E7" s="1" t="s">
        <v>70</v>
      </c>
      <c r="F7" s="1" t="s">
        <v>63</v>
      </c>
      <c r="G7" s="1" t="s">
        <v>64</v>
      </c>
      <c r="H7" s="1" t="s">
        <v>65</v>
      </c>
      <c r="I7" s="2">
        <v>160</v>
      </c>
      <c r="J7" s="2">
        <v>7.0000000000000007E-2</v>
      </c>
      <c r="K7" s="2">
        <f t="shared" si="0"/>
        <v>0.06</v>
      </c>
      <c r="L7" s="2">
        <f t="shared" si="1"/>
        <v>0</v>
      </c>
      <c r="P7" s="6">
        <v>0.02</v>
      </c>
      <c r="Q7" s="5">
        <v>7.9785000000000004</v>
      </c>
      <c r="R7" s="7">
        <v>0.04</v>
      </c>
      <c r="S7" s="5">
        <v>9.1530000000000005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7"/>
        <v>17.131500000000003</v>
      </c>
      <c r="AV7" s="5">
        <f t="shared" si="5"/>
        <v>4.060165500000001</v>
      </c>
      <c r="AW7" s="11">
        <f t="shared" si="6"/>
        <v>4.817343022420737E-4</v>
      </c>
      <c r="AX7" s="5">
        <f t="shared" si="8"/>
        <v>0.48173430224207375</v>
      </c>
    </row>
    <row r="8" spans="1:58" x14ac:dyDescent="0.25">
      <c r="A8" s="1" t="s">
        <v>69</v>
      </c>
      <c r="B8" s="1" t="s">
        <v>59</v>
      </c>
      <c r="C8" s="1" t="s">
        <v>60</v>
      </c>
      <c r="D8" s="1" t="s">
        <v>61</v>
      </c>
      <c r="E8" s="1" t="s">
        <v>71</v>
      </c>
      <c r="F8" s="1" t="s">
        <v>63</v>
      </c>
      <c r="G8" s="1" t="s">
        <v>64</v>
      </c>
      <c r="H8" s="1" t="s">
        <v>65</v>
      </c>
      <c r="I8" s="2">
        <v>160</v>
      </c>
      <c r="J8" s="2">
        <v>7.0000000000000007E-2</v>
      </c>
      <c r="K8" s="2">
        <f t="shared" si="0"/>
        <v>6.9999999999999993E-2</v>
      </c>
      <c r="L8" s="2">
        <f t="shared" si="1"/>
        <v>0</v>
      </c>
      <c r="P8" s="6">
        <v>0.01</v>
      </c>
      <c r="Q8" s="5">
        <v>3.9892500000000002</v>
      </c>
      <c r="R8" s="7">
        <v>0.06</v>
      </c>
      <c r="S8" s="5">
        <v>13.7295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7"/>
        <v>17.71875</v>
      </c>
      <c r="AV8" s="5">
        <f t="shared" si="5"/>
        <v>4.1993437500000006</v>
      </c>
      <c r="AW8" s="11">
        <f t="shared" si="6"/>
        <v>4.9824765302814952E-4</v>
      </c>
      <c r="AX8" s="5">
        <f t="shared" si="8"/>
        <v>0.4982476530281495</v>
      </c>
    </row>
    <row r="9" spans="1:58" x14ac:dyDescent="0.25">
      <c r="A9" s="1" t="s">
        <v>69</v>
      </c>
      <c r="B9" s="1" t="s">
        <v>59</v>
      </c>
      <c r="C9" s="1" t="s">
        <v>60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2">
        <v>160</v>
      </c>
      <c r="J9" s="2">
        <v>38.5</v>
      </c>
      <c r="K9" s="2">
        <f t="shared" si="0"/>
        <v>38.51</v>
      </c>
      <c r="L9" s="2">
        <f t="shared" si="1"/>
        <v>0</v>
      </c>
      <c r="N9" s="4">
        <v>0.18</v>
      </c>
      <c r="O9" s="5">
        <v>95.256</v>
      </c>
      <c r="P9" s="6">
        <v>3.2</v>
      </c>
      <c r="Q9" s="5">
        <v>1276.56</v>
      </c>
      <c r="R9" s="7">
        <v>20.98</v>
      </c>
      <c r="S9" s="5">
        <v>4800.7485000000006</v>
      </c>
      <c r="T9" s="8">
        <v>14.15</v>
      </c>
      <c r="U9" s="5">
        <v>974.22750000000019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7"/>
        <v>7146.7920000000004</v>
      </c>
      <c r="AV9" s="5">
        <f t="shared" si="5"/>
        <v>1693.7897040000005</v>
      </c>
      <c r="AW9" s="11">
        <f t="shared" si="6"/>
        <v>0.20096634021476428</v>
      </c>
      <c r="AX9" s="5">
        <f t="shared" si="8"/>
        <v>200.9663402147643</v>
      </c>
    </row>
    <row r="10" spans="1:58" x14ac:dyDescent="0.25">
      <c r="A10" s="1" t="s">
        <v>69</v>
      </c>
      <c r="B10" s="1" t="s">
        <v>59</v>
      </c>
      <c r="C10" s="1" t="s">
        <v>60</v>
      </c>
      <c r="D10" s="1" t="s">
        <v>61</v>
      </c>
      <c r="E10" s="1" t="s">
        <v>66</v>
      </c>
      <c r="F10" s="1" t="s">
        <v>63</v>
      </c>
      <c r="G10" s="1" t="s">
        <v>64</v>
      </c>
      <c r="H10" s="1" t="s">
        <v>65</v>
      </c>
      <c r="I10" s="2">
        <v>160</v>
      </c>
      <c r="J10" s="2">
        <v>40.78</v>
      </c>
      <c r="K10" s="2">
        <f t="shared" si="0"/>
        <v>23.88</v>
      </c>
      <c r="L10" s="2">
        <f t="shared" si="1"/>
        <v>0</v>
      </c>
      <c r="P10" s="6">
        <v>1.1299999999999999</v>
      </c>
      <c r="Q10" s="5">
        <v>450.78525000000002</v>
      </c>
      <c r="R10" s="7">
        <v>20.57</v>
      </c>
      <c r="S10" s="5">
        <v>4706.9302500000003</v>
      </c>
      <c r="T10" s="8">
        <v>2.1800000000000002</v>
      </c>
      <c r="U10" s="5">
        <v>150.09299999999999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7"/>
        <v>5307.8085000000001</v>
      </c>
      <c r="AV10" s="5">
        <f t="shared" si="5"/>
        <v>1257.9506145</v>
      </c>
      <c r="AW10" s="11">
        <f t="shared" si="6"/>
        <v>0.14925449751522327</v>
      </c>
      <c r="AX10" s="5">
        <f t="shared" si="8"/>
        <v>149.25449751522325</v>
      </c>
    </row>
    <row r="11" spans="1:58" x14ac:dyDescent="0.25">
      <c r="A11" s="1" t="s">
        <v>72</v>
      </c>
      <c r="B11" s="1" t="s">
        <v>73</v>
      </c>
      <c r="C11" s="1" t="s">
        <v>74</v>
      </c>
      <c r="D11" s="1" t="s">
        <v>75</v>
      </c>
      <c r="E11" s="1" t="s">
        <v>76</v>
      </c>
      <c r="F11" s="1" t="s">
        <v>63</v>
      </c>
      <c r="G11" s="1" t="s">
        <v>64</v>
      </c>
      <c r="H11" s="1" t="s">
        <v>65</v>
      </c>
      <c r="I11" s="2">
        <v>316.27</v>
      </c>
      <c r="J11" s="2">
        <v>36.51</v>
      </c>
      <c r="K11" s="2">
        <f t="shared" si="0"/>
        <v>34.449999999999996</v>
      </c>
      <c r="L11" s="2">
        <f t="shared" si="1"/>
        <v>2.0499999999999998</v>
      </c>
      <c r="P11" s="6">
        <v>34.229999999999997</v>
      </c>
      <c r="Q11" s="5">
        <v>13655.20275</v>
      </c>
      <c r="R11" s="7">
        <v>0.22</v>
      </c>
      <c r="S11" s="5">
        <v>50.341500000000003</v>
      </c>
      <c r="AN11" s="5" t="str">
        <f t="shared" si="2"/>
        <v/>
      </c>
      <c r="AO11" s="3">
        <v>0.82</v>
      </c>
      <c r="AP11" s="5">
        <f t="shared" si="3"/>
        <v>2150.04</v>
      </c>
      <c r="AR11" s="5" t="str">
        <f t="shared" si="4"/>
        <v/>
      </c>
      <c r="AS11" s="2">
        <v>1.23</v>
      </c>
      <c r="AU11" s="5">
        <f t="shared" si="7"/>
        <v>13705.544250000001</v>
      </c>
      <c r="AV11" s="5">
        <f t="shared" si="5"/>
        <v>3248.2139872500006</v>
      </c>
      <c r="AW11" s="11">
        <f t="shared" si="6"/>
        <v>0.38539712203377491</v>
      </c>
      <c r="AX11" s="5">
        <f t="shared" si="8"/>
        <v>385.39712203377491</v>
      </c>
    </row>
    <row r="12" spans="1:58" x14ac:dyDescent="0.25">
      <c r="A12" s="1" t="s">
        <v>72</v>
      </c>
      <c r="B12" s="1" t="s">
        <v>73</v>
      </c>
      <c r="C12" s="1" t="s">
        <v>74</v>
      </c>
      <c r="D12" s="1" t="s">
        <v>75</v>
      </c>
      <c r="E12" s="1" t="s">
        <v>77</v>
      </c>
      <c r="F12" s="1" t="s">
        <v>63</v>
      </c>
      <c r="G12" s="1" t="s">
        <v>64</v>
      </c>
      <c r="H12" s="1" t="s">
        <v>65</v>
      </c>
      <c r="I12" s="2">
        <v>316.27</v>
      </c>
      <c r="J12" s="2">
        <v>39.25</v>
      </c>
      <c r="K12" s="2">
        <f t="shared" si="0"/>
        <v>38.300000000000004</v>
      </c>
      <c r="L12" s="2">
        <f t="shared" si="1"/>
        <v>0.95</v>
      </c>
      <c r="P12" s="6">
        <v>36.06</v>
      </c>
      <c r="Q12" s="5">
        <v>14385.235500000001</v>
      </c>
      <c r="R12" s="7">
        <v>2.2400000000000002</v>
      </c>
      <c r="S12" s="5">
        <v>512.5680000000001</v>
      </c>
      <c r="AN12" s="5" t="str">
        <f t="shared" si="2"/>
        <v/>
      </c>
      <c r="AO12" s="3">
        <v>0.38</v>
      </c>
      <c r="AP12" s="5">
        <f t="shared" si="3"/>
        <v>996.36</v>
      </c>
      <c r="AR12" s="5" t="str">
        <f t="shared" si="4"/>
        <v/>
      </c>
      <c r="AS12" s="2">
        <v>0.56999999999999995</v>
      </c>
      <c r="AU12" s="5">
        <f t="shared" si="7"/>
        <v>14897.8035</v>
      </c>
      <c r="AV12" s="5">
        <f t="shared" si="5"/>
        <v>3530.7794294999994</v>
      </c>
      <c r="AW12" s="11">
        <f t="shared" si="6"/>
        <v>0.41892321011073297</v>
      </c>
      <c r="AX12" s="5">
        <f t="shared" si="8"/>
        <v>418.92321011073295</v>
      </c>
    </row>
    <row r="13" spans="1:58" x14ac:dyDescent="0.25">
      <c r="A13" s="1" t="s">
        <v>72</v>
      </c>
      <c r="B13" s="1" t="s">
        <v>73</v>
      </c>
      <c r="C13" s="1" t="s">
        <v>74</v>
      </c>
      <c r="D13" s="1" t="s">
        <v>75</v>
      </c>
      <c r="E13" s="1" t="s">
        <v>78</v>
      </c>
      <c r="F13" s="1" t="s">
        <v>63</v>
      </c>
      <c r="G13" s="1" t="s">
        <v>64</v>
      </c>
      <c r="H13" s="1" t="s">
        <v>65</v>
      </c>
      <c r="I13" s="2">
        <v>316.27</v>
      </c>
      <c r="J13" s="2">
        <v>41.23</v>
      </c>
      <c r="K13" s="2">
        <f t="shared" si="0"/>
        <v>10.280000000000001</v>
      </c>
      <c r="L13" s="2">
        <f t="shared" si="1"/>
        <v>0</v>
      </c>
      <c r="N13" s="4">
        <v>0.39</v>
      </c>
      <c r="O13" s="5">
        <v>206.38800000000001</v>
      </c>
      <c r="P13" s="6">
        <v>9.8000000000000007</v>
      </c>
      <c r="Q13" s="5">
        <v>3909.4650000000011</v>
      </c>
      <c r="R13" s="7">
        <v>0.09</v>
      </c>
      <c r="S13" s="5">
        <v>20.594249999999999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7"/>
        <v>4136.4472500000011</v>
      </c>
      <c r="AV13" s="5">
        <f t="shared" si="5"/>
        <v>980.33799825000051</v>
      </c>
      <c r="AW13" s="11">
        <f t="shared" si="6"/>
        <v>0.11631605695589382</v>
      </c>
      <c r="AX13" s="5">
        <f t="shared" si="8"/>
        <v>116.31605695589383</v>
      </c>
    </row>
    <row r="14" spans="1:58" x14ac:dyDescent="0.25">
      <c r="A14" s="1" t="s">
        <v>72</v>
      </c>
      <c r="B14" s="1" t="s">
        <v>73</v>
      </c>
      <c r="C14" s="1" t="s">
        <v>74</v>
      </c>
      <c r="D14" s="1" t="s">
        <v>75</v>
      </c>
      <c r="E14" s="1" t="s">
        <v>79</v>
      </c>
      <c r="F14" s="1" t="s">
        <v>63</v>
      </c>
      <c r="G14" s="1" t="s">
        <v>64</v>
      </c>
      <c r="H14" s="1" t="s">
        <v>65</v>
      </c>
      <c r="I14" s="2">
        <v>316.27</v>
      </c>
      <c r="J14" s="2">
        <v>43.77</v>
      </c>
      <c r="K14" s="2">
        <f t="shared" si="0"/>
        <v>14.15</v>
      </c>
      <c r="L14" s="2">
        <f t="shared" si="1"/>
        <v>0</v>
      </c>
      <c r="N14" s="4">
        <v>2.72</v>
      </c>
      <c r="O14" s="5">
        <v>1439.424</v>
      </c>
      <c r="P14" s="6">
        <v>7.6</v>
      </c>
      <c r="Q14" s="5">
        <v>3031.83</v>
      </c>
      <c r="R14" s="7">
        <v>3.83</v>
      </c>
      <c r="S14" s="5">
        <v>876.39975000000004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7"/>
        <v>5347.6537499999995</v>
      </c>
      <c r="AV14" s="5">
        <f t="shared" si="5"/>
        <v>1267.3939387499997</v>
      </c>
      <c r="AW14" s="11">
        <f t="shared" si="6"/>
        <v>0.15037493785648998</v>
      </c>
      <c r="AX14" s="5">
        <f t="shared" si="8"/>
        <v>150.37493785648996</v>
      </c>
    </row>
    <row r="15" spans="1:58" x14ac:dyDescent="0.25">
      <c r="A15" s="1" t="s">
        <v>72</v>
      </c>
      <c r="B15" s="1" t="s">
        <v>73</v>
      </c>
      <c r="C15" s="1" t="s">
        <v>74</v>
      </c>
      <c r="D15" s="1" t="s">
        <v>75</v>
      </c>
      <c r="E15" s="1" t="s">
        <v>70</v>
      </c>
      <c r="F15" s="1" t="s">
        <v>63</v>
      </c>
      <c r="G15" s="1" t="s">
        <v>64</v>
      </c>
      <c r="H15" s="1" t="s">
        <v>65</v>
      </c>
      <c r="I15" s="2">
        <v>316.27</v>
      </c>
      <c r="J15" s="2">
        <v>41.14</v>
      </c>
      <c r="K15" s="2">
        <f t="shared" si="0"/>
        <v>40</v>
      </c>
      <c r="L15" s="2">
        <f t="shared" si="1"/>
        <v>0</v>
      </c>
      <c r="P15" s="6">
        <v>27.48</v>
      </c>
      <c r="Q15" s="5">
        <v>10962.459000000001</v>
      </c>
      <c r="R15" s="7">
        <v>12.2</v>
      </c>
      <c r="S15" s="5">
        <v>2791.665</v>
      </c>
      <c r="T15" s="8">
        <v>0.32</v>
      </c>
      <c r="U15" s="5">
        <v>22.032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7"/>
        <v>13776.155999999999</v>
      </c>
      <c r="AV15" s="5">
        <f t="shared" si="5"/>
        <v>3264.9489719999997</v>
      </c>
      <c r="AW15" s="11">
        <f t="shared" si="6"/>
        <v>0.38738271010932818</v>
      </c>
      <c r="AX15" s="5">
        <f t="shared" si="8"/>
        <v>387.38271010932817</v>
      </c>
    </row>
    <row r="16" spans="1:58" x14ac:dyDescent="0.25">
      <c r="A16" s="1" t="s">
        <v>72</v>
      </c>
      <c r="B16" s="1" t="s">
        <v>73</v>
      </c>
      <c r="C16" s="1" t="s">
        <v>74</v>
      </c>
      <c r="D16" s="1" t="s">
        <v>75</v>
      </c>
      <c r="E16" s="1" t="s">
        <v>71</v>
      </c>
      <c r="F16" s="1" t="s">
        <v>63</v>
      </c>
      <c r="G16" s="1" t="s">
        <v>64</v>
      </c>
      <c r="H16" s="1" t="s">
        <v>65</v>
      </c>
      <c r="I16" s="2">
        <v>316.27</v>
      </c>
      <c r="J16" s="2">
        <v>38.65</v>
      </c>
      <c r="K16" s="2">
        <f t="shared" si="0"/>
        <v>37.369999999999997</v>
      </c>
      <c r="L16" s="2">
        <f t="shared" si="1"/>
        <v>1.28</v>
      </c>
      <c r="P16" s="6">
        <v>20.85</v>
      </c>
      <c r="Q16" s="5">
        <v>8317.5862500000003</v>
      </c>
      <c r="R16" s="7">
        <v>15.87</v>
      </c>
      <c r="S16" s="5">
        <v>3631.4527499999999</v>
      </c>
      <c r="T16" s="8">
        <v>0.65</v>
      </c>
      <c r="U16" s="5">
        <v>44.752499999999998</v>
      </c>
      <c r="AN16" s="5" t="str">
        <f t="shared" si="2"/>
        <v/>
      </c>
      <c r="AO16" s="3">
        <v>0.51</v>
      </c>
      <c r="AP16" s="5">
        <f t="shared" si="3"/>
        <v>1337.22</v>
      </c>
      <c r="AR16" s="5" t="str">
        <f t="shared" si="4"/>
        <v/>
      </c>
      <c r="AS16" s="2">
        <v>0.77</v>
      </c>
      <c r="AU16" s="5">
        <f t="shared" si="7"/>
        <v>11993.791500000001</v>
      </c>
      <c r="AV16" s="5">
        <f t="shared" si="5"/>
        <v>2842.5285855000006</v>
      </c>
      <c r="AW16" s="11">
        <f t="shared" si="6"/>
        <v>0.33726298219592066</v>
      </c>
      <c r="AX16" s="5">
        <f t="shared" si="8"/>
        <v>337.26298219592064</v>
      </c>
    </row>
    <row r="17" spans="1:50" x14ac:dyDescent="0.25">
      <c r="A17" s="1" t="s">
        <v>80</v>
      </c>
      <c r="B17" s="1" t="s">
        <v>81</v>
      </c>
      <c r="C17" s="1" t="s">
        <v>82</v>
      </c>
      <c r="D17" s="1" t="s">
        <v>83</v>
      </c>
      <c r="E17" s="1" t="s">
        <v>78</v>
      </c>
      <c r="F17" s="1" t="s">
        <v>84</v>
      </c>
      <c r="G17" s="1" t="s">
        <v>64</v>
      </c>
      <c r="H17" s="1" t="s">
        <v>65</v>
      </c>
      <c r="I17" s="2">
        <v>316</v>
      </c>
      <c r="J17" s="2">
        <v>44.37</v>
      </c>
      <c r="K17" s="2">
        <f t="shared" si="0"/>
        <v>3.58</v>
      </c>
      <c r="L17" s="2">
        <f t="shared" si="1"/>
        <v>0</v>
      </c>
      <c r="T17" s="8">
        <v>3.58</v>
      </c>
      <c r="U17" s="5">
        <v>246.483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7"/>
        <v>246.483</v>
      </c>
      <c r="AV17" s="5">
        <f t="shared" si="5"/>
        <v>58.416471000000008</v>
      </c>
      <c r="AW17" s="11">
        <f t="shared" si="6"/>
        <v>6.9310519230384414E-3</v>
      </c>
      <c r="AX17" s="5">
        <f t="shared" si="8"/>
        <v>6.9310519230384404</v>
      </c>
    </row>
    <row r="18" spans="1:50" x14ac:dyDescent="0.25">
      <c r="A18" s="1" t="s">
        <v>80</v>
      </c>
      <c r="B18" s="1" t="s">
        <v>81</v>
      </c>
      <c r="C18" s="1" t="s">
        <v>82</v>
      </c>
      <c r="D18" s="1" t="s">
        <v>83</v>
      </c>
      <c r="E18" s="1" t="s">
        <v>79</v>
      </c>
      <c r="F18" s="1" t="s">
        <v>84</v>
      </c>
      <c r="G18" s="1" t="s">
        <v>64</v>
      </c>
      <c r="H18" s="1" t="s">
        <v>65</v>
      </c>
      <c r="I18" s="2">
        <v>316</v>
      </c>
      <c r="J18" s="2">
        <v>45.05</v>
      </c>
      <c r="K18" s="2">
        <f t="shared" si="0"/>
        <v>3.23</v>
      </c>
      <c r="L18" s="2">
        <f t="shared" si="1"/>
        <v>0</v>
      </c>
      <c r="T18" s="8">
        <v>3.23</v>
      </c>
      <c r="U18" s="5">
        <v>222.38550000000001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7"/>
        <v>222.38550000000001</v>
      </c>
      <c r="AV18" s="5">
        <f t="shared" si="5"/>
        <v>52.705363500000011</v>
      </c>
      <c r="AW18" s="11">
        <f t="shared" si="6"/>
        <v>6.2534351149201575E-3</v>
      </c>
      <c r="AX18" s="5">
        <f t="shared" si="8"/>
        <v>6.2534351149201575</v>
      </c>
    </row>
    <row r="19" spans="1:50" x14ac:dyDescent="0.25">
      <c r="A19" s="1" t="s">
        <v>85</v>
      </c>
      <c r="B19" s="1" t="s">
        <v>81</v>
      </c>
      <c r="C19" s="1" t="s">
        <v>82</v>
      </c>
      <c r="D19" s="1" t="s">
        <v>83</v>
      </c>
      <c r="E19" s="1" t="s">
        <v>67</v>
      </c>
      <c r="F19" s="1" t="s">
        <v>63</v>
      </c>
      <c r="G19" s="1" t="s">
        <v>64</v>
      </c>
      <c r="H19" s="1" t="s">
        <v>65</v>
      </c>
      <c r="I19" s="2">
        <v>288.62</v>
      </c>
      <c r="J19" s="2">
        <v>7.0000000000000007E-2</v>
      </c>
      <c r="K19" s="2">
        <f t="shared" si="0"/>
        <v>0.05</v>
      </c>
      <c r="L19" s="2">
        <f t="shared" si="1"/>
        <v>0</v>
      </c>
      <c r="T19" s="8">
        <v>0.05</v>
      </c>
      <c r="U19" s="5">
        <v>3.4425000000000008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7"/>
        <v>3.4425000000000008</v>
      </c>
      <c r="AV19" s="5">
        <f t="shared" si="5"/>
        <v>0.81587250000000044</v>
      </c>
      <c r="AW19" s="11">
        <f t="shared" si="6"/>
        <v>9.6802401159754787E-5</v>
      </c>
      <c r="AX19" s="5">
        <f t="shared" si="8"/>
        <v>9.6802401159754789E-2</v>
      </c>
    </row>
    <row r="20" spans="1:50" x14ac:dyDescent="0.25">
      <c r="A20" s="1" t="s">
        <v>85</v>
      </c>
      <c r="B20" s="1" t="s">
        <v>81</v>
      </c>
      <c r="C20" s="1" t="s">
        <v>82</v>
      </c>
      <c r="D20" s="1" t="s">
        <v>83</v>
      </c>
      <c r="E20" s="1" t="s">
        <v>68</v>
      </c>
      <c r="F20" s="1" t="s">
        <v>63</v>
      </c>
      <c r="G20" s="1" t="s">
        <v>64</v>
      </c>
      <c r="H20" s="1" t="s">
        <v>65</v>
      </c>
      <c r="I20" s="2">
        <v>288.62</v>
      </c>
      <c r="J20" s="2">
        <v>7.0000000000000007E-2</v>
      </c>
      <c r="K20" s="2">
        <f t="shared" si="0"/>
        <v>0.06</v>
      </c>
      <c r="L20" s="2">
        <f t="shared" si="1"/>
        <v>0</v>
      </c>
      <c r="P20" s="6">
        <v>0.02</v>
      </c>
      <c r="Q20" s="5">
        <v>7.9785000000000004</v>
      </c>
      <c r="R20" s="7">
        <v>0.01</v>
      </c>
      <c r="S20" s="5">
        <v>2.2882500000000001</v>
      </c>
      <c r="T20" s="8">
        <v>0.03</v>
      </c>
      <c r="U20" s="5">
        <v>2.0655000000000001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7"/>
        <v>12.33225</v>
      </c>
      <c r="AV20" s="5">
        <f t="shared" si="5"/>
        <v>2.9227432500000003</v>
      </c>
      <c r="AW20" s="11">
        <f t="shared" si="6"/>
        <v>3.4678036650759205E-4</v>
      </c>
      <c r="AX20" s="5">
        <f t="shared" si="8"/>
        <v>0.34678036650759203</v>
      </c>
    </row>
    <row r="21" spans="1:50" x14ac:dyDescent="0.25">
      <c r="A21" s="1" t="s">
        <v>85</v>
      </c>
      <c r="B21" s="1" t="s">
        <v>81</v>
      </c>
      <c r="C21" s="1" t="s">
        <v>82</v>
      </c>
      <c r="D21" s="1" t="s">
        <v>83</v>
      </c>
      <c r="E21" s="1" t="s">
        <v>76</v>
      </c>
      <c r="F21" s="1" t="s">
        <v>84</v>
      </c>
      <c r="G21" s="1" t="s">
        <v>64</v>
      </c>
      <c r="H21" s="1" t="s">
        <v>65</v>
      </c>
      <c r="I21" s="2">
        <v>288.62</v>
      </c>
      <c r="J21" s="2">
        <v>37.94</v>
      </c>
      <c r="K21" s="2">
        <f t="shared" si="0"/>
        <v>37.950000000000003</v>
      </c>
      <c r="L21" s="2">
        <f t="shared" si="1"/>
        <v>0</v>
      </c>
      <c r="N21" s="4">
        <v>1.94</v>
      </c>
      <c r="O21" s="5">
        <v>1026.6479999999999</v>
      </c>
      <c r="P21" s="6">
        <v>9.85</v>
      </c>
      <c r="Q21" s="5">
        <v>3929.4112500000001</v>
      </c>
      <c r="R21" s="7">
        <v>4.34</v>
      </c>
      <c r="S21" s="5">
        <v>993.10050000000001</v>
      </c>
      <c r="T21" s="8">
        <v>21.82</v>
      </c>
      <c r="U21" s="5">
        <v>1502.307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7"/>
        <v>7451.4667500000005</v>
      </c>
      <c r="AV21" s="5">
        <f t="shared" si="5"/>
        <v>1765.9976197500005</v>
      </c>
      <c r="AW21" s="11">
        <f t="shared" si="6"/>
        <v>0.20953373233466202</v>
      </c>
      <c r="AX21" s="5">
        <f t="shared" si="8"/>
        <v>209.53373233466203</v>
      </c>
    </row>
    <row r="22" spans="1:50" x14ac:dyDescent="0.25">
      <c r="A22" s="1" t="s">
        <v>85</v>
      </c>
      <c r="B22" s="1" t="s">
        <v>81</v>
      </c>
      <c r="C22" s="1" t="s">
        <v>82</v>
      </c>
      <c r="D22" s="1" t="s">
        <v>83</v>
      </c>
      <c r="E22" s="1" t="s">
        <v>77</v>
      </c>
      <c r="F22" s="1" t="s">
        <v>84</v>
      </c>
      <c r="G22" s="1" t="s">
        <v>64</v>
      </c>
      <c r="H22" s="1" t="s">
        <v>65</v>
      </c>
      <c r="I22" s="2">
        <v>288.62</v>
      </c>
      <c r="J22" s="2">
        <v>39.71</v>
      </c>
      <c r="K22" s="2">
        <f t="shared" si="0"/>
        <v>38.340000000000003</v>
      </c>
      <c r="L22" s="2">
        <f t="shared" si="1"/>
        <v>0</v>
      </c>
      <c r="T22" s="8">
        <v>38.340000000000003</v>
      </c>
      <c r="U22" s="5">
        <v>2639.7090000000012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7"/>
        <v>2639.7090000000012</v>
      </c>
      <c r="AV22" s="5">
        <f t="shared" si="5"/>
        <v>625.61103300000036</v>
      </c>
      <c r="AW22" s="11">
        <f t="shared" si="6"/>
        <v>7.4228081209299981E-2</v>
      </c>
      <c r="AX22" s="5">
        <f t="shared" si="8"/>
        <v>74.228081209299987</v>
      </c>
    </row>
    <row r="23" spans="1:50" x14ac:dyDescent="0.25">
      <c r="A23" s="1" t="s">
        <v>85</v>
      </c>
      <c r="B23" s="1" t="s">
        <v>81</v>
      </c>
      <c r="C23" s="1" t="s">
        <v>82</v>
      </c>
      <c r="D23" s="1" t="s">
        <v>83</v>
      </c>
      <c r="E23" s="1" t="s">
        <v>78</v>
      </c>
      <c r="F23" s="1" t="s">
        <v>84</v>
      </c>
      <c r="G23" s="1" t="s">
        <v>64</v>
      </c>
      <c r="H23" s="1" t="s">
        <v>65</v>
      </c>
      <c r="I23" s="2">
        <v>288.62</v>
      </c>
      <c r="J23" s="2">
        <v>0.09</v>
      </c>
      <c r="K23" s="2">
        <f t="shared" si="0"/>
        <v>0.04</v>
      </c>
      <c r="L23" s="2">
        <f t="shared" si="1"/>
        <v>0</v>
      </c>
      <c r="T23" s="8">
        <v>0.04</v>
      </c>
      <c r="U23" s="5">
        <v>2.754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7"/>
        <v>2.754</v>
      </c>
      <c r="AV23" s="5">
        <f t="shared" si="5"/>
        <v>0.652698</v>
      </c>
      <c r="AW23" s="11">
        <f t="shared" si="6"/>
        <v>7.7441920927803803E-5</v>
      </c>
      <c r="AX23" s="5">
        <f t="shared" si="8"/>
        <v>7.7441920927803803E-2</v>
      </c>
    </row>
    <row r="24" spans="1:50" x14ac:dyDescent="0.25">
      <c r="A24" s="1" t="s">
        <v>85</v>
      </c>
      <c r="B24" s="1" t="s">
        <v>81</v>
      </c>
      <c r="C24" s="1" t="s">
        <v>82</v>
      </c>
      <c r="D24" s="1" t="s">
        <v>83</v>
      </c>
      <c r="E24" s="1" t="s">
        <v>79</v>
      </c>
      <c r="F24" s="1" t="s">
        <v>84</v>
      </c>
      <c r="G24" s="1" t="s">
        <v>64</v>
      </c>
      <c r="H24" s="1" t="s">
        <v>65</v>
      </c>
      <c r="I24" s="2">
        <v>288.62</v>
      </c>
      <c r="J24" s="2">
        <v>0.09</v>
      </c>
      <c r="K24" s="2">
        <f t="shared" si="0"/>
        <v>0.06</v>
      </c>
      <c r="L24" s="2">
        <f t="shared" si="1"/>
        <v>0</v>
      </c>
      <c r="T24" s="8">
        <v>0.06</v>
      </c>
      <c r="U24" s="5">
        <v>4.1310000000000002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7"/>
        <v>4.1310000000000002</v>
      </c>
      <c r="AV24" s="5">
        <f t="shared" si="5"/>
        <v>0.979047</v>
      </c>
      <c r="AW24" s="11">
        <f t="shared" si="6"/>
        <v>1.161628813917057E-4</v>
      </c>
      <c r="AX24" s="5">
        <f t="shared" si="8"/>
        <v>0.11616288139170571</v>
      </c>
    </row>
    <row r="25" spans="1:50" x14ac:dyDescent="0.25">
      <c r="A25" s="1" t="s">
        <v>85</v>
      </c>
      <c r="B25" s="1" t="s">
        <v>81</v>
      </c>
      <c r="C25" s="1" t="s">
        <v>82</v>
      </c>
      <c r="D25" s="1" t="s">
        <v>83</v>
      </c>
      <c r="E25" s="1" t="s">
        <v>70</v>
      </c>
      <c r="F25" s="1" t="s">
        <v>84</v>
      </c>
      <c r="G25" s="1" t="s">
        <v>64</v>
      </c>
      <c r="H25" s="1" t="s">
        <v>65</v>
      </c>
      <c r="I25" s="2">
        <v>288.62</v>
      </c>
      <c r="J25" s="2">
        <v>40.049999999999997</v>
      </c>
      <c r="K25" s="2">
        <f t="shared" si="0"/>
        <v>38.56</v>
      </c>
      <c r="L25" s="2">
        <f t="shared" si="1"/>
        <v>0</v>
      </c>
      <c r="R25" s="7">
        <v>0.36</v>
      </c>
      <c r="S25" s="5">
        <v>82.37700000000001</v>
      </c>
      <c r="T25" s="8">
        <v>38.200000000000003</v>
      </c>
      <c r="U25" s="5">
        <v>2630.0700000000011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7"/>
        <v>2712.447000000001</v>
      </c>
      <c r="AV25" s="5">
        <f t="shared" si="5"/>
        <v>642.84993900000018</v>
      </c>
      <c r="AW25" s="11">
        <f t="shared" si="6"/>
        <v>7.6273459003216665E-2</v>
      </c>
      <c r="AX25" s="5">
        <f t="shared" si="8"/>
        <v>76.273459003216658</v>
      </c>
    </row>
    <row r="26" spans="1:50" x14ac:dyDescent="0.25">
      <c r="A26" s="1" t="s">
        <v>85</v>
      </c>
      <c r="B26" s="1" t="s">
        <v>81</v>
      </c>
      <c r="C26" s="1" t="s">
        <v>82</v>
      </c>
      <c r="D26" s="1" t="s">
        <v>83</v>
      </c>
      <c r="E26" s="1" t="s">
        <v>71</v>
      </c>
      <c r="F26" s="1" t="s">
        <v>84</v>
      </c>
      <c r="G26" s="1" t="s">
        <v>64</v>
      </c>
      <c r="H26" s="1" t="s">
        <v>65</v>
      </c>
      <c r="I26" s="2">
        <v>288.62</v>
      </c>
      <c r="J26" s="2">
        <v>38.81</v>
      </c>
      <c r="K26" s="2">
        <f t="shared" si="0"/>
        <v>37.379999999999995</v>
      </c>
      <c r="L26" s="2">
        <f t="shared" si="1"/>
        <v>1.44</v>
      </c>
      <c r="N26" s="4">
        <v>0.04</v>
      </c>
      <c r="O26" s="5">
        <v>21.167999999999999</v>
      </c>
      <c r="P26" s="6">
        <v>12.59</v>
      </c>
      <c r="Q26" s="5">
        <v>5022.4657500000003</v>
      </c>
      <c r="R26" s="7">
        <v>3.86</v>
      </c>
      <c r="S26" s="5">
        <v>883.2645</v>
      </c>
      <c r="T26" s="8">
        <v>14.94</v>
      </c>
      <c r="U26" s="5">
        <v>1028.6189999999999</v>
      </c>
      <c r="Z26" s="9">
        <v>5.9499999999999993</v>
      </c>
      <c r="AA26" s="5">
        <v>179.30632499999999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T26" s="2">
        <v>1.44</v>
      </c>
      <c r="AU26" s="5">
        <f t="shared" si="7"/>
        <v>7134.8235749999994</v>
      </c>
      <c r="AV26" s="5">
        <f t="shared" si="5"/>
        <v>1690.9531872749999</v>
      </c>
      <c r="AW26" s="11">
        <f t="shared" si="6"/>
        <v>0.20062979053339883</v>
      </c>
      <c r="AX26" s="5">
        <f t="shared" si="8"/>
        <v>200.62979053339882</v>
      </c>
    </row>
    <row r="27" spans="1:50" x14ac:dyDescent="0.25">
      <c r="A27" s="1" t="s">
        <v>85</v>
      </c>
      <c r="B27" s="1" t="s">
        <v>81</v>
      </c>
      <c r="C27" s="1" t="s">
        <v>82</v>
      </c>
      <c r="D27" s="1" t="s">
        <v>83</v>
      </c>
      <c r="E27" s="1" t="s">
        <v>62</v>
      </c>
      <c r="F27" s="1" t="s">
        <v>84</v>
      </c>
      <c r="G27" s="1" t="s">
        <v>64</v>
      </c>
      <c r="H27" s="1" t="s">
        <v>65</v>
      </c>
      <c r="I27" s="2">
        <v>288.62</v>
      </c>
      <c r="J27" s="2">
        <v>30.09</v>
      </c>
      <c r="K27" s="2">
        <f t="shared" si="0"/>
        <v>27.61</v>
      </c>
      <c r="L27" s="2">
        <f t="shared" si="1"/>
        <v>2.48</v>
      </c>
      <c r="P27" s="6">
        <v>18.760000000000002</v>
      </c>
      <c r="Q27" s="5">
        <v>7483.8330000000014</v>
      </c>
      <c r="R27" s="7">
        <v>4.43</v>
      </c>
      <c r="S27" s="5">
        <v>1013.69475</v>
      </c>
      <c r="T27" s="8">
        <v>0.22</v>
      </c>
      <c r="U27" s="5">
        <v>15.147</v>
      </c>
      <c r="Z27" s="9">
        <v>4.2</v>
      </c>
      <c r="AA27" s="5">
        <v>127.720125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2.48</v>
      </c>
      <c r="AU27" s="5">
        <f t="shared" si="7"/>
        <v>8640.3948750000018</v>
      </c>
      <c r="AV27" s="5">
        <f t="shared" si="5"/>
        <v>2047.7735853750005</v>
      </c>
      <c r="AW27" s="11">
        <f t="shared" si="6"/>
        <v>0.24296614985285089</v>
      </c>
      <c r="AX27" s="5">
        <f t="shared" si="8"/>
        <v>242.96614985285089</v>
      </c>
    </row>
    <row r="28" spans="1:50" x14ac:dyDescent="0.25">
      <c r="A28" s="1" t="s">
        <v>85</v>
      </c>
      <c r="B28" s="1" t="s">
        <v>81</v>
      </c>
      <c r="C28" s="1" t="s">
        <v>82</v>
      </c>
      <c r="D28" s="1" t="s">
        <v>83</v>
      </c>
      <c r="E28" s="1" t="s">
        <v>66</v>
      </c>
      <c r="F28" s="1" t="s">
        <v>84</v>
      </c>
      <c r="G28" s="1" t="s">
        <v>64</v>
      </c>
      <c r="H28" s="1" t="s">
        <v>65</v>
      </c>
      <c r="I28" s="2">
        <v>288.62</v>
      </c>
      <c r="J28" s="2">
        <v>39.75</v>
      </c>
      <c r="K28" s="2">
        <f t="shared" si="0"/>
        <v>12.5</v>
      </c>
      <c r="L28" s="2">
        <f t="shared" si="1"/>
        <v>0</v>
      </c>
      <c r="P28" s="6">
        <v>1.92</v>
      </c>
      <c r="Q28" s="5">
        <v>765.93600000000004</v>
      </c>
      <c r="R28" s="7">
        <v>9.9</v>
      </c>
      <c r="S28" s="5">
        <v>2265.3674999999998</v>
      </c>
      <c r="T28" s="8">
        <v>0.68</v>
      </c>
      <c r="U28" s="5">
        <v>46.818000000000012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7"/>
        <v>3078.1215000000002</v>
      </c>
      <c r="AV28" s="5">
        <f t="shared" si="5"/>
        <v>729.51479550000022</v>
      </c>
      <c r="AW28" s="11">
        <f t="shared" si="6"/>
        <v>8.6556151709939314E-2</v>
      </c>
      <c r="AX28" s="5">
        <f t="shared" si="8"/>
        <v>86.556151709939314</v>
      </c>
    </row>
    <row r="29" spans="1:50" x14ac:dyDescent="0.25">
      <c r="A29" s="1" t="s">
        <v>85</v>
      </c>
      <c r="B29" s="1" t="s">
        <v>81</v>
      </c>
      <c r="C29" s="1" t="s">
        <v>82</v>
      </c>
      <c r="D29" s="1" t="s">
        <v>83</v>
      </c>
      <c r="E29" s="1" t="s">
        <v>67</v>
      </c>
      <c r="F29" s="1" t="s">
        <v>84</v>
      </c>
      <c r="G29" s="1" t="s">
        <v>64</v>
      </c>
      <c r="H29" s="1" t="s">
        <v>65</v>
      </c>
      <c r="I29" s="2">
        <v>288.62</v>
      </c>
      <c r="J29" s="2">
        <v>38.72</v>
      </c>
      <c r="K29" s="2">
        <f t="shared" si="0"/>
        <v>17.55</v>
      </c>
      <c r="L29" s="2">
        <f t="shared" si="1"/>
        <v>0</v>
      </c>
      <c r="N29" s="4">
        <v>0.08</v>
      </c>
      <c r="O29" s="5">
        <v>42.336000000000013</v>
      </c>
      <c r="P29" s="6">
        <v>1.75</v>
      </c>
      <c r="Q29" s="5">
        <v>698.11874999999998</v>
      </c>
      <c r="R29" s="7">
        <v>12.87</v>
      </c>
      <c r="S29" s="5">
        <v>2944.97775</v>
      </c>
      <c r="T29" s="8">
        <v>2.85</v>
      </c>
      <c r="U29" s="5">
        <v>196.2225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7"/>
        <v>3881.6549999999997</v>
      </c>
      <c r="AV29" s="5">
        <f t="shared" si="5"/>
        <v>919.95223499999997</v>
      </c>
      <c r="AW29" s="11">
        <f t="shared" si="6"/>
        <v>0.10915135060966384</v>
      </c>
      <c r="AX29" s="5">
        <f t="shared" si="8"/>
        <v>109.15135060966385</v>
      </c>
    </row>
    <row r="30" spans="1:50" x14ac:dyDescent="0.25">
      <c r="A30" s="1" t="s">
        <v>85</v>
      </c>
      <c r="B30" s="1" t="s">
        <v>81</v>
      </c>
      <c r="C30" s="1" t="s">
        <v>82</v>
      </c>
      <c r="D30" s="1" t="s">
        <v>83</v>
      </c>
      <c r="E30" s="1" t="s">
        <v>68</v>
      </c>
      <c r="F30" s="1" t="s">
        <v>84</v>
      </c>
      <c r="G30" s="1" t="s">
        <v>64</v>
      </c>
      <c r="H30" s="1" t="s">
        <v>65</v>
      </c>
      <c r="I30" s="2">
        <v>288.62</v>
      </c>
      <c r="J30" s="2">
        <v>17.29</v>
      </c>
      <c r="K30" s="2">
        <f t="shared" si="0"/>
        <v>17.21</v>
      </c>
      <c r="L30" s="2">
        <f t="shared" si="1"/>
        <v>7.0000000000000007E-2</v>
      </c>
      <c r="P30" s="6">
        <v>2.65</v>
      </c>
      <c r="Q30" s="5">
        <v>1057.1512499999999</v>
      </c>
      <c r="R30" s="7">
        <v>14.53</v>
      </c>
      <c r="S30" s="5">
        <v>3324.8272499999998</v>
      </c>
      <c r="T30" s="8">
        <v>0.03</v>
      </c>
      <c r="U30" s="5">
        <v>2.0655000000000001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7.0000000000000007E-2</v>
      </c>
      <c r="AU30" s="5">
        <f t="shared" si="7"/>
        <v>4384.043999999999</v>
      </c>
      <c r="AV30" s="5">
        <f t="shared" si="5"/>
        <v>1039.0184279999999</v>
      </c>
      <c r="AW30" s="11">
        <f t="shared" si="6"/>
        <v>0.12327842730283682</v>
      </c>
      <c r="AX30" s="5">
        <f t="shared" si="8"/>
        <v>123.27842730283682</v>
      </c>
    </row>
    <row r="31" spans="1:50" x14ac:dyDescent="0.25">
      <c r="A31" s="1" t="s">
        <v>86</v>
      </c>
      <c r="B31" s="1" t="s">
        <v>81</v>
      </c>
      <c r="C31" s="1" t="s">
        <v>82</v>
      </c>
      <c r="D31" s="1" t="s">
        <v>83</v>
      </c>
      <c r="E31" s="1" t="s">
        <v>62</v>
      </c>
      <c r="F31" s="1" t="s">
        <v>84</v>
      </c>
      <c r="G31" s="1" t="s">
        <v>64</v>
      </c>
      <c r="H31" s="1" t="s">
        <v>65</v>
      </c>
      <c r="I31" s="2">
        <v>31.38</v>
      </c>
      <c r="J31" s="2">
        <v>8.6199999999999992</v>
      </c>
      <c r="K31" s="2">
        <f t="shared" si="0"/>
        <v>8.61</v>
      </c>
      <c r="L31" s="2">
        <f t="shared" si="1"/>
        <v>0.01</v>
      </c>
      <c r="P31" s="6">
        <v>8.51</v>
      </c>
      <c r="Q31" s="5">
        <v>3394.8517499999998</v>
      </c>
      <c r="R31" s="7">
        <v>0.1</v>
      </c>
      <c r="S31" s="5">
        <v>22.8825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T31" s="2">
        <v>0.01</v>
      </c>
      <c r="AU31" s="5">
        <f t="shared" si="7"/>
        <v>3417.73425</v>
      </c>
      <c r="AV31" s="5">
        <f t="shared" si="5"/>
        <v>810.00301724999997</v>
      </c>
      <c r="AW31" s="11">
        <f t="shared" si="6"/>
        <v>9.610599329729369E-2</v>
      </c>
      <c r="AX31" s="5">
        <f t="shared" si="8"/>
        <v>96.105993297293693</v>
      </c>
    </row>
    <row r="32" spans="1:50" x14ac:dyDescent="0.25">
      <c r="A32" s="1" t="s">
        <v>86</v>
      </c>
      <c r="B32" s="1" t="s">
        <v>81</v>
      </c>
      <c r="C32" s="1" t="s">
        <v>82</v>
      </c>
      <c r="D32" s="1" t="s">
        <v>83</v>
      </c>
      <c r="E32" s="1" t="s">
        <v>68</v>
      </c>
      <c r="F32" s="1" t="s">
        <v>84</v>
      </c>
      <c r="G32" s="1" t="s">
        <v>64</v>
      </c>
      <c r="H32" s="1" t="s">
        <v>65</v>
      </c>
      <c r="I32" s="2">
        <v>31.38</v>
      </c>
      <c r="J32" s="2">
        <v>20.76</v>
      </c>
      <c r="K32" s="2">
        <f t="shared" si="0"/>
        <v>20.77</v>
      </c>
      <c r="L32" s="2">
        <f t="shared" si="1"/>
        <v>0</v>
      </c>
      <c r="P32" s="6">
        <v>16.14</v>
      </c>
      <c r="Q32" s="5">
        <v>6438.6495000000004</v>
      </c>
      <c r="R32" s="7">
        <v>4.63</v>
      </c>
      <c r="S32" s="5">
        <v>1059.45975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7"/>
        <v>7498.1092500000004</v>
      </c>
      <c r="AV32" s="5">
        <f t="shared" si="5"/>
        <v>1777.05189225</v>
      </c>
      <c r="AW32" s="11">
        <f t="shared" si="6"/>
        <v>0.21084530996606182</v>
      </c>
      <c r="AX32" s="5">
        <f t="shared" si="8"/>
        <v>210.84530996606179</v>
      </c>
    </row>
    <row r="33" spans="1:50" x14ac:dyDescent="0.25">
      <c r="A33" s="1" t="s">
        <v>87</v>
      </c>
      <c r="B33" s="1" t="s">
        <v>59</v>
      </c>
      <c r="C33" s="1" t="s">
        <v>60</v>
      </c>
      <c r="D33" s="1" t="s">
        <v>61</v>
      </c>
      <c r="E33" s="1" t="s">
        <v>66</v>
      </c>
      <c r="F33" s="1" t="s">
        <v>88</v>
      </c>
      <c r="G33" s="1" t="s">
        <v>64</v>
      </c>
      <c r="H33" s="1" t="s">
        <v>65</v>
      </c>
      <c r="I33" s="2">
        <v>226.39</v>
      </c>
      <c r="J33" s="2">
        <v>39.99</v>
      </c>
      <c r="K33" s="2">
        <f t="shared" si="0"/>
        <v>0.54</v>
      </c>
      <c r="L33" s="2">
        <f t="shared" si="1"/>
        <v>0</v>
      </c>
      <c r="T33" s="8">
        <v>0.54</v>
      </c>
      <c r="U33" s="5">
        <v>37.179000000000009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7"/>
        <v>37.179000000000009</v>
      </c>
      <c r="AV33" s="5">
        <f t="shared" si="5"/>
        <v>8.8114230000000031</v>
      </c>
      <c r="AW33" s="11">
        <f t="shared" si="6"/>
        <v>1.0454659325253516E-3</v>
      </c>
      <c r="AX33" s="5">
        <f t="shared" si="8"/>
        <v>1.0454659325253517</v>
      </c>
    </row>
    <row r="34" spans="1:50" x14ac:dyDescent="0.25">
      <c r="A34" s="1" t="s">
        <v>87</v>
      </c>
      <c r="B34" s="1" t="s">
        <v>59</v>
      </c>
      <c r="C34" s="1" t="s">
        <v>60</v>
      </c>
      <c r="D34" s="1" t="s">
        <v>61</v>
      </c>
      <c r="E34" s="1" t="s">
        <v>89</v>
      </c>
      <c r="F34" s="1" t="s">
        <v>88</v>
      </c>
      <c r="G34" s="1" t="s">
        <v>64</v>
      </c>
      <c r="H34" s="1" t="s">
        <v>65</v>
      </c>
      <c r="I34" s="2">
        <v>226.39</v>
      </c>
      <c r="J34" s="2">
        <v>41.21</v>
      </c>
      <c r="K34" s="2">
        <f t="shared" si="0"/>
        <v>0.53</v>
      </c>
      <c r="L34" s="2">
        <f t="shared" si="1"/>
        <v>0</v>
      </c>
      <c r="P34" s="6">
        <v>0.53</v>
      </c>
      <c r="Q34" s="5">
        <v>211.43025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7"/>
        <v>211.43025</v>
      </c>
      <c r="AV34" s="5">
        <f t="shared" si="5"/>
        <v>50.108969250000008</v>
      </c>
      <c r="AW34" s="11">
        <f t="shared" si="6"/>
        <v>5.9453757088764672E-3</v>
      </c>
      <c r="AX34" s="5">
        <f t="shared" si="8"/>
        <v>5.9453757088764672</v>
      </c>
    </row>
    <row r="35" spans="1:50" x14ac:dyDescent="0.25">
      <c r="A35" s="1" t="s">
        <v>87</v>
      </c>
      <c r="B35" s="1" t="s">
        <v>59</v>
      </c>
      <c r="C35" s="1" t="s">
        <v>60</v>
      </c>
      <c r="D35" s="1" t="s">
        <v>61</v>
      </c>
      <c r="E35" s="1" t="s">
        <v>67</v>
      </c>
      <c r="F35" s="1" t="s">
        <v>88</v>
      </c>
      <c r="G35" s="1" t="s">
        <v>64</v>
      </c>
      <c r="H35" s="1" t="s">
        <v>65</v>
      </c>
      <c r="I35" s="2">
        <v>226.39</v>
      </c>
      <c r="J35" s="2">
        <v>34.85</v>
      </c>
      <c r="K35" s="2">
        <f t="shared" si="0"/>
        <v>2.25</v>
      </c>
      <c r="L35" s="2">
        <f t="shared" si="1"/>
        <v>0</v>
      </c>
      <c r="P35" s="6">
        <v>1.88</v>
      </c>
      <c r="Q35" s="5">
        <v>749.97899999999993</v>
      </c>
      <c r="R35" s="7">
        <v>0.17</v>
      </c>
      <c r="S35" s="5">
        <v>38.900250000000007</v>
      </c>
      <c r="T35" s="8">
        <v>0.2</v>
      </c>
      <c r="U35" s="5">
        <v>13.77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U35" s="5">
        <f t="shared" si="7"/>
        <v>802.64924999999994</v>
      </c>
      <c r="AV35" s="5">
        <f t="shared" si="5"/>
        <v>190.22787225000002</v>
      </c>
      <c r="AW35" s="11">
        <f t="shared" si="6"/>
        <v>2.2570333969230583E-2</v>
      </c>
      <c r="AX35" s="5">
        <f t="shared" si="8"/>
        <v>22.570333969230585</v>
      </c>
    </row>
    <row r="36" spans="1:50" x14ac:dyDescent="0.25">
      <c r="A36" s="1" t="s">
        <v>90</v>
      </c>
      <c r="B36" s="1" t="s">
        <v>91</v>
      </c>
      <c r="C36" s="1" t="s">
        <v>92</v>
      </c>
      <c r="D36" s="1" t="s">
        <v>93</v>
      </c>
      <c r="E36" s="1" t="s">
        <v>76</v>
      </c>
      <c r="F36" s="1" t="s">
        <v>88</v>
      </c>
      <c r="G36" s="1" t="s">
        <v>64</v>
      </c>
      <c r="H36" s="1" t="s">
        <v>65</v>
      </c>
      <c r="I36" s="2">
        <v>313.45</v>
      </c>
      <c r="J36" s="2">
        <v>37.96</v>
      </c>
      <c r="K36" s="2">
        <f t="shared" si="0"/>
        <v>37.97</v>
      </c>
      <c r="L36" s="2">
        <f t="shared" si="1"/>
        <v>0</v>
      </c>
      <c r="N36" s="4">
        <v>2.5299999999999998</v>
      </c>
      <c r="O36" s="5">
        <v>1338.876</v>
      </c>
      <c r="P36" s="6">
        <v>31.66</v>
      </c>
      <c r="Q36" s="5">
        <v>12629.9655</v>
      </c>
      <c r="R36" s="7">
        <v>3.78</v>
      </c>
      <c r="S36" s="5">
        <v>864.95850000000007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U36" s="5">
        <f t="shared" si="7"/>
        <v>14833.800000000001</v>
      </c>
      <c r="AV36" s="5">
        <f t="shared" si="5"/>
        <v>3515.6106000000009</v>
      </c>
      <c r="AW36" s="11">
        <f t="shared" si="6"/>
        <v>0.41712344468368057</v>
      </c>
      <c r="AX36" s="5">
        <f t="shared" si="8"/>
        <v>417.12344468368059</v>
      </c>
    </row>
    <row r="37" spans="1:50" x14ac:dyDescent="0.25">
      <c r="A37" s="1" t="s">
        <v>90</v>
      </c>
      <c r="B37" s="1" t="s">
        <v>91</v>
      </c>
      <c r="C37" s="1" t="s">
        <v>92</v>
      </c>
      <c r="D37" s="1" t="s">
        <v>93</v>
      </c>
      <c r="E37" s="1" t="s">
        <v>77</v>
      </c>
      <c r="F37" s="1" t="s">
        <v>88</v>
      </c>
      <c r="G37" s="1" t="s">
        <v>64</v>
      </c>
      <c r="H37" s="1" t="s">
        <v>65</v>
      </c>
      <c r="I37" s="2">
        <v>313.45</v>
      </c>
      <c r="J37" s="2">
        <v>38.74</v>
      </c>
      <c r="K37" s="2">
        <f t="shared" si="0"/>
        <v>37.389999999999993</v>
      </c>
      <c r="L37" s="2">
        <f t="shared" si="1"/>
        <v>0.65</v>
      </c>
      <c r="N37" s="4">
        <v>1.51</v>
      </c>
      <c r="O37" s="5">
        <v>799.0920000000001</v>
      </c>
      <c r="P37" s="6">
        <v>32.14</v>
      </c>
      <c r="Q37" s="5">
        <v>12821.449500000001</v>
      </c>
      <c r="R37" s="7">
        <v>3.69</v>
      </c>
      <c r="S37" s="5">
        <v>844.36425000000008</v>
      </c>
      <c r="Z37" s="9">
        <v>0.05</v>
      </c>
      <c r="AA37" s="5">
        <v>1.522125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0.65</v>
      </c>
      <c r="AU37" s="5">
        <f t="shared" si="7"/>
        <v>14466.427875000001</v>
      </c>
      <c r="AV37" s="5">
        <f t="shared" si="5"/>
        <v>3428.5434063750008</v>
      </c>
      <c r="AW37" s="11">
        <f t="shared" si="6"/>
        <v>0.406793015106582</v>
      </c>
      <c r="AX37" s="5">
        <f t="shared" si="8"/>
        <v>406.79301510658206</v>
      </c>
    </row>
    <row r="38" spans="1:50" x14ac:dyDescent="0.25">
      <c r="A38" s="1" t="s">
        <v>90</v>
      </c>
      <c r="B38" s="1" t="s">
        <v>91</v>
      </c>
      <c r="C38" s="1" t="s">
        <v>92</v>
      </c>
      <c r="D38" s="1" t="s">
        <v>93</v>
      </c>
      <c r="E38" s="1" t="s">
        <v>78</v>
      </c>
      <c r="F38" s="1" t="s">
        <v>88</v>
      </c>
      <c r="G38" s="1" t="s">
        <v>64</v>
      </c>
      <c r="H38" s="1" t="s">
        <v>65</v>
      </c>
      <c r="I38" s="2">
        <v>313.45</v>
      </c>
      <c r="J38" s="2">
        <v>45.35</v>
      </c>
      <c r="K38" s="2">
        <f t="shared" si="0"/>
        <v>1.97</v>
      </c>
      <c r="L38" s="2">
        <f t="shared" si="1"/>
        <v>0</v>
      </c>
      <c r="P38" s="6">
        <v>0.31</v>
      </c>
      <c r="Q38" s="5">
        <v>123.66674999999999</v>
      </c>
      <c r="Z38" s="9">
        <v>1.66</v>
      </c>
      <c r="AA38" s="5">
        <v>51.1434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U38" s="5">
        <f t="shared" si="7"/>
        <v>174.81014999999999</v>
      </c>
      <c r="AV38" s="5">
        <f t="shared" si="5"/>
        <v>41.430005549999997</v>
      </c>
      <c r="AW38" s="11">
        <f t="shared" si="6"/>
        <v>4.9156259308923457E-3</v>
      </c>
      <c r="AX38" s="5">
        <f t="shared" si="8"/>
        <v>4.9156259308923458</v>
      </c>
    </row>
    <row r="39" spans="1:50" x14ac:dyDescent="0.25">
      <c r="A39" s="1" t="s">
        <v>90</v>
      </c>
      <c r="B39" s="1" t="s">
        <v>91</v>
      </c>
      <c r="C39" s="1" t="s">
        <v>92</v>
      </c>
      <c r="D39" s="1" t="s">
        <v>93</v>
      </c>
      <c r="E39" s="1" t="s">
        <v>70</v>
      </c>
      <c r="F39" s="1" t="s">
        <v>88</v>
      </c>
      <c r="G39" s="1" t="s">
        <v>64</v>
      </c>
      <c r="H39" s="1" t="s">
        <v>65</v>
      </c>
      <c r="I39" s="2">
        <v>313.45</v>
      </c>
      <c r="J39" s="2">
        <v>40.4</v>
      </c>
      <c r="K39" s="2">
        <f t="shared" si="0"/>
        <v>22.61</v>
      </c>
      <c r="L39" s="2">
        <f t="shared" si="1"/>
        <v>0</v>
      </c>
      <c r="P39" s="6">
        <v>12.43</v>
      </c>
      <c r="Q39" s="5">
        <v>4958.6377499999999</v>
      </c>
      <c r="R39" s="7">
        <v>10.18</v>
      </c>
      <c r="S39" s="5">
        <v>2329.4385000000002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U39" s="5">
        <f t="shared" si="7"/>
        <v>7288.0762500000001</v>
      </c>
      <c r="AV39" s="5">
        <f t="shared" si="5"/>
        <v>1727.2740712500001</v>
      </c>
      <c r="AW39" s="11">
        <f t="shared" si="6"/>
        <v>0.20493922464353842</v>
      </c>
      <c r="AX39" s="5">
        <f t="shared" si="8"/>
        <v>204.93922464353844</v>
      </c>
    </row>
    <row r="40" spans="1:50" x14ac:dyDescent="0.25">
      <c r="A40" s="1" t="s">
        <v>90</v>
      </c>
      <c r="B40" s="1" t="s">
        <v>91</v>
      </c>
      <c r="C40" s="1" t="s">
        <v>92</v>
      </c>
      <c r="D40" s="1" t="s">
        <v>93</v>
      </c>
      <c r="E40" s="1" t="s">
        <v>71</v>
      </c>
      <c r="F40" s="1" t="s">
        <v>88</v>
      </c>
      <c r="G40" s="1" t="s">
        <v>64</v>
      </c>
      <c r="H40" s="1" t="s">
        <v>65</v>
      </c>
      <c r="I40" s="2">
        <v>313.45</v>
      </c>
      <c r="J40" s="2">
        <v>39.380000000000003</v>
      </c>
      <c r="K40" s="2">
        <f t="shared" si="0"/>
        <v>39.32</v>
      </c>
      <c r="L40" s="2">
        <f t="shared" si="1"/>
        <v>0</v>
      </c>
      <c r="P40" s="6">
        <v>13.3</v>
      </c>
      <c r="Q40" s="5">
        <v>5305.7025000000003</v>
      </c>
      <c r="R40" s="7">
        <v>25.26</v>
      </c>
      <c r="S40" s="5">
        <v>5780.1195000000007</v>
      </c>
      <c r="T40" s="8">
        <v>0.76</v>
      </c>
      <c r="U40" s="5">
        <v>52.326000000000008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U40" s="5">
        <f t="shared" si="7"/>
        <v>11138.147999999999</v>
      </c>
      <c r="AV40" s="5">
        <f t="shared" si="5"/>
        <v>2639.7410760000002</v>
      </c>
      <c r="AW40" s="11">
        <f t="shared" si="6"/>
        <v>0.31320246067471896</v>
      </c>
      <c r="AX40" s="5">
        <f t="shared" si="8"/>
        <v>313.20246067471896</v>
      </c>
    </row>
    <row r="41" spans="1:50" x14ac:dyDescent="0.25">
      <c r="A41" s="1" t="s">
        <v>94</v>
      </c>
      <c r="B41" s="1" t="s">
        <v>95</v>
      </c>
      <c r="C41" s="1" t="s">
        <v>96</v>
      </c>
      <c r="D41" s="1" t="s">
        <v>93</v>
      </c>
      <c r="E41" s="1" t="s">
        <v>62</v>
      </c>
      <c r="F41" s="1" t="s">
        <v>88</v>
      </c>
      <c r="G41" s="1" t="s">
        <v>64</v>
      </c>
      <c r="H41" s="1" t="s">
        <v>65</v>
      </c>
      <c r="I41" s="2">
        <v>77.45</v>
      </c>
      <c r="J41" s="2">
        <v>38.89</v>
      </c>
      <c r="K41" s="2">
        <f t="shared" si="0"/>
        <v>38.799999999999997</v>
      </c>
      <c r="L41" s="2">
        <f t="shared" si="1"/>
        <v>0</v>
      </c>
      <c r="P41" s="6">
        <v>2.71</v>
      </c>
      <c r="Q41" s="5">
        <v>1081.0867499999999</v>
      </c>
      <c r="R41" s="7">
        <v>9.75</v>
      </c>
      <c r="S41" s="5">
        <v>2231.0437499999998</v>
      </c>
      <c r="T41" s="8">
        <v>26.34</v>
      </c>
      <c r="U41" s="5">
        <v>1813.509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U41" s="5">
        <f t="shared" si="7"/>
        <v>5125.6394999999993</v>
      </c>
      <c r="AV41" s="5">
        <f t="shared" si="5"/>
        <v>1214.7765614999998</v>
      </c>
      <c r="AW41" s="11">
        <f t="shared" si="6"/>
        <v>0.14413194221620471</v>
      </c>
      <c r="AX41" s="5">
        <f t="shared" si="8"/>
        <v>144.13194221620469</v>
      </c>
    </row>
    <row r="42" spans="1:50" x14ac:dyDescent="0.25">
      <c r="A42" s="1" t="s">
        <v>94</v>
      </c>
      <c r="B42" s="1" t="s">
        <v>95</v>
      </c>
      <c r="C42" s="1" t="s">
        <v>96</v>
      </c>
      <c r="D42" s="1" t="s">
        <v>93</v>
      </c>
      <c r="E42" s="1" t="s">
        <v>66</v>
      </c>
      <c r="F42" s="1" t="s">
        <v>88</v>
      </c>
      <c r="G42" s="1" t="s">
        <v>64</v>
      </c>
      <c r="H42" s="1" t="s">
        <v>65</v>
      </c>
      <c r="I42" s="2">
        <v>77.45</v>
      </c>
      <c r="J42" s="2">
        <v>0.09</v>
      </c>
      <c r="K42" s="2">
        <f t="shared" si="0"/>
        <v>0.09</v>
      </c>
      <c r="L42" s="2">
        <f t="shared" si="1"/>
        <v>0</v>
      </c>
      <c r="T42" s="8">
        <v>0.09</v>
      </c>
      <c r="U42" s="5">
        <v>6.1965000000000003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U42" s="5">
        <f t="shared" si="7"/>
        <v>6.1965000000000003</v>
      </c>
      <c r="AV42" s="5">
        <f t="shared" si="5"/>
        <v>1.4685705</v>
      </c>
      <c r="AW42" s="11">
        <f t="shared" si="6"/>
        <v>1.7424432208755855E-4</v>
      </c>
      <c r="AX42" s="5">
        <f t="shared" si="8"/>
        <v>0.17424432208755855</v>
      </c>
    </row>
    <row r="43" spans="1:50" x14ac:dyDescent="0.25">
      <c r="A43" s="1" t="s">
        <v>94</v>
      </c>
      <c r="B43" s="1" t="s">
        <v>95</v>
      </c>
      <c r="C43" s="1" t="s">
        <v>96</v>
      </c>
      <c r="D43" s="1" t="s">
        <v>93</v>
      </c>
      <c r="E43" s="1" t="s">
        <v>67</v>
      </c>
      <c r="F43" s="1" t="s">
        <v>88</v>
      </c>
      <c r="G43" s="1" t="s">
        <v>64</v>
      </c>
      <c r="H43" s="1" t="s">
        <v>65</v>
      </c>
      <c r="I43" s="2">
        <v>77.45</v>
      </c>
      <c r="J43" s="2">
        <v>0.08</v>
      </c>
      <c r="K43" s="2">
        <f t="shared" si="0"/>
        <v>0.08</v>
      </c>
      <c r="L43" s="2">
        <f t="shared" si="1"/>
        <v>0</v>
      </c>
      <c r="P43" s="6">
        <v>0.03</v>
      </c>
      <c r="Q43" s="5">
        <v>11.967750000000001</v>
      </c>
      <c r="R43" s="7">
        <v>0.02</v>
      </c>
      <c r="S43" s="5">
        <v>4.5765000000000002</v>
      </c>
      <c r="T43" s="8">
        <v>0.03</v>
      </c>
      <c r="U43" s="5">
        <v>2.0655000000000001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U43" s="5">
        <f t="shared" si="7"/>
        <v>18.609750000000002</v>
      </c>
      <c r="AV43" s="5">
        <f t="shared" si="5"/>
        <v>4.4105107500000011</v>
      </c>
      <c r="AW43" s="11">
        <f t="shared" si="6"/>
        <v>5.2330239215185072E-4</v>
      </c>
      <c r="AX43" s="5">
        <f t="shared" si="8"/>
        <v>0.5233023921518507</v>
      </c>
    </row>
    <row r="44" spans="1:50" x14ac:dyDescent="0.25">
      <c r="A44" s="1" t="s">
        <v>94</v>
      </c>
      <c r="B44" s="1" t="s">
        <v>95</v>
      </c>
      <c r="C44" s="1" t="s">
        <v>96</v>
      </c>
      <c r="D44" s="1" t="s">
        <v>93</v>
      </c>
      <c r="E44" s="1" t="s">
        <v>68</v>
      </c>
      <c r="F44" s="1" t="s">
        <v>88</v>
      </c>
      <c r="G44" s="1" t="s">
        <v>64</v>
      </c>
      <c r="H44" s="1" t="s">
        <v>65</v>
      </c>
      <c r="I44" s="2">
        <v>77.45</v>
      </c>
      <c r="J44" s="2">
        <v>33.659999999999997</v>
      </c>
      <c r="K44" s="2">
        <f t="shared" si="0"/>
        <v>33.65</v>
      </c>
      <c r="L44" s="2">
        <f t="shared" si="1"/>
        <v>0</v>
      </c>
      <c r="N44" s="4">
        <v>0.68</v>
      </c>
      <c r="O44" s="5">
        <v>359.85600000000011</v>
      </c>
      <c r="P44" s="6">
        <v>15.46</v>
      </c>
      <c r="Q44" s="5">
        <v>6167.3805000000002</v>
      </c>
      <c r="R44" s="7">
        <v>5.41</v>
      </c>
      <c r="S44" s="5">
        <v>1237.94325</v>
      </c>
      <c r="T44" s="8">
        <v>12.1</v>
      </c>
      <c r="U44" s="5">
        <v>833.08500000000004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U44" s="5">
        <f t="shared" si="7"/>
        <v>8598.2647500000003</v>
      </c>
      <c r="AV44" s="5">
        <f t="shared" si="5"/>
        <v>2037.7887457500003</v>
      </c>
      <c r="AW44" s="11">
        <f t="shared" si="6"/>
        <v>0.24178145929042222</v>
      </c>
      <c r="AX44" s="5">
        <f t="shared" si="8"/>
        <v>241.78145929042222</v>
      </c>
    </row>
    <row r="45" spans="1:50" x14ac:dyDescent="0.25">
      <c r="A45" s="1" t="s">
        <v>94</v>
      </c>
      <c r="B45" s="1" t="s">
        <v>95</v>
      </c>
      <c r="C45" s="1" t="s">
        <v>96</v>
      </c>
      <c r="D45" s="1" t="s">
        <v>93</v>
      </c>
      <c r="E45" s="1" t="s">
        <v>71</v>
      </c>
      <c r="F45" s="1" t="s">
        <v>88</v>
      </c>
      <c r="G45" s="1" t="s">
        <v>64</v>
      </c>
      <c r="H45" s="1" t="s">
        <v>65</v>
      </c>
      <c r="I45" s="2">
        <v>77.45</v>
      </c>
      <c r="J45" s="2">
        <v>7.0000000000000007E-2</v>
      </c>
      <c r="K45" s="2">
        <f t="shared" si="0"/>
        <v>0.06</v>
      </c>
      <c r="L45" s="2">
        <f t="shared" si="1"/>
        <v>0</v>
      </c>
      <c r="P45" s="6">
        <v>0.02</v>
      </c>
      <c r="Q45" s="5">
        <v>7.9785000000000004</v>
      </c>
      <c r="R45" s="7">
        <v>0.04</v>
      </c>
      <c r="S45" s="5">
        <v>9.1530000000000005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U45" s="5">
        <f t="shared" si="7"/>
        <v>17.131500000000003</v>
      </c>
      <c r="AV45" s="5">
        <f t="shared" si="5"/>
        <v>4.060165500000001</v>
      </c>
      <c r="AW45" s="11">
        <f t="shared" si="6"/>
        <v>4.817343022420737E-4</v>
      </c>
      <c r="AX45" s="5">
        <f t="shared" si="8"/>
        <v>0.48173430224207375</v>
      </c>
    </row>
    <row r="46" spans="1:50" x14ac:dyDescent="0.25">
      <c r="A46" s="1" t="s">
        <v>97</v>
      </c>
      <c r="B46" s="1" t="s">
        <v>98</v>
      </c>
      <c r="C46" s="1" t="s">
        <v>99</v>
      </c>
      <c r="D46" s="1" t="s">
        <v>93</v>
      </c>
      <c r="E46" s="1" t="s">
        <v>100</v>
      </c>
      <c r="F46" s="1" t="s">
        <v>101</v>
      </c>
      <c r="G46" s="1" t="s">
        <v>64</v>
      </c>
      <c r="H46" s="1" t="s">
        <v>65</v>
      </c>
      <c r="I46" s="2">
        <v>138.41999999999999</v>
      </c>
      <c r="J46" s="2">
        <v>43.24</v>
      </c>
      <c r="K46" s="2">
        <f t="shared" si="0"/>
        <v>32.629999999999995</v>
      </c>
      <c r="L46" s="2">
        <f t="shared" si="1"/>
        <v>10.59</v>
      </c>
      <c r="N46" s="4">
        <v>9.98</v>
      </c>
      <c r="O46" s="5">
        <v>5281.4160000000011</v>
      </c>
      <c r="P46" s="6">
        <v>20.74</v>
      </c>
      <c r="Q46" s="5">
        <v>8273.7044999999998</v>
      </c>
      <c r="R46" s="7">
        <v>1.48</v>
      </c>
      <c r="S46" s="5">
        <v>338.661</v>
      </c>
      <c r="T46" s="8">
        <v>0.03</v>
      </c>
      <c r="U46" s="5">
        <v>2.0655000000000001</v>
      </c>
      <c r="AB46" s="2">
        <v>0.4</v>
      </c>
      <c r="AC46" s="5">
        <v>34.884</v>
      </c>
      <c r="AN46" s="5" t="str">
        <f t="shared" si="2"/>
        <v/>
      </c>
      <c r="AO46" s="3">
        <v>0.73</v>
      </c>
      <c r="AP46" s="5">
        <f t="shared" si="3"/>
        <v>1914.06</v>
      </c>
      <c r="AQ46" s="2">
        <v>1.1299999999999999</v>
      </c>
      <c r="AR46" s="5">
        <f t="shared" si="4"/>
        <v>1.1299999999999999</v>
      </c>
      <c r="AS46" s="2">
        <v>3</v>
      </c>
      <c r="AT46" s="2">
        <v>5.73</v>
      </c>
      <c r="AU46" s="5">
        <f t="shared" si="7"/>
        <v>13930.731000000002</v>
      </c>
      <c r="AV46" s="5">
        <f t="shared" si="5"/>
        <v>3301.5832470000009</v>
      </c>
      <c r="AW46" s="11">
        <f t="shared" si="6"/>
        <v>0.391729327730031</v>
      </c>
      <c r="AX46" s="5">
        <f t="shared" si="8"/>
        <v>391.729327730031</v>
      </c>
    </row>
    <row r="47" spans="1:50" x14ac:dyDescent="0.25">
      <c r="A47" s="1" t="s">
        <v>97</v>
      </c>
      <c r="B47" s="1" t="s">
        <v>98</v>
      </c>
      <c r="C47" s="1" t="s">
        <v>99</v>
      </c>
      <c r="D47" s="1" t="s">
        <v>93</v>
      </c>
      <c r="E47" s="1" t="s">
        <v>102</v>
      </c>
      <c r="F47" s="1" t="s">
        <v>101</v>
      </c>
      <c r="G47" s="1" t="s">
        <v>64</v>
      </c>
      <c r="H47" s="1" t="s">
        <v>65</v>
      </c>
      <c r="I47" s="2">
        <v>138.41999999999999</v>
      </c>
      <c r="J47" s="2">
        <v>36.54</v>
      </c>
      <c r="K47" s="2">
        <f t="shared" si="0"/>
        <v>36.340000000000003</v>
      </c>
      <c r="L47" s="2">
        <f t="shared" si="1"/>
        <v>0.2</v>
      </c>
      <c r="N47" s="4">
        <v>1.44</v>
      </c>
      <c r="O47" s="5">
        <v>762.048</v>
      </c>
      <c r="P47" s="6">
        <v>19.920000000000002</v>
      </c>
      <c r="Q47" s="5">
        <v>7946.5860000000011</v>
      </c>
      <c r="R47" s="7">
        <v>12.88</v>
      </c>
      <c r="S47" s="5">
        <v>2947.266000000001</v>
      </c>
      <c r="T47" s="8">
        <v>2.1</v>
      </c>
      <c r="U47" s="5">
        <v>144.58500000000001</v>
      </c>
      <c r="AN47" s="5" t="str">
        <f t="shared" si="2"/>
        <v/>
      </c>
      <c r="AO47" s="3">
        <v>7.0000000000000007E-2</v>
      </c>
      <c r="AP47" s="5">
        <f t="shared" si="3"/>
        <v>183.54000000000002</v>
      </c>
      <c r="AR47" s="5" t="str">
        <f t="shared" si="4"/>
        <v/>
      </c>
      <c r="AS47" s="2">
        <v>0.13</v>
      </c>
      <c r="AU47" s="5">
        <f t="shared" si="7"/>
        <v>11800.485000000002</v>
      </c>
      <c r="AV47" s="5">
        <f t="shared" si="5"/>
        <v>2796.7149450000011</v>
      </c>
      <c r="AW47" s="11">
        <f t="shared" si="6"/>
        <v>0.3318272426578559</v>
      </c>
      <c r="AX47" s="5">
        <f t="shared" si="8"/>
        <v>331.82724265785589</v>
      </c>
    </row>
    <row r="48" spans="1:50" x14ac:dyDescent="0.25">
      <c r="A48" s="1" t="s">
        <v>97</v>
      </c>
      <c r="B48" s="1" t="s">
        <v>98</v>
      </c>
      <c r="C48" s="1" t="s">
        <v>99</v>
      </c>
      <c r="D48" s="1" t="s">
        <v>93</v>
      </c>
      <c r="E48" s="1" t="s">
        <v>103</v>
      </c>
      <c r="F48" s="1" t="s">
        <v>101</v>
      </c>
      <c r="G48" s="1" t="s">
        <v>64</v>
      </c>
      <c r="H48" s="1" t="s">
        <v>65</v>
      </c>
      <c r="I48" s="2">
        <v>138.41999999999999</v>
      </c>
      <c r="J48" s="2">
        <v>20.38</v>
      </c>
      <c r="K48" s="2">
        <f t="shared" si="0"/>
        <v>18.599999999999998</v>
      </c>
      <c r="L48" s="2">
        <f t="shared" si="1"/>
        <v>1.77</v>
      </c>
      <c r="N48" s="4">
        <v>9.02</v>
      </c>
      <c r="O48" s="5">
        <v>4773.384</v>
      </c>
      <c r="P48" s="6">
        <v>9.49</v>
      </c>
      <c r="Q48" s="5">
        <v>3785.7982499999998</v>
      </c>
      <c r="R48" s="7">
        <v>0.09</v>
      </c>
      <c r="S48" s="5">
        <v>20.594249999999999</v>
      </c>
      <c r="AN48" s="5" t="str">
        <f t="shared" si="2"/>
        <v/>
      </c>
      <c r="AO48" s="3">
        <v>0.73</v>
      </c>
      <c r="AP48" s="5">
        <f t="shared" si="3"/>
        <v>1914.06</v>
      </c>
      <c r="AR48" s="5" t="str">
        <f t="shared" si="4"/>
        <v/>
      </c>
      <c r="AS48" s="2">
        <v>1.04</v>
      </c>
      <c r="AU48" s="5">
        <f t="shared" si="7"/>
        <v>8579.7764999999999</v>
      </c>
      <c r="AV48" s="5">
        <f t="shared" si="5"/>
        <v>2033.4070305000005</v>
      </c>
      <c r="AW48" s="11">
        <f t="shared" si="6"/>
        <v>0.24126157345360541</v>
      </c>
      <c r="AX48" s="5">
        <f t="shared" si="8"/>
        <v>241.26157345360542</v>
      </c>
    </row>
    <row r="49" spans="1:50" x14ac:dyDescent="0.25">
      <c r="A49" s="1" t="s">
        <v>97</v>
      </c>
      <c r="B49" s="1" t="s">
        <v>98</v>
      </c>
      <c r="C49" s="1" t="s">
        <v>99</v>
      </c>
      <c r="D49" s="1" t="s">
        <v>93</v>
      </c>
      <c r="E49" s="1" t="s">
        <v>89</v>
      </c>
      <c r="F49" s="1" t="s">
        <v>101</v>
      </c>
      <c r="G49" s="1" t="s">
        <v>64</v>
      </c>
      <c r="H49" s="1" t="s">
        <v>65</v>
      </c>
      <c r="I49" s="2">
        <v>138.41999999999999</v>
      </c>
      <c r="J49" s="2">
        <v>29.4</v>
      </c>
      <c r="K49" s="2">
        <f t="shared" si="0"/>
        <v>29.19</v>
      </c>
      <c r="L49" s="2">
        <f t="shared" si="1"/>
        <v>0.18</v>
      </c>
      <c r="N49" s="4">
        <v>5.83</v>
      </c>
      <c r="O49" s="5">
        <v>3085.2359999999999</v>
      </c>
      <c r="P49" s="6">
        <v>16.41</v>
      </c>
      <c r="Q49" s="5">
        <v>6546.3592500000004</v>
      </c>
      <c r="R49" s="7">
        <v>6.95</v>
      </c>
      <c r="S49" s="5">
        <v>1590.33375</v>
      </c>
      <c r="AN49" s="5" t="str">
        <f t="shared" si="2"/>
        <v/>
      </c>
      <c r="AO49" s="3">
        <v>0.09</v>
      </c>
      <c r="AP49" s="5">
        <f t="shared" si="3"/>
        <v>235.98</v>
      </c>
      <c r="AR49" s="5" t="str">
        <f t="shared" si="4"/>
        <v/>
      </c>
      <c r="AT49" s="2">
        <v>0.09</v>
      </c>
      <c r="AU49" s="5">
        <f t="shared" si="7"/>
        <v>11221.929</v>
      </c>
      <c r="AV49" s="5">
        <f t="shared" si="5"/>
        <v>2659.5971730000006</v>
      </c>
      <c r="AW49" s="11">
        <f t="shared" si="6"/>
        <v>0.31555836538686582</v>
      </c>
      <c r="AX49" s="5">
        <f t="shared" si="8"/>
        <v>315.55836538686583</v>
      </c>
    </row>
    <row r="50" spans="1:50" x14ac:dyDescent="0.25">
      <c r="A50" s="1" t="s">
        <v>97</v>
      </c>
      <c r="B50" s="1" t="s">
        <v>98</v>
      </c>
      <c r="C50" s="1" t="s">
        <v>99</v>
      </c>
      <c r="D50" s="1" t="s">
        <v>93</v>
      </c>
      <c r="E50" s="1" t="s">
        <v>104</v>
      </c>
      <c r="F50" s="1" t="s">
        <v>101</v>
      </c>
      <c r="G50" s="1" t="s">
        <v>64</v>
      </c>
      <c r="H50" s="1" t="s">
        <v>65</v>
      </c>
      <c r="I50" s="2">
        <v>138.41999999999999</v>
      </c>
      <c r="J50" s="2">
        <v>0.06</v>
      </c>
      <c r="K50" s="2">
        <f t="shared" si="0"/>
        <v>0.06</v>
      </c>
      <c r="L50" s="2">
        <f t="shared" si="1"/>
        <v>0</v>
      </c>
      <c r="R50" s="7">
        <v>0.02</v>
      </c>
      <c r="S50" s="5">
        <v>4.5765000000000002</v>
      </c>
      <c r="T50" s="8">
        <v>0.04</v>
      </c>
      <c r="U50" s="5">
        <v>2.754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U50" s="5">
        <f t="shared" si="7"/>
        <v>7.3305000000000007</v>
      </c>
      <c r="AV50" s="5">
        <f t="shared" si="5"/>
        <v>1.7373285000000005</v>
      </c>
      <c r="AW50" s="11">
        <f t="shared" si="6"/>
        <v>2.0613217188136015E-4</v>
      </c>
      <c r="AX50" s="5">
        <f t="shared" si="8"/>
        <v>0.20613217188136018</v>
      </c>
    </row>
    <row r="51" spans="1:50" x14ac:dyDescent="0.25">
      <c r="A51" s="1" t="s">
        <v>97</v>
      </c>
      <c r="B51" s="1" t="s">
        <v>98</v>
      </c>
      <c r="C51" s="1" t="s">
        <v>99</v>
      </c>
      <c r="D51" s="1" t="s">
        <v>93</v>
      </c>
      <c r="E51" s="1" t="s">
        <v>79</v>
      </c>
      <c r="F51" s="1" t="s">
        <v>101</v>
      </c>
      <c r="G51" s="1" t="s">
        <v>64</v>
      </c>
      <c r="H51" s="1" t="s">
        <v>65</v>
      </c>
      <c r="I51" s="2">
        <v>138.41999999999999</v>
      </c>
      <c r="J51" s="2">
        <v>7.0000000000000007E-2</v>
      </c>
      <c r="K51" s="2">
        <f t="shared" si="0"/>
        <v>7.0000000000000007E-2</v>
      </c>
      <c r="L51" s="2">
        <f t="shared" si="1"/>
        <v>0</v>
      </c>
      <c r="N51" s="4">
        <v>0.02</v>
      </c>
      <c r="O51" s="5">
        <v>10.584</v>
      </c>
      <c r="P51" s="6">
        <v>0.02</v>
      </c>
      <c r="Q51" s="5">
        <v>7.9785000000000004</v>
      </c>
      <c r="R51" s="7">
        <v>0.03</v>
      </c>
      <c r="S51" s="5">
        <v>6.8647499999999999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U51" s="5">
        <f t="shared" si="7"/>
        <v>25.427250000000001</v>
      </c>
      <c r="AV51" s="5">
        <f t="shared" si="5"/>
        <v>6.0262582500000015</v>
      </c>
      <c r="AW51" s="11">
        <f t="shared" si="6"/>
        <v>7.1500910817411014E-4</v>
      </c>
      <c r="AX51" s="5">
        <f t="shared" si="8"/>
        <v>0.71500910817411023</v>
      </c>
    </row>
    <row r="52" spans="1:50" x14ac:dyDescent="0.25">
      <c r="A52" s="1" t="s">
        <v>105</v>
      </c>
      <c r="B52" s="1" t="s">
        <v>98</v>
      </c>
      <c r="C52" s="1" t="s">
        <v>99</v>
      </c>
      <c r="D52" s="1" t="s">
        <v>93</v>
      </c>
      <c r="E52" s="1" t="s">
        <v>78</v>
      </c>
      <c r="F52" s="1" t="s">
        <v>101</v>
      </c>
      <c r="G52" s="1" t="s">
        <v>64</v>
      </c>
      <c r="H52" s="1" t="s">
        <v>65</v>
      </c>
      <c r="I52" s="2">
        <v>155.68</v>
      </c>
      <c r="J52" s="2">
        <v>39.880000000000003</v>
      </c>
      <c r="K52" s="2">
        <f t="shared" si="0"/>
        <v>37.44</v>
      </c>
      <c r="L52" s="2">
        <f t="shared" si="1"/>
        <v>2.44</v>
      </c>
      <c r="N52" s="4">
        <v>11.48</v>
      </c>
      <c r="O52" s="5">
        <v>6075.2160000000003</v>
      </c>
      <c r="P52" s="6">
        <v>24.15</v>
      </c>
      <c r="Q52" s="5">
        <v>9634.0387499999997</v>
      </c>
      <c r="R52" s="7">
        <v>1.81</v>
      </c>
      <c r="S52" s="5">
        <v>414.17325000000011</v>
      </c>
      <c r="AN52" s="5" t="str">
        <f t="shared" si="2"/>
        <v/>
      </c>
      <c r="AO52" s="3">
        <v>0.98</v>
      </c>
      <c r="AP52" s="5">
        <f t="shared" si="3"/>
        <v>2569.56</v>
      </c>
      <c r="AR52" s="5" t="str">
        <f t="shared" si="4"/>
        <v/>
      </c>
      <c r="AS52" s="2">
        <v>1.46</v>
      </c>
      <c r="AU52" s="5">
        <f t="shared" si="7"/>
        <v>16123.428</v>
      </c>
      <c r="AV52" s="5">
        <f t="shared" si="5"/>
        <v>3821.2524360000007</v>
      </c>
      <c r="AW52" s="11">
        <f t="shared" si="6"/>
        <v>0.45338752224442186</v>
      </c>
      <c r="AX52" s="5">
        <f t="shared" si="8"/>
        <v>453.38752224442192</v>
      </c>
    </row>
    <row r="53" spans="1:50" x14ac:dyDescent="0.25">
      <c r="A53" s="1" t="s">
        <v>105</v>
      </c>
      <c r="B53" s="1" t="s">
        <v>98</v>
      </c>
      <c r="C53" s="1" t="s">
        <v>99</v>
      </c>
      <c r="D53" s="1" t="s">
        <v>93</v>
      </c>
      <c r="E53" s="1" t="s">
        <v>106</v>
      </c>
      <c r="F53" s="1" t="s">
        <v>101</v>
      </c>
      <c r="G53" s="1" t="s">
        <v>64</v>
      </c>
      <c r="H53" s="1" t="s">
        <v>65</v>
      </c>
      <c r="I53" s="2">
        <v>155.68</v>
      </c>
      <c r="J53" s="2">
        <v>35.380000000000003</v>
      </c>
      <c r="K53" s="2">
        <f t="shared" si="0"/>
        <v>35.380000000000003</v>
      </c>
      <c r="L53" s="2">
        <f t="shared" si="1"/>
        <v>0</v>
      </c>
      <c r="N53" s="4">
        <v>6.49</v>
      </c>
      <c r="O53" s="5">
        <v>3434.5079999999998</v>
      </c>
      <c r="P53" s="6">
        <v>27.51</v>
      </c>
      <c r="Q53" s="5">
        <v>10974.426750000001</v>
      </c>
      <c r="R53" s="7">
        <v>1.38</v>
      </c>
      <c r="S53" s="5">
        <v>315.77850000000001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U53" s="5">
        <f t="shared" si="7"/>
        <v>14724.713250000001</v>
      </c>
      <c r="AV53" s="5">
        <f t="shared" si="5"/>
        <v>3489.757040250001</v>
      </c>
      <c r="AW53" s="11">
        <f t="shared" si="6"/>
        <v>0.41405594741869467</v>
      </c>
      <c r="AX53" s="5">
        <f t="shared" si="8"/>
        <v>414.0559474186947</v>
      </c>
    </row>
    <row r="54" spans="1:50" x14ac:dyDescent="0.25">
      <c r="A54" s="1" t="s">
        <v>105</v>
      </c>
      <c r="B54" s="1" t="s">
        <v>98</v>
      </c>
      <c r="C54" s="1" t="s">
        <v>99</v>
      </c>
      <c r="D54" s="1" t="s">
        <v>93</v>
      </c>
      <c r="E54" s="1" t="s">
        <v>104</v>
      </c>
      <c r="F54" s="1" t="s">
        <v>101</v>
      </c>
      <c r="G54" s="1" t="s">
        <v>64</v>
      </c>
      <c r="H54" s="1" t="s">
        <v>65</v>
      </c>
      <c r="I54" s="2">
        <v>155.68</v>
      </c>
      <c r="J54" s="2">
        <v>36.97</v>
      </c>
      <c r="K54" s="2">
        <f t="shared" si="0"/>
        <v>36.97</v>
      </c>
      <c r="L54" s="2">
        <f t="shared" si="1"/>
        <v>0</v>
      </c>
      <c r="P54" s="6">
        <v>13.79</v>
      </c>
      <c r="Q54" s="5">
        <v>5501.1757499999994</v>
      </c>
      <c r="R54" s="7">
        <v>21.87</v>
      </c>
      <c r="S54" s="5">
        <v>5004.4027500000002</v>
      </c>
      <c r="T54" s="8">
        <v>1.31</v>
      </c>
      <c r="U54" s="5">
        <v>90.193500000000014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U54" s="5">
        <f t="shared" si="7"/>
        <v>10595.771999999999</v>
      </c>
      <c r="AV54" s="5">
        <f t="shared" si="5"/>
        <v>2511.1979640000004</v>
      </c>
      <c r="AW54" s="11">
        <f t="shared" si="6"/>
        <v>0.29795095765905505</v>
      </c>
      <c r="AX54" s="5">
        <f t="shared" si="8"/>
        <v>297.95095765905506</v>
      </c>
    </row>
    <row r="55" spans="1:50" x14ac:dyDescent="0.25">
      <c r="A55" s="1" t="s">
        <v>105</v>
      </c>
      <c r="B55" s="1" t="s">
        <v>98</v>
      </c>
      <c r="C55" s="1" t="s">
        <v>99</v>
      </c>
      <c r="D55" s="1" t="s">
        <v>93</v>
      </c>
      <c r="E55" s="1" t="s">
        <v>79</v>
      </c>
      <c r="F55" s="1" t="s">
        <v>101</v>
      </c>
      <c r="G55" s="1" t="s">
        <v>64</v>
      </c>
      <c r="H55" s="1" t="s">
        <v>65</v>
      </c>
      <c r="I55" s="2">
        <v>155.68</v>
      </c>
      <c r="J55" s="2">
        <v>43.45</v>
      </c>
      <c r="K55" s="2">
        <f t="shared" si="0"/>
        <v>35.260000000000005</v>
      </c>
      <c r="L55" s="2">
        <f t="shared" si="1"/>
        <v>8.19</v>
      </c>
      <c r="N55" s="4">
        <v>5.13</v>
      </c>
      <c r="O55" s="5">
        <v>2714.7959999999998</v>
      </c>
      <c r="P55" s="6">
        <v>20.94</v>
      </c>
      <c r="Q55" s="5">
        <v>8353.4912999999997</v>
      </c>
      <c r="R55" s="7">
        <v>9.1300000000000008</v>
      </c>
      <c r="S55" s="5">
        <v>2089.172250000001</v>
      </c>
      <c r="T55" s="8">
        <v>0.06</v>
      </c>
      <c r="U55" s="5">
        <v>4.1310000000000002</v>
      </c>
      <c r="AN55" s="5" t="str">
        <f t="shared" si="2"/>
        <v/>
      </c>
      <c r="AO55" s="3">
        <v>0.3</v>
      </c>
      <c r="AP55" s="5">
        <f t="shared" si="3"/>
        <v>786.6</v>
      </c>
      <c r="AQ55" s="2">
        <v>0.67</v>
      </c>
      <c r="AR55" s="5">
        <f t="shared" si="4"/>
        <v>0.67</v>
      </c>
      <c r="AS55" s="2">
        <v>1.46</v>
      </c>
      <c r="AT55" s="2">
        <v>5.76</v>
      </c>
      <c r="AU55" s="5">
        <f t="shared" si="7"/>
        <v>13161.590550000001</v>
      </c>
      <c r="AV55" s="5">
        <f t="shared" si="5"/>
        <v>3119.2969603500001</v>
      </c>
      <c r="AW55" s="11">
        <f t="shared" si="6"/>
        <v>0.3701012544143899</v>
      </c>
      <c r="AX55" s="5">
        <f t="shared" si="8"/>
        <v>370.10125441438987</v>
      </c>
    </row>
    <row r="56" spans="1:50" x14ac:dyDescent="0.25">
      <c r="A56" s="1" t="s">
        <v>107</v>
      </c>
      <c r="B56" s="1" t="s">
        <v>221</v>
      </c>
      <c r="C56" s="1" t="s">
        <v>222</v>
      </c>
      <c r="D56" s="1" t="s">
        <v>108</v>
      </c>
      <c r="E56" s="1" t="s">
        <v>76</v>
      </c>
      <c r="F56" s="1" t="s">
        <v>101</v>
      </c>
      <c r="G56" s="1" t="s">
        <v>64</v>
      </c>
      <c r="H56" s="1" t="s">
        <v>65</v>
      </c>
      <c r="I56" s="2">
        <v>160</v>
      </c>
      <c r="J56" s="2">
        <v>40</v>
      </c>
      <c r="K56" s="2">
        <f t="shared" si="0"/>
        <v>39.1</v>
      </c>
      <c r="L56" s="2">
        <f t="shared" si="1"/>
        <v>0</v>
      </c>
      <c r="N56" s="4">
        <v>0.09</v>
      </c>
      <c r="O56" s="5">
        <v>47.628</v>
      </c>
      <c r="P56" s="6">
        <v>6.43</v>
      </c>
      <c r="Q56" s="5">
        <v>2565.0877500000001</v>
      </c>
      <c r="R56" s="7">
        <v>4.6399999999999997</v>
      </c>
      <c r="S56" s="5">
        <v>1061.748</v>
      </c>
      <c r="AB56" s="2">
        <v>27.94</v>
      </c>
      <c r="AC56" s="5">
        <v>2436.6473999999998</v>
      </c>
      <c r="AN56" s="5" t="str">
        <f t="shared" si="2"/>
        <v/>
      </c>
      <c r="AP56" s="5" t="str">
        <f t="shared" si="3"/>
        <v/>
      </c>
      <c r="AR56" s="5" t="str">
        <f t="shared" si="4"/>
        <v/>
      </c>
      <c r="AU56" s="5">
        <f t="shared" si="7"/>
        <v>6111.1111500000006</v>
      </c>
      <c r="AV56" s="5">
        <f t="shared" si="5"/>
        <v>1448.3333425500002</v>
      </c>
      <c r="AW56" s="11">
        <f t="shared" si="6"/>
        <v>0.17184320495981126</v>
      </c>
      <c r="AX56" s="5">
        <f t="shared" si="8"/>
        <v>171.84320495981126</v>
      </c>
    </row>
    <row r="57" spans="1:50" x14ac:dyDescent="0.25">
      <c r="A57" s="1" t="s">
        <v>107</v>
      </c>
      <c r="B57" s="1" t="s">
        <v>221</v>
      </c>
      <c r="C57" s="1" t="s">
        <v>222</v>
      </c>
      <c r="D57" s="1" t="s">
        <v>108</v>
      </c>
      <c r="E57" s="1" t="s">
        <v>77</v>
      </c>
      <c r="F57" s="1" t="s">
        <v>101</v>
      </c>
      <c r="G57" s="1" t="s">
        <v>64</v>
      </c>
      <c r="H57" s="1" t="s">
        <v>65</v>
      </c>
      <c r="I57" s="2">
        <v>160</v>
      </c>
      <c r="J57" s="2">
        <v>35.58</v>
      </c>
      <c r="K57" s="2">
        <f t="shared" si="0"/>
        <v>35.590000000000003</v>
      </c>
      <c r="L57" s="2">
        <f t="shared" si="1"/>
        <v>0</v>
      </c>
      <c r="N57" s="4">
        <v>13.03</v>
      </c>
      <c r="O57" s="5">
        <v>6895.4760000000006</v>
      </c>
      <c r="P57" s="6">
        <v>21.89</v>
      </c>
      <c r="Q57" s="5">
        <v>8732.4682499999999</v>
      </c>
      <c r="R57" s="7">
        <v>0.67</v>
      </c>
      <c r="S57" s="5">
        <v>153.31274999999999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U57" s="5">
        <f t="shared" si="7"/>
        <v>15781.257</v>
      </c>
      <c r="AV57" s="5">
        <f t="shared" si="5"/>
        <v>3740.1579090000005</v>
      </c>
      <c r="AW57" s="11">
        <f t="shared" si="6"/>
        <v>0.44376574318640172</v>
      </c>
      <c r="AX57" s="5">
        <f t="shared" si="8"/>
        <v>443.76574318640172</v>
      </c>
    </row>
    <row r="58" spans="1:50" x14ac:dyDescent="0.25">
      <c r="A58" s="1" t="s">
        <v>107</v>
      </c>
      <c r="B58" s="1" t="s">
        <v>221</v>
      </c>
      <c r="C58" s="1" t="s">
        <v>222</v>
      </c>
      <c r="D58" s="1" t="s">
        <v>108</v>
      </c>
      <c r="E58" s="1" t="s">
        <v>78</v>
      </c>
      <c r="F58" s="1" t="s">
        <v>101</v>
      </c>
      <c r="G58" s="1" t="s">
        <v>64</v>
      </c>
      <c r="H58" s="1" t="s">
        <v>65</v>
      </c>
      <c r="I58" s="2">
        <v>160</v>
      </c>
      <c r="J58" s="2">
        <v>0.09</v>
      </c>
      <c r="K58" s="2">
        <f t="shared" si="0"/>
        <v>0.1</v>
      </c>
      <c r="L58" s="2">
        <f t="shared" si="1"/>
        <v>0</v>
      </c>
      <c r="N58" s="4">
        <v>0.08</v>
      </c>
      <c r="O58" s="5">
        <v>42.336000000000013</v>
      </c>
      <c r="P58" s="6">
        <v>0.02</v>
      </c>
      <c r="Q58" s="5">
        <v>7.9785000000000004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U58" s="5">
        <f t="shared" si="7"/>
        <v>50.31450000000001</v>
      </c>
      <c r="AV58" s="5">
        <f t="shared" si="5"/>
        <v>11.924536500000004</v>
      </c>
      <c r="AW58" s="11">
        <f t="shared" si="6"/>
        <v>1.4148335259702197E-3</v>
      </c>
      <c r="AX58" s="5">
        <f t="shared" si="8"/>
        <v>1.4148335259702198</v>
      </c>
    </row>
    <row r="59" spans="1:50" x14ac:dyDescent="0.25">
      <c r="A59" s="1" t="s">
        <v>107</v>
      </c>
      <c r="B59" s="1" t="s">
        <v>221</v>
      </c>
      <c r="C59" s="1" t="s">
        <v>222</v>
      </c>
      <c r="D59" s="1" t="s">
        <v>108</v>
      </c>
      <c r="E59" s="1" t="s">
        <v>79</v>
      </c>
      <c r="F59" s="1" t="s">
        <v>101</v>
      </c>
      <c r="G59" s="1" t="s">
        <v>64</v>
      </c>
      <c r="H59" s="1" t="s">
        <v>65</v>
      </c>
      <c r="I59" s="2">
        <v>160</v>
      </c>
      <c r="J59" s="2">
        <v>0.1</v>
      </c>
      <c r="K59" s="2">
        <f t="shared" si="0"/>
        <v>0.05</v>
      </c>
      <c r="L59" s="2">
        <f t="shared" si="1"/>
        <v>0.05</v>
      </c>
      <c r="N59" s="4">
        <v>0.01</v>
      </c>
      <c r="O59" s="5">
        <v>5.2920000000000007</v>
      </c>
      <c r="P59" s="6">
        <v>0.04</v>
      </c>
      <c r="Q59" s="5">
        <v>15.957000000000001</v>
      </c>
      <c r="AN59" s="5" t="str">
        <f t="shared" si="2"/>
        <v/>
      </c>
      <c r="AP59" s="5" t="str">
        <f t="shared" si="3"/>
        <v/>
      </c>
      <c r="AQ59" s="2">
        <v>0.01</v>
      </c>
      <c r="AR59" s="5">
        <f t="shared" si="4"/>
        <v>0.01</v>
      </c>
      <c r="AS59" s="2">
        <v>0.01</v>
      </c>
      <c r="AT59" s="2">
        <v>0.03</v>
      </c>
      <c r="AU59" s="5">
        <f t="shared" si="7"/>
        <v>21.249000000000002</v>
      </c>
      <c r="AV59" s="5">
        <f t="shared" si="5"/>
        <v>5.0360130000000005</v>
      </c>
      <c r="AW59" s="11">
        <f t="shared" si="6"/>
        <v>5.9751756637432937E-4</v>
      </c>
      <c r="AX59" s="5">
        <f t="shared" si="8"/>
        <v>0.5975175663743294</v>
      </c>
    </row>
    <row r="60" spans="1:50" x14ac:dyDescent="0.25">
      <c r="A60" s="1" t="s">
        <v>107</v>
      </c>
      <c r="B60" s="1" t="s">
        <v>221</v>
      </c>
      <c r="C60" s="1" t="s">
        <v>222</v>
      </c>
      <c r="D60" s="1" t="s">
        <v>108</v>
      </c>
      <c r="E60" s="1" t="s">
        <v>70</v>
      </c>
      <c r="F60" s="1" t="s">
        <v>101</v>
      </c>
      <c r="G60" s="1" t="s">
        <v>64</v>
      </c>
      <c r="H60" s="1" t="s">
        <v>65</v>
      </c>
      <c r="I60" s="2">
        <v>160</v>
      </c>
      <c r="J60" s="2">
        <v>37.6</v>
      </c>
      <c r="K60" s="2">
        <f t="shared" si="0"/>
        <v>36.479999999999997</v>
      </c>
      <c r="L60" s="2">
        <f t="shared" si="1"/>
        <v>1.1199999999999999</v>
      </c>
      <c r="N60" s="4">
        <v>7.76</v>
      </c>
      <c r="O60" s="5">
        <v>4106.5920000000006</v>
      </c>
      <c r="P60" s="6">
        <v>14.43</v>
      </c>
      <c r="Q60" s="5">
        <v>5756.4877500000002</v>
      </c>
      <c r="R60" s="7">
        <v>14.29</v>
      </c>
      <c r="S60" s="5">
        <v>3269.9092500000002</v>
      </c>
      <c r="AN60" s="5" t="str">
        <f t="shared" si="2"/>
        <v/>
      </c>
      <c r="AO60" s="3">
        <v>0.02</v>
      </c>
      <c r="AP60" s="5">
        <f t="shared" si="3"/>
        <v>52.44</v>
      </c>
      <c r="AQ60" s="2">
        <v>0.26</v>
      </c>
      <c r="AR60" s="5">
        <f t="shared" si="4"/>
        <v>0.26</v>
      </c>
      <c r="AS60" s="2">
        <v>0.42</v>
      </c>
      <c r="AT60" s="2">
        <v>0.42</v>
      </c>
      <c r="AU60" s="5">
        <f t="shared" si="7"/>
        <v>13132.989000000001</v>
      </c>
      <c r="AV60" s="5">
        <f t="shared" si="5"/>
        <v>3112.5183930000007</v>
      </c>
      <c r="AW60" s="11">
        <f t="shared" si="6"/>
        <v>0.36929698463461047</v>
      </c>
      <c r="AX60" s="5">
        <f t="shared" si="8"/>
        <v>369.29698463461045</v>
      </c>
    </row>
    <row r="61" spans="1:50" x14ac:dyDescent="0.25">
      <c r="A61" s="1" t="s">
        <v>107</v>
      </c>
      <c r="B61" s="1" t="s">
        <v>221</v>
      </c>
      <c r="C61" s="1" t="s">
        <v>222</v>
      </c>
      <c r="D61" s="1" t="s">
        <v>108</v>
      </c>
      <c r="E61" s="1" t="s">
        <v>71</v>
      </c>
      <c r="F61" s="1" t="s">
        <v>101</v>
      </c>
      <c r="G61" s="1" t="s">
        <v>64</v>
      </c>
      <c r="H61" s="1" t="s">
        <v>65</v>
      </c>
      <c r="I61" s="2">
        <v>160</v>
      </c>
      <c r="J61" s="2">
        <v>43.34</v>
      </c>
      <c r="K61" s="2">
        <f t="shared" si="0"/>
        <v>15.840000000000002</v>
      </c>
      <c r="L61" s="2">
        <f t="shared" si="1"/>
        <v>0</v>
      </c>
      <c r="N61" s="4">
        <v>1.1499999999999999</v>
      </c>
      <c r="O61" s="5">
        <v>608.58000000000004</v>
      </c>
      <c r="P61" s="6">
        <v>10.24</v>
      </c>
      <c r="Q61" s="5">
        <v>4084.9920000000002</v>
      </c>
      <c r="R61" s="7">
        <v>2.8</v>
      </c>
      <c r="S61" s="5">
        <v>640.71</v>
      </c>
      <c r="AB61" s="2">
        <v>1.65</v>
      </c>
      <c r="AC61" s="5">
        <v>143.8965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U61" s="5">
        <f t="shared" si="7"/>
        <v>5478.1785</v>
      </c>
      <c r="AV61" s="5">
        <f t="shared" si="5"/>
        <v>1298.3283045000001</v>
      </c>
      <c r="AW61" s="11">
        <f t="shared" si="6"/>
        <v>0.15404526732948251</v>
      </c>
      <c r="AX61" s="5">
        <f t="shared" si="8"/>
        <v>154.04526732948253</v>
      </c>
    </row>
    <row r="62" spans="1:50" x14ac:dyDescent="0.25">
      <c r="A62" s="1" t="s">
        <v>109</v>
      </c>
      <c r="B62" s="1" t="s">
        <v>110</v>
      </c>
      <c r="C62" s="1" t="s">
        <v>111</v>
      </c>
      <c r="D62" s="1" t="s">
        <v>93</v>
      </c>
      <c r="E62" s="1" t="s">
        <v>62</v>
      </c>
      <c r="F62" s="1" t="s">
        <v>101</v>
      </c>
      <c r="G62" s="1" t="s">
        <v>64</v>
      </c>
      <c r="H62" s="1" t="s">
        <v>65</v>
      </c>
      <c r="I62" s="2">
        <v>105.03</v>
      </c>
      <c r="J62" s="2">
        <v>38.19</v>
      </c>
      <c r="K62" s="2">
        <f t="shared" si="0"/>
        <v>28.339999999999996</v>
      </c>
      <c r="L62" s="2">
        <f t="shared" si="1"/>
        <v>0</v>
      </c>
      <c r="N62" s="4">
        <v>0.21</v>
      </c>
      <c r="O62" s="5">
        <v>111.13200000000001</v>
      </c>
      <c r="P62" s="6">
        <v>13.36</v>
      </c>
      <c r="Q62" s="5">
        <v>5329.6379999999999</v>
      </c>
      <c r="R62" s="7">
        <v>13.94</v>
      </c>
      <c r="S62" s="5">
        <v>3189.8204999999998</v>
      </c>
      <c r="T62" s="8">
        <v>0.83</v>
      </c>
      <c r="U62" s="5">
        <v>57.145499999999998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U62" s="5">
        <f t="shared" si="7"/>
        <v>8687.735999999999</v>
      </c>
      <c r="AV62" s="5">
        <f t="shared" si="5"/>
        <v>2058.9934320000002</v>
      </c>
      <c r="AW62" s="11">
        <f t="shared" si="6"/>
        <v>0.24429737267742718</v>
      </c>
      <c r="AX62" s="5">
        <f t="shared" si="8"/>
        <v>244.29737267742721</v>
      </c>
    </row>
    <row r="63" spans="1:50" x14ac:dyDescent="0.25">
      <c r="A63" s="1" t="s">
        <v>109</v>
      </c>
      <c r="B63" s="1" t="s">
        <v>110</v>
      </c>
      <c r="C63" s="1" t="s">
        <v>111</v>
      </c>
      <c r="D63" s="1" t="s">
        <v>93</v>
      </c>
      <c r="E63" s="1" t="s">
        <v>66</v>
      </c>
      <c r="F63" s="1" t="s">
        <v>101</v>
      </c>
      <c r="G63" s="1" t="s">
        <v>64</v>
      </c>
      <c r="H63" s="1" t="s">
        <v>65</v>
      </c>
      <c r="I63" s="2">
        <v>105.03</v>
      </c>
      <c r="J63" s="2">
        <v>33.049999999999997</v>
      </c>
      <c r="K63" s="2">
        <f t="shared" si="0"/>
        <v>33.020000000000003</v>
      </c>
      <c r="L63" s="2">
        <f t="shared" si="1"/>
        <v>0.03</v>
      </c>
      <c r="N63" s="4">
        <v>5.12</v>
      </c>
      <c r="O63" s="5">
        <v>2709.5039999999999</v>
      </c>
      <c r="P63" s="6">
        <v>19.64</v>
      </c>
      <c r="Q63" s="5">
        <v>7834.8870000000006</v>
      </c>
      <c r="R63" s="7">
        <v>6.69</v>
      </c>
      <c r="S63" s="5">
        <v>1530.83925</v>
      </c>
      <c r="AB63" s="2">
        <v>1.57</v>
      </c>
      <c r="AC63" s="5">
        <v>136.91970000000001</v>
      </c>
      <c r="AN63" s="5" t="str">
        <f t="shared" si="2"/>
        <v/>
      </c>
      <c r="AP63" s="5" t="str">
        <f t="shared" si="3"/>
        <v/>
      </c>
      <c r="AQ63" s="2">
        <v>0.01</v>
      </c>
      <c r="AR63" s="5">
        <f t="shared" si="4"/>
        <v>0.01</v>
      </c>
      <c r="AT63" s="2">
        <v>0.02</v>
      </c>
      <c r="AU63" s="5">
        <f t="shared" si="7"/>
        <v>12212.149950000001</v>
      </c>
      <c r="AV63" s="5">
        <f t="shared" si="5"/>
        <v>2894.27953815</v>
      </c>
      <c r="AW63" s="11">
        <f t="shared" si="6"/>
        <v>0.34340317748234683</v>
      </c>
      <c r="AX63" s="5">
        <f t="shared" si="8"/>
        <v>343.40317748234679</v>
      </c>
    </row>
    <row r="64" spans="1:50" x14ac:dyDescent="0.25">
      <c r="A64" s="1" t="s">
        <v>109</v>
      </c>
      <c r="B64" s="1" t="s">
        <v>110</v>
      </c>
      <c r="C64" s="1" t="s">
        <v>111</v>
      </c>
      <c r="D64" s="1" t="s">
        <v>93</v>
      </c>
      <c r="E64" s="1" t="s">
        <v>100</v>
      </c>
      <c r="F64" s="1" t="s">
        <v>101</v>
      </c>
      <c r="G64" s="1" t="s">
        <v>64</v>
      </c>
      <c r="H64" s="1" t="s">
        <v>65</v>
      </c>
      <c r="I64" s="2">
        <v>105.03</v>
      </c>
      <c r="J64" s="2">
        <v>0.09</v>
      </c>
      <c r="K64" s="2">
        <f t="shared" si="0"/>
        <v>0.08</v>
      </c>
      <c r="L64" s="2">
        <f t="shared" si="1"/>
        <v>0</v>
      </c>
      <c r="N64" s="4">
        <v>0.03</v>
      </c>
      <c r="O64" s="5">
        <v>15.875999999999999</v>
      </c>
      <c r="P64" s="6">
        <v>0.03</v>
      </c>
      <c r="Q64" s="5">
        <v>11.967750000000001</v>
      </c>
      <c r="AB64" s="2">
        <v>0.02</v>
      </c>
      <c r="AC64" s="5">
        <v>1.7442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U64" s="5">
        <f t="shared" si="7"/>
        <v>29.587949999999999</v>
      </c>
      <c r="AV64" s="5">
        <f t="shared" si="5"/>
        <v>7.0123441500000014</v>
      </c>
      <c r="AW64" s="11">
        <f t="shared" si="6"/>
        <v>8.3200714753660593E-4</v>
      </c>
      <c r="AX64" s="5">
        <f t="shared" si="8"/>
        <v>0.83200714753660598</v>
      </c>
    </row>
    <row r="65" spans="1:50" x14ac:dyDescent="0.25">
      <c r="A65" s="1" t="s">
        <v>109</v>
      </c>
      <c r="B65" s="1" t="s">
        <v>110</v>
      </c>
      <c r="C65" s="1" t="s">
        <v>111</v>
      </c>
      <c r="D65" s="1" t="s">
        <v>93</v>
      </c>
      <c r="E65" s="1" t="s">
        <v>89</v>
      </c>
      <c r="F65" s="1" t="s">
        <v>101</v>
      </c>
      <c r="G65" s="1" t="s">
        <v>64</v>
      </c>
      <c r="H65" s="1" t="s">
        <v>65</v>
      </c>
      <c r="I65" s="2">
        <v>105.03</v>
      </c>
      <c r="J65" s="2">
        <v>7.0000000000000007E-2</v>
      </c>
      <c r="K65" s="2">
        <f t="shared" si="0"/>
        <v>0.05</v>
      </c>
      <c r="L65" s="2">
        <f t="shared" si="1"/>
        <v>0</v>
      </c>
      <c r="N65" s="4">
        <v>0.01</v>
      </c>
      <c r="O65" s="5">
        <v>5.2920000000000007</v>
      </c>
      <c r="P65" s="6">
        <v>0.02</v>
      </c>
      <c r="Q65" s="5">
        <v>7.9785000000000004</v>
      </c>
      <c r="R65" s="7">
        <v>0.02</v>
      </c>
      <c r="S65" s="5">
        <v>4.5765000000000002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U65" s="5">
        <f t="shared" si="7"/>
        <v>17.847000000000001</v>
      </c>
      <c r="AV65" s="5">
        <f t="shared" si="5"/>
        <v>4.2297390000000004</v>
      </c>
      <c r="AW65" s="11">
        <f t="shared" si="6"/>
        <v>5.0185401699292468E-4</v>
      </c>
      <c r="AX65" s="5">
        <f t="shared" si="8"/>
        <v>0.50185401699292465</v>
      </c>
    </row>
    <row r="66" spans="1:50" x14ac:dyDescent="0.25">
      <c r="A66" s="1" t="s">
        <v>109</v>
      </c>
      <c r="B66" s="1" t="s">
        <v>110</v>
      </c>
      <c r="C66" s="1" t="s">
        <v>111</v>
      </c>
      <c r="D66" s="1" t="s">
        <v>93</v>
      </c>
      <c r="E66" s="1" t="s">
        <v>67</v>
      </c>
      <c r="F66" s="1" t="s">
        <v>101</v>
      </c>
      <c r="G66" s="1" t="s">
        <v>64</v>
      </c>
      <c r="H66" s="1" t="s">
        <v>65</v>
      </c>
      <c r="I66" s="2">
        <v>105.03</v>
      </c>
      <c r="J66" s="2">
        <v>28.81</v>
      </c>
      <c r="K66" s="2">
        <f t="shared" si="0"/>
        <v>4.9400000000000004</v>
      </c>
      <c r="L66" s="2">
        <f t="shared" si="1"/>
        <v>0.01</v>
      </c>
      <c r="N66" s="4">
        <v>0.11</v>
      </c>
      <c r="O66" s="5">
        <v>58.212000000000003</v>
      </c>
      <c r="P66" s="6">
        <v>1</v>
      </c>
      <c r="Q66" s="5">
        <v>398.92500000000001</v>
      </c>
      <c r="R66" s="7">
        <v>0.06</v>
      </c>
      <c r="S66" s="5">
        <v>13.7295</v>
      </c>
      <c r="AB66" s="2">
        <v>3.77</v>
      </c>
      <c r="AC66" s="5">
        <v>328.7817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T66" s="2">
        <v>0.01</v>
      </c>
      <c r="AU66" s="5">
        <f t="shared" si="7"/>
        <v>799.64819999999997</v>
      </c>
      <c r="AV66" s="5">
        <f t="shared" si="5"/>
        <v>189.51662340000001</v>
      </c>
      <c r="AW66" s="11">
        <f t="shared" si="6"/>
        <v>2.2485945052454843E-2</v>
      </c>
      <c r="AX66" s="5">
        <f t="shared" si="8"/>
        <v>22.485945052454845</v>
      </c>
    </row>
    <row r="67" spans="1:50" x14ac:dyDescent="0.25">
      <c r="A67" s="1" t="s">
        <v>109</v>
      </c>
      <c r="B67" s="1" t="s">
        <v>110</v>
      </c>
      <c r="C67" s="1" t="s">
        <v>111</v>
      </c>
      <c r="D67" s="1" t="s">
        <v>93</v>
      </c>
      <c r="E67" s="1" t="s">
        <v>68</v>
      </c>
      <c r="F67" s="1" t="s">
        <v>101</v>
      </c>
      <c r="G67" s="1" t="s">
        <v>64</v>
      </c>
      <c r="H67" s="1" t="s">
        <v>65</v>
      </c>
      <c r="I67" s="2">
        <v>105.03</v>
      </c>
      <c r="J67" s="2">
        <v>3.29</v>
      </c>
      <c r="K67" s="2">
        <f t="shared" ref="K67:K130" si="9">SUM(N67,P67,R67,T67,V67,X67,Z67,AD67,AG67,AI67,AK67,AY67,BA67,BC67,BE67,AB67)</f>
        <v>0.23</v>
      </c>
      <c r="L67" s="2">
        <f t="shared" ref="L67:L130" si="10">SUM(M67,AF67,AM67,AO67,AQ67,AS67,AT67)</f>
        <v>0</v>
      </c>
      <c r="AB67" s="2">
        <v>0.23</v>
      </c>
      <c r="AC67" s="5">
        <v>20.058299999999999</v>
      </c>
      <c r="AN67" s="5" t="str">
        <f t="shared" ref="AN67:AN130" si="11">IF(AM67&gt;0,AM67*$AN$1,"")</f>
        <v/>
      </c>
      <c r="AP67" s="5" t="str">
        <f t="shared" ref="AP67:AP130" si="12">IF(AO67&gt;0,AO67*$AP$1,"")</f>
        <v/>
      </c>
      <c r="AR67" s="5" t="str">
        <f t="shared" ref="AR67:AR130" si="13">IF(AQ67&gt;0,AQ67*$AR$1,"")</f>
        <v/>
      </c>
      <c r="AU67" s="5">
        <f t="shared" si="7"/>
        <v>20.058299999999999</v>
      </c>
      <c r="AV67" s="5">
        <f t="shared" ref="AV67:AV130" si="14">$AU$225*(AW67/100)</f>
        <v>4.7538171</v>
      </c>
      <c r="AW67" s="11">
        <f t="shared" ref="AW67:AW130" si="15">(AU67/$AU$225)*(100-76.3)</f>
        <v>5.6403532409083767E-4</v>
      </c>
      <c r="AX67" s="5">
        <f t="shared" si="8"/>
        <v>0.56403532409083768</v>
      </c>
    </row>
    <row r="68" spans="1:50" x14ac:dyDescent="0.25">
      <c r="A68" s="1" t="s">
        <v>109</v>
      </c>
      <c r="B68" s="1" t="s">
        <v>110</v>
      </c>
      <c r="C68" s="1" t="s">
        <v>111</v>
      </c>
      <c r="D68" s="1" t="s">
        <v>93</v>
      </c>
      <c r="E68" s="1" t="s">
        <v>70</v>
      </c>
      <c r="F68" s="1" t="s">
        <v>101</v>
      </c>
      <c r="G68" s="1" t="s">
        <v>64</v>
      </c>
      <c r="H68" s="1" t="s">
        <v>65</v>
      </c>
      <c r="I68" s="2">
        <v>105.03</v>
      </c>
      <c r="J68" s="2">
        <v>0.06</v>
      </c>
      <c r="K68" s="2">
        <f t="shared" si="9"/>
        <v>0.06</v>
      </c>
      <c r="L68" s="2">
        <f t="shared" si="10"/>
        <v>0</v>
      </c>
      <c r="N68" s="4">
        <v>0.03</v>
      </c>
      <c r="O68" s="5">
        <v>15.875999999999999</v>
      </c>
      <c r="P68" s="6">
        <v>0.03</v>
      </c>
      <c r="Q68" s="5">
        <v>11.967750000000001</v>
      </c>
      <c r="AN68" s="5" t="str">
        <f t="shared" si="11"/>
        <v/>
      </c>
      <c r="AP68" s="5" t="str">
        <f t="shared" si="12"/>
        <v/>
      </c>
      <c r="AR68" s="5" t="str">
        <f t="shared" si="13"/>
        <v/>
      </c>
      <c r="AU68" s="5">
        <f t="shared" ref="AU68:AU131" si="16">SUM(O68,Q68,S68,U68,W68,Y68,AA68,AE68,AH68,AJ68,AL68,AZ68,BB68,BD68,BF68,AC68)</f>
        <v>27.84375</v>
      </c>
      <c r="AV68" s="5">
        <f t="shared" si="14"/>
        <v>6.5989687500000018</v>
      </c>
      <c r="AW68" s="11">
        <f t="shared" si="15"/>
        <v>7.8296059761566352E-4</v>
      </c>
      <c r="AX68" s="5">
        <f t="shared" ref="AX68:AX131" si="17">(AW68/100)*$AX$1</f>
        <v>0.78296059761566361</v>
      </c>
    </row>
    <row r="69" spans="1:50" x14ac:dyDescent="0.25">
      <c r="A69" s="1" t="s">
        <v>109</v>
      </c>
      <c r="B69" s="1" t="s">
        <v>110</v>
      </c>
      <c r="C69" s="1" t="s">
        <v>111</v>
      </c>
      <c r="D69" s="1" t="s">
        <v>93</v>
      </c>
      <c r="E69" s="1" t="s">
        <v>71</v>
      </c>
      <c r="F69" s="1" t="s">
        <v>101</v>
      </c>
      <c r="G69" s="1" t="s">
        <v>64</v>
      </c>
      <c r="H69" s="1" t="s">
        <v>65</v>
      </c>
      <c r="I69" s="2">
        <v>105.03</v>
      </c>
      <c r="J69" s="2">
        <v>7.0000000000000007E-2</v>
      </c>
      <c r="K69" s="2">
        <f t="shared" si="9"/>
        <v>6.9999999999999993E-2</v>
      </c>
      <c r="L69" s="2">
        <f t="shared" si="10"/>
        <v>0</v>
      </c>
      <c r="N69" s="4">
        <v>0.01</v>
      </c>
      <c r="O69" s="5">
        <v>5.2920000000000007</v>
      </c>
      <c r="P69" s="6">
        <v>0.06</v>
      </c>
      <c r="Q69" s="5">
        <v>23.935500000000001</v>
      </c>
      <c r="AN69" s="5" t="str">
        <f t="shared" si="11"/>
        <v/>
      </c>
      <c r="AP69" s="5" t="str">
        <f t="shared" si="12"/>
        <v/>
      </c>
      <c r="AR69" s="5" t="str">
        <f t="shared" si="13"/>
        <v/>
      </c>
      <c r="AU69" s="5">
        <f t="shared" si="16"/>
        <v>29.227500000000003</v>
      </c>
      <c r="AV69" s="5">
        <f t="shared" si="14"/>
        <v>6.9269175000000009</v>
      </c>
      <c r="AW69" s="11">
        <f t="shared" si="15"/>
        <v>8.2187136670929038E-4</v>
      </c>
      <c r="AX69" s="5">
        <f t="shared" si="17"/>
        <v>0.8218713667092904</v>
      </c>
    </row>
    <row r="70" spans="1:50" x14ac:dyDescent="0.25">
      <c r="A70" s="1" t="s">
        <v>112</v>
      </c>
      <c r="B70" s="1" t="s">
        <v>59</v>
      </c>
      <c r="C70" s="1" t="s">
        <v>60</v>
      </c>
      <c r="D70" s="1" t="s">
        <v>61</v>
      </c>
      <c r="E70" s="1" t="s">
        <v>104</v>
      </c>
      <c r="F70" s="1" t="s">
        <v>113</v>
      </c>
      <c r="G70" s="1" t="s">
        <v>64</v>
      </c>
      <c r="H70" s="1" t="s">
        <v>65</v>
      </c>
      <c r="I70" s="2">
        <v>169.6</v>
      </c>
      <c r="J70" s="2">
        <v>7.0000000000000007E-2</v>
      </c>
      <c r="K70" s="2">
        <f t="shared" si="9"/>
        <v>7.0000000000000007E-2</v>
      </c>
      <c r="L70" s="2">
        <f t="shared" si="10"/>
        <v>0</v>
      </c>
      <c r="R70" s="7">
        <v>0.03</v>
      </c>
      <c r="S70" s="5">
        <v>6.8647499999999999</v>
      </c>
      <c r="T70" s="8">
        <v>0.04</v>
      </c>
      <c r="U70" s="5">
        <v>2.754</v>
      </c>
      <c r="AN70" s="5" t="str">
        <f t="shared" si="11"/>
        <v/>
      </c>
      <c r="AP70" s="5" t="str">
        <f t="shared" si="12"/>
        <v/>
      </c>
      <c r="AR70" s="5" t="str">
        <f t="shared" si="13"/>
        <v/>
      </c>
      <c r="AU70" s="5">
        <f t="shared" si="16"/>
        <v>9.6187500000000004</v>
      </c>
      <c r="AV70" s="5">
        <f t="shared" si="14"/>
        <v>2.2796437500000004</v>
      </c>
      <c r="AW70" s="11">
        <f t="shared" si="15"/>
        <v>2.7047729735813831E-4</v>
      </c>
      <c r="AX70" s="5">
        <f t="shared" si="17"/>
        <v>0.2704772973581383</v>
      </c>
    </row>
    <row r="71" spans="1:50" x14ac:dyDescent="0.25">
      <c r="A71" s="1" t="s">
        <v>112</v>
      </c>
      <c r="B71" s="1" t="s">
        <v>59</v>
      </c>
      <c r="C71" s="1" t="s">
        <v>60</v>
      </c>
      <c r="D71" s="1" t="s">
        <v>61</v>
      </c>
      <c r="E71" s="1" t="s">
        <v>79</v>
      </c>
      <c r="F71" s="1" t="s">
        <v>113</v>
      </c>
      <c r="G71" s="1" t="s">
        <v>64</v>
      </c>
      <c r="H71" s="1" t="s">
        <v>65</v>
      </c>
      <c r="I71" s="2">
        <v>169.6</v>
      </c>
      <c r="J71" s="2">
        <v>7.0000000000000007E-2</v>
      </c>
      <c r="K71" s="2">
        <f t="shared" si="9"/>
        <v>7.0000000000000007E-2</v>
      </c>
      <c r="L71" s="2">
        <f t="shared" si="10"/>
        <v>0</v>
      </c>
      <c r="T71" s="8">
        <v>7.0000000000000007E-2</v>
      </c>
      <c r="U71" s="5">
        <v>4.8195000000000006</v>
      </c>
      <c r="AN71" s="5" t="str">
        <f t="shared" si="11"/>
        <v/>
      </c>
      <c r="AP71" s="5" t="str">
        <f t="shared" si="12"/>
        <v/>
      </c>
      <c r="AR71" s="5" t="str">
        <f t="shared" si="13"/>
        <v/>
      </c>
      <c r="AU71" s="5">
        <f t="shared" si="16"/>
        <v>4.8195000000000006</v>
      </c>
      <c r="AV71" s="5">
        <f t="shared" si="14"/>
        <v>1.1422215000000002</v>
      </c>
      <c r="AW71" s="11">
        <f t="shared" si="15"/>
        <v>1.3552336162365666E-4</v>
      </c>
      <c r="AX71" s="5">
        <f t="shared" si="17"/>
        <v>0.13552336162365666</v>
      </c>
    </row>
    <row r="72" spans="1:50" x14ac:dyDescent="0.25">
      <c r="A72" s="1" t="s">
        <v>112</v>
      </c>
      <c r="B72" s="1" t="s">
        <v>59</v>
      </c>
      <c r="C72" s="1" t="s">
        <v>60</v>
      </c>
      <c r="D72" s="1" t="s">
        <v>61</v>
      </c>
      <c r="E72" s="1" t="s">
        <v>66</v>
      </c>
      <c r="F72" s="1" t="s">
        <v>113</v>
      </c>
      <c r="G72" s="1" t="s">
        <v>64</v>
      </c>
      <c r="H72" s="1" t="s">
        <v>65</v>
      </c>
      <c r="I72" s="2">
        <v>169.6</v>
      </c>
      <c r="J72" s="2">
        <v>6.3</v>
      </c>
      <c r="K72" s="2">
        <f t="shared" si="9"/>
        <v>4.87</v>
      </c>
      <c r="L72" s="2">
        <f t="shared" si="10"/>
        <v>1.43</v>
      </c>
      <c r="P72" s="6">
        <v>3.09</v>
      </c>
      <c r="Q72" s="5">
        <v>1232.6782499999999</v>
      </c>
      <c r="R72" s="7">
        <v>1.78</v>
      </c>
      <c r="S72" s="5">
        <v>407.30849999999998</v>
      </c>
      <c r="AN72" s="5" t="str">
        <f t="shared" si="11"/>
        <v/>
      </c>
      <c r="AO72" s="3">
        <v>0.47</v>
      </c>
      <c r="AP72" s="5">
        <f t="shared" si="12"/>
        <v>1232.3399999999999</v>
      </c>
      <c r="AR72" s="5" t="str">
        <f t="shared" si="13"/>
        <v/>
      </c>
      <c r="AS72" s="2">
        <v>0.96</v>
      </c>
      <c r="AU72" s="5">
        <f t="shared" si="16"/>
        <v>1639.98675</v>
      </c>
      <c r="AV72" s="5">
        <f t="shared" si="14"/>
        <v>388.67685975000006</v>
      </c>
      <c r="AW72" s="11">
        <f t="shared" si="15"/>
        <v>4.6116094486617992E-2</v>
      </c>
      <c r="AX72" s="5">
        <f t="shared" si="17"/>
        <v>46.116094486617996</v>
      </c>
    </row>
    <row r="73" spans="1:50" x14ac:dyDescent="0.25">
      <c r="A73" s="1" t="s">
        <v>112</v>
      </c>
      <c r="B73" s="1" t="s">
        <v>59</v>
      </c>
      <c r="C73" s="1" t="s">
        <v>60</v>
      </c>
      <c r="D73" s="1" t="s">
        <v>61</v>
      </c>
      <c r="E73" s="1" t="s">
        <v>100</v>
      </c>
      <c r="F73" s="1" t="s">
        <v>113</v>
      </c>
      <c r="G73" s="1" t="s">
        <v>64</v>
      </c>
      <c r="H73" s="1" t="s">
        <v>65</v>
      </c>
      <c r="I73" s="2">
        <v>169.6</v>
      </c>
      <c r="J73" s="2">
        <v>41.42</v>
      </c>
      <c r="K73" s="2">
        <f t="shared" si="9"/>
        <v>39.86</v>
      </c>
      <c r="L73" s="2">
        <f t="shared" si="10"/>
        <v>0.13</v>
      </c>
      <c r="P73" s="6">
        <v>0.04</v>
      </c>
      <c r="Q73" s="5">
        <v>15.957000000000001</v>
      </c>
      <c r="R73" s="7">
        <v>3.84</v>
      </c>
      <c r="S73" s="5">
        <v>878.68799999999999</v>
      </c>
      <c r="T73" s="8">
        <v>35.979999999999997</v>
      </c>
      <c r="U73" s="5">
        <v>2477.223</v>
      </c>
      <c r="AN73" s="5" t="str">
        <f t="shared" si="11"/>
        <v/>
      </c>
      <c r="AO73" s="3">
        <v>0.06</v>
      </c>
      <c r="AP73" s="5">
        <f t="shared" si="12"/>
        <v>157.32</v>
      </c>
      <c r="AR73" s="5" t="str">
        <f t="shared" si="13"/>
        <v/>
      </c>
      <c r="AS73" s="2">
        <v>7.0000000000000007E-2</v>
      </c>
      <c r="AU73" s="5">
        <f t="shared" si="16"/>
        <v>3371.8679999999999</v>
      </c>
      <c r="AV73" s="5">
        <f t="shared" si="14"/>
        <v>799.13271599999996</v>
      </c>
      <c r="AW73" s="11">
        <f t="shared" si="15"/>
        <v>9.4816243658312246E-2</v>
      </c>
      <c r="AX73" s="5">
        <f t="shared" si="17"/>
        <v>94.816243658312246</v>
      </c>
    </row>
    <row r="74" spans="1:50" x14ac:dyDescent="0.25">
      <c r="A74" s="1" t="s">
        <v>112</v>
      </c>
      <c r="B74" s="1" t="s">
        <v>59</v>
      </c>
      <c r="C74" s="1" t="s">
        <v>60</v>
      </c>
      <c r="D74" s="1" t="s">
        <v>61</v>
      </c>
      <c r="E74" s="1" t="s">
        <v>102</v>
      </c>
      <c r="F74" s="1" t="s">
        <v>113</v>
      </c>
      <c r="G74" s="1" t="s">
        <v>64</v>
      </c>
      <c r="H74" s="1" t="s">
        <v>65</v>
      </c>
      <c r="I74" s="2">
        <v>169.6</v>
      </c>
      <c r="J74" s="2">
        <v>37.46</v>
      </c>
      <c r="K74" s="2">
        <f t="shared" si="9"/>
        <v>37.46</v>
      </c>
      <c r="L74" s="2">
        <f t="shared" si="10"/>
        <v>0</v>
      </c>
      <c r="R74" s="7">
        <v>1.56</v>
      </c>
      <c r="S74" s="5">
        <v>356.96699999999998</v>
      </c>
      <c r="T74" s="8">
        <v>35.9</v>
      </c>
      <c r="U74" s="5">
        <v>2471.7150000000001</v>
      </c>
      <c r="AN74" s="5" t="str">
        <f t="shared" si="11"/>
        <v/>
      </c>
      <c r="AP74" s="5" t="str">
        <f t="shared" si="12"/>
        <v/>
      </c>
      <c r="AR74" s="5" t="str">
        <f t="shared" si="13"/>
        <v/>
      </c>
      <c r="AU74" s="5">
        <f t="shared" si="16"/>
        <v>2828.6820000000002</v>
      </c>
      <c r="AV74" s="5">
        <f t="shared" si="14"/>
        <v>670.39763400000015</v>
      </c>
      <c r="AW74" s="11">
        <f t="shared" si="15"/>
        <v>7.9541963607081323E-2</v>
      </c>
      <c r="AX74" s="5">
        <f t="shared" si="17"/>
        <v>79.541963607081328</v>
      </c>
    </row>
    <row r="75" spans="1:50" x14ac:dyDescent="0.25">
      <c r="A75" s="1" t="s">
        <v>112</v>
      </c>
      <c r="B75" s="1" t="s">
        <v>59</v>
      </c>
      <c r="C75" s="1" t="s">
        <v>60</v>
      </c>
      <c r="D75" s="1" t="s">
        <v>61</v>
      </c>
      <c r="E75" s="1" t="s">
        <v>103</v>
      </c>
      <c r="F75" s="1" t="s">
        <v>113</v>
      </c>
      <c r="G75" s="1" t="s">
        <v>64</v>
      </c>
      <c r="H75" s="1" t="s">
        <v>65</v>
      </c>
      <c r="I75" s="2">
        <v>169.6</v>
      </c>
      <c r="J75" s="2">
        <v>36.07</v>
      </c>
      <c r="K75" s="2">
        <f t="shared" si="9"/>
        <v>36.07</v>
      </c>
      <c r="L75" s="2">
        <f t="shared" si="10"/>
        <v>0</v>
      </c>
      <c r="P75" s="6">
        <v>0.06</v>
      </c>
      <c r="Q75" s="5">
        <v>23.935500000000001</v>
      </c>
      <c r="R75" s="7">
        <v>2.58</v>
      </c>
      <c r="S75" s="5">
        <v>590.36850000000004</v>
      </c>
      <c r="T75" s="8">
        <v>33.43</v>
      </c>
      <c r="U75" s="5">
        <v>2301.6554999999998</v>
      </c>
      <c r="AN75" s="5" t="str">
        <f t="shared" si="11"/>
        <v/>
      </c>
      <c r="AP75" s="5" t="str">
        <f t="shared" si="12"/>
        <v/>
      </c>
      <c r="AR75" s="5" t="str">
        <f t="shared" si="13"/>
        <v/>
      </c>
      <c r="AU75" s="5">
        <f t="shared" si="16"/>
        <v>2915.9594999999999</v>
      </c>
      <c r="AV75" s="5">
        <f t="shared" si="14"/>
        <v>691.08240150000006</v>
      </c>
      <c r="AW75" s="11">
        <f t="shared" si="15"/>
        <v>8.1996189189425667E-2</v>
      </c>
      <c r="AX75" s="5">
        <f t="shared" si="17"/>
        <v>81.996189189425678</v>
      </c>
    </row>
    <row r="76" spans="1:50" x14ac:dyDescent="0.25">
      <c r="A76" s="1" t="s">
        <v>112</v>
      </c>
      <c r="B76" s="1" t="s">
        <v>59</v>
      </c>
      <c r="C76" s="1" t="s">
        <v>60</v>
      </c>
      <c r="D76" s="1" t="s">
        <v>61</v>
      </c>
      <c r="E76" s="1" t="s">
        <v>89</v>
      </c>
      <c r="F76" s="1" t="s">
        <v>113</v>
      </c>
      <c r="G76" s="1" t="s">
        <v>64</v>
      </c>
      <c r="H76" s="1" t="s">
        <v>65</v>
      </c>
      <c r="I76" s="2">
        <v>169.6</v>
      </c>
      <c r="J76" s="2">
        <v>38.97</v>
      </c>
      <c r="K76" s="2">
        <f t="shared" si="9"/>
        <v>37.81</v>
      </c>
      <c r="L76" s="2">
        <f t="shared" si="10"/>
        <v>1.1499999999999999</v>
      </c>
      <c r="P76" s="6">
        <v>1.01</v>
      </c>
      <c r="Q76" s="5">
        <v>402.91424999999998</v>
      </c>
      <c r="R76" s="7">
        <v>6.39</v>
      </c>
      <c r="S76" s="5">
        <v>1462.19175</v>
      </c>
      <c r="T76" s="8">
        <v>30.41</v>
      </c>
      <c r="U76" s="5">
        <v>2093.7285000000002</v>
      </c>
      <c r="AN76" s="5" t="str">
        <f t="shared" si="11"/>
        <v/>
      </c>
      <c r="AO76" s="3">
        <v>0.49</v>
      </c>
      <c r="AP76" s="5">
        <f t="shared" si="12"/>
        <v>1284.78</v>
      </c>
      <c r="AR76" s="5" t="str">
        <f t="shared" si="13"/>
        <v/>
      </c>
      <c r="AS76" s="2">
        <v>0.66</v>
      </c>
      <c r="AU76" s="5">
        <f t="shared" si="16"/>
        <v>3958.8344999999999</v>
      </c>
      <c r="AV76" s="5">
        <f t="shared" si="14"/>
        <v>938.24377650000008</v>
      </c>
      <c r="AW76" s="11">
        <f t="shared" si="15"/>
        <v>0.11132162248193961</v>
      </c>
      <c r="AX76" s="5">
        <f t="shared" si="17"/>
        <v>111.32162248193961</v>
      </c>
    </row>
    <row r="77" spans="1:50" x14ac:dyDescent="0.25">
      <c r="A77" s="1" t="s">
        <v>114</v>
      </c>
      <c r="B77" s="1" t="s">
        <v>115</v>
      </c>
      <c r="C77" s="1" t="s">
        <v>116</v>
      </c>
      <c r="D77" s="1" t="s">
        <v>117</v>
      </c>
      <c r="E77" s="1" t="s">
        <v>76</v>
      </c>
      <c r="F77" s="1" t="s">
        <v>113</v>
      </c>
      <c r="G77" s="1" t="s">
        <v>64</v>
      </c>
      <c r="H77" s="1" t="s">
        <v>65</v>
      </c>
      <c r="I77" s="2">
        <v>103.35</v>
      </c>
      <c r="J77" s="2">
        <v>37.840000000000003</v>
      </c>
      <c r="K77" s="2">
        <f t="shared" si="9"/>
        <v>37.83</v>
      </c>
      <c r="L77" s="2">
        <f t="shared" si="10"/>
        <v>0</v>
      </c>
      <c r="P77" s="6">
        <v>2.8</v>
      </c>
      <c r="Q77" s="5">
        <v>1116.99</v>
      </c>
      <c r="AB77" s="2">
        <v>35.03</v>
      </c>
      <c r="AC77" s="5">
        <v>3054.9663</v>
      </c>
      <c r="AN77" s="5" t="str">
        <f t="shared" si="11"/>
        <v/>
      </c>
      <c r="AP77" s="5" t="str">
        <f t="shared" si="12"/>
        <v/>
      </c>
      <c r="AR77" s="5" t="str">
        <f t="shared" si="13"/>
        <v/>
      </c>
      <c r="AU77" s="5">
        <f t="shared" si="16"/>
        <v>4171.9562999999998</v>
      </c>
      <c r="AV77" s="5">
        <f t="shared" si="14"/>
        <v>988.75364309999998</v>
      </c>
      <c r="AW77" s="11">
        <f t="shared" si="15"/>
        <v>0.11731456423342516</v>
      </c>
      <c r="AX77" s="5">
        <f t="shared" si="17"/>
        <v>117.31456423342516</v>
      </c>
    </row>
    <row r="78" spans="1:50" x14ac:dyDescent="0.25">
      <c r="A78" s="1" t="s">
        <v>114</v>
      </c>
      <c r="B78" s="1" t="s">
        <v>115</v>
      </c>
      <c r="C78" s="1" t="s">
        <v>116</v>
      </c>
      <c r="D78" s="1" t="s">
        <v>117</v>
      </c>
      <c r="E78" s="1" t="s">
        <v>77</v>
      </c>
      <c r="F78" s="1" t="s">
        <v>113</v>
      </c>
      <c r="G78" s="1" t="s">
        <v>64</v>
      </c>
      <c r="H78" s="1" t="s">
        <v>65</v>
      </c>
      <c r="I78" s="2">
        <v>103.35</v>
      </c>
      <c r="J78" s="2">
        <v>12.67</v>
      </c>
      <c r="K78" s="2">
        <f t="shared" si="9"/>
        <v>11.110000000000001</v>
      </c>
      <c r="L78" s="2">
        <f t="shared" si="10"/>
        <v>1.32</v>
      </c>
      <c r="N78" s="4">
        <v>4.8099999999999996</v>
      </c>
      <c r="O78" s="5">
        <v>2545.4520000000002</v>
      </c>
      <c r="P78" s="6">
        <v>5.74</v>
      </c>
      <c r="Q78" s="5">
        <v>2289.8294999999998</v>
      </c>
      <c r="AB78" s="2">
        <v>0.56000000000000005</v>
      </c>
      <c r="AC78" s="5">
        <v>48.837600000000002</v>
      </c>
      <c r="AN78" s="5" t="str">
        <f t="shared" si="11"/>
        <v/>
      </c>
      <c r="AO78" s="3">
        <v>0.51</v>
      </c>
      <c r="AP78" s="5">
        <f t="shared" si="12"/>
        <v>1337.22</v>
      </c>
      <c r="AR78" s="5" t="str">
        <f t="shared" si="13"/>
        <v/>
      </c>
      <c r="AS78" s="2">
        <v>0.81</v>
      </c>
      <c r="AU78" s="5">
        <f t="shared" si="16"/>
        <v>4884.1190999999999</v>
      </c>
      <c r="AV78" s="5">
        <f t="shared" si="14"/>
        <v>1157.5362267</v>
      </c>
      <c r="AW78" s="11">
        <f t="shared" si="15"/>
        <v>0.13734043759774012</v>
      </c>
      <c r="AX78" s="5">
        <f t="shared" si="17"/>
        <v>137.34043759774011</v>
      </c>
    </row>
    <row r="79" spans="1:50" x14ac:dyDescent="0.25">
      <c r="A79" s="1" t="s">
        <v>114</v>
      </c>
      <c r="B79" s="1" t="s">
        <v>115</v>
      </c>
      <c r="C79" s="1" t="s">
        <v>116</v>
      </c>
      <c r="D79" s="1" t="s">
        <v>117</v>
      </c>
      <c r="E79" s="1" t="s">
        <v>70</v>
      </c>
      <c r="F79" s="1" t="s">
        <v>113</v>
      </c>
      <c r="G79" s="1" t="s">
        <v>64</v>
      </c>
      <c r="H79" s="1" t="s">
        <v>65</v>
      </c>
      <c r="I79" s="2">
        <v>103.35</v>
      </c>
      <c r="J79" s="2">
        <v>14.27</v>
      </c>
      <c r="K79" s="2">
        <f t="shared" si="9"/>
        <v>0.74</v>
      </c>
      <c r="L79" s="2">
        <f t="shared" si="10"/>
        <v>1.54</v>
      </c>
      <c r="N79" s="4">
        <v>0.19</v>
      </c>
      <c r="O79" s="5">
        <v>100.548</v>
      </c>
      <c r="AB79" s="2">
        <v>0.55000000000000004</v>
      </c>
      <c r="AC79" s="5">
        <v>47.965499999999999</v>
      </c>
      <c r="AN79" s="5" t="str">
        <f t="shared" si="11"/>
        <v/>
      </c>
      <c r="AO79" s="3">
        <v>0.53</v>
      </c>
      <c r="AP79" s="5">
        <f t="shared" si="12"/>
        <v>1389.66</v>
      </c>
      <c r="AR79" s="5" t="str">
        <f t="shared" si="13"/>
        <v/>
      </c>
      <c r="AS79" s="2">
        <v>1.01</v>
      </c>
      <c r="AU79" s="5">
        <f t="shared" si="16"/>
        <v>148.51349999999999</v>
      </c>
      <c r="AV79" s="5">
        <f t="shared" si="14"/>
        <v>35.197699499999999</v>
      </c>
      <c r="AW79" s="11">
        <f t="shared" si="15"/>
        <v>4.176169471209655E-3</v>
      </c>
      <c r="AX79" s="5">
        <f t="shared" si="17"/>
        <v>4.1761694712096551</v>
      </c>
    </row>
    <row r="80" spans="1:50" x14ac:dyDescent="0.25">
      <c r="A80" s="1" t="s">
        <v>114</v>
      </c>
      <c r="B80" s="1" t="s">
        <v>115</v>
      </c>
      <c r="C80" s="1" t="s">
        <v>116</v>
      </c>
      <c r="D80" s="1" t="s">
        <v>117</v>
      </c>
      <c r="E80" s="1" t="s">
        <v>71</v>
      </c>
      <c r="F80" s="1" t="s">
        <v>113</v>
      </c>
      <c r="G80" s="1" t="s">
        <v>64</v>
      </c>
      <c r="H80" s="1" t="s">
        <v>65</v>
      </c>
      <c r="I80" s="2">
        <v>103.35</v>
      </c>
      <c r="J80" s="2">
        <v>36.11</v>
      </c>
      <c r="K80" s="2">
        <f t="shared" si="9"/>
        <v>35.69</v>
      </c>
      <c r="L80" s="2">
        <f t="shared" si="10"/>
        <v>0</v>
      </c>
      <c r="AB80" s="2">
        <v>35.69</v>
      </c>
      <c r="AC80" s="5">
        <v>3112.524899999999</v>
      </c>
      <c r="AN80" s="5" t="str">
        <f t="shared" si="11"/>
        <v/>
      </c>
      <c r="AP80" s="5" t="str">
        <f t="shared" si="12"/>
        <v/>
      </c>
      <c r="AR80" s="5" t="str">
        <f t="shared" si="13"/>
        <v/>
      </c>
      <c r="AU80" s="5">
        <f t="shared" si="16"/>
        <v>3112.524899999999</v>
      </c>
      <c r="AV80" s="5">
        <f t="shared" si="14"/>
        <v>737.66840129999991</v>
      </c>
      <c r="AW80" s="11">
        <f t="shared" si="15"/>
        <v>8.7523568333921706E-2</v>
      </c>
      <c r="AX80" s="5">
        <f t="shared" si="17"/>
        <v>87.523568333921702</v>
      </c>
    </row>
    <row r="81" spans="1:50" x14ac:dyDescent="0.25">
      <c r="A81" s="1" t="s">
        <v>118</v>
      </c>
      <c r="B81" s="1" t="s">
        <v>119</v>
      </c>
      <c r="C81" s="1" t="s">
        <v>120</v>
      </c>
      <c r="D81" s="1" t="s">
        <v>121</v>
      </c>
      <c r="E81" s="1" t="s">
        <v>70</v>
      </c>
      <c r="F81" s="1" t="s">
        <v>113</v>
      </c>
      <c r="G81" s="1" t="s">
        <v>64</v>
      </c>
      <c r="H81" s="1" t="s">
        <v>65</v>
      </c>
      <c r="I81" s="2">
        <v>99.65</v>
      </c>
      <c r="J81" s="2">
        <v>2.92</v>
      </c>
      <c r="K81" s="2">
        <f t="shared" si="9"/>
        <v>0.01</v>
      </c>
      <c r="L81" s="2">
        <f t="shared" si="10"/>
        <v>0.16999999999999998</v>
      </c>
      <c r="N81" s="4">
        <v>0.01</v>
      </c>
      <c r="O81" s="5">
        <v>5.2920000000000007</v>
      </c>
      <c r="AN81" s="5" t="str">
        <f t="shared" si="11"/>
        <v/>
      </c>
      <c r="AO81" s="3">
        <v>0.06</v>
      </c>
      <c r="AP81" s="5">
        <f t="shared" si="12"/>
        <v>157.32</v>
      </c>
      <c r="AR81" s="5" t="str">
        <f t="shared" si="13"/>
        <v/>
      </c>
      <c r="AS81" s="2">
        <v>0.11</v>
      </c>
      <c r="AU81" s="5">
        <f t="shared" si="16"/>
        <v>5.2920000000000007</v>
      </c>
      <c r="AV81" s="5">
        <f t="shared" si="14"/>
        <v>1.2542040000000003</v>
      </c>
      <c r="AW81" s="11">
        <f t="shared" si="15"/>
        <v>1.4880996570440733E-4</v>
      </c>
      <c r="AX81" s="5">
        <f t="shared" si="17"/>
        <v>0.14880996570440733</v>
      </c>
    </row>
    <row r="82" spans="1:50" x14ac:dyDescent="0.25">
      <c r="A82" s="1" t="s">
        <v>118</v>
      </c>
      <c r="B82" s="1" t="s">
        <v>119</v>
      </c>
      <c r="C82" s="1" t="s">
        <v>120</v>
      </c>
      <c r="D82" s="1" t="s">
        <v>121</v>
      </c>
      <c r="E82" s="1" t="s">
        <v>71</v>
      </c>
      <c r="F82" s="1" t="s">
        <v>113</v>
      </c>
      <c r="G82" s="1" t="s">
        <v>64</v>
      </c>
      <c r="H82" s="1" t="s">
        <v>65</v>
      </c>
      <c r="I82" s="2">
        <v>99.65</v>
      </c>
      <c r="J82" s="2">
        <v>4.29</v>
      </c>
      <c r="K82" s="2">
        <f t="shared" si="9"/>
        <v>4.12</v>
      </c>
      <c r="L82" s="2">
        <f t="shared" si="10"/>
        <v>0</v>
      </c>
      <c r="AB82" s="2">
        <v>4.12</v>
      </c>
      <c r="AC82" s="5">
        <v>359.30520000000001</v>
      </c>
      <c r="AN82" s="5" t="str">
        <f t="shared" si="11"/>
        <v/>
      </c>
      <c r="AP82" s="5" t="str">
        <f t="shared" si="12"/>
        <v/>
      </c>
      <c r="AR82" s="5" t="str">
        <f t="shared" si="13"/>
        <v/>
      </c>
      <c r="AU82" s="5">
        <f t="shared" si="16"/>
        <v>359.30520000000001</v>
      </c>
      <c r="AV82" s="5">
        <f t="shared" si="14"/>
        <v>85.15533240000002</v>
      </c>
      <c r="AW82" s="11">
        <f t="shared" si="15"/>
        <v>1.0103589283714137E-2</v>
      </c>
      <c r="AX82" s="5">
        <f t="shared" si="17"/>
        <v>10.103589283714138</v>
      </c>
    </row>
    <row r="83" spans="1:50" x14ac:dyDescent="0.25">
      <c r="A83" s="1" t="s">
        <v>118</v>
      </c>
      <c r="B83" s="1" t="s">
        <v>119</v>
      </c>
      <c r="C83" s="1" t="s">
        <v>120</v>
      </c>
      <c r="D83" s="1" t="s">
        <v>121</v>
      </c>
      <c r="E83" s="1" t="s">
        <v>62</v>
      </c>
      <c r="F83" s="1" t="s">
        <v>113</v>
      </c>
      <c r="G83" s="1" t="s">
        <v>64</v>
      </c>
      <c r="H83" s="1" t="s">
        <v>65</v>
      </c>
      <c r="I83" s="2">
        <v>99.65</v>
      </c>
      <c r="J83" s="2">
        <v>40.49</v>
      </c>
      <c r="K83" s="2">
        <f t="shared" si="9"/>
        <v>10.17</v>
      </c>
      <c r="L83" s="2">
        <f t="shared" si="10"/>
        <v>0</v>
      </c>
      <c r="AB83" s="2">
        <v>10.17</v>
      </c>
      <c r="AC83" s="5">
        <v>886.92569999999989</v>
      </c>
      <c r="AN83" s="5" t="str">
        <f t="shared" si="11"/>
        <v/>
      </c>
      <c r="AP83" s="5" t="str">
        <f t="shared" si="12"/>
        <v/>
      </c>
      <c r="AR83" s="5" t="str">
        <f t="shared" si="13"/>
        <v/>
      </c>
      <c r="AU83" s="5">
        <f t="shared" si="16"/>
        <v>886.92569999999989</v>
      </c>
      <c r="AV83" s="5">
        <f t="shared" si="14"/>
        <v>210.20139089999998</v>
      </c>
      <c r="AW83" s="11">
        <f t="shared" si="15"/>
        <v>2.4940170634799211E-2</v>
      </c>
      <c r="AX83" s="5">
        <f t="shared" si="17"/>
        <v>24.940170634799209</v>
      </c>
    </row>
    <row r="84" spans="1:50" x14ac:dyDescent="0.25">
      <c r="A84" s="1" t="s">
        <v>118</v>
      </c>
      <c r="B84" s="1" t="s">
        <v>119</v>
      </c>
      <c r="C84" s="1" t="s">
        <v>120</v>
      </c>
      <c r="D84" s="1" t="s">
        <v>121</v>
      </c>
      <c r="E84" s="1" t="s">
        <v>66</v>
      </c>
      <c r="F84" s="1" t="s">
        <v>113</v>
      </c>
      <c r="G84" s="1" t="s">
        <v>64</v>
      </c>
      <c r="H84" s="1" t="s">
        <v>65</v>
      </c>
      <c r="I84" s="2">
        <v>99.65</v>
      </c>
      <c r="J84" s="2">
        <v>31.9</v>
      </c>
      <c r="K84" s="2">
        <f t="shared" si="9"/>
        <v>0.44999999999999996</v>
      </c>
      <c r="L84" s="2">
        <f t="shared" si="10"/>
        <v>1.08</v>
      </c>
      <c r="N84" s="4">
        <v>0.36</v>
      </c>
      <c r="O84" s="5">
        <v>190.512</v>
      </c>
      <c r="P84" s="6">
        <v>0.09</v>
      </c>
      <c r="Q84" s="5">
        <v>35.90325</v>
      </c>
      <c r="AN84" s="5" t="str">
        <f t="shared" si="11"/>
        <v/>
      </c>
      <c r="AO84" s="3">
        <v>0.53</v>
      </c>
      <c r="AP84" s="5">
        <f t="shared" si="12"/>
        <v>1389.66</v>
      </c>
      <c r="AR84" s="5" t="str">
        <f t="shared" si="13"/>
        <v/>
      </c>
      <c r="AS84" s="2">
        <v>0.55000000000000004</v>
      </c>
      <c r="AU84" s="5">
        <f t="shared" si="16"/>
        <v>226.41525000000001</v>
      </c>
      <c r="AV84" s="5">
        <f t="shared" si="14"/>
        <v>53.660414250000002</v>
      </c>
      <c r="AW84" s="11">
        <f t="shared" si="15"/>
        <v>6.3667508668659879E-3</v>
      </c>
      <c r="AX84" s="5">
        <f t="shared" si="17"/>
        <v>6.3667508668659876</v>
      </c>
    </row>
    <row r="85" spans="1:50" x14ac:dyDescent="0.25">
      <c r="A85" s="1" t="s">
        <v>118</v>
      </c>
      <c r="B85" s="1" t="s">
        <v>119</v>
      </c>
      <c r="C85" s="1" t="s">
        <v>120</v>
      </c>
      <c r="D85" s="1" t="s">
        <v>121</v>
      </c>
      <c r="E85" s="1" t="s">
        <v>100</v>
      </c>
      <c r="F85" s="1" t="s">
        <v>113</v>
      </c>
      <c r="G85" s="1" t="s">
        <v>64</v>
      </c>
      <c r="H85" s="1" t="s">
        <v>65</v>
      </c>
      <c r="I85" s="2">
        <v>99.65</v>
      </c>
      <c r="J85" s="2">
        <v>0.03</v>
      </c>
      <c r="K85" s="2">
        <f t="shared" si="9"/>
        <v>0</v>
      </c>
      <c r="L85" s="2">
        <f t="shared" si="10"/>
        <v>0.03</v>
      </c>
      <c r="AN85" s="5" t="str">
        <f t="shared" si="11"/>
        <v/>
      </c>
      <c r="AP85" s="5" t="str">
        <f t="shared" si="12"/>
        <v/>
      </c>
      <c r="AR85" s="5" t="str">
        <f t="shared" si="13"/>
        <v/>
      </c>
      <c r="AS85" s="2">
        <v>0.03</v>
      </c>
      <c r="AU85" s="5">
        <f t="shared" si="16"/>
        <v>0</v>
      </c>
      <c r="AV85" s="5">
        <f t="shared" si="14"/>
        <v>0</v>
      </c>
      <c r="AW85" s="11">
        <f t="shared" si="15"/>
        <v>0</v>
      </c>
      <c r="AX85" s="5">
        <f t="shared" si="17"/>
        <v>0</v>
      </c>
    </row>
    <row r="86" spans="1:50" x14ac:dyDescent="0.25">
      <c r="A86" s="1" t="s">
        <v>118</v>
      </c>
      <c r="B86" s="1" t="s">
        <v>119</v>
      </c>
      <c r="C86" s="1" t="s">
        <v>120</v>
      </c>
      <c r="D86" s="1" t="s">
        <v>121</v>
      </c>
      <c r="E86" s="1" t="s">
        <v>89</v>
      </c>
      <c r="F86" s="1" t="s">
        <v>113</v>
      </c>
      <c r="G86" s="1" t="s">
        <v>64</v>
      </c>
      <c r="H86" s="1" t="s">
        <v>65</v>
      </c>
      <c r="I86" s="2">
        <v>99.65</v>
      </c>
      <c r="J86" s="2">
        <v>0.52</v>
      </c>
      <c r="K86" s="2">
        <f t="shared" si="9"/>
        <v>0.05</v>
      </c>
      <c r="L86" s="2">
        <f t="shared" si="10"/>
        <v>0.36</v>
      </c>
      <c r="N86" s="4">
        <v>0.03</v>
      </c>
      <c r="O86" s="5">
        <v>15.875999999999999</v>
      </c>
      <c r="P86" s="6">
        <v>0.02</v>
      </c>
      <c r="Q86" s="5">
        <v>7.9785000000000004</v>
      </c>
      <c r="AN86" s="5" t="str">
        <f t="shared" si="11"/>
        <v/>
      </c>
      <c r="AO86" s="3">
        <v>0.12</v>
      </c>
      <c r="AP86" s="5">
        <f t="shared" si="12"/>
        <v>314.64</v>
      </c>
      <c r="AR86" s="5" t="str">
        <f t="shared" si="13"/>
        <v/>
      </c>
      <c r="AS86" s="2">
        <v>0.24</v>
      </c>
      <c r="AU86" s="5">
        <f t="shared" si="16"/>
        <v>23.854500000000002</v>
      </c>
      <c r="AV86" s="5">
        <f t="shared" si="14"/>
        <v>5.6535165000000012</v>
      </c>
      <c r="AW86" s="11">
        <f t="shared" si="15"/>
        <v>6.7078369744818297E-4</v>
      </c>
      <c r="AX86" s="5">
        <f t="shared" si="17"/>
        <v>0.670783697448183</v>
      </c>
    </row>
    <row r="87" spans="1:50" x14ac:dyDescent="0.25">
      <c r="A87" s="1" t="s">
        <v>118</v>
      </c>
      <c r="B87" s="1" t="s">
        <v>119</v>
      </c>
      <c r="C87" s="1" t="s">
        <v>120</v>
      </c>
      <c r="D87" s="1" t="s">
        <v>121</v>
      </c>
      <c r="E87" s="1" t="s">
        <v>67</v>
      </c>
      <c r="F87" s="1" t="s">
        <v>113</v>
      </c>
      <c r="G87" s="1" t="s">
        <v>64</v>
      </c>
      <c r="H87" s="1" t="s">
        <v>65</v>
      </c>
      <c r="I87" s="2">
        <v>99.65</v>
      </c>
      <c r="J87" s="2">
        <v>9</v>
      </c>
      <c r="K87" s="2">
        <f t="shared" si="9"/>
        <v>0.02</v>
      </c>
      <c r="L87" s="2">
        <f t="shared" si="10"/>
        <v>0</v>
      </c>
      <c r="N87" s="4">
        <v>0.02</v>
      </c>
      <c r="O87" s="5">
        <v>10.584</v>
      </c>
      <c r="AN87" s="5" t="str">
        <f t="shared" si="11"/>
        <v/>
      </c>
      <c r="AP87" s="5" t="str">
        <f t="shared" si="12"/>
        <v/>
      </c>
      <c r="AR87" s="5" t="str">
        <f t="shared" si="13"/>
        <v/>
      </c>
      <c r="AU87" s="5">
        <f t="shared" si="16"/>
        <v>10.584</v>
      </c>
      <c r="AV87" s="5">
        <f t="shared" si="14"/>
        <v>2.5084080000000002</v>
      </c>
      <c r="AW87" s="11">
        <f t="shared" si="15"/>
        <v>2.976199314088146E-4</v>
      </c>
      <c r="AX87" s="5">
        <f t="shared" si="17"/>
        <v>0.2976199314088146</v>
      </c>
    </row>
    <row r="88" spans="1:50" x14ac:dyDescent="0.25">
      <c r="A88" s="1" t="s">
        <v>122</v>
      </c>
      <c r="B88" s="1" t="s">
        <v>59</v>
      </c>
      <c r="C88" s="1" t="s">
        <v>60</v>
      </c>
      <c r="D88" s="1" t="s">
        <v>61</v>
      </c>
      <c r="E88" s="1" t="s">
        <v>77</v>
      </c>
      <c r="F88" s="1" t="s">
        <v>113</v>
      </c>
      <c r="G88" s="1" t="s">
        <v>64</v>
      </c>
      <c r="H88" s="1" t="s">
        <v>65</v>
      </c>
      <c r="I88" s="2">
        <v>205</v>
      </c>
      <c r="J88" s="2">
        <v>25.59</v>
      </c>
      <c r="K88" s="2">
        <f t="shared" si="9"/>
        <v>24.34</v>
      </c>
      <c r="L88" s="2">
        <f t="shared" si="10"/>
        <v>1.25</v>
      </c>
      <c r="N88" s="4">
        <v>9.0299999999999994</v>
      </c>
      <c r="O88" s="5">
        <v>4778.6760000000004</v>
      </c>
      <c r="P88" s="6">
        <v>13.44</v>
      </c>
      <c r="Q88" s="5">
        <v>5361.5519999999997</v>
      </c>
      <c r="R88" s="7">
        <v>1.87</v>
      </c>
      <c r="S88" s="5">
        <v>427.90275000000008</v>
      </c>
      <c r="AN88" s="5" t="str">
        <f t="shared" si="11"/>
        <v/>
      </c>
      <c r="AO88" s="3">
        <v>0.51</v>
      </c>
      <c r="AP88" s="5">
        <f t="shared" si="12"/>
        <v>1337.22</v>
      </c>
      <c r="AR88" s="5" t="str">
        <f t="shared" si="13"/>
        <v/>
      </c>
      <c r="AS88" s="2">
        <v>0.74</v>
      </c>
      <c r="AU88" s="5">
        <f t="shared" si="16"/>
        <v>10568.130749999998</v>
      </c>
      <c r="AV88" s="5">
        <f t="shared" si="14"/>
        <v>2504.6469877500003</v>
      </c>
      <c r="AW88" s="11">
        <f t="shared" si="15"/>
        <v>0.29717369132033111</v>
      </c>
      <c r="AX88" s="5">
        <f t="shared" si="17"/>
        <v>297.1736913203311</v>
      </c>
    </row>
    <row r="89" spans="1:50" x14ac:dyDescent="0.25">
      <c r="A89" s="1" t="s">
        <v>122</v>
      </c>
      <c r="B89" s="1" t="s">
        <v>59</v>
      </c>
      <c r="C89" s="1" t="s">
        <v>60</v>
      </c>
      <c r="D89" s="1" t="s">
        <v>61</v>
      </c>
      <c r="E89" s="1" t="s">
        <v>78</v>
      </c>
      <c r="F89" s="1" t="s">
        <v>113</v>
      </c>
      <c r="G89" s="1" t="s">
        <v>64</v>
      </c>
      <c r="H89" s="1" t="s">
        <v>65</v>
      </c>
      <c r="I89" s="2">
        <v>205</v>
      </c>
      <c r="J89" s="2">
        <v>38.869999999999997</v>
      </c>
      <c r="K89" s="2">
        <f t="shared" si="9"/>
        <v>38.859999999999992</v>
      </c>
      <c r="L89" s="2">
        <f t="shared" si="10"/>
        <v>0</v>
      </c>
      <c r="N89" s="4">
        <v>6.84</v>
      </c>
      <c r="O89" s="5">
        <v>3619.7280000000001</v>
      </c>
      <c r="P89" s="6">
        <v>18.97</v>
      </c>
      <c r="Q89" s="5">
        <v>7567.60725</v>
      </c>
      <c r="R89" s="7">
        <v>11.07</v>
      </c>
      <c r="S89" s="5">
        <v>2533.0927499999998</v>
      </c>
      <c r="T89" s="8">
        <v>1.98</v>
      </c>
      <c r="U89" s="5">
        <v>136.32300000000001</v>
      </c>
      <c r="AN89" s="5" t="str">
        <f t="shared" si="11"/>
        <v/>
      </c>
      <c r="AP89" s="5" t="str">
        <f t="shared" si="12"/>
        <v/>
      </c>
      <c r="AR89" s="5" t="str">
        <f t="shared" si="13"/>
        <v/>
      </c>
      <c r="AU89" s="5">
        <f t="shared" si="16"/>
        <v>13856.751</v>
      </c>
      <c r="AV89" s="5">
        <f t="shared" si="14"/>
        <v>3284.0499870000003</v>
      </c>
      <c r="AW89" s="11">
        <f t="shared" si="15"/>
        <v>0.38964902514824484</v>
      </c>
      <c r="AX89" s="5">
        <f t="shared" si="17"/>
        <v>389.64902514824485</v>
      </c>
    </row>
    <row r="90" spans="1:50" x14ac:dyDescent="0.25">
      <c r="A90" s="1" t="s">
        <v>122</v>
      </c>
      <c r="B90" s="1" t="s">
        <v>59</v>
      </c>
      <c r="C90" s="1" t="s">
        <v>60</v>
      </c>
      <c r="D90" s="1" t="s">
        <v>61</v>
      </c>
      <c r="E90" s="1" t="s">
        <v>106</v>
      </c>
      <c r="F90" s="1" t="s">
        <v>113</v>
      </c>
      <c r="G90" s="1" t="s">
        <v>64</v>
      </c>
      <c r="H90" s="1" t="s">
        <v>65</v>
      </c>
      <c r="I90" s="2">
        <v>205</v>
      </c>
      <c r="J90" s="2">
        <v>37.33</v>
      </c>
      <c r="K90" s="2">
        <f t="shared" si="9"/>
        <v>37.33</v>
      </c>
      <c r="L90" s="2">
        <f t="shared" si="10"/>
        <v>0</v>
      </c>
      <c r="N90" s="4">
        <v>2.4</v>
      </c>
      <c r="O90" s="5">
        <v>1270.08</v>
      </c>
      <c r="P90" s="6">
        <v>26.11</v>
      </c>
      <c r="Q90" s="5">
        <v>10415.93175</v>
      </c>
      <c r="R90" s="7">
        <v>8.82</v>
      </c>
      <c r="S90" s="5">
        <v>2018.2365</v>
      </c>
      <c r="AN90" s="5" t="str">
        <f t="shared" si="11"/>
        <v/>
      </c>
      <c r="AP90" s="5" t="str">
        <f t="shared" si="12"/>
        <v/>
      </c>
      <c r="AR90" s="5" t="str">
        <f t="shared" si="13"/>
        <v/>
      </c>
      <c r="AU90" s="5">
        <f t="shared" si="16"/>
        <v>13704.248250000001</v>
      </c>
      <c r="AV90" s="5">
        <f t="shared" si="14"/>
        <v>3247.9068352500003</v>
      </c>
      <c r="AW90" s="11">
        <f t="shared" si="15"/>
        <v>0.38536067877686769</v>
      </c>
      <c r="AX90" s="5">
        <f t="shared" si="17"/>
        <v>385.3606787768677</v>
      </c>
    </row>
    <row r="91" spans="1:50" x14ac:dyDescent="0.25">
      <c r="A91" s="1" t="s">
        <v>122</v>
      </c>
      <c r="B91" s="1" t="s">
        <v>59</v>
      </c>
      <c r="C91" s="1" t="s">
        <v>60</v>
      </c>
      <c r="D91" s="1" t="s">
        <v>61</v>
      </c>
      <c r="E91" s="1" t="s">
        <v>104</v>
      </c>
      <c r="F91" s="1" t="s">
        <v>113</v>
      </c>
      <c r="G91" s="1" t="s">
        <v>64</v>
      </c>
      <c r="H91" s="1" t="s">
        <v>65</v>
      </c>
      <c r="I91" s="2">
        <v>205</v>
      </c>
      <c r="J91" s="2">
        <v>38.369999999999997</v>
      </c>
      <c r="K91" s="2">
        <f t="shared" si="9"/>
        <v>38.36</v>
      </c>
      <c r="L91" s="2">
        <f t="shared" si="10"/>
        <v>0</v>
      </c>
      <c r="P91" s="6">
        <v>3.53</v>
      </c>
      <c r="Q91" s="5">
        <v>1408.20525</v>
      </c>
      <c r="R91" s="7">
        <v>29.74</v>
      </c>
      <c r="S91" s="5">
        <v>6805.2555000000002</v>
      </c>
      <c r="T91" s="8">
        <v>5.09</v>
      </c>
      <c r="U91" s="5">
        <v>350.44650000000001</v>
      </c>
      <c r="AN91" s="5" t="str">
        <f t="shared" si="11"/>
        <v/>
      </c>
      <c r="AP91" s="5" t="str">
        <f t="shared" si="12"/>
        <v/>
      </c>
      <c r="AR91" s="5" t="str">
        <f t="shared" si="13"/>
        <v/>
      </c>
      <c r="AU91" s="5">
        <f t="shared" si="16"/>
        <v>8563.9072500000002</v>
      </c>
      <c r="AV91" s="5">
        <f t="shared" si="14"/>
        <v>2029.6460182500005</v>
      </c>
      <c r="AW91" s="11">
        <f t="shared" si="15"/>
        <v>0.2408153333651219</v>
      </c>
      <c r="AX91" s="5">
        <f t="shared" si="17"/>
        <v>240.81533336512192</v>
      </c>
    </row>
    <row r="92" spans="1:50" x14ac:dyDescent="0.25">
      <c r="A92" s="1" t="s">
        <v>122</v>
      </c>
      <c r="B92" s="1" t="s">
        <v>59</v>
      </c>
      <c r="C92" s="1" t="s">
        <v>60</v>
      </c>
      <c r="D92" s="1" t="s">
        <v>61</v>
      </c>
      <c r="E92" s="1" t="s">
        <v>79</v>
      </c>
      <c r="F92" s="1" t="s">
        <v>113</v>
      </c>
      <c r="G92" s="1" t="s">
        <v>64</v>
      </c>
      <c r="H92" s="1" t="s">
        <v>65</v>
      </c>
      <c r="I92" s="2">
        <v>205</v>
      </c>
      <c r="J92" s="2">
        <v>41.19</v>
      </c>
      <c r="K92" s="2">
        <f t="shared" si="9"/>
        <v>40</v>
      </c>
      <c r="L92" s="2">
        <f t="shared" si="10"/>
        <v>0</v>
      </c>
      <c r="R92" s="7">
        <v>7.93</v>
      </c>
      <c r="S92" s="5">
        <v>1814.5822499999999</v>
      </c>
      <c r="T92" s="8">
        <v>32.07</v>
      </c>
      <c r="U92" s="5">
        <v>2208.0194999999999</v>
      </c>
      <c r="AN92" s="5" t="str">
        <f t="shared" si="11"/>
        <v/>
      </c>
      <c r="AP92" s="5" t="str">
        <f t="shared" si="12"/>
        <v/>
      </c>
      <c r="AR92" s="5" t="str">
        <f t="shared" si="13"/>
        <v/>
      </c>
      <c r="AU92" s="5">
        <f t="shared" si="16"/>
        <v>4022.6017499999998</v>
      </c>
      <c r="AV92" s="5">
        <f t="shared" si="14"/>
        <v>953.35661475000006</v>
      </c>
      <c r="AW92" s="11">
        <f t="shared" si="15"/>
        <v>0.11311474460695178</v>
      </c>
      <c r="AX92" s="5">
        <f t="shared" si="17"/>
        <v>113.11474460695177</v>
      </c>
    </row>
    <row r="93" spans="1:50" x14ac:dyDescent="0.25">
      <c r="A93" s="1" t="s">
        <v>122</v>
      </c>
      <c r="B93" s="1" t="s">
        <v>59</v>
      </c>
      <c r="C93" s="1" t="s">
        <v>60</v>
      </c>
      <c r="D93" s="1" t="s">
        <v>61</v>
      </c>
      <c r="E93" s="1" t="s">
        <v>70</v>
      </c>
      <c r="F93" s="1" t="s">
        <v>113</v>
      </c>
      <c r="G93" s="1" t="s">
        <v>64</v>
      </c>
      <c r="H93" s="1" t="s">
        <v>65</v>
      </c>
      <c r="I93" s="2">
        <v>205</v>
      </c>
      <c r="J93" s="2">
        <v>22.16</v>
      </c>
      <c r="K93" s="2">
        <f t="shared" si="9"/>
        <v>20.93</v>
      </c>
      <c r="L93" s="2">
        <f t="shared" si="10"/>
        <v>1.24</v>
      </c>
      <c r="N93" s="4">
        <v>2.41</v>
      </c>
      <c r="O93" s="5">
        <v>1275.3720000000001</v>
      </c>
      <c r="P93" s="6">
        <v>7.52</v>
      </c>
      <c r="Q93" s="5">
        <v>2999.9160000000002</v>
      </c>
      <c r="R93" s="7">
        <v>9.17</v>
      </c>
      <c r="S93" s="5">
        <v>2098.3252499999999</v>
      </c>
      <c r="T93" s="8">
        <v>1.83</v>
      </c>
      <c r="U93" s="5">
        <v>125.99550000000001</v>
      </c>
      <c r="AN93" s="5" t="str">
        <f t="shared" si="11"/>
        <v/>
      </c>
      <c r="AO93" s="3">
        <v>0.59</v>
      </c>
      <c r="AP93" s="5">
        <f t="shared" si="12"/>
        <v>1546.98</v>
      </c>
      <c r="AR93" s="5" t="str">
        <f t="shared" si="13"/>
        <v/>
      </c>
      <c r="AS93" s="2">
        <v>0.65</v>
      </c>
      <c r="AU93" s="5">
        <f t="shared" si="16"/>
        <v>6499.6087500000003</v>
      </c>
      <c r="AV93" s="5">
        <f t="shared" si="14"/>
        <v>1540.4072737500003</v>
      </c>
      <c r="AW93" s="11">
        <f t="shared" si="15"/>
        <v>0.18276767860536011</v>
      </c>
      <c r="AX93" s="5">
        <f t="shared" si="17"/>
        <v>182.76767860536012</v>
      </c>
    </row>
    <row r="94" spans="1:50" x14ac:dyDescent="0.25">
      <c r="A94" s="1" t="s">
        <v>123</v>
      </c>
      <c r="B94" s="1" t="s">
        <v>124</v>
      </c>
      <c r="C94" s="1" t="s">
        <v>125</v>
      </c>
      <c r="D94" s="1" t="s">
        <v>126</v>
      </c>
      <c r="E94" s="1" t="s">
        <v>89</v>
      </c>
      <c r="F94" s="1" t="s">
        <v>113</v>
      </c>
      <c r="G94" s="1" t="s">
        <v>64</v>
      </c>
      <c r="H94" s="1" t="s">
        <v>65</v>
      </c>
      <c r="I94" s="2">
        <v>60.4</v>
      </c>
      <c r="J94" s="2">
        <v>1.65</v>
      </c>
      <c r="K94" s="2">
        <f t="shared" si="9"/>
        <v>0.66999999999999993</v>
      </c>
      <c r="L94" s="2">
        <f t="shared" si="10"/>
        <v>0.93</v>
      </c>
      <c r="N94" s="4">
        <v>0.28999999999999998</v>
      </c>
      <c r="O94" s="5">
        <v>153.46799999999999</v>
      </c>
      <c r="P94" s="6">
        <v>0.38</v>
      </c>
      <c r="Q94" s="5">
        <v>151.5915</v>
      </c>
      <c r="AN94" s="5" t="str">
        <f t="shared" si="11"/>
        <v/>
      </c>
      <c r="AO94" s="3">
        <v>0.37</v>
      </c>
      <c r="AP94" s="5">
        <f t="shared" si="12"/>
        <v>970.14</v>
      </c>
      <c r="AR94" s="5" t="str">
        <f t="shared" si="13"/>
        <v/>
      </c>
      <c r="AS94" s="2">
        <v>0.56000000000000005</v>
      </c>
      <c r="AU94" s="5">
        <f t="shared" si="16"/>
        <v>305.05949999999996</v>
      </c>
      <c r="AV94" s="5">
        <f t="shared" si="14"/>
        <v>72.299101499999992</v>
      </c>
      <c r="AW94" s="11">
        <f t="shared" si="15"/>
        <v>8.5782112117920705E-3</v>
      </c>
      <c r="AX94" s="5">
        <f t="shared" si="17"/>
        <v>8.5782112117920697</v>
      </c>
    </row>
    <row r="95" spans="1:50" x14ac:dyDescent="0.25">
      <c r="A95" s="1" t="s">
        <v>123</v>
      </c>
      <c r="B95" s="1" t="s">
        <v>124</v>
      </c>
      <c r="C95" s="1" t="s">
        <v>125</v>
      </c>
      <c r="D95" s="1" t="s">
        <v>126</v>
      </c>
      <c r="E95" s="1" t="s">
        <v>67</v>
      </c>
      <c r="F95" s="1" t="s">
        <v>113</v>
      </c>
      <c r="G95" s="1" t="s">
        <v>64</v>
      </c>
      <c r="H95" s="1" t="s">
        <v>65</v>
      </c>
      <c r="I95" s="2">
        <v>60.4</v>
      </c>
      <c r="J95" s="2">
        <v>27.72</v>
      </c>
      <c r="K95" s="2">
        <f t="shared" si="9"/>
        <v>5.85</v>
      </c>
      <c r="L95" s="2">
        <f t="shared" si="10"/>
        <v>10.039999999999999</v>
      </c>
      <c r="N95" s="4">
        <v>3.35</v>
      </c>
      <c r="O95" s="5">
        <v>1772.82</v>
      </c>
      <c r="P95" s="6">
        <v>2.5</v>
      </c>
      <c r="Q95" s="5">
        <v>997.3125</v>
      </c>
      <c r="AN95" s="5" t="str">
        <f t="shared" si="11"/>
        <v/>
      </c>
      <c r="AP95" s="5" t="str">
        <f t="shared" si="12"/>
        <v/>
      </c>
      <c r="AR95" s="5" t="str">
        <f t="shared" si="13"/>
        <v/>
      </c>
      <c r="AT95" s="2">
        <v>10.039999999999999</v>
      </c>
      <c r="AU95" s="5">
        <f t="shared" si="16"/>
        <v>2770.1324999999997</v>
      </c>
      <c r="AV95" s="5">
        <f t="shared" si="14"/>
        <v>656.52140250000014</v>
      </c>
      <c r="AW95" s="11">
        <f t="shared" si="15"/>
        <v>7.7895563552846575E-2</v>
      </c>
      <c r="AX95" s="5">
        <f t="shared" si="17"/>
        <v>77.895563552846582</v>
      </c>
    </row>
    <row r="96" spans="1:50" x14ac:dyDescent="0.25">
      <c r="A96" s="1" t="s">
        <v>127</v>
      </c>
      <c r="B96" s="1" t="s">
        <v>128</v>
      </c>
      <c r="C96" s="1" t="s">
        <v>129</v>
      </c>
      <c r="D96" s="1" t="s">
        <v>130</v>
      </c>
      <c r="E96" s="1" t="s">
        <v>104</v>
      </c>
      <c r="F96" s="1" t="s">
        <v>131</v>
      </c>
      <c r="G96" s="1" t="s">
        <v>64</v>
      </c>
      <c r="H96" s="1" t="s">
        <v>65</v>
      </c>
      <c r="I96" s="2">
        <v>79</v>
      </c>
      <c r="J96" s="2">
        <v>7.0000000000000007E-2</v>
      </c>
      <c r="K96" s="2">
        <f t="shared" si="9"/>
        <v>6.0000000000000005E-2</v>
      </c>
      <c r="L96" s="2">
        <f t="shared" si="10"/>
        <v>0</v>
      </c>
      <c r="N96" s="4">
        <v>0.02</v>
      </c>
      <c r="O96" s="5">
        <v>10.584</v>
      </c>
      <c r="P96" s="6">
        <v>0.03</v>
      </c>
      <c r="Q96" s="5">
        <v>11.967750000000001</v>
      </c>
      <c r="R96" s="7">
        <v>0.01</v>
      </c>
      <c r="S96" s="5">
        <v>2.2882500000000001</v>
      </c>
      <c r="AN96" s="5" t="str">
        <f t="shared" si="11"/>
        <v/>
      </c>
      <c r="AP96" s="5" t="str">
        <f t="shared" si="12"/>
        <v/>
      </c>
      <c r="AR96" s="5" t="str">
        <f t="shared" si="13"/>
        <v/>
      </c>
      <c r="AU96" s="5">
        <f t="shared" si="16"/>
        <v>24.84</v>
      </c>
      <c r="AV96" s="5">
        <f t="shared" si="14"/>
        <v>5.8870800000000001</v>
      </c>
      <c r="AW96" s="11">
        <f t="shared" si="15"/>
        <v>6.9849575738803427E-4</v>
      </c>
      <c r="AX96" s="5">
        <f t="shared" si="17"/>
        <v>0.69849575738803427</v>
      </c>
    </row>
    <row r="97" spans="1:50" x14ac:dyDescent="0.25">
      <c r="A97" s="1" t="s">
        <v>127</v>
      </c>
      <c r="B97" s="1" t="s">
        <v>128</v>
      </c>
      <c r="C97" s="1" t="s">
        <v>129</v>
      </c>
      <c r="D97" s="1" t="s">
        <v>130</v>
      </c>
      <c r="E97" s="1" t="s">
        <v>102</v>
      </c>
      <c r="F97" s="1" t="s">
        <v>131</v>
      </c>
      <c r="G97" s="1" t="s">
        <v>64</v>
      </c>
      <c r="H97" s="1" t="s">
        <v>65</v>
      </c>
      <c r="I97" s="2">
        <v>79</v>
      </c>
      <c r="J97" s="2">
        <v>39.200000000000003</v>
      </c>
      <c r="K97" s="2">
        <f t="shared" si="9"/>
        <v>39.019999999999996</v>
      </c>
      <c r="L97" s="2">
        <f t="shared" si="10"/>
        <v>0.18</v>
      </c>
      <c r="N97" s="4">
        <v>5.68</v>
      </c>
      <c r="O97" s="5">
        <v>3005.8560000000002</v>
      </c>
      <c r="P97" s="6">
        <v>26.16</v>
      </c>
      <c r="Q97" s="5">
        <v>10435.878000000001</v>
      </c>
      <c r="R97" s="7">
        <v>6.71</v>
      </c>
      <c r="S97" s="5">
        <v>1535.4157499999999</v>
      </c>
      <c r="T97" s="8">
        <v>0.47</v>
      </c>
      <c r="U97" s="5">
        <v>32.359499999999997</v>
      </c>
      <c r="AN97" s="5" t="str">
        <f t="shared" si="11"/>
        <v/>
      </c>
      <c r="AO97" s="3">
        <v>7.0000000000000007E-2</v>
      </c>
      <c r="AP97" s="5">
        <f t="shared" si="12"/>
        <v>183.54000000000002</v>
      </c>
      <c r="AR97" s="5" t="str">
        <f t="shared" si="13"/>
        <v/>
      </c>
      <c r="AS97" s="2">
        <v>0.11</v>
      </c>
      <c r="AU97" s="5">
        <f t="shared" si="16"/>
        <v>15009.509250000001</v>
      </c>
      <c r="AV97" s="5">
        <f t="shared" si="14"/>
        <v>3557.2536922500008</v>
      </c>
      <c r="AW97" s="11">
        <f t="shared" si="15"/>
        <v>0.42206435312405227</v>
      </c>
      <c r="AX97" s="5">
        <f t="shared" si="17"/>
        <v>422.06435312405227</v>
      </c>
    </row>
    <row r="98" spans="1:50" x14ac:dyDescent="0.25">
      <c r="A98" s="1" t="s">
        <v>127</v>
      </c>
      <c r="B98" s="1" t="s">
        <v>128</v>
      </c>
      <c r="C98" s="1" t="s">
        <v>129</v>
      </c>
      <c r="D98" s="1" t="s">
        <v>130</v>
      </c>
      <c r="E98" s="1" t="s">
        <v>103</v>
      </c>
      <c r="F98" s="1" t="s">
        <v>131</v>
      </c>
      <c r="G98" s="1" t="s">
        <v>64</v>
      </c>
      <c r="H98" s="1" t="s">
        <v>65</v>
      </c>
      <c r="I98" s="2">
        <v>79</v>
      </c>
      <c r="J98" s="2">
        <v>38.21</v>
      </c>
      <c r="K98" s="2">
        <f t="shared" si="9"/>
        <v>38.21</v>
      </c>
      <c r="L98" s="2">
        <f t="shared" si="10"/>
        <v>0</v>
      </c>
      <c r="P98" s="6">
        <v>2.63</v>
      </c>
      <c r="Q98" s="5">
        <v>1049.17275</v>
      </c>
      <c r="R98" s="7">
        <v>19.260000000000002</v>
      </c>
      <c r="S98" s="5">
        <v>4407.1695000000009</v>
      </c>
      <c r="T98" s="8">
        <v>16.32</v>
      </c>
      <c r="U98" s="5">
        <v>1123.6320000000001</v>
      </c>
      <c r="AN98" s="5" t="str">
        <f t="shared" si="11"/>
        <v/>
      </c>
      <c r="AP98" s="5" t="str">
        <f t="shared" si="12"/>
        <v/>
      </c>
      <c r="AR98" s="5" t="str">
        <f t="shared" si="13"/>
        <v/>
      </c>
      <c r="AU98" s="5">
        <f t="shared" si="16"/>
        <v>6579.9742500000011</v>
      </c>
      <c r="AV98" s="5">
        <f t="shared" si="14"/>
        <v>1559.4538972500004</v>
      </c>
      <c r="AW98" s="11">
        <f t="shared" si="15"/>
        <v>0.18502754015086609</v>
      </c>
      <c r="AX98" s="5">
        <f t="shared" si="17"/>
        <v>185.02754015086609</v>
      </c>
    </row>
    <row r="99" spans="1:50" x14ac:dyDescent="0.25">
      <c r="A99" s="1" t="s">
        <v>132</v>
      </c>
      <c r="B99" s="1" t="s">
        <v>133</v>
      </c>
      <c r="C99" s="1" t="s">
        <v>134</v>
      </c>
      <c r="D99" s="1" t="s">
        <v>135</v>
      </c>
      <c r="E99" s="1" t="s">
        <v>79</v>
      </c>
      <c r="F99" s="1" t="s">
        <v>131</v>
      </c>
      <c r="G99" s="1" t="s">
        <v>64</v>
      </c>
      <c r="H99" s="1" t="s">
        <v>65</v>
      </c>
      <c r="I99" s="2">
        <v>79</v>
      </c>
      <c r="J99" s="2">
        <v>7.0000000000000007E-2</v>
      </c>
      <c r="K99" s="2">
        <f t="shared" si="9"/>
        <v>7.0000000000000007E-2</v>
      </c>
      <c r="L99" s="2">
        <f t="shared" si="10"/>
        <v>0</v>
      </c>
      <c r="R99" s="7">
        <v>0.05</v>
      </c>
      <c r="S99" s="5">
        <v>11.44125</v>
      </c>
      <c r="T99" s="8">
        <v>0.02</v>
      </c>
      <c r="U99" s="5">
        <v>1.377</v>
      </c>
      <c r="AN99" s="5" t="str">
        <f t="shared" si="11"/>
        <v/>
      </c>
      <c r="AP99" s="5" t="str">
        <f t="shared" si="12"/>
        <v/>
      </c>
      <c r="AR99" s="5" t="str">
        <f t="shared" si="13"/>
        <v/>
      </c>
      <c r="AU99" s="5">
        <f t="shared" si="16"/>
        <v>12.818250000000001</v>
      </c>
      <c r="AV99" s="5">
        <f t="shared" si="14"/>
        <v>3.0379252500000007</v>
      </c>
      <c r="AW99" s="11">
        <f t="shared" si="15"/>
        <v>3.6044658784779274E-4</v>
      </c>
      <c r="AX99" s="5">
        <f t="shared" si="17"/>
        <v>0.36044658784779277</v>
      </c>
    </row>
    <row r="100" spans="1:50" x14ac:dyDescent="0.25">
      <c r="A100" s="1" t="s">
        <v>132</v>
      </c>
      <c r="B100" s="1" t="s">
        <v>133</v>
      </c>
      <c r="C100" s="1" t="s">
        <v>134</v>
      </c>
      <c r="D100" s="1" t="s">
        <v>135</v>
      </c>
      <c r="E100" s="1" t="s">
        <v>100</v>
      </c>
      <c r="F100" s="1" t="s">
        <v>131</v>
      </c>
      <c r="G100" s="1" t="s">
        <v>64</v>
      </c>
      <c r="H100" s="1" t="s">
        <v>65</v>
      </c>
      <c r="I100" s="2">
        <v>79</v>
      </c>
      <c r="J100" s="2">
        <v>39.729999999999997</v>
      </c>
      <c r="K100" s="2">
        <f t="shared" si="9"/>
        <v>36.53</v>
      </c>
      <c r="L100" s="2">
        <f t="shared" si="10"/>
        <v>3.2</v>
      </c>
      <c r="N100" s="4">
        <v>0.01</v>
      </c>
      <c r="O100" s="5">
        <v>5.2920000000000007</v>
      </c>
      <c r="P100" s="6">
        <v>19.420000000000002</v>
      </c>
      <c r="Q100" s="5">
        <v>7747.1235000000006</v>
      </c>
      <c r="R100" s="7">
        <v>14.7</v>
      </c>
      <c r="S100" s="5">
        <v>3363.7275</v>
      </c>
      <c r="T100" s="8">
        <v>2.4</v>
      </c>
      <c r="U100" s="5">
        <v>165.24</v>
      </c>
      <c r="AN100" s="5" t="str">
        <f t="shared" si="11"/>
        <v/>
      </c>
      <c r="AO100" s="3">
        <v>1.28</v>
      </c>
      <c r="AP100" s="5">
        <f t="shared" si="12"/>
        <v>3356.16</v>
      </c>
      <c r="AR100" s="5" t="str">
        <f t="shared" si="13"/>
        <v/>
      </c>
      <c r="AS100" s="2">
        <v>1.92</v>
      </c>
      <c r="AU100" s="5">
        <f t="shared" si="16"/>
        <v>11281.383</v>
      </c>
      <c r="AV100" s="5">
        <f t="shared" si="14"/>
        <v>2673.6877710000003</v>
      </c>
      <c r="AW100" s="11">
        <f t="shared" si="15"/>
        <v>0.31723019979748368</v>
      </c>
      <c r="AX100" s="5">
        <f t="shared" si="17"/>
        <v>317.23019979748369</v>
      </c>
    </row>
    <row r="101" spans="1:50" x14ac:dyDescent="0.25">
      <c r="A101" s="1" t="s">
        <v>132</v>
      </c>
      <c r="B101" s="1" t="s">
        <v>133</v>
      </c>
      <c r="C101" s="1" t="s">
        <v>134</v>
      </c>
      <c r="D101" s="1" t="s">
        <v>135</v>
      </c>
      <c r="E101" s="1" t="s">
        <v>102</v>
      </c>
      <c r="F101" s="1" t="s">
        <v>131</v>
      </c>
      <c r="G101" s="1" t="s">
        <v>64</v>
      </c>
      <c r="H101" s="1" t="s">
        <v>65</v>
      </c>
      <c r="I101" s="2">
        <v>79</v>
      </c>
      <c r="J101" s="2">
        <v>0.09</v>
      </c>
      <c r="K101" s="2">
        <f t="shared" si="9"/>
        <v>0.08</v>
      </c>
      <c r="L101" s="2">
        <f t="shared" si="10"/>
        <v>0</v>
      </c>
      <c r="P101" s="6">
        <v>7.0000000000000007E-2</v>
      </c>
      <c r="Q101" s="5">
        <v>27.92475</v>
      </c>
      <c r="R101" s="7">
        <v>0.01</v>
      </c>
      <c r="S101" s="5">
        <v>2.2882500000000001</v>
      </c>
      <c r="AN101" s="5" t="str">
        <f t="shared" si="11"/>
        <v/>
      </c>
      <c r="AP101" s="5" t="str">
        <f t="shared" si="12"/>
        <v/>
      </c>
      <c r="AR101" s="5" t="str">
        <f t="shared" si="13"/>
        <v/>
      </c>
      <c r="AU101" s="5">
        <f t="shared" si="16"/>
        <v>30.213000000000001</v>
      </c>
      <c r="AV101" s="5">
        <f t="shared" si="14"/>
        <v>7.1604810000000008</v>
      </c>
      <c r="AW101" s="11">
        <f t="shared" si="15"/>
        <v>8.495834266491418E-4</v>
      </c>
      <c r="AX101" s="5">
        <f t="shared" si="17"/>
        <v>0.84958342664914177</v>
      </c>
    </row>
    <row r="102" spans="1:50" x14ac:dyDescent="0.25">
      <c r="A102" s="1" t="s">
        <v>132</v>
      </c>
      <c r="B102" s="1" t="s">
        <v>133</v>
      </c>
      <c r="C102" s="1" t="s">
        <v>134</v>
      </c>
      <c r="D102" s="1" t="s">
        <v>135</v>
      </c>
      <c r="E102" s="1" t="s">
        <v>103</v>
      </c>
      <c r="F102" s="1" t="s">
        <v>131</v>
      </c>
      <c r="G102" s="1" t="s">
        <v>64</v>
      </c>
      <c r="H102" s="1" t="s">
        <v>65</v>
      </c>
      <c r="I102" s="2">
        <v>79</v>
      </c>
      <c r="J102" s="2">
        <v>0.09</v>
      </c>
      <c r="K102" s="2">
        <f t="shared" si="9"/>
        <v>0.09</v>
      </c>
      <c r="L102" s="2">
        <f t="shared" si="10"/>
        <v>0</v>
      </c>
      <c r="R102" s="7">
        <v>0.06</v>
      </c>
      <c r="S102" s="5">
        <v>13.7295</v>
      </c>
      <c r="T102" s="8">
        <v>0.03</v>
      </c>
      <c r="U102" s="5">
        <v>2.0655000000000001</v>
      </c>
      <c r="AN102" s="5" t="str">
        <f t="shared" si="11"/>
        <v/>
      </c>
      <c r="AP102" s="5" t="str">
        <f t="shared" si="12"/>
        <v/>
      </c>
      <c r="AR102" s="5" t="str">
        <f t="shared" si="13"/>
        <v/>
      </c>
      <c r="AU102" s="5">
        <f t="shared" si="16"/>
        <v>15.795</v>
      </c>
      <c r="AV102" s="5">
        <f t="shared" si="14"/>
        <v>3.7434150000000002</v>
      </c>
      <c r="AW102" s="11">
        <f t="shared" si="15"/>
        <v>4.4415219355652179E-4</v>
      </c>
      <c r="AX102" s="5">
        <f t="shared" si="17"/>
        <v>0.44415219355652175</v>
      </c>
    </row>
    <row r="103" spans="1:50" x14ac:dyDescent="0.25">
      <c r="A103" s="1" t="s">
        <v>132</v>
      </c>
      <c r="B103" s="1" t="s">
        <v>133</v>
      </c>
      <c r="C103" s="1" t="s">
        <v>134</v>
      </c>
      <c r="D103" s="1" t="s">
        <v>135</v>
      </c>
      <c r="E103" s="1" t="s">
        <v>89</v>
      </c>
      <c r="F103" s="1" t="s">
        <v>131</v>
      </c>
      <c r="G103" s="1" t="s">
        <v>64</v>
      </c>
      <c r="H103" s="1" t="s">
        <v>65</v>
      </c>
      <c r="I103" s="2">
        <v>79</v>
      </c>
      <c r="J103" s="2">
        <v>39.020000000000003</v>
      </c>
      <c r="K103" s="2">
        <f t="shared" si="9"/>
        <v>39.019999999999996</v>
      </c>
      <c r="L103" s="2">
        <f t="shared" si="10"/>
        <v>0</v>
      </c>
      <c r="P103" s="6">
        <v>3.46</v>
      </c>
      <c r="Q103" s="5">
        <v>1380.2805000000001</v>
      </c>
      <c r="R103" s="7">
        <v>29.87</v>
      </c>
      <c r="S103" s="5">
        <v>6835.0027500000006</v>
      </c>
      <c r="T103" s="8">
        <v>5.69</v>
      </c>
      <c r="U103" s="5">
        <v>391.75650000000007</v>
      </c>
      <c r="AN103" s="5" t="str">
        <f t="shared" si="11"/>
        <v/>
      </c>
      <c r="AP103" s="5" t="str">
        <f t="shared" si="12"/>
        <v/>
      </c>
      <c r="AR103" s="5" t="str">
        <f t="shared" si="13"/>
        <v/>
      </c>
      <c r="AU103" s="5">
        <f t="shared" si="16"/>
        <v>8607.0397499999999</v>
      </c>
      <c r="AV103" s="5">
        <f t="shared" si="14"/>
        <v>2039.8684207500003</v>
      </c>
      <c r="AW103" s="11">
        <f t="shared" si="15"/>
        <v>0.24202821050906473</v>
      </c>
      <c r="AX103" s="5">
        <f t="shared" si="17"/>
        <v>242.02821050906473</v>
      </c>
    </row>
    <row r="104" spans="1:50" x14ac:dyDescent="0.25">
      <c r="A104" s="1" t="s">
        <v>136</v>
      </c>
      <c r="B104" s="1" t="s">
        <v>137</v>
      </c>
      <c r="C104" s="1" t="s">
        <v>138</v>
      </c>
      <c r="D104" s="1" t="s">
        <v>139</v>
      </c>
      <c r="E104" s="1" t="s">
        <v>78</v>
      </c>
      <c r="F104" s="1" t="s">
        <v>131</v>
      </c>
      <c r="G104" s="1" t="s">
        <v>64</v>
      </c>
      <c r="H104" s="1" t="s">
        <v>65</v>
      </c>
      <c r="I104" s="2">
        <v>157.80000000000001</v>
      </c>
      <c r="J104" s="2">
        <v>37.67</v>
      </c>
      <c r="K104" s="2">
        <f t="shared" si="9"/>
        <v>37.67</v>
      </c>
      <c r="L104" s="2">
        <f t="shared" si="10"/>
        <v>0</v>
      </c>
      <c r="P104" s="6">
        <v>27.21</v>
      </c>
      <c r="Q104" s="5">
        <v>10854.749250000001</v>
      </c>
      <c r="R104" s="7">
        <v>9.51</v>
      </c>
      <c r="S104" s="5">
        <v>2176.1257500000002</v>
      </c>
      <c r="AB104" s="2">
        <v>0.95</v>
      </c>
      <c r="AC104" s="5">
        <v>82.849499999999992</v>
      </c>
      <c r="AN104" s="5" t="str">
        <f t="shared" si="11"/>
        <v/>
      </c>
      <c r="AP104" s="5" t="str">
        <f t="shared" si="12"/>
        <v/>
      </c>
      <c r="AR104" s="5" t="str">
        <f t="shared" si="13"/>
        <v/>
      </c>
      <c r="AU104" s="5">
        <f t="shared" si="16"/>
        <v>13113.7245</v>
      </c>
      <c r="AV104" s="5">
        <f t="shared" si="14"/>
        <v>3107.9527065000007</v>
      </c>
      <c r="AW104" s="11">
        <f t="shared" si="15"/>
        <v>0.36875527080537529</v>
      </c>
      <c r="AX104" s="5">
        <f t="shared" si="17"/>
        <v>368.75527080537529</v>
      </c>
    </row>
    <row r="105" spans="1:50" x14ac:dyDescent="0.25">
      <c r="A105" s="1" t="s">
        <v>136</v>
      </c>
      <c r="B105" s="1" t="s">
        <v>137</v>
      </c>
      <c r="C105" s="1" t="s">
        <v>138</v>
      </c>
      <c r="D105" s="1" t="s">
        <v>139</v>
      </c>
      <c r="E105" s="1" t="s">
        <v>106</v>
      </c>
      <c r="F105" s="1" t="s">
        <v>131</v>
      </c>
      <c r="G105" s="1" t="s">
        <v>64</v>
      </c>
      <c r="H105" s="1" t="s">
        <v>65</v>
      </c>
      <c r="I105" s="2">
        <v>157.80000000000001</v>
      </c>
      <c r="J105" s="2">
        <v>36.950000000000003</v>
      </c>
      <c r="K105" s="2">
        <f t="shared" si="9"/>
        <v>36.949999999999996</v>
      </c>
      <c r="L105" s="2">
        <f t="shared" si="10"/>
        <v>0</v>
      </c>
      <c r="P105" s="6">
        <v>29.24</v>
      </c>
      <c r="Q105" s="5">
        <v>11664.566999999999</v>
      </c>
      <c r="R105" s="7">
        <v>7.71</v>
      </c>
      <c r="S105" s="5">
        <v>1764.2407499999999</v>
      </c>
      <c r="AN105" s="5" t="str">
        <f t="shared" si="11"/>
        <v/>
      </c>
      <c r="AP105" s="5" t="str">
        <f t="shared" si="12"/>
        <v/>
      </c>
      <c r="AR105" s="5" t="str">
        <f t="shared" si="13"/>
        <v/>
      </c>
      <c r="AU105" s="5">
        <f t="shared" si="16"/>
        <v>13428.80775</v>
      </c>
      <c r="AV105" s="5">
        <f t="shared" si="14"/>
        <v>3182.62743675</v>
      </c>
      <c r="AW105" s="11">
        <f t="shared" si="15"/>
        <v>0.37761534783230893</v>
      </c>
      <c r="AX105" s="5">
        <f t="shared" si="17"/>
        <v>377.61534783230894</v>
      </c>
    </row>
    <row r="106" spans="1:50" x14ac:dyDescent="0.25">
      <c r="A106" s="1" t="s">
        <v>136</v>
      </c>
      <c r="B106" s="1" t="s">
        <v>137</v>
      </c>
      <c r="C106" s="1" t="s">
        <v>138</v>
      </c>
      <c r="D106" s="1" t="s">
        <v>139</v>
      </c>
      <c r="E106" s="1" t="s">
        <v>104</v>
      </c>
      <c r="F106" s="1" t="s">
        <v>131</v>
      </c>
      <c r="G106" s="1" t="s">
        <v>64</v>
      </c>
      <c r="H106" s="1" t="s">
        <v>65</v>
      </c>
      <c r="I106" s="2">
        <v>157.80000000000001</v>
      </c>
      <c r="J106" s="2">
        <v>39.46</v>
      </c>
      <c r="K106" s="2">
        <f t="shared" si="9"/>
        <v>36.6</v>
      </c>
      <c r="L106" s="2">
        <f t="shared" si="10"/>
        <v>2.8499999999999996</v>
      </c>
      <c r="N106" s="4">
        <v>5.92</v>
      </c>
      <c r="O106" s="5">
        <v>3132.864</v>
      </c>
      <c r="P106" s="6">
        <v>5.88</v>
      </c>
      <c r="Q106" s="5">
        <v>2345.6790000000001</v>
      </c>
      <c r="R106" s="7">
        <v>17.7</v>
      </c>
      <c r="S106" s="5">
        <v>4050.2024999999999</v>
      </c>
      <c r="T106" s="8">
        <v>7.1</v>
      </c>
      <c r="U106" s="5">
        <v>488.83499999999998</v>
      </c>
      <c r="AN106" s="5" t="str">
        <f t="shared" si="11"/>
        <v/>
      </c>
      <c r="AO106" s="3">
        <v>1.1399999999999999</v>
      </c>
      <c r="AP106" s="5">
        <f t="shared" si="12"/>
        <v>2989.08</v>
      </c>
      <c r="AR106" s="5" t="str">
        <f t="shared" si="13"/>
        <v/>
      </c>
      <c r="AS106" s="2">
        <v>1.71</v>
      </c>
      <c r="AU106" s="5">
        <f t="shared" si="16"/>
        <v>10017.580499999998</v>
      </c>
      <c r="AV106" s="5">
        <f t="shared" si="14"/>
        <v>2374.1665784999996</v>
      </c>
      <c r="AW106" s="11">
        <f t="shared" si="15"/>
        <v>0.28169233005407013</v>
      </c>
      <c r="AX106" s="5">
        <f t="shared" si="17"/>
        <v>281.69233005407011</v>
      </c>
    </row>
    <row r="107" spans="1:50" x14ac:dyDescent="0.25">
      <c r="A107" s="1" t="s">
        <v>136</v>
      </c>
      <c r="B107" s="1" t="s">
        <v>137</v>
      </c>
      <c r="C107" s="1" t="s">
        <v>138</v>
      </c>
      <c r="D107" s="1" t="s">
        <v>139</v>
      </c>
      <c r="E107" s="1" t="s">
        <v>79</v>
      </c>
      <c r="F107" s="1" t="s">
        <v>131</v>
      </c>
      <c r="G107" s="1" t="s">
        <v>64</v>
      </c>
      <c r="H107" s="1" t="s">
        <v>65</v>
      </c>
      <c r="I107" s="2">
        <v>157.80000000000001</v>
      </c>
      <c r="J107" s="2">
        <v>40.25</v>
      </c>
      <c r="K107" s="2">
        <f t="shared" si="9"/>
        <v>39.99</v>
      </c>
      <c r="L107" s="2">
        <f t="shared" si="10"/>
        <v>0</v>
      </c>
      <c r="P107" s="6">
        <v>7.28</v>
      </c>
      <c r="Q107" s="5">
        <v>2904.174</v>
      </c>
      <c r="R107" s="7">
        <v>17.8</v>
      </c>
      <c r="S107" s="5">
        <v>4073.085</v>
      </c>
      <c r="T107" s="8">
        <v>14.91</v>
      </c>
      <c r="U107" s="5">
        <v>1026.5535</v>
      </c>
      <c r="AN107" s="5" t="str">
        <f t="shared" si="11"/>
        <v/>
      </c>
      <c r="AP107" s="5" t="str">
        <f t="shared" si="12"/>
        <v/>
      </c>
      <c r="AR107" s="5" t="str">
        <f t="shared" si="13"/>
        <v/>
      </c>
      <c r="AU107" s="5">
        <f t="shared" si="16"/>
        <v>8003.8125</v>
      </c>
      <c r="AV107" s="5">
        <f t="shared" si="14"/>
        <v>1896.9035625000004</v>
      </c>
      <c r="AW107" s="11">
        <f t="shared" si="15"/>
        <v>0.22506558269642982</v>
      </c>
      <c r="AX107" s="5">
        <f t="shared" si="17"/>
        <v>225.0655826964298</v>
      </c>
    </row>
    <row r="108" spans="1:50" x14ac:dyDescent="0.25">
      <c r="A108" s="1" t="s">
        <v>140</v>
      </c>
      <c r="B108" s="1" t="s">
        <v>128</v>
      </c>
      <c r="C108" s="1" t="s">
        <v>129</v>
      </c>
      <c r="D108" s="1" t="s">
        <v>130</v>
      </c>
      <c r="E108" s="1" t="s">
        <v>78</v>
      </c>
      <c r="F108" s="1" t="s">
        <v>131</v>
      </c>
      <c r="G108" s="1" t="s">
        <v>64</v>
      </c>
      <c r="H108" s="1" t="s">
        <v>65</v>
      </c>
      <c r="I108" s="2">
        <v>159</v>
      </c>
      <c r="J108" s="2">
        <v>0.08</v>
      </c>
      <c r="K108" s="2">
        <f t="shared" si="9"/>
        <v>0.09</v>
      </c>
      <c r="L108" s="2">
        <f t="shared" si="10"/>
        <v>0</v>
      </c>
      <c r="P108" s="6">
        <v>0.05</v>
      </c>
      <c r="Q108" s="5">
        <v>19.946249999999999</v>
      </c>
      <c r="AB108" s="2">
        <v>0.04</v>
      </c>
      <c r="AC108" s="5">
        <v>3.4883999999999999</v>
      </c>
      <c r="AN108" s="5" t="str">
        <f t="shared" si="11"/>
        <v/>
      </c>
      <c r="AP108" s="5" t="str">
        <f t="shared" si="12"/>
        <v/>
      </c>
      <c r="AR108" s="5" t="str">
        <f t="shared" si="13"/>
        <v/>
      </c>
      <c r="AU108" s="5">
        <f t="shared" si="16"/>
        <v>23.434649999999998</v>
      </c>
      <c r="AV108" s="5">
        <f t="shared" si="14"/>
        <v>5.5540120500000008</v>
      </c>
      <c r="AW108" s="11">
        <f t="shared" si="15"/>
        <v>6.5897760067928739E-4</v>
      </c>
      <c r="AX108" s="5">
        <f t="shared" si="17"/>
        <v>0.65897760067928746</v>
      </c>
    </row>
    <row r="109" spans="1:50" x14ac:dyDescent="0.25">
      <c r="A109" s="1" t="s">
        <v>140</v>
      </c>
      <c r="B109" s="1" t="s">
        <v>128</v>
      </c>
      <c r="C109" s="1" t="s">
        <v>129</v>
      </c>
      <c r="D109" s="1" t="s">
        <v>130</v>
      </c>
      <c r="E109" s="1" t="s">
        <v>79</v>
      </c>
      <c r="F109" s="1" t="s">
        <v>131</v>
      </c>
      <c r="G109" s="1" t="s">
        <v>64</v>
      </c>
      <c r="H109" s="1" t="s">
        <v>65</v>
      </c>
      <c r="I109" s="2">
        <v>159</v>
      </c>
      <c r="J109" s="2">
        <v>0.09</v>
      </c>
      <c r="K109" s="2">
        <f t="shared" si="9"/>
        <v>0.05</v>
      </c>
      <c r="L109" s="2">
        <f t="shared" si="10"/>
        <v>0</v>
      </c>
      <c r="P109" s="6">
        <v>0.03</v>
      </c>
      <c r="Q109" s="5">
        <v>11.967750000000001</v>
      </c>
      <c r="R109" s="7">
        <v>0.02</v>
      </c>
      <c r="S109" s="5">
        <v>4.5765000000000002</v>
      </c>
      <c r="AN109" s="5" t="str">
        <f t="shared" si="11"/>
        <v/>
      </c>
      <c r="AP109" s="5" t="str">
        <f t="shared" si="12"/>
        <v/>
      </c>
      <c r="AR109" s="5" t="str">
        <f t="shared" si="13"/>
        <v/>
      </c>
      <c r="AU109" s="5">
        <f t="shared" si="16"/>
        <v>16.544250000000002</v>
      </c>
      <c r="AV109" s="5">
        <f t="shared" si="14"/>
        <v>3.9209872500000009</v>
      </c>
      <c r="AW109" s="11">
        <f t="shared" si="15"/>
        <v>4.6522095145599794E-4</v>
      </c>
      <c r="AX109" s="5">
        <f t="shared" si="17"/>
        <v>0.4652209514559979</v>
      </c>
    </row>
    <row r="110" spans="1:50" x14ac:dyDescent="0.25">
      <c r="A110" s="1" t="s">
        <v>140</v>
      </c>
      <c r="B110" s="1" t="s">
        <v>128</v>
      </c>
      <c r="C110" s="1" t="s">
        <v>129</v>
      </c>
      <c r="D110" s="1" t="s">
        <v>130</v>
      </c>
      <c r="E110" s="1" t="s">
        <v>70</v>
      </c>
      <c r="F110" s="1" t="s">
        <v>131</v>
      </c>
      <c r="G110" s="1" t="s">
        <v>64</v>
      </c>
      <c r="H110" s="1" t="s">
        <v>65</v>
      </c>
      <c r="I110" s="2">
        <v>159</v>
      </c>
      <c r="J110" s="2">
        <v>40.4</v>
      </c>
      <c r="K110" s="2">
        <f t="shared" si="9"/>
        <v>31.990000000000002</v>
      </c>
      <c r="L110" s="2">
        <f t="shared" si="10"/>
        <v>0</v>
      </c>
      <c r="P110" s="6">
        <v>0.28999999999999998</v>
      </c>
      <c r="Q110" s="5">
        <v>115.68825</v>
      </c>
      <c r="R110" s="7">
        <v>0.28000000000000003</v>
      </c>
      <c r="S110" s="5">
        <v>64.071000000000012</v>
      </c>
      <c r="AB110" s="2">
        <v>31.42</v>
      </c>
      <c r="AC110" s="5">
        <v>2740.1381999999999</v>
      </c>
      <c r="AN110" s="5" t="str">
        <f t="shared" si="11"/>
        <v/>
      </c>
      <c r="AP110" s="5" t="str">
        <f t="shared" si="12"/>
        <v/>
      </c>
      <c r="AR110" s="5" t="str">
        <f t="shared" si="13"/>
        <v/>
      </c>
      <c r="AU110" s="5">
        <f t="shared" si="16"/>
        <v>2919.8974499999999</v>
      </c>
      <c r="AV110" s="5">
        <f t="shared" si="14"/>
        <v>692.01569565</v>
      </c>
      <c r="AW110" s="11">
        <f t="shared" si="15"/>
        <v>8.210692354400724E-2</v>
      </c>
      <c r="AX110" s="5">
        <f t="shared" si="17"/>
        <v>82.106923544007245</v>
      </c>
    </row>
    <row r="111" spans="1:50" x14ac:dyDescent="0.25">
      <c r="A111" s="1" t="s">
        <v>140</v>
      </c>
      <c r="B111" s="1" t="s">
        <v>128</v>
      </c>
      <c r="C111" s="1" t="s">
        <v>129</v>
      </c>
      <c r="D111" s="1" t="s">
        <v>130</v>
      </c>
      <c r="E111" s="1" t="s">
        <v>71</v>
      </c>
      <c r="F111" s="1" t="s">
        <v>131</v>
      </c>
      <c r="G111" s="1" t="s">
        <v>64</v>
      </c>
      <c r="H111" s="1" t="s">
        <v>65</v>
      </c>
      <c r="I111" s="2">
        <v>159</v>
      </c>
      <c r="J111" s="2">
        <v>38.020000000000003</v>
      </c>
      <c r="K111" s="2">
        <f t="shared" si="9"/>
        <v>32.630000000000003</v>
      </c>
      <c r="L111" s="2">
        <f t="shared" si="10"/>
        <v>0</v>
      </c>
      <c r="AB111" s="2">
        <v>32.630000000000003</v>
      </c>
      <c r="AC111" s="5">
        <v>2845.6623</v>
      </c>
      <c r="AN111" s="5" t="str">
        <f t="shared" si="11"/>
        <v/>
      </c>
      <c r="AP111" s="5" t="str">
        <f t="shared" si="12"/>
        <v/>
      </c>
      <c r="AR111" s="5" t="str">
        <f t="shared" si="13"/>
        <v/>
      </c>
      <c r="AU111" s="5">
        <f t="shared" si="16"/>
        <v>2845.6623</v>
      </c>
      <c r="AV111" s="5">
        <f t="shared" si="14"/>
        <v>674.42196509999997</v>
      </c>
      <c r="AW111" s="11">
        <f t="shared" si="15"/>
        <v>8.001944619601753E-2</v>
      </c>
      <c r="AX111" s="5">
        <f t="shared" si="17"/>
        <v>80.019446196017526</v>
      </c>
    </row>
    <row r="112" spans="1:50" x14ac:dyDescent="0.25">
      <c r="A112" s="1" t="s">
        <v>140</v>
      </c>
      <c r="B112" s="1" t="s">
        <v>128</v>
      </c>
      <c r="C112" s="1" t="s">
        <v>129</v>
      </c>
      <c r="D112" s="1" t="s">
        <v>130</v>
      </c>
      <c r="E112" s="1" t="s">
        <v>76</v>
      </c>
      <c r="F112" s="1" t="s">
        <v>131</v>
      </c>
      <c r="G112" s="1" t="s">
        <v>64</v>
      </c>
      <c r="H112" s="1" t="s">
        <v>65</v>
      </c>
      <c r="I112" s="2">
        <v>159</v>
      </c>
      <c r="J112" s="2">
        <v>35.380000000000003</v>
      </c>
      <c r="K112" s="2">
        <f t="shared" si="9"/>
        <v>35.380000000000003</v>
      </c>
      <c r="L112" s="2">
        <f t="shared" si="10"/>
        <v>0</v>
      </c>
      <c r="AB112" s="2">
        <v>35.380000000000003</v>
      </c>
      <c r="AC112" s="5">
        <v>3085.4897999999998</v>
      </c>
      <c r="AN112" s="5" t="str">
        <f t="shared" si="11"/>
        <v/>
      </c>
      <c r="AP112" s="5" t="str">
        <f t="shared" si="12"/>
        <v/>
      </c>
      <c r="AR112" s="5" t="str">
        <f t="shared" si="13"/>
        <v/>
      </c>
      <c r="AU112" s="5">
        <f t="shared" si="16"/>
        <v>3085.4897999999998</v>
      </c>
      <c r="AV112" s="5">
        <f t="shared" si="14"/>
        <v>731.26108260000012</v>
      </c>
      <c r="AW112" s="11">
        <f t="shared" si="15"/>
        <v>8.6763346810147121E-2</v>
      </c>
      <c r="AX112" s="5">
        <f t="shared" si="17"/>
        <v>86.763346810147127</v>
      </c>
    </row>
    <row r="113" spans="1:50" x14ac:dyDescent="0.25">
      <c r="A113" s="1" t="s">
        <v>140</v>
      </c>
      <c r="B113" s="1" t="s">
        <v>128</v>
      </c>
      <c r="C113" s="1" t="s">
        <v>129</v>
      </c>
      <c r="D113" s="1" t="s">
        <v>130</v>
      </c>
      <c r="E113" s="1" t="s">
        <v>77</v>
      </c>
      <c r="F113" s="1" t="s">
        <v>131</v>
      </c>
      <c r="G113" s="1" t="s">
        <v>64</v>
      </c>
      <c r="H113" s="1" t="s">
        <v>65</v>
      </c>
      <c r="I113" s="2">
        <v>159</v>
      </c>
      <c r="J113" s="2">
        <v>37.97</v>
      </c>
      <c r="K113" s="2">
        <f t="shared" si="9"/>
        <v>37.96</v>
      </c>
      <c r="L113" s="2">
        <f t="shared" si="10"/>
        <v>0</v>
      </c>
      <c r="P113" s="6">
        <v>0.46</v>
      </c>
      <c r="Q113" s="5">
        <v>183.50550000000001</v>
      </c>
      <c r="R113" s="7">
        <v>0.01</v>
      </c>
      <c r="S113" s="5">
        <v>2.2882500000000001</v>
      </c>
      <c r="AB113" s="2">
        <v>37.49</v>
      </c>
      <c r="AC113" s="5">
        <v>3269.5029</v>
      </c>
      <c r="AN113" s="5" t="str">
        <f t="shared" si="11"/>
        <v/>
      </c>
      <c r="AP113" s="5" t="str">
        <f t="shared" si="12"/>
        <v/>
      </c>
      <c r="AR113" s="5" t="str">
        <f t="shared" si="13"/>
        <v/>
      </c>
      <c r="AU113" s="5">
        <f t="shared" si="16"/>
        <v>3455.2966499999998</v>
      </c>
      <c r="AV113" s="5">
        <f t="shared" si="14"/>
        <v>818.90530605000004</v>
      </c>
      <c r="AW113" s="11">
        <f t="shared" si="15"/>
        <v>9.7162240359987426E-2</v>
      </c>
      <c r="AX113" s="5">
        <f t="shared" si="17"/>
        <v>97.162240359987422</v>
      </c>
    </row>
    <row r="114" spans="1:50" x14ac:dyDescent="0.25">
      <c r="A114" s="1" t="s">
        <v>141</v>
      </c>
      <c r="B114" s="1" t="s">
        <v>142</v>
      </c>
      <c r="C114" s="1" t="s">
        <v>143</v>
      </c>
      <c r="D114" s="1" t="s">
        <v>144</v>
      </c>
      <c r="E114" s="1" t="s">
        <v>66</v>
      </c>
      <c r="F114" s="1" t="s">
        <v>131</v>
      </c>
      <c r="G114" s="1" t="s">
        <v>64</v>
      </c>
      <c r="H114" s="1" t="s">
        <v>65</v>
      </c>
      <c r="I114" s="2">
        <v>79.5</v>
      </c>
      <c r="J114" s="2">
        <v>39.97</v>
      </c>
      <c r="K114" s="2">
        <f t="shared" si="9"/>
        <v>0.67999999999999994</v>
      </c>
      <c r="L114" s="2">
        <f t="shared" si="10"/>
        <v>0.45</v>
      </c>
      <c r="N114" s="4">
        <v>0.18</v>
      </c>
      <c r="O114" s="5">
        <v>95.256</v>
      </c>
      <c r="P114" s="6">
        <v>0.14000000000000001</v>
      </c>
      <c r="Q114" s="5">
        <v>55.849500000000013</v>
      </c>
      <c r="R114" s="7">
        <v>0.36</v>
      </c>
      <c r="S114" s="5">
        <v>82.37700000000001</v>
      </c>
      <c r="AN114" s="5" t="str">
        <f t="shared" si="11"/>
        <v/>
      </c>
      <c r="AO114" s="3">
        <v>0.18</v>
      </c>
      <c r="AP114" s="5">
        <f t="shared" si="12"/>
        <v>471.96</v>
      </c>
      <c r="AR114" s="5" t="str">
        <f t="shared" si="13"/>
        <v/>
      </c>
      <c r="AS114" s="2">
        <v>0.27</v>
      </c>
      <c r="AU114" s="5">
        <f t="shared" si="16"/>
        <v>233.48250000000002</v>
      </c>
      <c r="AV114" s="5">
        <f t="shared" si="14"/>
        <v>55.335352500000013</v>
      </c>
      <c r="AW114" s="11">
        <f t="shared" si="15"/>
        <v>6.5654805021880727E-3</v>
      </c>
      <c r="AX114" s="5">
        <f t="shared" si="17"/>
        <v>6.5654805021880733</v>
      </c>
    </row>
    <row r="115" spans="1:50" x14ac:dyDescent="0.25">
      <c r="A115" s="1" t="s">
        <v>141</v>
      </c>
      <c r="B115" s="1" t="s">
        <v>142</v>
      </c>
      <c r="C115" s="1" t="s">
        <v>143</v>
      </c>
      <c r="D115" s="1" t="s">
        <v>144</v>
      </c>
      <c r="E115" s="1" t="s">
        <v>100</v>
      </c>
      <c r="F115" s="1" t="s">
        <v>131</v>
      </c>
      <c r="G115" s="1" t="s">
        <v>64</v>
      </c>
      <c r="H115" s="1" t="s">
        <v>65</v>
      </c>
      <c r="I115" s="2">
        <v>79.5</v>
      </c>
      <c r="J115" s="2">
        <v>0.09</v>
      </c>
      <c r="K115" s="2">
        <f t="shared" si="9"/>
        <v>0.05</v>
      </c>
      <c r="L115" s="2">
        <f t="shared" si="10"/>
        <v>0.01</v>
      </c>
      <c r="P115" s="6">
        <v>0.01</v>
      </c>
      <c r="Q115" s="5">
        <v>3.9892500000000002</v>
      </c>
      <c r="R115" s="7">
        <v>0.04</v>
      </c>
      <c r="S115" s="5">
        <v>9.1530000000000005</v>
      </c>
      <c r="AN115" s="5" t="str">
        <f t="shared" si="11"/>
        <v/>
      </c>
      <c r="AP115" s="5" t="str">
        <f t="shared" si="12"/>
        <v/>
      </c>
      <c r="AR115" s="5" t="str">
        <f t="shared" si="13"/>
        <v/>
      </c>
      <c r="AS115" s="2">
        <v>0.01</v>
      </c>
      <c r="AU115" s="5">
        <f t="shared" si="16"/>
        <v>13.142250000000001</v>
      </c>
      <c r="AV115" s="5">
        <f t="shared" si="14"/>
        <v>3.1147132500000003</v>
      </c>
      <c r="AW115" s="11">
        <f t="shared" si="15"/>
        <v>3.6955740207459314E-4</v>
      </c>
      <c r="AX115" s="5">
        <f t="shared" si="17"/>
        <v>0.36955740207459314</v>
      </c>
    </row>
    <row r="116" spans="1:50" x14ac:dyDescent="0.25">
      <c r="A116" s="1" t="s">
        <v>141</v>
      </c>
      <c r="B116" s="1" t="s">
        <v>142</v>
      </c>
      <c r="C116" s="1" t="s">
        <v>143</v>
      </c>
      <c r="D116" s="1" t="s">
        <v>144</v>
      </c>
      <c r="E116" s="1" t="s">
        <v>89</v>
      </c>
      <c r="F116" s="1" t="s">
        <v>131</v>
      </c>
      <c r="G116" s="1" t="s">
        <v>64</v>
      </c>
      <c r="H116" s="1" t="s">
        <v>65</v>
      </c>
      <c r="I116" s="2">
        <v>79.5</v>
      </c>
      <c r="J116" s="2">
        <v>0.09</v>
      </c>
      <c r="K116" s="2">
        <f t="shared" si="9"/>
        <v>0.08</v>
      </c>
      <c r="L116" s="2">
        <f t="shared" si="10"/>
        <v>0</v>
      </c>
      <c r="R116" s="7">
        <v>7.0000000000000007E-2</v>
      </c>
      <c r="S116" s="5">
        <v>16.017749999999999</v>
      </c>
      <c r="T116" s="8">
        <v>0.01</v>
      </c>
      <c r="U116" s="5">
        <v>0.68850000000000011</v>
      </c>
      <c r="AN116" s="5" t="str">
        <f t="shared" si="11"/>
        <v/>
      </c>
      <c r="AP116" s="5" t="str">
        <f t="shared" si="12"/>
        <v/>
      </c>
      <c r="AR116" s="5" t="str">
        <f t="shared" si="13"/>
        <v/>
      </c>
      <c r="AU116" s="5">
        <f t="shared" si="16"/>
        <v>16.706250000000001</v>
      </c>
      <c r="AV116" s="5">
        <f t="shared" si="14"/>
        <v>3.9593812500000003</v>
      </c>
      <c r="AW116" s="11">
        <f t="shared" si="15"/>
        <v>4.6977635856939806E-4</v>
      </c>
      <c r="AX116" s="5">
        <f t="shared" si="17"/>
        <v>0.46977635856939803</v>
      </c>
    </row>
    <row r="117" spans="1:50" x14ac:dyDescent="0.25">
      <c r="A117" s="1" t="s">
        <v>141</v>
      </c>
      <c r="B117" s="1" t="s">
        <v>142</v>
      </c>
      <c r="C117" s="1" t="s">
        <v>143</v>
      </c>
      <c r="D117" s="1" t="s">
        <v>144</v>
      </c>
      <c r="E117" s="1" t="s">
        <v>67</v>
      </c>
      <c r="F117" s="1" t="s">
        <v>131</v>
      </c>
      <c r="G117" s="1" t="s">
        <v>64</v>
      </c>
      <c r="H117" s="1" t="s">
        <v>65</v>
      </c>
      <c r="I117" s="2">
        <v>79.5</v>
      </c>
      <c r="J117" s="2">
        <v>39.22</v>
      </c>
      <c r="K117" s="2">
        <f t="shared" si="9"/>
        <v>9.7799999999999994</v>
      </c>
      <c r="L117" s="2">
        <f t="shared" si="10"/>
        <v>2.63</v>
      </c>
      <c r="N117" s="4">
        <v>2.5</v>
      </c>
      <c r="O117" s="5">
        <v>1323</v>
      </c>
      <c r="P117" s="6">
        <v>2.5499999999999998</v>
      </c>
      <c r="Q117" s="5">
        <v>1017.25875</v>
      </c>
      <c r="R117" s="7">
        <v>4.6399999999999997</v>
      </c>
      <c r="S117" s="5">
        <v>1061.748</v>
      </c>
      <c r="T117" s="8">
        <v>0.09</v>
      </c>
      <c r="U117" s="5">
        <v>6.1965000000000003</v>
      </c>
      <c r="AN117" s="5" t="str">
        <f t="shared" si="11"/>
        <v/>
      </c>
      <c r="AO117" s="3">
        <v>1.05</v>
      </c>
      <c r="AP117" s="5">
        <f t="shared" si="12"/>
        <v>2753.1</v>
      </c>
      <c r="AR117" s="5" t="str">
        <f t="shared" si="13"/>
        <v/>
      </c>
      <c r="AS117" s="2">
        <v>1.58</v>
      </c>
      <c r="AU117" s="5">
        <f t="shared" si="16"/>
        <v>3408.20325</v>
      </c>
      <c r="AV117" s="5">
        <f t="shared" si="14"/>
        <v>807.74417024999991</v>
      </c>
      <c r="AW117" s="11">
        <f t="shared" si="15"/>
        <v>9.5837983512121971E-2</v>
      </c>
      <c r="AX117" s="5">
        <f t="shared" si="17"/>
        <v>95.837983512121966</v>
      </c>
    </row>
    <row r="118" spans="1:50" x14ac:dyDescent="0.25">
      <c r="A118" s="1" t="s">
        <v>145</v>
      </c>
      <c r="B118" s="1" t="s">
        <v>142</v>
      </c>
      <c r="C118" s="1" t="s">
        <v>143</v>
      </c>
      <c r="D118" s="1" t="s">
        <v>144</v>
      </c>
      <c r="E118" s="1" t="s">
        <v>62</v>
      </c>
      <c r="F118" s="1" t="s">
        <v>131</v>
      </c>
      <c r="G118" s="1" t="s">
        <v>64</v>
      </c>
      <c r="H118" s="1" t="s">
        <v>65</v>
      </c>
      <c r="I118" s="2">
        <v>79.5</v>
      </c>
      <c r="J118" s="2">
        <v>37.83</v>
      </c>
      <c r="K118" s="2">
        <f t="shared" si="9"/>
        <v>0.2</v>
      </c>
      <c r="L118" s="2">
        <f t="shared" si="10"/>
        <v>0</v>
      </c>
      <c r="AB118" s="2">
        <v>0.2</v>
      </c>
      <c r="AC118" s="5">
        <v>17.442</v>
      </c>
      <c r="AN118" s="5" t="str">
        <f t="shared" si="11"/>
        <v/>
      </c>
      <c r="AP118" s="5" t="str">
        <f t="shared" si="12"/>
        <v/>
      </c>
      <c r="AR118" s="5" t="str">
        <f t="shared" si="13"/>
        <v/>
      </c>
      <c r="AU118" s="5">
        <f t="shared" si="16"/>
        <v>17.442</v>
      </c>
      <c r="AV118" s="5">
        <f t="shared" si="14"/>
        <v>4.1337540000000015</v>
      </c>
      <c r="AW118" s="11">
        <f t="shared" si="15"/>
        <v>4.9046549920942417E-4</v>
      </c>
      <c r="AX118" s="5">
        <f t="shared" si="17"/>
        <v>0.49046549920942417</v>
      </c>
    </row>
    <row r="119" spans="1:50" x14ac:dyDescent="0.25">
      <c r="A119" s="1" t="s">
        <v>146</v>
      </c>
      <c r="B119" s="1" t="s">
        <v>147</v>
      </c>
      <c r="C119" s="1" t="s">
        <v>148</v>
      </c>
      <c r="D119" s="1" t="s">
        <v>149</v>
      </c>
      <c r="E119" s="1" t="s">
        <v>78</v>
      </c>
      <c r="F119" s="1" t="s">
        <v>150</v>
      </c>
      <c r="G119" s="1" t="s">
        <v>64</v>
      </c>
      <c r="H119" s="1" t="s">
        <v>65</v>
      </c>
      <c r="I119" s="2">
        <v>320</v>
      </c>
      <c r="J119" s="2">
        <v>38.56</v>
      </c>
      <c r="K119" s="2">
        <f t="shared" si="9"/>
        <v>38.56</v>
      </c>
      <c r="L119" s="2">
        <f t="shared" si="10"/>
        <v>0</v>
      </c>
      <c r="AB119" s="2">
        <v>38.56</v>
      </c>
      <c r="AC119" s="5">
        <v>3362.8175999999999</v>
      </c>
      <c r="AN119" s="5" t="str">
        <f t="shared" si="11"/>
        <v/>
      </c>
      <c r="AP119" s="5" t="str">
        <f t="shared" si="12"/>
        <v/>
      </c>
      <c r="AR119" s="5" t="str">
        <f t="shared" si="13"/>
        <v/>
      </c>
      <c r="AU119" s="5">
        <f t="shared" si="16"/>
        <v>3362.8175999999999</v>
      </c>
      <c r="AV119" s="5">
        <f t="shared" si="14"/>
        <v>796.9877712</v>
      </c>
      <c r="AW119" s="11">
        <f t="shared" si="15"/>
        <v>9.456174824757696E-2</v>
      </c>
      <c r="AX119" s="5">
        <f t="shared" si="17"/>
        <v>94.561748247576958</v>
      </c>
    </row>
    <row r="120" spans="1:50" x14ac:dyDescent="0.25">
      <c r="A120" s="1" t="s">
        <v>146</v>
      </c>
      <c r="B120" s="1" t="s">
        <v>147</v>
      </c>
      <c r="C120" s="1" t="s">
        <v>148</v>
      </c>
      <c r="D120" s="1" t="s">
        <v>149</v>
      </c>
      <c r="E120" s="1" t="s">
        <v>106</v>
      </c>
      <c r="F120" s="1" t="s">
        <v>150</v>
      </c>
      <c r="G120" s="1" t="s">
        <v>64</v>
      </c>
      <c r="H120" s="1" t="s">
        <v>65</v>
      </c>
      <c r="I120" s="2">
        <v>320</v>
      </c>
      <c r="J120" s="2">
        <v>37.54</v>
      </c>
      <c r="K120" s="2">
        <f t="shared" si="9"/>
        <v>37.53</v>
      </c>
      <c r="L120" s="2">
        <f t="shared" si="10"/>
        <v>0</v>
      </c>
      <c r="AB120" s="2">
        <v>37.53</v>
      </c>
      <c r="AC120" s="5">
        <v>3272.9913000000001</v>
      </c>
      <c r="AN120" s="5" t="str">
        <f t="shared" si="11"/>
        <v/>
      </c>
      <c r="AP120" s="5" t="str">
        <f t="shared" si="12"/>
        <v/>
      </c>
      <c r="AR120" s="5" t="str">
        <f t="shared" si="13"/>
        <v/>
      </c>
      <c r="AU120" s="5">
        <f t="shared" si="16"/>
        <v>3272.9913000000001</v>
      </c>
      <c r="AV120" s="5">
        <f t="shared" si="14"/>
        <v>775.69893810000019</v>
      </c>
      <c r="AW120" s="11">
        <f t="shared" si="15"/>
        <v>9.2035850926648441E-2</v>
      </c>
      <c r="AX120" s="5">
        <f t="shared" si="17"/>
        <v>92.035850926648436</v>
      </c>
    </row>
    <row r="121" spans="1:50" x14ac:dyDescent="0.25">
      <c r="A121" s="1" t="s">
        <v>146</v>
      </c>
      <c r="B121" s="1" t="s">
        <v>147</v>
      </c>
      <c r="C121" s="1" t="s">
        <v>148</v>
      </c>
      <c r="D121" s="1" t="s">
        <v>149</v>
      </c>
      <c r="E121" s="1" t="s">
        <v>104</v>
      </c>
      <c r="F121" s="1" t="s">
        <v>150</v>
      </c>
      <c r="G121" s="1" t="s">
        <v>64</v>
      </c>
      <c r="H121" s="1" t="s">
        <v>65</v>
      </c>
      <c r="I121" s="2">
        <v>320</v>
      </c>
      <c r="J121" s="2">
        <v>39.14</v>
      </c>
      <c r="K121" s="2">
        <f t="shared" si="9"/>
        <v>38.42</v>
      </c>
      <c r="L121" s="2">
        <f t="shared" si="10"/>
        <v>0</v>
      </c>
      <c r="AB121" s="2">
        <v>38.42</v>
      </c>
      <c r="AC121" s="5">
        <v>3350.6082000000001</v>
      </c>
      <c r="AN121" s="5" t="str">
        <f t="shared" si="11"/>
        <v/>
      </c>
      <c r="AP121" s="5" t="str">
        <f t="shared" si="12"/>
        <v/>
      </c>
      <c r="AR121" s="5" t="str">
        <f t="shared" si="13"/>
        <v/>
      </c>
      <c r="AU121" s="5">
        <f t="shared" si="16"/>
        <v>3350.6082000000001</v>
      </c>
      <c r="AV121" s="5">
        <f t="shared" si="14"/>
        <v>794.09414340000012</v>
      </c>
      <c r="AW121" s="11">
        <f t="shared" si="15"/>
        <v>9.4218422398130372E-2</v>
      </c>
      <c r="AX121" s="5">
        <f t="shared" si="17"/>
        <v>94.218422398130372</v>
      </c>
    </row>
    <row r="122" spans="1:50" x14ac:dyDescent="0.25">
      <c r="A122" s="1" t="s">
        <v>146</v>
      </c>
      <c r="B122" s="1" t="s">
        <v>147</v>
      </c>
      <c r="C122" s="1" t="s">
        <v>148</v>
      </c>
      <c r="D122" s="1" t="s">
        <v>149</v>
      </c>
      <c r="E122" s="1" t="s">
        <v>79</v>
      </c>
      <c r="F122" s="1" t="s">
        <v>150</v>
      </c>
      <c r="G122" s="1" t="s">
        <v>64</v>
      </c>
      <c r="H122" s="1" t="s">
        <v>65</v>
      </c>
      <c r="I122" s="2">
        <v>320</v>
      </c>
      <c r="J122" s="2">
        <v>41.32</v>
      </c>
      <c r="K122" s="2">
        <f t="shared" si="9"/>
        <v>34.64</v>
      </c>
      <c r="L122" s="2">
        <f t="shared" si="10"/>
        <v>0</v>
      </c>
      <c r="AB122" s="2">
        <v>34.64</v>
      </c>
      <c r="AC122" s="5">
        <v>3020.9544000000001</v>
      </c>
      <c r="AN122" s="5" t="str">
        <f t="shared" si="11"/>
        <v/>
      </c>
      <c r="AP122" s="5" t="str">
        <f t="shared" si="12"/>
        <v/>
      </c>
      <c r="AR122" s="5" t="str">
        <f t="shared" si="13"/>
        <v/>
      </c>
      <c r="AU122" s="5">
        <f t="shared" si="16"/>
        <v>3020.9544000000001</v>
      </c>
      <c r="AV122" s="5">
        <f t="shared" si="14"/>
        <v>715.96619280000004</v>
      </c>
      <c r="AW122" s="11">
        <f t="shared" si="15"/>
        <v>8.4948624463072248E-2</v>
      </c>
      <c r="AX122" s="5">
        <f t="shared" si="17"/>
        <v>84.94862446307225</v>
      </c>
    </row>
    <row r="123" spans="1:50" x14ac:dyDescent="0.25">
      <c r="A123" s="1" t="s">
        <v>146</v>
      </c>
      <c r="B123" s="1" t="s">
        <v>147</v>
      </c>
      <c r="C123" s="1" t="s">
        <v>148</v>
      </c>
      <c r="D123" s="1" t="s">
        <v>149</v>
      </c>
      <c r="E123" s="1" t="s">
        <v>100</v>
      </c>
      <c r="F123" s="1" t="s">
        <v>150</v>
      </c>
      <c r="G123" s="1" t="s">
        <v>64</v>
      </c>
      <c r="H123" s="1" t="s">
        <v>65</v>
      </c>
      <c r="I123" s="2">
        <v>320</v>
      </c>
      <c r="J123" s="2">
        <v>40.869999999999997</v>
      </c>
      <c r="K123" s="2">
        <f t="shared" si="9"/>
        <v>8.5299999999999994</v>
      </c>
      <c r="L123" s="2">
        <f t="shared" si="10"/>
        <v>0</v>
      </c>
      <c r="AB123" s="2">
        <v>8.5299999999999994</v>
      </c>
      <c r="AC123" s="5">
        <v>743.90129999999988</v>
      </c>
      <c r="AN123" s="5" t="str">
        <f t="shared" si="11"/>
        <v/>
      </c>
      <c r="AP123" s="5" t="str">
        <f t="shared" si="12"/>
        <v/>
      </c>
      <c r="AR123" s="5" t="str">
        <f t="shared" si="13"/>
        <v/>
      </c>
      <c r="AU123" s="5">
        <f t="shared" si="16"/>
        <v>743.90129999999988</v>
      </c>
      <c r="AV123" s="5">
        <f t="shared" si="14"/>
        <v>176.30460809999997</v>
      </c>
      <c r="AW123" s="11">
        <f t="shared" si="15"/>
        <v>2.0918353541281933E-2</v>
      </c>
      <c r="AX123" s="5">
        <f t="shared" si="17"/>
        <v>20.918353541281931</v>
      </c>
    </row>
    <row r="124" spans="1:50" x14ac:dyDescent="0.25">
      <c r="A124" s="1" t="s">
        <v>146</v>
      </c>
      <c r="B124" s="1" t="s">
        <v>147</v>
      </c>
      <c r="C124" s="1" t="s">
        <v>148</v>
      </c>
      <c r="D124" s="1" t="s">
        <v>149</v>
      </c>
      <c r="E124" s="1" t="s">
        <v>102</v>
      </c>
      <c r="F124" s="1" t="s">
        <v>150</v>
      </c>
      <c r="G124" s="1" t="s">
        <v>64</v>
      </c>
      <c r="H124" s="1" t="s">
        <v>65</v>
      </c>
      <c r="I124" s="2">
        <v>320</v>
      </c>
      <c r="J124" s="2">
        <v>37.99</v>
      </c>
      <c r="K124" s="2">
        <f t="shared" si="9"/>
        <v>10.36</v>
      </c>
      <c r="L124" s="2">
        <f t="shared" si="10"/>
        <v>0</v>
      </c>
      <c r="AB124" s="2">
        <v>10.36</v>
      </c>
      <c r="AC124" s="5">
        <v>903.49559999999985</v>
      </c>
      <c r="AN124" s="5" t="str">
        <f t="shared" si="11"/>
        <v/>
      </c>
      <c r="AP124" s="5" t="str">
        <f t="shared" si="12"/>
        <v/>
      </c>
      <c r="AR124" s="5" t="str">
        <f t="shared" si="13"/>
        <v/>
      </c>
      <c r="AU124" s="5">
        <f t="shared" si="16"/>
        <v>903.49559999999985</v>
      </c>
      <c r="AV124" s="5">
        <f t="shared" si="14"/>
        <v>214.12845719999996</v>
      </c>
      <c r="AW124" s="11">
        <f t="shared" si="15"/>
        <v>2.5406112859048161E-2</v>
      </c>
      <c r="AX124" s="5">
        <f t="shared" si="17"/>
        <v>25.406112859048161</v>
      </c>
    </row>
    <row r="125" spans="1:50" x14ac:dyDescent="0.25">
      <c r="A125" s="1" t="s">
        <v>151</v>
      </c>
      <c r="B125" s="1" t="s">
        <v>152</v>
      </c>
      <c r="C125" s="1" t="s">
        <v>153</v>
      </c>
      <c r="D125" s="1" t="s">
        <v>154</v>
      </c>
      <c r="E125" s="1" t="s">
        <v>77</v>
      </c>
      <c r="F125" s="1" t="s">
        <v>150</v>
      </c>
      <c r="G125" s="1" t="s">
        <v>64</v>
      </c>
      <c r="H125" s="1" t="s">
        <v>65</v>
      </c>
      <c r="I125" s="2">
        <v>80</v>
      </c>
      <c r="J125" s="2">
        <v>38.270000000000003</v>
      </c>
      <c r="K125" s="2">
        <f t="shared" si="9"/>
        <v>38.270000000000003</v>
      </c>
      <c r="L125" s="2">
        <f t="shared" si="10"/>
        <v>0</v>
      </c>
      <c r="AB125" s="2">
        <v>38.270000000000003</v>
      </c>
      <c r="AC125" s="5">
        <v>3337.5266999999999</v>
      </c>
      <c r="AN125" s="5" t="str">
        <f t="shared" si="11"/>
        <v/>
      </c>
      <c r="AP125" s="5" t="str">
        <f t="shared" si="12"/>
        <v/>
      </c>
      <c r="AR125" s="5" t="str">
        <f t="shared" si="13"/>
        <v/>
      </c>
      <c r="AU125" s="5">
        <f t="shared" si="16"/>
        <v>3337.5266999999999</v>
      </c>
      <c r="AV125" s="5">
        <f t="shared" si="14"/>
        <v>790.99382789999993</v>
      </c>
      <c r="AW125" s="11">
        <f t="shared" si="15"/>
        <v>9.3850573273723287E-2</v>
      </c>
      <c r="AX125" s="5">
        <f t="shared" si="17"/>
        <v>93.850573273723285</v>
      </c>
    </row>
    <row r="126" spans="1:50" x14ac:dyDescent="0.25">
      <c r="A126" s="1" t="s">
        <v>151</v>
      </c>
      <c r="B126" s="1" t="s">
        <v>152</v>
      </c>
      <c r="C126" s="1" t="s">
        <v>153</v>
      </c>
      <c r="D126" s="1" t="s">
        <v>154</v>
      </c>
      <c r="E126" s="1" t="s">
        <v>78</v>
      </c>
      <c r="F126" s="1" t="s">
        <v>150</v>
      </c>
      <c r="G126" s="1" t="s">
        <v>64</v>
      </c>
      <c r="H126" s="1" t="s">
        <v>65</v>
      </c>
      <c r="I126" s="2">
        <v>80</v>
      </c>
      <c r="J126" s="2">
        <v>0.09</v>
      </c>
      <c r="K126" s="2">
        <f t="shared" si="9"/>
        <v>0.09</v>
      </c>
      <c r="L126" s="2">
        <f t="shared" si="10"/>
        <v>0</v>
      </c>
      <c r="AB126" s="2">
        <v>0.09</v>
      </c>
      <c r="AC126" s="5">
        <v>7.8489000000000004</v>
      </c>
      <c r="AN126" s="5" t="str">
        <f t="shared" si="11"/>
        <v/>
      </c>
      <c r="AP126" s="5" t="str">
        <f t="shared" si="12"/>
        <v/>
      </c>
      <c r="AR126" s="5" t="str">
        <f t="shared" si="13"/>
        <v/>
      </c>
      <c r="AU126" s="5">
        <f t="shared" si="16"/>
        <v>7.8489000000000004</v>
      </c>
      <c r="AV126" s="5">
        <f t="shared" si="14"/>
        <v>1.8601893000000003</v>
      </c>
      <c r="AW126" s="11">
        <f t="shared" si="15"/>
        <v>2.2070947464424085E-4</v>
      </c>
      <c r="AX126" s="5">
        <f t="shared" si="17"/>
        <v>0.22070947464424084</v>
      </c>
    </row>
    <row r="127" spans="1:50" x14ac:dyDescent="0.25">
      <c r="A127" s="1" t="s">
        <v>151</v>
      </c>
      <c r="B127" s="1" t="s">
        <v>152</v>
      </c>
      <c r="C127" s="1" t="s">
        <v>153</v>
      </c>
      <c r="D127" s="1" t="s">
        <v>154</v>
      </c>
      <c r="E127" s="1" t="s">
        <v>79</v>
      </c>
      <c r="F127" s="1" t="s">
        <v>150</v>
      </c>
      <c r="G127" s="1" t="s">
        <v>64</v>
      </c>
      <c r="H127" s="1" t="s">
        <v>65</v>
      </c>
      <c r="I127" s="2">
        <v>80</v>
      </c>
      <c r="J127" s="2">
        <v>0.09</v>
      </c>
      <c r="K127" s="2">
        <f t="shared" si="9"/>
        <v>0.09</v>
      </c>
      <c r="L127" s="2">
        <f t="shared" si="10"/>
        <v>0</v>
      </c>
      <c r="AB127" s="2">
        <v>0.09</v>
      </c>
      <c r="AC127" s="5">
        <v>7.8489000000000004</v>
      </c>
      <c r="AN127" s="5" t="str">
        <f t="shared" si="11"/>
        <v/>
      </c>
      <c r="AP127" s="5" t="str">
        <f t="shared" si="12"/>
        <v/>
      </c>
      <c r="AR127" s="5" t="str">
        <f t="shared" si="13"/>
        <v/>
      </c>
      <c r="AU127" s="5">
        <f t="shared" si="16"/>
        <v>7.8489000000000004</v>
      </c>
      <c r="AV127" s="5">
        <f t="shared" si="14"/>
        <v>1.8601893000000003</v>
      </c>
      <c r="AW127" s="11">
        <f t="shared" si="15"/>
        <v>2.2070947464424085E-4</v>
      </c>
      <c r="AX127" s="5">
        <f t="shared" si="17"/>
        <v>0.22070947464424084</v>
      </c>
    </row>
    <row r="128" spans="1:50" x14ac:dyDescent="0.25">
      <c r="A128" s="1" t="s">
        <v>151</v>
      </c>
      <c r="B128" s="1" t="s">
        <v>152</v>
      </c>
      <c r="C128" s="1" t="s">
        <v>153</v>
      </c>
      <c r="D128" s="1" t="s">
        <v>154</v>
      </c>
      <c r="E128" s="1" t="s">
        <v>70</v>
      </c>
      <c r="F128" s="1" t="s">
        <v>150</v>
      </c>
      <c r="G128" s="1" t="s">
        <v>64</v>
      </c>
      <c r="H128" s="1" t="s">
        <v>65</v>
      </c>
      <c r="I128" s="2">
        <v>80</v>
      </c>
      <c r="J128" s="2">
        <v>40.770000000000003</v>
      </c>
      <c r="K128" s="2">
        <f t="shared" si="9"/>
        <v>36.61</v>
      </c>
      <c r="L128" s="2">
        <f t="shared" si="10"/>
        <v>0</v>
      </c>
      <c r="AB128" s="2">
        <v>36.61</v>
      </c>
      <c r="AC128" s="5">
        <v>3192.7581</v>
      </c>
      <c r="AN128" s="5" t="str">
        <f t="shared" si="11"/>
        <v/>
      </c>
      <c r="AP128" s="5" t="str">
        <f t="shared" si="12"/>
        <v/>
      </c>
      <c r="AR128" s="5" t="str">
        <f t="shared" si="13"/>
        <v/>
      </c>
      <c r="AU128" s="5">
        <f t="shared" si="16"/>
        <v>3192.7581</v>
      </c>
      <c r="AV128" s="5">
        <f t="shared" si="14"/>
        <v>756.68366970000011</v>
      </c>
      <c r="AW128" s="11">
        <f t="shared" si="15"/>
        <v>8.9779709630285073E-2</v>
      </c>
      <c r="AX128" s="5">
        <f t="shared" si="17"/>
        <v>89.779709630285083</v>
      </c>
    </row>
    <row r="129" spans="1:50" x14ac:dyDescent="0.25">
      <c r="A129" s="1" t="s">
        <v>155</v>
      </c>
      <c r="B129" s="1" t="s">
        <v>156</v>
      </c>
      <c r="C129" s="1" t="s">
        <v>157</v>
      </c>
      <c r="D129" s="1" t="s">
        <v>158</v>
      </c>
      <c r="E129" s="1" t="s">
        <v>76</v>
      </c>
      <c r="F129" s="1" t="s">
        <v>150</v>
      </c>
      <c r="G129" s="1" t="s">
        <v>64</v>
      </c>
      <c r="H129" s="1" t="s">
        <v>65</v>
      </c>
      <c r="I129" s="2">
        <v>80</v>
      </c>
      <c r="J129" s="2">
        <v>37.19</v>
      </c>
      <c r="K129" s="2">
        <f t="shared" si="9"/>
        <v>37.19</v>
      </c>
      <c r="L129" s="2">
        <f t="shared" si="10"/>
        <v>0</v>
      </c>
      <c r="AB129" s="2">
        <v>37.19</v>
      </c>
      <c r="AC129" s="5">
        <v>3243.339899999999</v>
      </c>
      <c r="AN129" s="5" t="str">
        <f t="shared" si="11"/>
        <v/>
      </c>
      <c r="AP129" s="5" t="str">
        <f t="shared" si="12"/>
        <v/>
      </c>
      <c r="AR129" s="5" t="str">
        <f t="shared" si="13"/>
        <v/>
      </c>
      <c r="AU129" s="5">
        <f t="shared" si="16"/>
        <v>3243.339899999999</v>
      </c>
      <c r="AV129" s="5">
        <f t="shared" si="14"/>
        <v>768.67155629999979</v>
      </c>
      <c r="AW129" s="11">
        <f t="shared" si="15"/>
        <v>9.1202059577992378E-2</v>
      </c>
      <c r="AX129" s="5">
        <f t="shared" si="17"/>
        <v>91.202059577992387</v>
      </c>
    </row>
    <row r="130" spans="1:50" x14ac:dyDescent="0.25">
      <c r="A130" s="1" t="s">
        <v>155</v>
      </c>
      <c r="B130" s="1" t="s">
        <v>156</v>
      </c>
      <c r="C130" s="1" t="s">
        <v>157</v>
      </c>
      <c r="D130" s="1" t="s">
        <v>158</v>
      </c>
      <c r="E130" s="1" t="s">
        <v>77</v>
      </c>
      <c r="F130" s="1" t="s">
        <v>150</v>
      </c>
      <c r="G130" s="1" t="s">
        <v>64</v>
      </c>
      <c r="H130" s="1" t="s">
        <v>65</v>
      </c>
      <c r="I130" s="2">
        <v>80</v>
      </c>
      <c r="J130" s="2">
        <v>0.09</v>
      </c>
      <c r="K130" s="2">
        <f t="shared" si="9"/>
        <v>0.09</v>
      </c>
      <c r="L130" s="2">
        <f t="shared" si="10"/>
        <v>0</v>
      </c>
      <c r="AB130" s="2">
        <v>0.09</v>
      </c>
      <c r="AC130" s="5">
        <v>7.8489000000000004</v>
      </c>
      <c r="AN130" s="5" t="str">
        <f t="shared" si="11"/>
        <v/>
      </c>
      <c r="AP130" s="5" t="str">
        <f t="shared" si="12"/>
        <v/>
      </c>
      <c r="AR130" s="5" t="str">
        <f t="shared" si="13"/>
        <v/>
      </c>
      <c r="AU130" s="5">
        <f t="shared" si="16"/>
        <v>7.8489000000000004</v>
      </c>
      <c r="AV130" s="5">
        <f t="shared" si="14"/>
        <v>1.8601893000000003</v>
      </c>
      <c r="AW130" s="11">
        <f t="shared" si="15"/>
        <v>2.2070947464424085E-4</v>
      </c>
      <c r="AX130" s="5">
        <f t="shared" si="17"/>
        <v>0.22070947464424084</v>
      </c>
    </row>
    <row r="131" spans="1:50" x14ac:dyDescent="0.25">
      <c r="A131" s="1" t="s">
        <v>155</v>
      </c>
      <c r="B131" s="1" t="s">
        <v>156</v>
      </c>
      <c r="C131" s="1" t="s">
        <v>157</v>
      </c>
      <c r="D131" s="1" t="s">
        <v>158</v>
      </c>
      <c r="E131" s="1" t="s">
        <v>70</v>
      </c>
      <c r="F131" s="1" t="s">
        <v>150</v>
      </c>
      <c r="G131" s="1" t="s">
        <v>64</v>
      </c>
      <c r="H131" s="1" t="s">
        <v>65</v>
      </c>
      <c r="I131" s="2">
        <v>80</v>
      </c>
      <c r="J131" s="2">
        <v>0.09</v>
      </c>
      <c r="K131" s="2">
        <f t="shared" ref="K131:K194" si="18">SUM(N131,P131,R131,T131,V131,X131,Z131,AD131,AG131,AI131,AK131,AY131,BA131,BC131,BE131,AB131)</f>
        <v>0.03</v>
      </c>
      <c r="L131" s="2">
        <f t="shared" ref="L131:L194" si="19">SUM(M131,AF131,AM131,AO131,AQ131,AS131,AT131)</f>
        <v>0</v>
      </c>
      <c r="AB131" s="2">
        <v>0.03</v>
      </c>
      <c r="AC131" s="5">
        <v>2.6162999999999998</v>
      </c>
      <c r="AN131" s="5" t="str">
        <f t="shared" ref="AN131:AN194" si="20">IF(AM131&gt;0,AM131*$AN$1,"")</f>
        <v/>
      </c>
      <c r="AP131" s="5" t="str">
        <f t="shared" ref="AP131:AP194" si="21">IF(AO131&gt;0,AO131*$AP$1,"")</f>
        <v/>
      </c>
      <c r="AR131" s="5" t="str">
        <f t="shared" ref="AR131:AR194" si="22">IF(AQ131&gt;0,AQ131*$AR$1,"")</f>
        <v/>
      </c>
      <c r="AU131" s="5">
        <f t="shared" si="16"/>
        <v>2.6162999999999998</v>
      </c>
      <c r="AV131" s="5">
        <f t="shared" ref="AV131:AV194" si="23">$AU$225*(AW131/100)</f>
        <v>0.62006310000000009</v>
      </c>
      <c r="AW131" s="11">
        <f t="shared" ref="AW131:AW194" si="24">(AU131/$AU$225)*(100-76.3)</f>
        <v>7.3569824881413609E-5</v>
      </c>
      <c r="AX131" s="5">
        <f t="shared" si="17"/>
        <v>7.3569824881413615E-2</v>
      </c>
    </row>
    <row r="132" spans="1:50" x14ac:dyDescent="0.25">
      <c r="A132" s="1" t="s">
        <v>155</v>
      </c>
      <c r="B132" s="1" t="s">
        <v>156</v>
      </c>
      <c r="C132" s="1" t="s">
        <v>157</v>
      </c>
      <c r="D132" s="1" t="s">
        <v>158</v>
      </c>
      <c r="E132" s="1" t="s">
        <v>71</v>
      </c>
      <c r="F132" s="1" t="s">
        <v>150</v>
      </c>
      <c r="G132" s="1" t="s">
        <v>64</v>
      </c>
      <c r="H132" s="1" t="s">
        <v>65</v>
      </c>
      <c r="I132" s="2">
        <v>80</v>
      </c>
      <c r="J132" s="2">
        <v>39.89</v>
      </c>
      <c r="K132" s="2">
        <f t="shared" si="18"/>
        <v>29.56</v>
      </c>
      <c r="L132" s="2">
        <f t="shared" si="19"/>
        <v>0</v>
      </c>
      <c r="AB132" s="2">
        <v>29.56</v>
      </c>
      <c r="AC132" s="5">
        <v>2577.9276</v>
      </c>
      <c r="AN132" s="5" t="str">
        <f t="shared" si="20"/>
        <v/>
      </c>
      <c r="AP132" s="5" t="str">
        <f t="shared" si="21"/>
        <v/>
      </c>
      <c r="AR132" s="5" t="str">
        <f t="shared" si="22"/>
        <v/>
      </c>
      <c r="AU132" s="5">
        <f t="shared" ref="AU132:AU195" si="25">SUM(O132,Q132,S132,U132,W132,Y132,AA132,AE132,AH132,AJ132,AL132,AZ132,BB132,BD132,BF132,AC132)</f>
        <v>2577.9276</v>
      </c>
      <c r="AV132" s="5">
        <f t="shared" si="23"/>
        <v>610.96884120000016</v>
      </c>
      <c r="AW132" s="11">
        <f t="shared" si="24"/>
        <v>7.2490800783152884E-2</v>
      </c>
      <c r="AX132" s="5">
        <f t="shared" ref="AX132:AX195" si="26">(AW132/100)*$AX$1</f>
        <v>72.490800783152878</v>
      </c>
    </row>
    <row r="133" spans="1:50" x14ac:dyDescent="0.25">
      <c r="A133" s="1" t="s">
        <v>159</v>
      </c>
      <c r="B133" s="1" t="s">
        <v>160</v>
      </c>
      <c r="C133" s="1" t="s">
        <v>161</v>
      </c>
      <c r="D133" s="1" t="s">
        <v>93</v>
      </c>
      <c r="E133" s="1" t="s">
        <v>71</v>
      </c>
      <c r="F133" s="1" t="s">
        <v>150</v>
      </c>
      <c r="G133" s="1" t="s">
        <v>64</v>
      </c>
      <c r="H133" s="1" t="s">
        <v>65</v>
      </c>
      <c r="I133" s="2">
        <v>160</v>
      </c>
      <c r="J133" s="2">
        <v>7.0000000000000007E-2</v>
      </c>
      <c r="K133" s="2">
        <f t="shared" si="18"/>
        <v>0.04</v>
      </c>
      <c r="L133" s="2">
        <f t="shared" si="19"/>
        <v>0</v>
      </c>
      <c r="AB133" s="2">
        <v>0.04</v>
      </c>
      <c r="AC133" s="5">
        <v>3.4883999999999999</v>
      </c>
      <c r="AN133" s="5" t="str">
        <f t="shared" si="20"/>
        <v/>
      </c>
      <c r="AP133" s="5" t="str">
        <f t="shared" si="21"/>
        <v/>
      </c>
      <c r="AR133" s="5" t="str">
        <f t="shared" si="22"/>
        <v/>
      </c>
      <c r="AU133" s="5">
        <f t="shared" si="25"/>
        <v>3.4883999999999999</v>
      </c>
      <c r="AV133" s="5">
        <f t="shared" si="23"/>
        <v>0.82675080000000012</v>
      </c>
      <c r="AW133" s="11">
        <f t="shared" si="24"/>
        <v>9.8093099841884825E-5</v>
      </c>
      <c r="AX133" s="5">
        <f t="shared" si="26"/>
        <v>9.8093099841884829E-2</v>
      </c>
    </row>
    <row r="134" spans="1:50" x14ac:dyDescent="0.25">
      <c r="A134" s="1" t="s">
        <v>159</v>
      </c>
      <c r="B134" s="1" t="s">
        <v>160</v>
      </c>
      <c r="C134" s="1" t="s">
        <v>161</v>
      </c>
      <c r="D134" s="1" t="s">
        <v>93</v>
      </c>
      <c r="E134" s="1" t="s">
        <v>62</v>
      </c>
      <c r="F134" s="1" t="s">
        <v>150</v>
      </c>
      <c r="G134" s="1" t="s">
        <v>64</v>
      </c>
      <c r="H134" s="1" t="s">
        <v>65</v>
      </c>
      <c r="I134" s="2">
        <v>160</v>
      </c>
      <c r="J134" s="2">
        <v>38.89</v>
      </c>
      <c r="K134" s="2">
        <f t="shared" si="18"/>
        <v>5.26</v>
      </c>
      <c r="L134" s="2">
        <f t="shared" si="19"/>
        <v>0</v>
      </c>
      <c r="AB134" s="2">
        <v>5.26</v>
      </c>
      <c r="AC134" s="5">
        <v>458.72460000000001</v>
      </c>
      <c r="AN134" s="5" t="str">
        <f t="shared" si="20"/>
        <v/>
      </c>
      <c r="AP134" s="5" t="str">
        <f t="shared" si="21"/>
        <v/>
      </c>
      <c r="AR134" s="5" t="str">
        <f t="shared" si="22"/>
        <v/>
      </c>
      <c r="AU134" s="5">
        <f t="shared" si="25"/>
        <v>458.72460000000001</v>
      </c>
      <c r="AV134" s="5">
        <f t="shared" si="23"/>
        <v>108.71773020000002</v>
      </c>
      <c r="AW134" s="11">
        <f t="shared" si="24"/>
        <v>1.2899242629207854E-2</v>
      </c>
      <c r="AX134" s="5">
        <f t="shared" si="26"/>
        <v>12.899242629207855</v>
      </c>
    </row>
    <row r="135" spans="1:50" x14ac:dyDescent="0.25">
      <c r="A135" s="1" t="s">
        <v>159</v>
      </c>
      <c r="B135" s="1" t="s">
        <v>160</v>
      </c>
      <c r="C135" s="1" t="s">
        <v>161</v>
      </c>
      <c r="D135" s="1" t="s">
        <v>93</v>
      </c>
      <c r="E135" s="1" t="s">
        <v>66</v>
      </c>
      <c r="F135" s="1" t="s">
        <v>150</v>
      </c>
      <c r="G135" s="1" t="s">
        <v>64</v>
      </c>
      <c r="H135" s="1" t="s">
        <v>65</v>
      </c>
      <c r="I135" s="2">
        <v>160</v>
      </c>
      <c r="J135" s="2">
        <v>39.659999999999997</v>
      </c>
      <c r="K135" s="2">
        <f t="shared" si="18"/>
        <v>6.45</v>
      </c>
      <c r="L135" s="2">
        <f t="shared" si="19"/>
        <v>0</v>
      </c>
      <c r="AB135" s="2">
        <v>6.45</v>
      </c>
      <c r="AC135" s="5">
        <v>562.50450000000001</v>
      </c>
      <c r="AN135" s="5" t="str">
        <f t="shared" si="20"/>
        <v/>
      </c>
      <c r="AP135" s="5" t="str">
        <f t="shared" si="21"/>
        <v/>
      </c>
      <c r="AR135" s="5" t="str">
        <f t="shared" si="22"/>
        <v/>
      </c>
      <c r="AU135" s="5">
        <f t="shared" si="25"/>
        <v>562.50450000000001</v>
      </c>
      <c r="AV135" s="5">
        <f t="shared" si="23"/>
        <v>133.31356650000004</v>
      </c>
      <c r="AW135" s="11">
        <f t="shared" si="24"/>
        <v>1.5817512349503928E-2</v>
      </c>
      <c r="AX135" s="5">
        <f t="shared" si="26"/>
        <v>15.817512349503929</v>
      </c>
    </row>
    <row r="136" spans="1:50" x14ac:dyDescent="0.25">
      <c r="A136" s="1" t="s">
        <v>162</v>
      </c>
      <c r="B136" s="1" t="s">
        <v>163</v>
      </c>
      <c r="C136" s="1" t="s">
        <v>164</v>
      </c>
      <c r="D136" s="1" t="s">
        <v>165</v>
      </c>
      <c r="E136" s="1" t="s">
        <v>78</v>
      </c>
      <c r="F136" s="1" t="s">
        <v>166</v>
      </c>
      <c r="G136" s="1" t="s">
        <v>64</v>
      </c>
      <c r="H136" s="1" t="s">
        <v>65</v>
      </c>
      <c r="I136" s="2">
        <v>233.7</v>
      </c>
      <c r="J136" s="2">
        <v>39.5</v>
      </c>
      <c r="K136" s="2">
        <f t="shared" si="18"/>
        <v>39.5</v>
      </c>
      <c r="L136" s="2">
        <f t="shared" si="19"/>
        <v>0</v>
      </c>
      <c r="AB136" s="2">
        <v>39.5</v>
      </c>
      <c r="AC136" s="5">
        <v>3444.7950000000001</v>
      </c>
      <c r="AN136" s="5" t="str">
        <f t="shared" si="20"/>
        <v/>
      </c>
      <c r="AP136" s="5" t="str">
        <f t="shared" si="21"/>
        <v/>
      </c>
      <c r="AR136" s="5" t="str">
        <f t="shared" si="22"/>
        <v/>
      </c>
      <c r="AU136" s="5">
        <f t="shared" si="25"/>
        <v>3444.7950000000001</v>
      </c>
      <c r="AV136" s="5">
        <f t="shared" si="23"/>
        <v>816.41641500000003</v>
      </c>
      <c r="AW136" s="11">
        <f t="shared" si="24"/>
        <v>9.6866936093861253E-2</v>
      </c>
      <c r="AX136" s="5">
        <f t="shared" si="26"/>
        <v>96.866936093861256</v>
      </c>
    </row>
    <row r="137" spans="1:50" x14ac:dyDescent="0.25">
      <c r="A137" s="1" t="s">
        <v>162</v>
      </c>
      <c r="B137" s="1" t="s">
        <v>163</v>
      </c>
      <c r="C137" s="1" t="s">
        <v>164</v>
      </c>
      <c r="D137" s="1" t="s">
        <v>165</v>
      </c>
      <c r="E137" s="1" t="s">
        <v>106</v>
      </c>
      <c r="F137" s="1" t="s">
        <v>166</v>
      </c>
      <c r="G137" s="1" t="s">
        <v>64</v>
      </c>
      <c r="H137" s="1" t="s">
        <v>65</v>
      </c>
      <c r="I137" s="2">
        <v>233.7</v>
      </c>
      <c r="J137" s="2">
        <v>35.58</v>
      </c>
      <c r="K137" s="2">
        <f t="shared" si="18"/>
        <v>31.71</v>
      </c>
      <c r="L137" s="2">
        <f t="shared" si="19"/>
        <v>0</v>
      </c>
      <c r="AB137" s="2">
        <v>31.71</v>
      </c>
      <c r="AC137" s="5">
        <v>2765.4290999999998</v>
      </c>
      <c r="AN137" s="5" t="str">
        <f t="shared" si="20"/>
        <v/>
      </c>
      <c r="AP137" s="5" t="str">
        <f t="shared" si="21"/>
        <v/>
      </c>
      <c r="AR137" s="5" t="str">
        <f t="shared" si="22"/>
        <v/>
      </c>
      <c r="AU137" s="5">
        <f t="shared" si="25"/>
        <v>2765.4290999999998</v>
      </c>
      <c r="AV137" s="5">
        <f t="shared" si="23"/>
        <v>655.4066967</v>
      </c>
      <c r="AW137" s="11">
        <f t="shared" si="24"/>
        <v>7.776330489965419E-2</v>
      </c>
      <c r="AX137" s="5">
        <f t="shared" si="26"/>
        <v>77.763304899654187</v>
      </c>
    </row>
    <row r="138" spans="1:50" x14ac:dyDescent="0.25">
      <c r="A138" s="1" t="s">
        <v>162</v>
      </c>
      <c r="B138" s="1" t="s">
        <v>163</v>
      </c>
      <c r="C138" s="1" t="s">
        <v>164</v>
      </c>
      <c r="D138" s="1" t="s">
        <v>165</v>
      </c>
      <c r="E138" s="1" t="s">
        <v>104</v>
      </c>
      <c r="F138" s="1" t="s">
        <v>166</v>
      </c>
      <c r="G138" s="1" t="s">
        <v>64</v>
      </c>
      <c r="H138" s="1" t="s">
        <v>65</v>
      </c>
      <c r="I138" s="2">
        <v>233.7</v>
      </c>
      <c r="J138" s="2">
        <v>38.53</v>
      </c>
      <c r="K138" s="2">
        <f t="shared" si="18"/>
        <v>0.03</v>
      </c>
      <c r="L138" s="2">
        <f t="shared" si="19"/>
        <v>0</v>
      </c>
      <c r="AB138" s="2">
        <v>0.03</v>
      </c>
      <c r="AC138" s="5">
        <v>2.6162999999999998</v>
      </c>
      <c r="AN138" s="5" t="str">
        <f t="shared" si="20"/>
        <v/>
      </c>
      <c r="AP138" s="5" t="str">
        <f t="shared" si="21"/>
        <v/>
      </c>
      <c r="AR138" s="5" t="str">
        <f t="shared" si="22"/>
        <v/>
      </c>
      <c r="AU138" s="5">
        <f t="shared" si="25"/>
        <v>2.6162999999999998</v>
      </c>
      <c r="AV138" s="5">
        <f t="shared" si="23"/>
        <v>0.62006310000000009</v>
      </c>
      <c r="AW138" s="11">
        <f t="shared" si="24"/>
        <v>7.3569824881413609E-5</v>
      </c>
      <c r="AX138" s="5">
        <f t="shared" si="26"/>
        <v>7.3569824881413615E-2</v>
      </c>
    </row>
    <row r="139" spans="1:50" x14ac:dyDescent="0.25">
      <c r="A139" s="1" t="s">
        <v>162</v>
      </c>
      <c r="B139" s="1" t="s">
        <v>163</v>
      </c>
      <c r="C139" s="1" t="s">
        <v>164</v>
      </c>
      <c r="D139" s="1" t="s">
        <v>165</v>
      </c>
      <c r="E139" s="1" t="s">
        <v>79</v>
      </c>
      <c r="F139" s="1" t="s">
        <v>166</v>
      </c>
      <c r="G139" s="1" t="s">
        <v>64</v>
      </c>
      <c r="H139" s="1" t="s">
        <v>65</v>
      </c>
      <c r="I139" s="2">
        <v>233.7</v>
      </c>
      <c r="J139" s="2">
        <v>43.6</v>
      </c>
      <c r="K139" s="2">
        <f t="shared" si="18"/>
        <v>6.7</v>
      </c>
      <c r="L139" s="2">
        <f t="shared" si="19"/>
        <v>0</v>
      </c>
      <c r="AB139" s="2">
        <v>6.7</v>
      </c>
      <c r="AC139" s="5">
        <v>584.30700000000002</v>
      </c>
      <c r="AN139" s="5" t="str">
        <f t="shared" si="20"/>
        <v/>
      </c>
      <c r="AP139" s="5" t="str">
        <f t="shared" si="21"/>
        <v/>
      </c>
      <c r="AR139" s="5" t="str">
        <f t="shared" si="22"/>
        <v/>
      </c>
      <c r="AU139" s="5">
        <f t="shared" si="25"/>
        <v>584.30700000000002</v>
      </c>
      <c r="AV139" s="5">
        <f t="shared" si="23"/>
        <v>138.48075900000001</v>
      </c>
      <c r="AW139" s="11">
        <f t="shared" si="24"/>
        <v>1.6430594223515706E-2</v>
      </c>
      <c r="AX139" s="5">
        <f t="shared" si="26"/>
        <v>16.430594223515705</v>
      </c>
    </row>
    <row r="140" spans="1:50" x14ac:dyDescent="0.25">
      <c r="A140" s="1" t="s">
        <v>167</v>
      </c>
      <c r="B140" s="1" t="s">
        <v>168</v>
      </c>
      <c r="C140" s="1" t="s">
        <v>169</v>
      </c>
      <c r="D140" s="1" t="s">
        <v>170</v>
      </c>
      <c r="E140" s="1" t="s">
        <v>71</v>
      </c>
      <c r="F140" s="1" t="s">
        <v>166</v>
      </c>
      <c r="G140" s="1" t="s">
        <v>64</v>
      </c>
      <c r="H140" s="1" t="s">
        <v>65</v>
      </c>
      <c r="I140" s="2">
        <v>160</v>
      </c>
      <c r="J140" s="2">
        <v>41.96</v>
      </c>
      <c r="K140" s="2">
        <f t="shared" si="18"/>
        <v>24.27</v>
      </c>
      <c r="L140" s="2">
        <f t="shared" si="19"/>
        <v>0</v>
      </c>
      <c r="AB140" s="2">
        <v>24.27</v>
      </c>
      <c r="AC140" s="5">
        <v>2116.5866999999998</v>
      </c>
      <c r="AN140" s="5" t="str">
        <f t="shared" si="20"/>
        <v/>
      </c>
      <c r="AP140" s="5" t="str">
        <f t="shared" si="21"/>
        <v/>
      </c>
      <c r="AR140" s="5" t="str">
        <f t="shared" si="22"/>
        <v/>
      </c>
      <c r="AU140" s="5">
        <f t="shared" si="25"/>
        <v>2116.5866999999998</v>
      </c>
      <c r="AV140" s="5">
        <f t="shared" si="23"/>
        <v>501.6310479</v>
      </c>
      <c r="AW140" s="11">
        <f t="shared" si="24"/>
        <v>5.9517988329063611E-2</v>
      </c>
      <c r="AX140" s="5">
        <f t="shared" si="26"/>
        <v>59.517988329063613</v>
      </c>
    </row>
    <row r="141" spans="1:50" x14ac:dyDescent="0.25">
      <c r="A141" s="1" t="s">
        <v>167</v>
      </c>
      <c r="B141" s="1" t="s">
        <v>168</v>
      </c>
      <c r="C141" s="1" t="s">
        <v>169</v>
      </c>
      <c r="D141" s="1" t="s">
        <v>170</v>
      </c>
      <c r="E141" s="1" t="s">
        <v>76</v>
      </c>
      <c r="F141" s="1" t="s">
        <v>166</v>
      </c>
      <c r="G141" s="1" t="s">
        <v>64</v>
      </c>
      <c r="H141" s="1" t="s">
        <v>65</v>
      </c>
      <c r="I141" s="2">
        <v>160</v>
      </c>
      <c r="J141" s="2">
        <v>37.22</v>
      </c>
      <c r="K141" s="2">
        <f t="shared" si="18"/>
        <v>37.21</v>
      </c>
      <c r="L141" s="2">
        <f t="shared" si="19"/>
        <v>0</v>
      </c>
      <c r="AB141" s="2">
        <v>37.21</v>
      </c>
      <c r="AC141" s="5">
        <v>3245.0841</v>
      </c>
      <c r="AN141" s="5" t="str">
        <f t="shared" si="20"/>
        <v/>
      </c>
      <c r="AP141" s="5" t="str">
        <f t="shared" si="21"/>
        <v/>
      </c>
      <c r="AR141" s="5" t="str">
        <f t="shared" si="22"/>
        <v/>
      </c>
      <c r="AU141" s="5">
        <f t="shared" si="25"/>
        <v>3245.0841</v>
      </c>
      <c r="AV141" s="5">
        <f t="shared" si="23"/>
        <v>769.0849317000002</v>
      </c>
      <c r="AW141" s="11">
        <f t="shared" si="24"/>
        <v>9.1251106127913359E-2</v>
      </c>
      <c r="AX141" s="5">
        <f t="shared" si="26"/>
        <v>91.25110612791336</v>
      </c>
    </row>
    <row r="142" spans="1:50" x14ac:dyDescent="0.25">
      <c r="A142" s="1" t="s">
        <v>167</v>
      </c>
      <c r="B142" s="1" t="s">
        <v>168</v>
      </c>
      <c r="C142" s="1" t="s">
        <v>169</v>
      </c>
      <c r="D142" s="1" t="s">
        <v>170</v>
      </c>
      <c r="E142" s="1" t="s">
        <v>77</v>
      </c>
      <c r="F142" s="1" t="s">
        <v>166</v>
      </c>
      <c r="G142" s="1" t="s">
        <v>64</v>
      </c>
      <c r="H142" s="1" t="s">
        <v>65</v>
      </c>
      <c r="I142" s="2">
        <v>160</v>
      </c>
      <c r="J142" s="2">
        <v>36.72</v>
      </c>
      <c r="K142" s="2">
        <f t="shared" si="18"/>
        <v>36.72</v>
      </c>
      <c r="L142" s="2">
        <f t="shared" si="19"/>
        <v>0</v>
      </c>
      <c r="AB142" s="2">
        <v>36.72</v>
      </c>
      <c r="AC142" s="5">
        <v>3202.3512000000001</v>
      </c>
      <c r="AN142" s="5" t="str">
        <f t="shared" si="20"/>
        <v/>
      </c>
      <c r="AP142" s="5" t="str">
        <f t="shared" si="21"/>
        <v/>
      </c>
      <c r="AR142" s="5" t="str">
        <f t="shared" si="22"/>
        <v/>
      </c>
      <c r="AU142" s="5">
        <f t="shared" si="25"/>
        <v>3202.3512000000001</v>
      </c>
      <c r="AV142" s="5">
        <f t="shared" si="23"/>
        <v>758.95723440000017</v>
      </c>
      <c r="AW142" s="11">
        <f t="shared" si="24"/>
        <v>9.0049465654850266E-2</v>
      </c>
      <c r="AX142" s="5">
        <f t="shared" si="26"/>
        <v>90.049465654850266</v>
      </c>
    </row>
    <row r="143" spans="1:50" x14ac:dyDescent="0.25">
      <c r="A143" s="1" t="s">
        <v>167</v>
      </c>
      <c r="B143" s="1" t="s">
        <v>168</v>
      </c>
      <c r="C143" s="1" t="s">
        <v>169</v>
      </c>
      <c r="D143" s="1" t="s">
        <v>170</v>
      </c>
      <c r="E143" s="1" t="s">
        <v>78</v>
      </c>
      <c r="F143" s="1" t="s">
        <v>166</v>
      </c>
      <c r="G143" s="1" t="s">
        <v>64</v>
      </c>
      <c r="H143" s="1" t="s">
        <v>65</v>
      </c>
      <c r="I143" s="2">
        <v>160</v>
      </c>
      <c r="J143" s="2">
        <v>0.08</v>
      </c>
      <c r="K143" s="2">
        <f t="shared" si="18"/>
        <v>0.08</v>
      </c>
      <c r="L143" s="2">
        <f t="shared" si="19"/>
        <v>0</v>
      </c>
      <c r="AB143" s="2">
        <v>0.08</v>
      </c>
      <c r="AC143" s="5">
        <v>6.9767999999999999</v>
      </c>
      <c r="AN143" s="5" t="str">
        <f t="shared" si="20"/>
        <v/>
      </c>
      <c r="AP143" s="5" t="str">
        <f t="shared" si="21"/>
        <v/>
      </c>
      <c r="AR143" s="5" t="str">
        <f t="shared" si="22"/>
        <v/>
      </c>
      <c r="AU143" s="5">
        <f t="shared" si="25"/>
        <v>6.9767999999999999</v>
      </c>
      <c r="AV143" s="5">
        <f t="shared" si="23"/>
        <v>1.6535016000000002</v>
      </c>
      <c r="AW143" s="11">
        <f t="shared" si="24"/>
        <v>1.9618619968376965E-4</v>
      </c>
      <c r="AX143" s="5">
        <f t="shared" si="26"/>
        <v>0.19618619968376966</v>
      </c>
    </row>
    <row r="144" spans="1:50" x14ac:dyDescent="0.25">
      <c r="A144" s="1" t="s">
        <v>167</v>
      </c>
      <c r="B144" s="1" t="s">
        <v>168</v>
      </c>
      <c r="C144" s="1" t="s">
        <v>169</v>
      </c>
      <c r="D144" s="1" t="s">
        <v>170</v>
      </c>
      <c r="E144" s="1" t="s">
        <v>79</v>
      </c>
      <c r="F144" s="1" t="s">
        <v>166</v>
      </c>
      <c r="G144" s="1" t="s">
        <v>64</v>
      </c>
      <c r="H144" s="1" t="s">
        <v>65</v>
      </c>
      <c r="I144" s="2">
        <v>160</v>
      </c>
      <c r="J144" s="2">
        <v>0.09</v>
      </c>
      <c r="K144" s="2">
        <f t="shared" si="18"/>
        <v>0.03</v>
      </c>
      <c r="L144" s="2">
        <f t="shared" si="19"/>
        <v>0</v>
      </c>
      <c r="AB144" s="2">
        <v>0.03</v>
      </c>
      <c r="AC144" s="5">
        <v>2.6162999999999998</v>
      </c>
      <c r="AN144" s="5" t="str">
        <f t="shared" si="20"/>
        <v/>
      </c>
      <c r="AP144" s="5" t="str">
        <f t="shared" si="21"/>
        <v/>
      </c>
      <c r="AR144" s="5" t="str">
        <f t="shared" si="22"/>
        <v/>
      </c>
      <c r="AU144" s="5">
        <f t="shared" si="25"/>
        <v>2.6162999999999998</v>
      </c>
      <c r="AV144" s="5">
        <f t="shared" si="23"/>
        <v>0.62006310000000009</v>
      </c>
      <c r="AW144" s="11">
        <f t="shared" si="24"/>
        <v>7.3569824881413609E-5</v>
      </c>
      <c r="AX144" s="5">
        <f t="shared" si="26"/>
        <v>7.3569824881413615E-2</v>
      </c>
    </row>
    <row r="145" spans="1:50" x14ac:dyDescent="0.25">
      <c r="A145" s="1" t="s">
        <v>167</v>
      </c>
      <c r="B145" s="1" t="s">
        <v>168</v>
      </c>
      <c r="C145" s="1" t="s">
        <v>169</v>
      </c>
      <c r="D145" s="1" t="s">
        <v>170</v>
      </c>
      <c r="E145" s="1" t="s">
        <v>70</v>
      </c>
      <c r="F145" s="1" t="s">
        <v>166</v>
      </c>
      <c r="G145" s="1" t="s">
        <v>64</v>
      </c>
      <c r="H145" s="1" t="s">
        <v>65</v>
      </c>
      <c r="I145" s="2">
        <v>160</v>
      </c>
      <c r="J145" s="2">
        <v>40.43</v>
      </c>
      <c r="K145" s="2">
        <f t="shared" si="18"/>
        <v>25.91</v>
      </c>
      <c r="L145" s="2">
        <f t="shared" si="19"/>
        <v>0</v>
      </c>
      <c r="AB145" s="2">
        <v>25.91</v>
      </c>
      <c r="AC145" s="5">
        <v>2259.6111000000001</v>
      </c>
      <c r="AN145" s="5" t="str">
        <f t="shared" si="20"/>
        <v/>
      </c>
      <c r="AP145" s="5" t="str">
        <f t="shared" si="21"/>
        <v/>
      </c>
      <c r="AR145" s="5" t="str">
        <f t="shared" si="22"/>
        <v/>
      </c>
      <c r="AU145" s="5">
        <f t="shared" si="25"/>
        <v>2259.6111000000001</v>
      </c>
      <c r="AV145" s="5">
        <f t="shared" si="23"/>
        <v>535.52783069999998</v>
      </c>
      <c r="AW145" s="11">
        <f t="shared" si="24"/>
        <v>6.3539805422580892E-2</v>
      </c>
      <c r="AX145" s="5">
        <f t="shared" si="26"/>
        <v>63.539805422580883</v>
      </c>
    </row>
    <row r="146" spans="1:50" x14ac:dyDescent="0.25">
      <c r="A146" s="1" t="s">
        <v>171</v>
      </c>
      <c r="B146" s="1" t="s">
        <v>172</v>
      </c>
      <c r="C146" s="1" t="s">
        <v>173</v>
      </c>
      <c r="D146" s="1" t="s">
        <v>174</v>
      </c>
      <c r="E146" s="1" t="s">
        <v>79</v>
      </c>
      <c r="F146" s="1" t="s">
        <v>175</v>
      </c>
      <c r="G146" s="1" t="s">
        <v>64</v>
      </c>
      <c r="H146" s="1" t="s">
        <v>176</v>
      </c>
      <c r="I146" s="2">
        <v>154</v>
      </c>
      <c r="J146" s="2">
        <v>0.08</v>
      </c>
      <c r="K146" s="2">
        <f t="shared" si="18"/>
        <v>0.04</v>
      </c>
      <c r="L146" s="2">
        <f t="shared" si="19"/>
        <v>0</v>
      </c>
      <c r="P146" s="6">
        <v>0.04</v>
      </c>
      <c r="Q146" s="5">
        <v>15.957000000000001</v>
      </c>
      <c r="AN146" s="5" t="str">
        <f t="shared" si="20"/>
        <v/>
      </c>
      <c r="AP146" s="5" t="str">
        <f t="shared" si="21"/>
        <v/>
      </c>
      <c r="AR146" s="5" t="str">
        <f t="shared" si="22"/>
        <v/>
      </c>
      <c r="AU146" s="5">
        <f t="shared" si="25"/>
        <v>15.957000000000001</v>
      </c>
      <c r="AV146" s="5">
        <f t="shared" si="23"/>
        <v>3.7818090000000009</v>
      </c>
      <c r="AW146" s="11">
        <f t="shared" si="24"/>
        <v>4.4870760066992207E-4</v>
      </c>
      <c r="AX146" s="5">
        <f t="shared" si="26"/>
        <v>0.4487076006699221</v>
      </c>
    </row>
    <row r="147" spans="1:50" x14ac:dyDescent="0.25">
      <c r="A147" s="1" t="s">
        <v>171</v>
      </c>
      <c r="B147" s="1" t="s">
        <v>172</v>
      </c>
      <c r="C147" s="1" t="s">
        <v>173</v>
      </c>
      <c r="D147" s="1" t="s">
        <v>174</v>
      </c>
      <c r="E147" s="1" t="s">
        <v>100</v>
      </c>
      <c r="F147" s="1" t="s">
        <v>175</v>
      </c>
      <c r="G147" s="1" t="s">
        <v>64</v>
      </c>
      <c r="H147" s="1" t="s">
        <v>176</v>
      </c>
      <c r="I147" s="2">
        <v>154</v>
      </c>
      <c r="J147" s="2">
        <v>45.96</v>
      </c>
      <c r="K147" s="2">
        <f t="shared" si="18"/>
        <v>25.07</v>
      </c>
      <c r="L147" s="2">
        <f t="shared" si="19"/>
        <v>0</v>
      </c>
      <c r="N147" s="4">
        <v>0.01</v>
      </c>
      <c r="O147" s="5">
        <v>5.2920000000000007</v>
      </c>
      <c r="P147" s="6">
        <v>7.58</v>
      </c>
      <c r="Q147" s="5">
        <v>3023.8515000000002</v>
      </c>
      <c r="R147" s="7">
        <v>8.98</v>
      </c>
      <c r="S147" s="5">
        <v>2054.8485000000001</v>
      </c>
      <c r="T147" s="8">
        <v>8.5</v>
      </c>
      <c r="U147" s="5">
        <v>585.22500000000002</v>
      </c>
      <c r="AN147" s="5" t="str">
        <f t="shared" si="20"/>
        <v/>
      </c>
      <c r="AP147" s="5" t="str">
        <f t="shared" si="21"/>
        <v/>
      </c>
      <c r="AR147" s="5" t="str">
        <f t="shared" si="22"/>
        <v/>
      </c>
      <c r="AU147" s="5">
        <f t="shared" si="25"/>
        <v>5669.2170000000006</v>
      </c>
      <c r="AV147" s="5">
        <f t="shared" si="23"/>
        <v>1343.6044290000004</v>
      </c>
      <c r="AW147" s="11">
        <f t="shared" si="24"/>
        <v>0.15941723116795975</v>
      </c>
      <c r="AX147" s="5">
        <f t="shared" si="26"/>
        <v>159.41723116795976</v>
      </c>
    </row>
    <row r="148" spans="1:50" x14ac:dyDescent="0.25">
      <c r="A148" s="1" t="s">
        <v>171</v>
      </c>
      <c r="B148" s="1" t="s">
        <v>172</v>
      </c>
      <c r="C148" s="1" t="s">
        <v>173</v>
      </c>
      <c r="D148" s="1" t="s">
        <v>174</v>
      </c>
      <c r="E148" s="1" t="s">
        <v>89</v>
      </c>
      <c r="F148" s="1" t="s">
        <v>175</v>
      </c>
      <c r="G148" s="1" t="s">
        <v>64</v>
      </c>
      <c r="H148" s="1" t="s">
        <v>176</v>
      </c>
      <c r="I148" s="2">
        <v>154</v>
      </c>
      <c r="J148" s="2">
        <v>44.94</v>
      </c>
      <c r="K148" s="2">
        <f t="shared" si="18"/>
        <v>4.6000000000000005</v>
      </c>
      <c r="L148" s="2">
        <f t="shared" si="19"/>
        <v>0</v>
      </c>
      <c r="P148" s="6">
        <v>2.99</v>
      </c>
      <c r="Q148" s="5">
        <v>1192.78575</v>
      </c>
      <c r="R148" s="7">
        <v>0.62</v>
      </c>
      <c r="S148" s="5">
        <v>141.8715</v>
      </c>
      <c r="T148" s="8">
        <v>0.99</v>
      </c>
      <c r="U148" s="5">
        <v>68.161500000000004</v>
      </c>
      <c r="AN148" s="5" t="str">
        <f t="shared" si="20"/>
        <v/>
      </c>
      <c r="AP148" s="5" t="str">
        <f t="shared" si="21"/>
        <v/>
      </c>
      <c r="AR148" s="5" t="str">
        <f t="shared" si="22"/>
        <v/>
      </c>
      <c r="AU148" s="5">
        <f t="shared" si="25"/>
        <v>1402.8187499999999</v>
      </c>
      <c r="AV148" s="5">
        <f t="shared" si="23"/>
        <v>332.46804375000005</v>
      </c>
      <c r="AW148" s="11">
        <f t="shared" si="24"/>
        <v>3.9446978472600064E-2</v>
      </c>
      <c r="AX148" s="5">
        <f t="shared" si="26"/>
        <v>39.446978472600065</v>
      </c>
    </row>
    <row r="149" spans="1:50" x14ac:dyDescent="0.25">
      <c r="A149" s="1" t="s">
        <v>171</v>
      </c>
      <c r="B149" s="1" t="s">
        <v>172</v>
      </c>
      <c r="C149" s="1" t="s">
        <v>173</v>
      </c>
      <c r="D149" s="1" t="s">
        <v>174</v>
      </c>
      <c r="E149" s="1" t="s">
        <v>103</v>
      </c>
      <c r="F149" s="1" t="s">
        <v>175</v>
      </c>
      <c r="G149" s="1" t="s">
        <v>64</v>
      </c>
      <c r="H149" s="1" t="s">
        <v>176</v>
      </c>
      <c r="I149" s="2">
        <v>154</v>
      </c>
      <c r="J149" s="2">
        <v>33.15</v>
      </c>
      <c r="K149" s="2">
        <f t="shared" si="18"/>
        <v>0.03</v>
      </c>
      <c r="L149" s="2">
        <f t="shared" si="19"/>
        <v>0</v>
      </c>
      <c r="P149" s="6">
        <v>0.03</v>
      </c>
      <c r="Q149" s="5">
        <v>11.967750000000001</v>
      </c>
      <c r="AN149" s="5" t="str">
        <f t="shared" si="20"/>
        <v/>
      </c>
      <c r="AP149" s="5" t="str">
        <f t="shared" si="21"/>
        <v/>
      </c>
      <c r="AR149" s="5" t="str">
        <f t="shared" si="22"/>
        <v/>
      </c>
      <c r="AU149" s="5">
        <f t="shared" si="25"/>
        <v>11.967750000000001</v>
      </c>
      <c r="AV149" s="5">
        <f t="shared" si="23"/>
        <v>2.8363567500000006</v>
      </c>
      <c r="AW149" s="11">
        <f t="shared" si="24"/>
        <v>3.3653070050244157E-4</v>
      </c>
      <c r="AX149" s="5">
        <f t="shared" si="26"/>
        <v>0.3365307005024416</v>
      </c>
    </row>
    <row r="150" spans="1:50" x14ac:dyDescent="0.25">
      <c r="A150" s="1" t="s">
        <v>177</v>
      </c>
      <c r="B150" s="1" t="s">
        <v>81</v>
      </c>
      <c r="C150" s="1" t="s">
        <v>82</v>
      </c>
      <c r="D150" s="1" t="s">
        <v>83</v>
      </c>
      <c r="E150" s="1" t="s">
        <v>78</v>
      </c>
      <c r="F150" s="1" t="s">
        <v>175</v>
      </c>
      <c r="G150" s="1" t="s">
        <v>64</v>
      </c>
      <c r="H150" s="1" t="s">
        <v>176</v>
      </c>
      <c r="I150" s="2">
        <v>159.9</v>
      </c>
      <c r="J150" s="2">
        <v>45.28</v>
      </c>
      <c r="K150" s="2">
        <f t="shared" si="18"/>
        <v>9.83</v>
      </c>
      <c r="L150" s="2">
        <f t="shared" si="19"/>
        <v>0</v>
      </c>
      <c r="P150" s="6">
        <v>9.83</v>
      </c>
      <c r="Q150" s="5">
        <v>3921.4327499999999</v>
      </c>
      <c r="AN150" s="5" t="str">
        <f t="shared" si="20"/>
        <v/>
      </c>
      <c r="AP150" s="5" t="str">
        <f t="shared" si="21"/>
        <v/>
      </c>
      <c r="AR150" s="5" t="str">
        <f t="shared" si="22"/>
        <v/>
      </c>
      <c r="AU150" s="5">
        <f t="shared" si="25"/>
        <v>3921.4327499999999</v>
      </c>
      <c r="AV150" s="5">
        <f t="shared" si="23"/>
        <v>929.37956175000022</v>
      </c>
      <c r="AW150" s="11">
        <f t="shared" si="24"/>
        <v>0.11026989286463335</v>
      </c>
      <c r="AX150" s="5">
        <f t="shared" si="26"/>
        <v>110.26989286463335</v>
      </c>
    </row>
    <row r="151" spans="1:50" x14ac:dyDescent="0.25">
      <c r="A151" s="1" t="s">
        <v>177</v>
      </c>
      <c r="B151" s="1" t="s">
        <v>81</v>
      </c>
      <c r="C151" s="1" t="s">
        <v>82</v>
      </c>
      <c r="D151" s="1" t="s">
        <v>83</v>
      </c>
      <c r="E151" s="1" t="s">
        <v>79</v>
      </c>
      <c r="F151" s="1" t="s">
        <v>175</v>
      </c>
      <c r="G151" s="1" t="s">
        <v>64</v>
      </c>
      <c r="H151" s="1" t="s">
        <v>176</v>
      </c>
      <c r="I151" s="2">
        <v>159.9</v>
      </c>
      <c r="J151" s="2">
        <v>47.68</v>
      </c>
      <c r="K151" s="2">
        <f t="shared" si="18"/>
        <v>7.71</v>
      </c>
      <c r="L151" s="2">
        <f t="shared" si="19"/>
        <v>0</v>
      </c>
      <c r="P151" s="6">
        <v>7.71</v>
      </c>
      <c r="Q151" s="5">
        <v>3075.7117499999999</v>
      </c>
      <c r="AN151" s="5" t="str">
        <f t="shared" si="20"/>
        <v/>
      </c>
      <c r="AP151" s="5" t="str">
        <f t="shared" si="21"/>
        <v/>
      </c>
      <c r="AR151" s="5" t="str">
        <f t="shared" si="22"/>
        <v/>
      </c>
      <c r="AU151" s="5">
        <f t="shared" si="25"/>
        <v>3075.7117499999999</v>
      </c>
      <c r="AV151" s="5">
        <f t="shared" si="23"/>
        <v>728.9436847500001</v>
      </c>
      <c r="AW151" s="11">
        <f t="shared" si="24"/>
        <v>8.6488390029127477E-2</v>
      </c>
      <c r="AX151" s="5">
        <f t="shared" si="26"/>
        <v>86.488390029127473</v>
      </c>
    </row>
    <row r="152" spans="1:50" x14ac:dyDescent="0.25">
      <c r="A152" s="1" t="s">
        <v>178</v>
      </c>
      <c r="B152" s="1" t="s">
        <v>95</v>
      </c>
      <c r="C152" s="1" t="s">
        <v>96</v>
      </c>
      <c r="D152" s="1" t="s">
        <v>93</v>
      </c>
      <c r="E152" s="1" t="s">
        <v>76</v>
      </c>
      <c r="F152" s="1" t="s">
        <v>175</v>
      </c>
      <c r="G152" s="1" t="s">
        <v>64</v>
      </c>
      <c r="H152" s="1" t="s">
        <v>176</v>
      </c>
      <c r="I152" s="2">
        <v>157.54</v>
      </c>
      <c r="J152" s="2">
        <v>37.869999999999997</v>
      </c>
      <c r="K152" s="2">
        <f t="shared" si="18"/>
        <v>37.869999999999997</v>
      </c>
      <c r="L152" s="2">
        <f t="shared" si="19"/>
        <v>0</v>
      </c>
      <c r="P152" s="6">
        <v>15.01</v>
      </c>
      <c r="Q152" s="5">
        <v>5987.8642500000014</v>
      </c>
      <c r="R152" s="7">
        <v>19.03</v>
      </c>
      <c r="S152" s="5">
        <v>4354.5397500000008</v>
      </c>
      <c r="T152" s="8">
        <v>3.83</v>
      </c>
      <c r="U152" s="5">
        <v>263.69549999999998</v>
      </c>
      <c r="AN152" s="5" t="str">
        <f t="shared" si="20"/>
        <v/>
      </c>
      <c r="AP152" s="5" t="str">
        <f t="shared" si="21"/>
        <v/>
      </c>
      <c r="AR152" s="5" t="str">
        <f t="shared" si="22"/>
        <v/>
      </c>
      <c r="AU152" s="5">
        <f t="shared" si="25"/>
        <v>10606.099500000002</v>
      </c>
      <c r="AV152" s="5">
        <f t="shared" si="23"/>
        <v>2513.6455815000008</v>
      </c>
      <c r="AW152" s="11">
        <f t="shared" si="24"/>
        <v>0.29824136486253439</v>
      </c>
      <c r="AX152" s="5">
        <f t="shared" si="26"/>
        <v>298.2413648625344</v>
      </c>
    </row>
    <row r="153" spans="1:50" x14ac:dyDescent="0.25">
      <c r="A153" s="1" t="s">
        <v>178</v>
      </c>
      <c r="B153" s="1" t="s">
        <v>95</v>
      </c>
      <c r="C153" s="1" t="s">
        <v>96</v>
      </c>
      <c r="D153" s="1" t="s">
        <v>93</v>
      </c>
      <c r="E153" s="1" t="s">
        <v>77</v>
      </c>
      <c r="F153" s="1" t="s">
        <v>175</v>
      </c>
      <c r="G153" s="1" t="s">
        <v>64</v>
      </c>
      <c r="H153" s="1" t="s">
        <v>176</v>
      </c>
      <c r="I153" s="2">
        <v>157.54</v>
      </c>
      <c r="J153" s="2">
        <v>38.950000000000003</v>
      </c>
      <c r="K153" s="2">
        <f t="shared" si="18"/>
        <v>38.950000000000003</v>
      </c>
      <c r="L153" s="2">
        <f t="shared" si="19"/>
        <v>0</v>
      </c>
      <c r="P153" s="6">
        <v>15.21</v>
      </c>
      <c r="Q153" s="5">
        <v>6067.6492500000004</v>
      </c>
      <c r="R153" s="7">
        <v>20.86</v>
      </c>
      <c r="S153" s="5">
        <v>4773.2894999999999</v>
      </c>
      <c r="T153" s="8">
        <v>2.88</v>
      </c>
      <c r="U153" s="5">
        <v>198.28800000000001</v>
      </c>
      <c r="AN153" s="5" t="str">
        <f t="shared" si="20"/>
        <v/>
      </c>
      <c r="AP153" s="5" t="str">
        <f t="shared" si="21"/>
        <v/>
      </c>
      <c r="AR153" s="5" t="str">
        <f t="shared" si="22"/>
        <v/>
      </c>
      <c r="AU153" s="5">
        <f t="shared" si="25"/>
        <v>11039.226750000002</v>
      </c>
      <c r="AV153" s="5">
        <f t="shared" si="23"/>
        <v>2616.2967397500006</v>
      </c>
      <c r="AW153" s="11">
        <f t="shared" si="24"/>
        <v>0.31042081520609904</v>
      </c>
      <c r="AX153" s="5">
        <f t="shared" si="26"/>
        <v>310.42081520609901</v>
      </c>
    </row>
    <row r="154" spans="1:50" x14ac:dyDescent="0.25">
      <c r="A154" s="1" t="s">
        <v>178</v>
      </c>
      <c r="B154" s="1" t="s">
        <v>95</v>
      </c>
      <c r="C154" s="1" t="s">
        <v>96</v>
      </c>
      <c r="D154" s="1" t="s">
        <v>93</v>
      </c>
      <c r="E154" s="1" t="s">
        <v>78</v>
      </c>
      <c r="F154" s="1" t="s">
        <v>175</v>
      </c>
      <c r="G154" s="1" t="s">
        <v>64</v>
      </c>
      <c r="H154" s="1" t="s">
        <v>176</v>
      </c>
      <c r="I154" s="2">
        <v>157.54</v>
      </c>
      <c r="J154" s="2">
        <v>0.09</v>
      </c>
      <c r="K154" s="2">
        <f t="shared" si="18"/>
        <v>0.09</v>
      </c>
      <c r="L154" s="2">
        <f t="shared" si="19"/>
        <v>0</v>
      </c>
      <c r="P154" s="6">
        <v>0.09</v>
      </c>
      <c r="Q154" s="5">
        <v>35.90325</v>
      </c>
      <c r="AN154" s="5" t="str">
        <f t="shared" si="20"/>
        <v/>
      </c>
      <c r="AP154" s="5" t="str">
        <f t="shared" si="21"/>
        <v/>
      </c>
      <c r="AR154" s="5" t="str">
        <f t="shared" si="22"/>
        <v/>
      </c>
      <c r="AU154" s="5">
        <f t="shared" si="25"/>
        <v>35.90325</v>
      </c>
      <c r="AV154" s="5">
        <f t="shared" si="23"/>
        <v>8.5090702500000006</v>
      </c>
      <c r="AW154" s="11">
        <f t="shared" si="24"/>
        <v>1.0095921015073246E-3</v>
      </c>
      <c r="AX154" s="5">
        <f t="shared" si="26"/>
        <v>1.0095921015073246</v>
      </c>
    </row>
    <row r="155" spans="1:50" x14ac:dyDescent="0.25">
      <c r="A155" s="1" t="s">
        <v>178</v>
      </c>
      <c r="B155" s="1" t="s">
        <v>95</v>
      </c>
      <c r="C155" s="1" t="s">
        <v>96</v>
      </c>
      <c r="D155" s="1" t="s">
        <v>93</v>
      </c>
      <c r="E155" s="1" t="s">
        <v>79</v>
      </c>
      <c r="F155" s="1" t="s">
        <v>175</v>
      </c>
      <c r="G155" s="1" t="s">
        <v>64</v>
      </c>
      <c r="H155" s="1" t="s">
        <v>176</v>
      </c>
      <c r="I155" s="2">
        <v>157.54</v>
      </c>
      <c r="J155" s="2">
        <v>0.09</v>
      </c>
      <c r="K155" s="2">
        <f t="shared" si="18"/>
        <v>0.09</v>
      </c>
      <c r="L155" s="2">
        <f t="shared" si="19"/>
        <v>0</v>
      </c>
      <c r="P155" s="6">
        <v>0.09</v>
      </c>
      <c r="Q155" s="5">
        <v>35.90325</v>
      </c>
      <c r="AN155" s="5" t="str">
        <f t="shared" si="20"/>
        <v/>
      </c>
      <c r="AP155" s="5" t="str">
        <f t="shared" si="21"/>
        <v/>
      </c>
      <c r="AR155" s="5" t="str">
        <f t="shared" si="22"/>
        <v/>
      </c>
      <c r="AU155" s="5">
        <f t="shared" si="25"/>
        <v>35.90325</v>
      </c>
      <c r="AV155" s="5">
        <f t="shared" si="23"/>
        <v>8.5090702500000006</v>
      </c>
      <c r="AW155" s="11">
        <f t="shared" si="24"/>
        <v>1.0095921015073246E-3</v>
      </c>
      <c r="AX155" s="5">
        <f t="shared" si="26"/>
        <v>1.0095921015073246</v>
      </c>
    </row>
    <row r="156" spans="1:50" x14ac:dyDescent="0.25">
      <c r="A156" s="1" t="s">
        <v>178</v>
      </c>
      <c r="B156" s="1" t="s">
        <v>95</v>
      </c>
      <c r="C156" s="1" t="s">
        <v>96</v>
      </c>
      <c r="D156" s="1" t="s">
        <v>93</v>
      </c>
      <c r="E156" s="1" t="s">
        <v>70</v>
      </c>
      <c r="F156" s="1" t="s">
        <v>175</v>
      </c>
      <c r="G156" s="1" t="s">
        <v>64</v>
      </c>
      <c r="H156" s="1" t="s">
        <v>176</v>
      </c>
      <c r="I156" s="2">
        <v>157.54</v>
      </c>
      <c r="J156" s="2">
        <v>40</v>
      </c>
      <c r="K156" s="2">
        <f t="shared" si="18"/>
        <v>40</v>
      </c>
      <c r="L156" s="2">
        <f t="shared" si="19"/>
        <v>0</v>
      </c>
      <c r="P156" s="6">
        <v>1.1499999999999999</v>
      </c>
      <c r="Q156" s="5">
        <v>458.76375000000002</v>
      </c>
      <c r="R156" s="7">
        <v>4.5999999999999996</v>
      </c>
      <c r="S156" s="5">
        <v>1052.595</v>
      </c>
      <c r="T156" s="8">
        <v>34.25</v>
      </c>
      <c r="U156" s="5">
        <v>2358.1125000000002</v>
      </c>
      <c r="AN156" s="5" t="str">
        <f t="shared" si="20"/>
        <v/>
      </c>
      <c r="AP156" s="5" t="str">
        <f t="shared" si="21"/>
        <v/>
      </c>
      <c r="AR156" s="5" t="str">
        <f t="shared" si="22"/>
        <v/>
      </c>
      <c r="AU156" s="5">
        <f t="shared" si="25"/>
        <v>3869.4712500000005</v>
      </c>
      <c r="AV156" s="5">
        <f t="shared" si="23"/>
        <v>917.06468625000025</v>
      </c>
      <c r="AW156" s="11">
        <f t="shared" si="24"/>
        <v>0.10880874603301023</v>
      </c>
      <c r="AX156" s="5">
        <f t="shared" si="26"/>
        <v>108.80874603301024</v>
      </c>
    </row>
    <row r="157" spans="1:50" x14ac:dyDescent="0.25">
      <c r="A157" s="1" t="s">
        <v>178</v>
      </c>
      <c r="B157" s="1" t="s">
        <v>95</v>
      </c>
      <c r="C157" s="1" t="s">
        <v>96</v>
      </c>
      <c r="D157" s="1" t="s">
        <v>93</v>
      </c>
      <c r="E157" s="1" t="s">
        <v>71</v>
      </c>
      <c r="F157" s="1" t="s">
        <v>175</v>
      </c>
      <c r="G157" s="1" t="s">
        <v>64</v>
      </c>
      <c r="H157" s="1" t="s">
        <v>176</v>
      </c>
      <c r="I157" s="2">
        <v>157.54</v>
      </c>
      <c r="J157" s="2">
        <v>39.58</v>
      </c>
      <c r="K157" s="2">
        <f t="shared" si="18"/>
        <v>39.58</v>
      </c>
      <c r="L157" s="2">
        <f t="shared" si="19"/>
        <v>0</v>
      </c>
      <c r="P157" s="6">
        <v>0.02</v>
      </c>
      <c r="Q157" s="5">
        <v>7.9785000000000004</v>
      </c>
      <c r="R157" s="7">
        <v>8.61</v>
      </c>
      <c r="S157" s="5">
        <v>1970.18325</v>
      </c>
      <c r="T157" s="8">
        <v>30.95</v>
      </c>
      <c r="U157" s="5">
        <v>2130.9074999999998</v>
      </c>
      <c r="AN157" s="5" t="str">
        <f t="shared" si="20"/>
        <v/>
      </c>
      <c r="AP157" s="5" t="str">
        <f t="shared" si="21"/>
        <v/>
      </c>
      <c r="AR157" s="5" t="str">
        <f t="shared" si="22"/>
        <v/>
      </c>
      <c r="AU157" s="5">
        <f t="shared" si="25"/>
        <v>4109.0692499999996</v>
      </c>
      <c r="AV157" s="5">
        <f t="shared" si="23"/>
        <v>973.84941225000011</v>
      </c>
      <c r="AW157" s="11">
        <f t="shared" si="24"/>
        <v>0.11554619315372915</v>
      </c>
      <c r="AX157" s="5">
        <f t="shared" si="26"/>
        <v>115.54619315372915</v>
      </c>
    </row>
    <row r="158" spans="1:50" x14ac:dyDescent="0.25">
      <c r="A158" s="1" t="s">
        <v>179</v>
      </c>
      <c r="B158" s="1" t="s">
        <v>180</v>
      </c>
      <c r="C158" s="1" t="s">
        <v>181</v>
      </c>
      <c r="D158" s="1" t="s">
        <v>182</v>
      </c>
      <c r="E158" s="1" t="s">
        <v>70</v>
      </c>
      <c r="F158" s="1" t="s">
        <v>175</v>
      </c>
      <c r="G158" s="1" t="s">
        <v>64</v>
      </c>
      <c r="H158" s="1" t="s">
        <v>176</v>
      </c>
      <c r="I158" s="2">
        <v>78</v>
      </c>
      <c r="J158" s="2">
        <v>7.0000000000000007E-2</v>
      </c>
      <c r="K158" s="2">
        <f t="shared" si="18"/>
        <v>6.9999999999999993E-2</v>
      </c>
      <c r="L158" s="2">
        <f t="shared" si="19"/>
        <v>0</v>
      </c>
      <c r="P158" s="6">
        <v>0.01</v>
      </c>
      <c r="Q158" s="5">
        <v>3.9892500000000002</v>
      </c>
      <c r="R158" s="7">
        <v>0.06</v>
      </c>
      <c r="S158" s="5">
        <v>13.7295</v>
      </c>
      <c r="AN158" s="5" t="str">
        <f t="shared" si="20"/>
        <v/>
      </c>
      <c r="AP158" s="5" t="str">
        <f t="shared" si="21"/>
        <v/>
      </c>
      <c r="AR158" s="5" t="str">
        <f t="shared" si="22"/>
        <v/>
      </c>
      <c r="AU158" s="5">
        <f t="shared" si="25"/>
        <v>17.71875</v>
      </c>
      <c r="AV158" s="5">
        <f t="shared" si="23"/>
        <v>4.1993437500000006</v>
      </c>
      <c r="AW158" s="11">
        <f t="shared" si="24"/>
        <v>4.9824765302814952E-4</v>
      </c>
      <c r="AX158" s="5">
        <f t="shared" si="26"/>
        <v>0.4982476530281495</v>
      </c>
    </row>
    <row r="159" spans="1:50" x14ac:dyDescent="0.25">
      <c r="A159" s="1" t="s">
        <v>179</v>
      </c>
      <c r="B159" s="1" t="s">
        <v>180</v>
      </c>
      <c r="C159" s="1" t="s">
        <v>181</v>
      </c>
      <c r="D159" s="1" t="s">
        <v>182</v>
      </c>
      <c r="E159" s="1" t="s">
        <v>66</v>
      </c>
      <c r="F159" s="1" t="s">
        <v>175</v>
      </c>
      <c r="G159" s="1" t="s">
        <v>64</v>
      </c>
      <c r="H159" s="1" t="s">
        <v>176</v>
      </c>
      <c r="I159" s="2">
        <v>78</v>
      </c>
      <c r="J159" s="2">
        <v>38.979999999999997</v>
      </c>
      <c r="K159" s="2">
        <f t="shared" si="18"/>
        <v>38.979999999999997</v>
      </c>
      <c r="L159" s="2">
        <f t="shared" si="19"/>
        <v>0</v>
      </c>
      <c r="P159" s="6">
        <v>18.61</v>
      </c>
      <c r="Q159" s="5">
        <v>7423.9942499999997</v>
      </c>
      <c r="R159" s="7">
        <v>18.54</v>
      </c>
      <c r="S159" s="5">
        <v>4242.4155000000001</v>
      </c>
      <c r="T159" s="8">
        <v>1.83</v>
      </c>
      <c r="U159" s="5">
        <v>125.99550000000001</v>
      </c>
      <c r="AN159" s="5" t="str">
        <f t="shared" si="20"/>
        <v/>
      </c>
      <c r="AP159" s="5" t="str">
        <f t="shared" si="21"/>
        <v/>
      </c>
      <c r="AR159" s="5" t="str">
        <f t="shared" si="22"/>
        <v/>
      </c>
      <c r="AU159" s="5">
        <f t="shared" si="25"/>
        <v>11792.40525</v>
      </c>
      <c r="AV159" s="5">
        <f t="shared" si="23"/>
        <v>2794.8000442500002</v>
      </c>
      <c r="AW159" s="11">
        <f t="shared" si="24"/>
        <v>0.33160004172807495</v>
      </c>
      <c r="AX159" s="5">
        <f t="shared" si="26"/>
        <v>331.60004172807493</v>
      </c>
    </row>
    <row r="160" spans="1:50" x14ac:dyDescent="0.25">
      <c r="A160" s="1" t="s">
        <v>179</v>
      </c>
      <c r="B160" s="1" t="s">
        <v>180</v>
      </c>
      <c r="C160" s="1" t="s">
        <v>181</v>
      </c>
      <c r="D160" s="1" t="s">
        <v>182</v>
      </c>
      <c r="E160" s="1" t="s">
        <v>100</v>
      </c>
      <c r="F160" s="1" t="s">
        <v>175</v>
      </c>
      <c r="G160" s="1" t="s">
        <v>64</v>
      </c>
      <c r="H160" s="1" t="s">
        <v>176</v>
      </c>
      <c r="I160" s="2">
        <v>78</v>
      </c>
      <c r="J160" s="2">
        <v>0.09</v>
      </c>
      <c r="K160" s="2">
        <f t="shared" si="18"/>
        <v>0.1</v>
      </c>
      <c r="L160" s="2">
        <f t="shared" si="19"/>
        <v>0</v>
      </c>
      <c r="P160" s="6">
        <v>0.05</v>
      </c>
      <c r="Q160" s="5">
        <v>19.946249999999999</v>
      </c>
      <c r="R160" s="7">
        <v>0.05</v>
      </c>
      <c r="S160" s="5">
        <v>11.44125</v>
      </c>
      <c r="AN160" s="5" t="str">
        <f t="shared" si="20"/>
        <v/>
      </c>
      <c r="AP160" s="5" t="str">
        <f t="shared" si="21"/>
        <v/>
      </c>
      <c r="AR160" s="5" t="str">
        <f t="shared" si="22"/>
        <v/>
      </c>
      <c r="AU160" s="5">
        <f t="shared" si="25"/>
        <v>31.387499999999999</v>
      </c>
      <c r="AV160" s="5">
        <f t="shared" si="23"/>
        <v>7.4388375</v>
      </c>
      <c r="AW160" s="11">
        <f t="shared" si="24"/>
        <v>8.8261012822129332E-4</v>
      </c>
      <c r="AX160" s="5">
        <f t="shared" si="26"/>
        <v>0.88261012822129326</v>
      </c>
    </row>
    <row r="161" spans="1:50" x14ac:dyDescent="0.25">
      <c r="A161" s="1" t="s">
        <v>179</v>
      </c>
      <c r="B161" s="1" t="s">
        <v>180</v>
      </c>
      <c r="C161" s="1" t="s">
        <v>181</v>
      </c>
      <c r="D161" s="1" t="s">
        <v>182</v>
      </c>
      <c r="E161" s="1" t="s">
        <v>89</v>
      </c>
      <c r="F161" s="1" t="s">
        <v>175</v>
      </c>
      <c r="G161" s="1" t="s">
        <v>64</v>
      </c>
      <c r="H161" s="1" t="s">
        <v>176</v>
      </c>
      <c r="I161" s="2">
        <v>78</v>
      </c>
      <c r="J161" s="2">
        <v>0.09</v>
      </c>
      <c r="K161" s="2">
        <f t="shared" si="18"/>
        <v>0.1</v>
      </c>
      <c r="L161" s="2">
        <f t="shared" si="19"/>
        <v>0</v>
      </c>
      <c r="P161" s="6">
        <v>0.08</v>
      </c>
      <c r="Q161" s="5">
        <v>31.914000000000001</v>
      </c>
      <c r="R161" s="7">
        <v>0.02</v>
      </c>
      <c r="S161" s="5">
        <v>4.5765000000000002</v>
      </c>
      <c r="AN161" s="5" t="str">
        <f t="shared" si="20"/>
        <v/>
      </c>
      <c r="AP161" s="5" t="str">
        <f t="shared" si="21"/>
        <v/>
      </c>
      <c r="AR161" s="5" t="str">
        <f t="shared" si="22"/>
        <v/>
      </c>
      <c r="AU161" s="5">
        <f t="shared" si="25"/>
        <v>36.490500000000004</v>
      </c>
      <c r="AV161" s="5">
        <f t="shared" si="23"/>
        <v>8.6482485000000011</v>
      </c>
      <c r="AW161" s="11">
        <f t="shared" si="24"/>
        <v>1.0261054522934005E-3</v>
      </c>
      <c r="AX161" s="5">
        <f t="shared" si="26"/>
        <v>1.0261054522934006</v>
      </c>
    </row>
    <row r="162" spans="1:50" x14ac:dyDescent="0.25">
      <c r="A162" s="1" t="s">
        <v>179</v>
      </c>
      <c r="B162" s="1" t="s">
        <v>180</v>
      </c>
      <c r="C162" s="1" t="s">
        <v>181</v>
      </c>
      <c r="D162" s="1" t="s">
        <v>182</v>
      </c>
      <c r="E162" s="1" t="s">
        <v>67</v>
      </c>
      <c r="F162" s="1" t="s">
        <v>175</v>
      </c>
      <c r="G162" s="1" t="s">
        <v>64</v>
      </c>
      <c r="H162" s="1" t="s">
        <v>176</v>
      </c>
      <c r="I162" s="2">
        <v>78</v>
      </c>
      <c r="J162" s="2">
        <v>38.76</v>
      </c>
      <c r="K162" s="2">
        <f t="shared" si="18"/>
        <v>38.76</v>
      </c>
      <c r="L162" s="2">
        <f t="shared" si="19"/>
        <v>0</v>
      </c>
      <c r="P162" s="6">
        <v>3.22</v>
      </c>
      <c r="Q162" s="5">
        <v>1284.5385000000001</v>
      </c>
      <c r="R162" s="7">
        <v>19.899999999999999</v>
      </c>
      <c r="S162" s="5">
        <v>4553.6175000000003</v>
      </c>
      <c r="T162" s="8">
        <v>15.64</v>
      </c>
      <c r="U162" s="5">
        <v>1076.8140000000001</v>
      </c>
      <c r="AN162" s="5" t="str">
        <f t="shared" si="20"/>
        <v/>
      </c>
      <c r="AP162" s="5" t="str">
        <f t="shared" si="21"/>
        <v/>
      </c>
      <c r="AR162" s="5" t="str">
        <f t="shared" si="22"/>
        <v/>
      </c>
      <c r="AU162" s="5">
        <f t="shared" si="25"/>
        <v>6914.9700000000012</v>
      </c>
      <c r="AV162" s="5">
        <f t="shared" si="23"/>
        <v>1638.8478900000002</v>
      </c>
      <c r="AW162" s="11">
        <f t="shared" si="24"/>
        <v>0.19444755263548857</v>
      </c>
      <c r="AX162" s="5">
        <f t="shared" si="26"/>
        <v>194.44755263548856</v>
      </c>
    </row>
    <row r="163" spans="1:50" x14ac:dyDescent="0.25">
      <c r="A163" s="1" t="s">
        <v>183</v>
      </c>
      <c r="B163" s="1" t="s">
        <v>180</v>
      </c>
      <c r="C163" s="1" t="s">
        <v>181</v>
      </c>
      <c r="D163" s="1" t="s">
        <v>182</v>
      </c>
      <c r="E163" s="1" t="s">
        <v>71</v>
      </c>
      <c r="F163" s="1" t="s">
        <v>175</v>
      </c>
      <c r="G163" s="1" t="s">
        <v>64</v>
      </c>
      <c r="H163" s="1" t="s">
        <v>176</v>
      </c>
      <c r="I163" s="2">
        <v>78</v>
      </c>
      <c r="J163" s="2">
        <v>7.0000000000000007E-2</v>
      </c>
      <c r="K163" s="2">
        <f t="shared" si="18"/>
        <v>0.06</v>
      </c>
      <c r="L163" s="2">
        <f t="shared" si="19"/>
        <v>0</v>
      </c>
      <c r="R163" s="7">
        <v>0.06</v>
      </c>
      <c r="S163" s="5">
        <v>13.7295</v>
      </c>
      <c r="AN163" s="5" t="str">
        <f t="shared" si="20"/>
        <v/>
      </c>
      <c r="AP163" s="5" t="str">
        <f t="shared" si="21"/>
        <v/>
      </c>
      <c r="AR163" s="5" t="str">
        <f t="shared" si="22"/>
        <v/>
      </c>
      <c r="AU163" s="5">
        <f t="shared" si="25"/>
        <v>13.7295</v>
      </c>
      <c r="AV163" s="5">
        <f t="shared" si="23"/>
        <v>3.2538915000000008</v>
      </c>
      <c r="AW163" s="11">
        <f t="shared" si="24"/>
        <v>3.8607075286066901E-4</v>
      </c>
      <c r="AX163" s="5">
        <f t="shared" si="26"/>
        <v>0.386070752860669</v>
      </c>
    </row>
    <row r="164" spans="1:50" x14ac:dyDescent="0.25">
      <c r="A164" s="1" t="s">
        <v>183</v>
      </c>
      <c r="B164" s="1" t="s">
        <v>180</v>
      </c>
      <c r="C164" s="1" t="s">
        <v>181</v>
      </c>
      <c r="D164" s="1" t="s">
        <v>182</v>
      </c>
      <c r="E164" s="1" t="s">
        <v>62</v>
      </c>
      <c r="F164" s="1" t="s">
        <v>175</v>
      </c>
      <c r="G164" s="1" t="s">
        <v>64</v>
      </c>
      <c r="H164" s="1" t="s">
        <v>176</v>
      </c>
      <c r="I164" s="2">
        <v>78</v>
      </c>
      <c r="J164" s="2">
        <v>38.6</v>
      </c>
      <c r="K164" s="2">
        <f t="shared" si="18"/>
        <v>38.6</v>
      </c>
      <c r="L164" s="2">
        <f t="shared" si="19"/>
        <v>0</v>
      </c>
      <c r="P164" s="6">
        <v>13.92</v>
      </c>
      <c r="Q164" s="5">
        <v>5553.0360000000001</v>
      </c>
      <c r="R164" s="7">
        <v>23.59</v>
      </c>
      <c r="S164" s="5">
        <v>5397.9817499999999</v>
      </c>
      <c r="T164" s="8">
        <v>1.0900000000000001</v>
      </c>
      <c r="U164" s="5">
        <v>75.046500000000009</v>
      </c>
      <c r="AN164" s="5" t="str">
        <f t="shared" si="20"/>
        <v/>
      </c>
      <c r="AP164" s="5" t="str">
        <f t="shared" si="21"/>
        <v/>
      </c>
      <c r="AR164" s="5" t="str">
        <f t="shared" si="22"/>
        <v/>
      </c>
      <c r="AU164" s="5">
        <f t="shared" si="25"/>
        <v>11026.064249999999</v>
      </c>
      <c r="AV164" s="5">
        <f t="shared" si="23"/>
        <v>2613.1772272500002</v>
      </c>
      <c r="AW164" s="11">
        <f t="shared" si="24"/>
        <v>0.31005068837813521</v>
      </c>
      <c r="AX164" s="5">
        <f t="shared" si="26"/>
        <v>310.05068837813519</v>
      </c>
    </row>
    <row r="165" spans="1:50" x14ac:dyDescent="0.25">
      <c r="A165" s="1" t="s">
        <v>183</v>
      </c>
      <c r="B165" s="1" t="s">
        <v>180</v>
      </c>
      <c r="C165" s="1" t="s">
        <v>181</v>
      </c>
      <c r="D165" s="1" t="s">
        <v>182</v>
      </c>
      <c r="E165" s="1" t="s">
        <v>66</v>
      </c>
      <c r="F165" s="1" t="s">
        <v>175</v>
      </c>
      <c r="G165" s="1" t="s">
        <v>64</v>
      </c>
      <c r="H165" s="1" t="s">
        <v>176</v>
      </c>
      <c r="I165" s="2">
        <v>78</v>
      </c>
      <c r="J165" s="2">
        <v>0.09</v>
      </c>
      <c r="K165" s="2">
        <f t="shared" si="18"/>
        <v>0.09</v>
      </c>
      <c r="L165" s="2">
        <f t="shared" si="19"/>
        <v>0</v>
      </c>
      <c r="P165" s="6">
        <v>0.01</v>
      </c>
      <c r="Q165" s="5">
        <v>3.9892500000000002</v>
      </c>
      <c r="R165" s="7">
        <v>0.08</v>
      </c>
      <c r="S165" s="5">
        <v>18.306000000000001</v>
      </c>
      <c r="AN165" s="5" t="str">
        <f t="shared" si="20"/>
        <v/>
      </c>
      <c r="AP165" s="5" t="str">
        <f t="shared" si="21"/>
        <v/>
      </c>
      <c r="AR165" s="5" t="str">
        <f t="shared" si="22"/>
        <v/>
      </c>
      <c r="AU165" s="5">
        <f t="shared" si="25"/>
        <v>22.295250000000003</v>
      </c>
      <c r="AV165" s="5">
        <f t="shared" si="23"/>
        <v>5.2839742500000009</v>
      </c>
      <c r="AW165" s="11">
        <f t="shared" si="24"/>
        <v>6.2693790398170583E-4</v>
      </c>
      <c r="AX165" s="5">
        <f t="shared" si="26"/>
        <v>0.6269379039817059</v>
      </c>
    </row>
    <row r="166" spans="1:50" x14ac:dyDescent="0.25">
      <c r="A166" s="1" t="s">
        <v>183</v>
      </c>
      <c r="B166" s="1" t="s">
        <v>180</v>
      </c>
      <c r="C166" s="1" t="s">
        <v>181</v>
      </c>
      <c r="D166" s="1" t="s">
        <v>182</v>
      </c>
      <c r="E166" s="1" t="s">
        <v>67</v>
      </c>
      <c r="F166" s="1" t="s">
        <v>175</v>
      </c>
      <c r="G166" s="1" t="s">
        <v>64</v>
      </c>
      <c r="H166" s="1" t="s">
        <v>176</v>
      </c>
      <c r="I166" s="2">
        <v>78</v>
      </c>
      <c r="J166" s="2">
        <v>0.09</v>
      </c>
      <c r="K166" s="2">
        <f t="shared" si="18"/>
        <v>9.0000000000000011E-2</v>
      </c>
      <c r="L166" s="2">
        <f t="shared" si="19"/>
        <v>0</v>
      </c>
      <c r="R166" s="7">
        <v>7.0000000000000007E-2</v>
      </c>
      <c r="S166" s="5">
        <v>16.017749999999999</v>
      </c>
      <c r="T166" s="8">
        <v>0.02</v>
      </c>
      <c r="U166" s="5">
        <v>1.377</v>
      </c>
      <c r="AN166" s="5" t="str">
        <f t="shared" si="20"/>
        <v/>
      </c>
      <c r="AP166" s="5" t="str">
        <f t="shared" si="21"/>
        <v/>
      </c>
      <c r="AR166" s="5" t="str">
        <f t="shared" si="22"/>
        <v/>
      </c>
      <c r="AU166" s="5">
        <f t="shared" si="25"/>
        <v>17.394749999999998</v>
      </c>
      <c r="AV166" s="5">
        <f t="shared" si="23"/>
        <v>4.1225557500000001</v>
      </c>
      <c r="AW166" s="11">
        <f t="shared" si="24"/>
        <v>4.8913683880134895E-4</v>
      </c>
      <c r="AX166" s="5">
        <f t="shared" si="26"/>
        <v>0.48913683880134895</v>
      </c>
    </row>
    <row r="167" spans="1:50" x14ac:dyDescent="0.25">
      <c r="A167" s="1" t="s">
        <v>183</v>
      </c>
      <c r="B167" s="1" t="s">
        <v>180</v>
      </c>
      <c r="C167" s="1" t="s">
        <v>181</v>
      </c>
      <c r="D167" s="1" t="s">
        <v>182</v>
      </c>
      <c r="E167" s="1" t="s">
        <v>68</v>
      </c>
      <c r="F167" s="1" t="s">
        <v>175</v>
      </c>
      <c r="G167" s="1" t="s">
        <v>64</v>
      </c>
      <c r="H167" s="1" t="s">
        <v>176</v>
      </c>
      <c r="I167" s="2">
        <v>78</v>
      </c>
      <c r="J167" s="2">
        <v>38.67</v>
      </c>
      <c r="K167" s="2">
        <f t="shared" si="18"/>
        <v>38.67</v>
      </c>
      <c r="L167" s="2">
        <f t="shared" si="19"/>
        <v>0</v>
      </c>
      <c r="P167" s="6">
        <v>1.08</v>
      </c>
      <c r="Q167" s="5">
        <v>430.83900000000011</v>
      </c>
      <c r="R167" s="7">
        <v>21.6</v>
      </c>
      <c r="S167" s="5">
        <v>4942.6200000000008</v>
      </c>
      <c r="T167" s="8">
        <v>15.99</v>
      </c>
      <c r="U167" s="5">
        <v>1100.9114999999999</v>
      </c>
      <c r="AN167" s="5" t="str">
        <f t="shared" si="20"/>
        <v/>
      </c>
      <c r="AP167" s="5" t="str">
        <f t="shared" si="21"/>
        <v/>
      </c>
      <c r="AR167" s="5" t="str">
        <f t="shared" si="22"/>
        <v/>
      </c>
      <c r="AU167" s="5">
        <f t="shared" si="25"/>
        <v>6474.3705000000009</v>
      </c>
      <c r="AV167" s="5">
        <f t="shared" si="23"/>
        <v>1534.4258085000004</v>
      </c>
      <c r="AW167" s="11">
        <f t="shared" si="24"/>
        <v>0.18205798413881832</v>
      </c>
      <c r="AX167" s="5">
        <f t="shared" si="26"/>
        <v>182.05798413881831</v>
      </c>
    </row>
    <row r="168" spans="1:50" x14ac:dyDescent="0.25">
      <c r="A168" s="1" t="s">
        <v>184</v>
      </c>
      <c r="B168" s="1" t="s">
        <v>185</v>
      </c>
      <c r="C168" s="1" t="s">
        <v>186</v>
      </c>
      <c r="D168" s="1" t="s">
        <v>187</v>
      </c>
      <c r="E168" s="1" t="s">
        <v>104</v>
      </c>
      <c r="F168" s="1" t="s">
        <v>188</v>
      </c>
      <c r="G168" s="1" t="s">
        <v>64</v>
      </c>
      <c r="H168" s="1" t="s">
        <v>176</v>
      </c>
      <c r="I168" s="2">
        <v>222.52</v>
      </c>
      <c r="J168" s="2">
        <v>34.24</v>
      </c>
      <c r="K168" s="2">
        <f t="shared" si="18"/>
        <v>0.21</v>
      </c>
      <c r="L168" s="2">
        <f t="shared" si="19"/>
        <v>0</v>
      </c>
      <c r="R168" s="7">
        <v>0.21</v>
      </c>
      <c r="S168" s="5">
        <v>48.053249999999998</v>
      </c>
      <c r="AN168" s="5" t="str">
        <f t="shared" si="20"/>
        <v/>
      </c>
      <c r="AP168" s="5" t="str">
        <f t="shared" si="21"/>
        <v/>
      </c>
      <c r="AR168" s="5" t="str">
        <f t="shared" si="22"/>
        <v/>
      </c>
      <c r="AU168" s="5">
        <f t="shared" si="25"/>
        <v>48.053249999999998</v>
      </c>
      <c r="AV168" s="5">
        <f t="shared" si="23"/>
        <v>11.388620250000002</v>
      </c>
      <c r="AW168" s="11">
        <f t="shared" si="24"/>
        <v>1.3512476350123414E-3</v>
      </c>
      <c r="AX168" s="5">
        <f t="shared" si="26"/>
        <v>1.3512476350123415</v>
      </c>
    </row>
    <row r="169" spans="1:50" x14ac:dyDescent="0.25">
      <c r="A169" s="1" t="s">
        <v>184</v>
      </c>
      <c r="B169" s="1" t="s">
        <v>185</v>
      </c>
      <c r="C169" s="1" t="s">
        <v>186</v>
      </c>
      <c r="D169" s="1" t="s">
        <v>187</v>
      </c>
      <c r="E169" s="1" t="s">
        <v>78</v>
      </c>
      <c r="F169" s="1" t="s">
        <v>188</v>
      </c>
      <c r="G169" s="1" t="s">
        <v>64</v>
      </c>
      <c r="H169" s="1" t="s">
        <v>176</v>
      </c>
      <c r="I169" s="2">
        <v>222.52</v>
      </c>
      <c r="J169" s="2">
        <v>0.08</v>
      </c>
      <c r="K169" s="2">
        <f t="shared" si="18"/>
        <v>0.08</v>
      </c>
      <c r="L169" s="2">
        <f t="shared" si="19"/>
        <v>0</v>
      </c>
      <c r="R169" s="7">
        <v>0.06</v>
      </c>
      <c r="S169" s="5">
        <v>13.7295</v>
      </c>
      <c r="T169" s="8">
        <v>0.02</v>
      </c>
      <c r="U169" s="5">
        <v>1.377</v>
      </c>
      <c r="AN169" s="5" t="str">
        <f t="shared" si="20"/>
        <v/>
      </c>
      <c r="AP169" s="5" t="str">
        <f t="shared" si="21"/>
        <v/>
      </c>
      <c r="AR169" s="5" t="str">
        <f t="shared" si="22"/>
        <v/>
      </c>
      <c r="AU169" s="5">
        <f t="shared" si="25"/>
        <v>15.1065</v>
      </c>
      <c r="AV169" s="5">
        <f t="shared" si="23"/>
        <v>3.5802405000000004</v>
      </c>
      <c r="AW169" s="11">
        <f t="shared" si="24"/>
        <v>4.247917133245709E-4</v>
      </c>
      <c r="AX169" s="5">
        <f t="shared" si="26"/>
        <v>0.42479171332457089</v>
      </c>
    </row>
    <row r="170" spans="1:50" x14ac:dyDescent="0.25">
      <c r="A170" s="1" t="s">
        <v>184</v>
      </c>
      <c r="B170" s="1" t="s">
        <v>185</v>
      </c>
      <c r="C170" s="1" t="s">
        <v>186</v>
      </c>
      <c r="D170" s="1" t="s">
        <v>187</v>
      </c>
      <c r="E170" s="1" t="s">
        <v>79</v>
      </c>
      <c r="F170" s="1" t="s">
        <v>188</v>
      </c>
      <c r="G170" s="1" t="s">
        <v>64</v>
      </c>
      <c r="H170" s="1" t="s">
        <v>176</v>
      </c>
      <c r="I170" s="2">
        <v>222.52</v>
      </c>
      <c r="J170" s="2">
        <v>44.4</v>
      </c>
      <c r="K170" s="2">
        <f t="shared" si="18"/>
        <v>11.309999999999999</v>
      </c>
      <c r="L170" s="2">
        <f t="shared" si="19"/>
        <v>0</v>
      </c>
      <c r="P170" s="6">
        <v>0.06</v>
      </c>
      <c r="Q170" s="5">
        <v>23.935500000000001</v>
      </c>
      <c r="R170" s="7">
        <v>7.5</v>
      </c>
      <c r="S170" s="5">
        <v>1716.1875</v>
      </c>
      <c r="T170" s="8">
        <v>3.75</v>
      </c>
      <c r="U170" s="5">
        <v>258.18750000000011</v>
      </c>
      <c r="AN170" s="5" t="str">
        <f t="shared" si="20"/>
        <v/>
      </c>
      <c r="AP170" s="5" t="str">
        <f t="shared" si="21"/>
        <v/>
      </c>
      <c r="AR170" s="5" t="str">
        <f t="shared" si="22"/>
        <v/>
      </c>
      <c r="AU170" s="5">
        <f t="shared" si="25"/>
        <v>1998.3105</v>
      </c>
      <c r="AV170" s="5">
        <f t="shared" si="23"/>
        <v>473.59958850000004</v>
      </c>
      <c r="AW170" s="11">
        <f t="shared" si="24"/>
        <v>5.619208559557011E-2</v>
      </c>
      <c r="AX170" s="5">
        <f t="shared" si="26"/>
        <v>56.192085595570113</v>
      </c>
    </row>
    <row r="171" spans="1:50" x14ac:dyDescent="0.25">
      <c r="A171" s="1" t="s">
        <v>189</v>
      </c>
      <c r="B171" s="1" t="s">
        <v>190</v>
      </c>
      <c r="C171" s="1" t="s">
        <v>191</v>
      </c>
      <c r="D171" s="1" t="s">
        <v>192</v>
      </c>
      <c r="E171" s="1" t="s">
        <v>78</v>
      </c>
      <c r="F171" s="1" t="s">
        <v>188</v>
      </c>
      <c r="G171" s="1" t="s">
        <v>64</v>
      </c>
      <c r="H171" s="1" t="s">
        <v>176</v>
      </c>
      <c r="I171" s="2">
        <v>77</v>
      </c>
      <c r="J171" s="2">
        <v>43.6</v>
      </c>
      <c r="K171" s="2">
        <f t="shared" si="18"/>
        <v>43.13</v>
      </c>
      <c r="L171" s="2">
        <f t="shared" si="19"/>
        <v>0</v>
      </c>
      <c r="P171" s="6">
        <v>13.24</v>
      </c>
      <c r="Q171" s="5">
        <v>5281.7669999999998</v>
      </c>
      <c r="R171" s="7">
        <v>22.94</v>
      </c>
      <c r="S171" s="5">
        <v>5249.2455000000009</v>
      </c>
      <c r="T171" s="8">
        <v>6.95</v>
      </c>
      <c r="U171" s="5">
        <v>478.50750000000011</v>
      </c>
      <c r="AN171" s="5" t="str">
        <f t="shared" si="20"/>
        <v/>
      </c>
      <c r="AP171" s="5" t="str">
        <f t="shared" si="21"/>
        <v/>
      </c>
      <c r="AR171" s="5" t="str">
        <f t="shared" si="22"/>
        <v/>
      </c>
      <c r="AU171" s="5">
        <f t="shared" si="25"/>
        <v>11009.52</v>
      </c>
      <c r="AV171" s="5">
        <f t="shared" si="23"/>
        <v>2609.2562400000002</v>
      </c>
      <c r="AW171" s="11">
        <f t="shared" si="24"/>
        <v>0.3095854674266792</v>
      </c>
      <c r="AX171" s="5">
        <f t="shared" si="26"/>
        <v>309.5854674266792</v>
      </c>
    </row>
    <row r="172" spans="1:50" x14ac:dyDescent="0.25">
      <c r="A172" s="1" t="s">
        <v>189</v>
      </c>
      <c r="B172" s="1" t="s">
        <v>190</v>
      </c>
      <c r="C172" s="1" t="s">
        <v>191</v>
      </c>
      <c r="D172" s="1" t="s">
        <v>192</v>
      </c>
      <c r="E172" s="1" t="s">
        <v>106</v>
      </c>
      <c r="F172" s="1" t="s">
        <v>188</v>
      </c>
      <c r="G172" s="1" t="s">
        <v>64</v>
      </c>
      <c r="H172" s="1" t="s">
        <v>176</v>
      </c>
      <c r="I172" s="2">
        <v>77</v>
      </c>
      <c r="J172" s="2">
        <v>33.11</v>
      </c>
      <c r="K172" s="2">
        <f t="shared" si="18"/>
        <v>5.3000000000000007</v>
      </c>
      <c r="L172" s="2">
        <f t="shared" si="19"/>
        <v>0</v>
      </c>
      <c r="P172" s="6">
        <v>2.4500000000000002</v>
      </c>
      <c r="Q172" s="5">
        <v>977.36625000000015</v>
      </c>
      <c r="R172" s="7">
        <v>2.85</v>
      </c>
      <c r="S172" s="5">
        <v>652.15125000000012</v>
      </c>
      <c r="AN172" s="5" t="str">
        <f t="shared" si="20"/>
        <v/>
      </c>
      <c r="AP172" s="5" t="str">
        <f t="shared" si="21"/>
        <v/>
      </c>
      <c r="AR172" s="5" t="str">
        <f t="shared" si="22"/>
        <v/>
      </c>
      <c r="AU172" s="5">
        <f t="shared" si="25"/>
        <v>1629.5175000000004</v>
      </c>
      <c r="AV172" s="5">
        <f t="shared" si="23"/>
        <v>386.19564750000018</v>
      </c>
      <c r="AW172" s="11">
        <f t="shared" si="24"/>
        <v>4.5821701301914514E-2</v>
      </c>
      <c r="AX172" s="5">
        <f t="shared" si="26"/>
        <v>45.821701301914516</v>
      </c>
    </row>
    <row r="173" spans="1:50" x14ac:dyDescent="0.25">
      <c r="A173" s="1" t="s">
        <v>193</v>
      </c>
      <c r="B173" s="1" t="s">
        <v>194</v>
      </c>
      <c r="C173" s="1" t="s">
        <v>195</v>
      </c>
      <c r="D173" s="1" t="s">
        <v>93</v>
      </c>
      <c r="E173" s="1" t="s">
        <v>76</v>
      </c>
      <c r="F173" s="1" t="s">
        <v>188</v>
      </c>
      <c r="G173" s="1" t="s">
        <v>64</v>
      </c>
      <c r="H173" s="1" t="s">
        <v>176</v>
      </c>
      <c r="I173" s="2">
        <v>156</v>
      </c>
      <c r="J173" s="2">
        <v>37.520000000000003</v>
      </c>
      <c r="K173" s="2">
        <f t="shared" si="18"/>
        <v>37.51</v>
      </c>
      <c r="L173" s="2">
        <f t="shared" si="19"/>
        <v>0</v>
      </c>
      <c r="P173" s="6">
        <v>1.34</v>
      </c>
      <c r="Q173" s="5">
        <v>534.55950000000007</v>
      </c>
      <c r="R173" s="7">
        <v>34.19</v>
      </c>
      <c r="S173" s="5">
        <v>7823.52675</v>
      </c>
      <c r="T173" s="8">
        <v>1.98</v>
      </c>
      <c r="U173" s="5">
        <v>136.32300000000001</v>
      </c>
      <c r="AN173" s="5" t="str">
        <f t="shared" si="20"/>
        <v/>
      </c>
      <c r="AP173" s="5" t="str">
        <f t="shared" si="21"/>
        <v/>
      </c>
      <c r="AR173" s="5" t="str">
        <f t="shared" si="22"/>
        <v/>
      </c>
      <c r="AU173" s="5">
        <f t="shared" si="25"/>
        <v>8494.4092500000006</v>
      </c>
      <c r="AV173" s="5">
        <f t="shared" si="23"/>
        <v>2013.1749922500001</v>
      </c>
      <c r="AW173" s="11">
        <f t="shared" si="24"/>
        <v>0.23886106371347321</v>
      </c>
      <c r="AX173" s="5">
        <f t="shared" si="26"/>
        <v>238.86106371347319</v>
      </c>
    </row>
    <row r="174" spans="1:50" x14ac:dyDescent="0.25">
      <c r="A174" s="1" t="s">
        <v>193</v>
      </c>
      <c r="B174" s="1" t="s">
        <v>194</v>
      </c>
      <c r="C174" s="1" t="s">
        <v>195</v>
      </c>
      <c r="D174" s="1" t="s">
        <v>93</v>
      </c>
      <c r="E174" s="1" t="s">
        <v>77</v>
      </c>
      <c r="F174" s="1" t="s">
        <v>188</v>
      </c>
      <c r="G174" s="1" t="s">
        <v>64</v>
      </c>
      <c r="H174" s="1" t="s">
        <v>176</v>
      </c>
      <c r="I174" s="2">
        <v>156</v>
      </c>
      <c r="J174" s="2">
        <v>38.729999999999997</v>
      </c>
      <c r="K174" s="2">
        <f t="shared" si="18"/>
        <v>38.72</v>
      </c>
      <c r="L174" s="2">
        <f t="shared" si="19"/>
        <v>0</v>
      </c>
      <c r="P174" s="6">
        <v>22.35</v>
      </c>
      <c r="Q174" s="5">
        <v>8915.973750000001</v>
      </c>
      <c r="R174" s="7">
        <v>16.37</v>
      </c>
      <c r="S174" s="5">
        <v>3745.8652499999998</v>
      </c>
      <c r="AN174" s="5" t="str">
        <f t="shared" si="20"/>
        <v/>
      </c>
      <c r="AP174" s="5" t="str">
        <f t="shared" si="21"/>
        <v/>
      </c>
      <c r="AR174" s="5" t="str">
        <f t="shared" si="22"/>
        <v/>
      </c>
      <c r="AU174" s="5">
        <f t="shared" si="25"/>
        <v>12661.839</v>
      </c>
      <c r="AV174" s="5">
        <f t="shared" si="23"/>
        <v>3000.8558430000003</v>
      </c>
      <c r="AW174" s="11">
        <f t="shared" si="24"/>
        <v>0.35604834227980481</v>
      </c>
      <c r="AX174" s="5">
        <f t="shared" si="26"/>
        <v>356.04834227980479</v>
      </c>
    </row>
    <row r="175" spans="1:50" x14ac:dyDescent="0.25">
      <c r="A175" s="1" t="s">
        <v>193</v>
      </c>
      <c r="B175" s="1" t="s">
        <v>194</v>
      </c>
      <c r="C175" s="1" t="s">
        <v>195</v>
      </c>
      <c r="D175" s="1" t="s">
        <v>93</v>
      </c>
      <c r="E175" s="1" t="s">
        <v>78</v>
      </c>
      <c r="F175" s="1" t="s">
        <v>188</v>
      </c>
      <c r="G175" s="1" t="s">
        <v>64</v>
      </c>
      <c r="H175" s="1" t="s">
        <v>176</v>
      </c>
      <c r="I175" s="2">
        <v>156</v>
      </c>
      <c r="J175" s="2">
        <v>0.09</v>
      </c>
      <c r="K175" s="2">
        <f t="shared" si="18"/>
        <v>0.08</v>
      </c>
      <c r="L175" s="2">
        <f t="shared" si="19"/>
        <v>0</v>
      </c>
      <c r="P175" s="6">
        <v>0.05</v>
      </c>
      <c r="Q175" s="5">
        <v>19.946249999999999</v>
      </c>
      <c r="R175" s="7">
        <v>0.03</v>
      </c>
      <c r="S175" s="5">
        <v>6.8647499999999999</v>
      </c>
      <c r="AN175" s="5" t="str">
        <f t="shared" si="20"/>
        <v/>
      </c>
      <c r="AP175" s="5" t="str">
        <f t="shared" si="21"/>
        <v/>
      </c>
      <c r="AR175" s="5" t="str">
        <f t="shared" si="22"/>
        <v/>
      </c>
      <c r="AU175" s="5">
        <f t="shared" si="25"/>
        <v>26.811</v>
      </c>
      <c r="AV175" s="5">
        <f t="shared" si="23"/>
        <v>6.3542070000000006</v>
      </c>
      <c r="AW175" s="11">
        <f t="shared" si="24"/>
        <v>7.53919877267737E-4</v>
      </c>
      <c r="AX175" s="5">
        <f t="shared" si="26"/>
        <v>0.75391987726773702</v>
      </c>
    </row>
    <row r="176" spans="1:50" x14ac:dyDescent="0.25">
      <c r="A176" s="1" t="s">
        <v>193</v>
      </c>
      <c r="B176" s="1" t="s">
        <v>194</v>
      </c>
      <c r="C176" s="1" t="s">
        <v>195</v>
      </c>
      <c r="D176" s="1" t="s">
        <v>93</v>
      </c>
      <c r="E176" s="1" t="s">
        <v>79</v>
      </c>
      <c r="F176" s="1" t="s">
        <v>188</v>
      </c>
      <c r="G176" s="1" t="s">
        <v>64</v>
      </c>
      <c r="H176" s="1" t="s">
        <v>176</v>
      </c>
      <c r="I176" s="2">
        <v>156</v>
      </c>
      <c r="J176" s="2">
        <v>0.09</v>
      </c>
      <c r="K176" s="2">
        <f t="shared" si="18"/>
        <v>6.9999999999999993E-2</v>
      </c>
      <c r="L176" s="2">
        <f t="shared" si="19"/>
        <v>0</v>
      </c>
      <c r="P176" s="6">
        <v>0.01</v>
      </c>
      <c r="Q176" s="5">
        <v>3.9892500000000002</v>
      </c>
      <c r="R176" s="7">
        <v>0.06</v>
      </c>
      <c r="S176" s="5">
        <v>13.7295</v>
      </c>
      <c r="AN176" s="5" t="str">
        <f t="shared" si="20"/>
        <v/>
      </c>
      <c r="AP176" s="5" t="str">
        <f t="shared" si="21"/>
        <v/>
      </c>
      <c r="AR176" s="5" t="str">
        <f t="shared" si="22"/>
        <v/>
      </c>
      <c r="AU176" s="5">
        <f t="shared" si="25"/>
        <v>17.71875</v>
      </c>
      <c r="AV176" s="5">
        <f t="shared" si="23"/>
        <v>4.1993437500000006</v>
      </c>
      <c r="AW176" s="11">
        <f t="shared" si="24"/>
        <v>4.9824765302814952E-4</v>
      </c>
      <c r="AX176" s="5">
        <f t="shared" si="26"/>
        <v>0.4982476530281495</v>
      </c>
    </row>
    <row r="177" spans="1:50" x14ac:dyDescent="0.25">
      <c r="A177" s="1" t="s">
        <v>193</v>
      </c>
      <c r="B177" s="1" t="s">
        <v>194</v>
      </c>
      <c r="C177" s="1" t="s">
        <v>195</v>
      </c>
      <c r="D177" s="1" t="s">
        <v>93</v>
      </c>
      <c r="E177" s="1" t="s">
        <v>70</v>
      </c>
      <c r="F177" s="1" t="s">
        <v>188</v>
      </c>
      <c r="G177" s="1" t="s">
        <v>64</v>
      </c>
      <c r="H177" s="1" t="s">
        <v>176</v>
      </c>
      <c r="I177" s="2">
        <v>156</v>
      </c>
      <c r="J177" s="2">
        <v>39.880000000000003</v>
      </c>
      <c r="K177" s="2">
        <f t="shared" si="18"/>
        <v>39.86</v>
      </c>
      <c r="L177" s="2">
        <f t="shared" si="19"/>
        <v>0</v>
      </c>
      <c r="P177" s="6">
        <v>1.79</v>
      </c>
      <c r="Q177" s="5">
        <v>714.07575000000008</v>
      </c>
      <c r="R177" s="7">
        <v>32.46</v>
      </c>
      <c r="S177" s="5">
        <v>7427.6595000000007</v>
      </c>
      <c r="T177" s="8">
        <v>5.61</v>
      </c>
      <c r="U177" s="5">
        <v>386.24850000000009</v>
      </c>
      <c r="AN177" s="5" t="str">
        <f t="shared" si="20"/>
        <v/>
      </c>
      <c r="AP177" s="5" t="str">
        <f t="shared" si="21"/>
        <v/>
      </c>
      <c r="AR177" s="5" t="str">
        <f t="shared" si="22"/>
        <v/>
      </c>
      <c r="AU177" s="5">
        <f t="shared" si="25"/>
        <v>8527.9837500000012</v>
      </c>
      <c r="AV177" s="5">
        <f t="shared" si="23"/>
        <v>2021.1321487500006</v>
      </c>
      <c r="AW177" s="11">
        <f t="shared" si="24"/>
        <v>0.23980517183772543</v>
      </c>
      <c r="AX177" s="5">
        <f t="shared" si="26"/>
        <v>239.80517183772542</v>
      </c>
    </row>
    <row r="178" spans="1:50" x14ac:dyDescent="0.25">
      <c r="A178" s="1" t="s">
        <v>193</v>
      </c>
      <c r="B178" s="1" t="s">
        <v>194</v>
      </c>
      <c r="C178" s="1" t="s">
        <v>195</v>
      </c>
      <c r="D178" s="1" t="s">
        <v>93</v>
      </c>
      <c r="E178" s="1" t="s">
        <v>71</v>
      </c>
      <c r="F178" s="1" t="s">
        <v>188</v>
      </c>
      <c r="G178" s="1" t="s">
        <v>64</v>
      </c>
      <c r="H178" s="1" t="s">
        <v>176</v>
      </c>
      <c r="I178" s="2">
        <v>156</v>
      </c>
      <c r="J178" s="2">
        <v>38.79</v>
      </c>
      <c r="K178" s="2">
        <f t="shared" si="18"/>
        <v>38.79</v>
      </c>
      <c r="L178" s="2">
        <f t="shared" si="19"/>
        <v>0</v>
      </c>
      <c r="P178" s="6">
        <v>0.24</v>
      </c>
      <c r="Q178" s="5">
        <v>95.742000000000004</v>
      </c>
      <c r="R178" s="7">
        <v>28.36</v>
      </c>
      <c r="S178" s="5">
        <v>6489.4770000000008</v>
      </c>
      <c r="T178" s="8">
        <v>10.19</v>
      </c>
      <c r="U178" s="5">
        <v>701.58150000000001</v>
      </c>
      <c r="AN178" s="5" t="str">
        <f t="shared" si="20"/>
        <v/>
      </c>
      <c r="AP178" s="5" t="str">
        <f t="shared" si="21"/>
        <v/>
      </c>
      <c r="AR178" s="5" t="str">
        <f t="shared" si="22"/>
        <v/>
      </c>
      <c r="AU178" s="5">
        <f t="shared" si="25"/>
        <v>7286.8005000000012</v>
      </c>
      <c r="AV178" s="5">
        <f t="shared" si="23"/>
        <v>1726.9717185000006</v>
      </c>
      <c r="AW178" s="11">
        <f t="shared" si="24"/>
        <v>0.20490335081252045</v>
      </c>
      <c r="AX178" s="5">
        <f t="shared" si="26"/>
        <v>204.90335081252047</v>
      </c>
    </row>
    <row r="179" spans="1:50" x14ac:dyDescent="0.25">
      <c r="A179" s="1" t="s">
        <v>196</v>
      </c>
      <c r="B179" s="1" t="s">
        <v>197</v>
      </c>
      <c r="C179" s="1" t="s">
        <v>198</v>
      </c>
      <c r="D179" s="1" t="s">
        <v>199</v>
      </c>
      <c r="E179" s="1" t="s">
        <v>70</v>
      </c>
      <c r="F179" s="1" t="s">
        <v>188</v>
      </c>
      <c r="G179" s="1" t="s">
        <v>64</v>
      </c>
      <c r="H179" s="1" t="s">
        <v>176</v>
      </c>
      <c r="I179" s="2">
        <v>158</v>
      </c>
      <c r="J179" s="2">
        <v>7.0000000000000007E-2</v>
      </c>
      <c r="K179" s="2">
        <f t="shared" si="18"/>
        <v>6.9999999999999993E-2</v>
      </c>
      <c r="L179" s="2">
        <f t="shared" si="19"/>
        <v>0</v>
      </c>
      <c r="R179" s="7">
        <v>0.06</v>
      </c>
      <c r="S179" s="5">
        <v>13.7295</v>
      </c>
      <c r="T179" s="8">
        <v>0.01</v>
      </c>
      <c r="U179" s="5">
        <v>0.68850000000000011</v>
      </c>
      <c r="AN179" s="5" t="str">
        <f t="shared" si="20"/>
        <v/>
      </c>
      <c r="AP179" s="5" t="str">
        <f t="shared" si="21"/>
        <v/>
      </c>
      <c r="AR179" s="5" t="str">
        <f t="shared" si="22"/>
        <v/>
      </c>
      <c r="AU179" s="5">
        <f t="shared" si="25"/>
        <v>14.417999999999999</v>
      </c>
      <c r="AV179" s="5">
        <f t="shared" si="23"/>
        <v>3.4170660000000002</v>
      </c>
      <c r="AW179" s="11">
        <f t="shared" si="24"/>
        <v>4.054312330926199E-4</v>
      </c>
      <c r="AX179" s="5">
        <f t="shared" si="26"/>
        <v>0.40543123309261991</v>
      </c>
    </row>
    <row r="180" spans="1:50" x14ac:dyDescent="0.25">
      <c r="A180" s="1" t="s">
        <v>196</v>
      </c>
      <c r="B180" s="1" t="s">
        <v>197</v>
      </c>
      <c r="C180" s="1" t="s">
        <v>198</v>
      </c>
      <c r="D180" s="1" t="s">
        <v>199</v>
      </c>
      <c r="E180" s="1" t="s">
        <v>71</v>
      </c>
      <c r="F180" s="1" t="s">
        <v>188</v>
      </c>
      <c r="G180" s="1" t="s">
        <v>64</v>
      </c>
      <c r="H180" s="1" t="s">
        <v>176</v>
      </c>
      <c r="I180" s="2">
        <v>158</v>
      </c>
      <c r="J180" s="2">
        <v>7.0000000000000007E-2</v>
      </c>
      <c r="K180" s="2">
        <f t="shared" si="18"/>
        <v>7.0000000000000007E-2</v>
      </c>
      <c r="L180" s="2">
        <f t="shared" si="19"/>
        <v>0</v>
      </c>
      <c r="R180" s="7">
        <v>0.04</v>
      </c>
      <c r="S180" s="5">
        <v>9.1530000000000005</v>
      </c>
      <c r="T180" s="8">
        <v>0.03</v>
      </c>
      <c r="U180" s="5">
        <v>2.0655000000000001</v>
      </c>
      <c r="AN180" s="5" t="str">
        <f t="shared" si="20"/>
        <v/>
      </c>
      <c r="AP180" s="5" t="str">
        <f t="shared" si="21"/>
        <v/>
      </c>
      <c r="AR180" s="5" t="str">
        <f t="shared" si="22"/>
        <v/>
      </c>
      <c r="AU180" s="5">
        <f t="shared" si="25"/>
        <v>11.218500000000001</v>
      </c>
      <c r="AV180" s="5">
        <f t="shared" si="23"/>
        <v>2.6587845000000003</v>
      </c>
      <c r="AW180" s="11">
        <f t="shared" si="24"/>
        <v>3.1546194260296547E-4</v>
      </c>
      <c r="AX180" s="5">
        <f t="shared" si="26"/>
        <v>0.31546194260296551</v>
      </c>
    </row>
    <row r="181" spans="1:50" x14ac:dyDescent="0.25">
      <c r="A181" s="1" t="s">
        <v>196</v>
      </c>
      <c r="B181" s="1" t="s">
        <v>197</v>
      </c>
      <c r="C181" s="1" t="s">
        <v>198</v>
      </c>
      <c r="D181" s="1" t="s">
        <v>199</v>
      </c>
      <c r="E181" s="1" t="s">
        <v>62</v>
      </c>
      <c r="F181" s="1" t="s">
        <v>188</v>
      </c>
      <c r="G181" s="1" t="s">
        <v>64</v>
      </c>
      <c r="H181" s="1" t="s">
        <v>176</v>
      </c>
      <c r="I181" s="2">
        <v>158</v>
      </c>
      <c r="J181" s="2">
        <v>37.92</v>
      </c>
      <c r="K181" s="2">
        <f t="shared" si="18"/>
        <v>37.92</v>
      </c>
      <c r="L181" s="2">
        <f t="shared" si="19"/>
        <v>0</v>
      </c>
      <c r="R181" s="7">
        <v>17.16</v>
      </c>
      <c r="S181" s="5">
        <v>3926.6370000000002</v>
      </c>
      <c r="T181" s="8">
        <v>20.76</v>
      </c>
      <c r="U181" s="5">
        <v>1429.326</v>
      </c>
      <c r="AN181" s="5" t="str">
        <f t="shared" si="20"/>
        <v/>
      </c>
      <c r="AP181" s="5" t="str">
        <f t="shared" si="21"/>
        <v/>
      </c>
      <c r="AR181" s="5" t="str">
        <f t="shared" si="22"/>
        <v/>
      </c>
      <c r="AU181" s="5">
        <f t="shared" si="25"/>
        <v>5355.9629999999997</v>
      </c>
      <c r="AV181" s="5">
        <f t="shared" si="23"/>
        <v>1269.3632310000003</v>
      </c>
      <c r="AW181" s="11">
        <f t="shared" si="24"/>
        <v>0.15060859227968151</v>
      </c>
      <c r="AX181" s="5">
        <f t="shared" si="26"/>
        <v>150.60859227968152</v>
      </c>
    </row>
    <row r="182" spans="1:50" x14ac:dyDescent="0.25">
      <c r="A182" s="1" t="s">
        <v>196</v>
      </c>
      <c r="B182" s="1" t="s">
        <v>197</v>
      </c>
      <c r="C182" s="1" t="s">
        <v>198</v>
      </c>
      <c r="D182" s="1" t="s">
        <v>199</v>
      </c>
      <c r="E182" s="1" t="s">
        <v>66</v>
      </c>
      <c r="F182" s="1" t="s">
        <v>188</v>
      </c>
      <c r="G182" s="1" t="s">
        <v>64</v>
      </c>
      <c r="H182" s="1" t="s">
        <v>176</v>
      </c>
      <c r="I182" s="2">
        <v>158</v>
      </c>
      <c r="J182" s="2">
        <v>38.69</v>
      </c>
      <c r="K182" s="2">
        <f t="shared" si="18"/>
        <v>38.409999999999997</v>
      </c>
      <c r="L182" s="2">
        <f t="shared" si="19"/>
        <v>0</v>
      </c>
      <c r="R182" s="7">
        <v>11.61</v>
      </c>
      <c r="S182" s="5">
        <v>2656.65825</v>
      </c>
      <c r="T182" s="8">
        <v>26.8</v>
      </c>
      <c r="U182" s="5">
        <v>1845.18</v>
      </c>
      <c r="AN182" s="5" t="str">
        <f t="shared" si="20"/>
        <v/>
      </c>
      <c r="AP182" s="5" t="str">
        <f t="shared" si="21"/>
        <v/>
      </c>
      <c r="AR182" s="5" t="str">
        <f t="shared" si="22"/>
        <v/>
      </c>
      <c r="AU182" s="5">
        <f t="shared" si="25"/>
        <v>4501.8382499999998</v>
      </c>
      <c r="AV182" s="5">
        <f t="shared" si="23"/>
        <v>1066.9356652500001</v>
      </c>
      <c r="AW182" s="11">
        <f t="shared" si="24"/>
        <v>0.12659077770016799</v>
      </c>
      <c r="AX182" s="5">
        <f t="shared" si="26"/>
        <v>126.59077770016799</v>
      </c>
    </row>
    <row r="183" spans="1:50" x14ac:dyDescent="0.25">
      <c r="A183" s="1" t="s">
        <v>196</v>
      </c>
      <c r="B183" s="1" t="s">
        <v>197</v>
      </c>
      <c r="C183" s="1" t="s">
        <v>198</v>
      </c>
      <c r="D183" s="1" t="s">
        <v>199</v>
      </c>
      <c r="E183" s="1" t="s">
        <v>67</v>
      </c>
      <c r="F183" s="1" t="s">
        <v>188</v>
      </c>
      <c r="G183" s="1" t="s">
        <v>64</v>
      </c>
      <c r="H183" s="1" t="s">
        <v>176</v>
      </c>
      <c r="I183" s="2">
        <v>158</v>
      </c>
      <c r="J183" s="2">
        <v>40.299999999999997</v>
      </c>
      <c r="K183" s="2">
        <f t="shared" si="18"/>
        <v>40</v>
      </c>
      <c r="L183" s="2">
        <f t="shared" si="19"/>
        <v>0</v>
      </c>
      <c r="R183" s="7">
        <v>0.02</v>
      </c>
      <c r="S183" s="5">
        <v>4.5765000000000002</v>
      </c>
      <c r="T183" s="8">
        <v>39.979999999999997</v>
      </c>
      <c r="U183" s="5">
        <v>2752.623</v>
      </c>
      <c r="AN183" s="5" t="str">
        <f t="shared" si="20"/>
        <v/>
      </c>
      <c r="AP183" s="5" t="str">
        <f t="shared" si="21"/>
        <v/>
      </c>
      <c r="AR183" s="5" t="str">
        <f t="shared" si="22"/>
        <v/>
      </c>
      <c r="AU183" s="5">
        <f t="shared" si="25"/>
        <v>2757.1995000000002</v>
      </c>
      <c r="AV183" s="5">
        <f t="shared" si="23"/>
        <v>653.45628150000016</v>
      </c>
      <c r="AW183" s="11">
        <f t="shared" si="24"/>
        <v>7.7531890218293473E-2</v>
      </c>
      <c r="AX183" s="5">
        <f t="shared" si="26"/>
        <v>77.531890218293469</v>
      </c>
    </row>
    <row r="184" spans="1:50" x14ac:dyDescent="0.25">
      <c r="A184" s="1" t="s">
        <v>196</v>
      </c>
      <c r="B184" s="1" t="s">
        <v>197</v>
      </c>
      <c r="C184" s="1" t="s">
        <v>198</v>
      </c>
      <c r="D184" s="1" t="s">
        <v>199</v>
      </c>
      <c r="E184" s="1" t="s">
        <v>68</v>
      </c>
      <c r="F184" s="1" t="s">
        <v>188</v>
      </c>
      <c r="G184" s="1" t="s">
        <v>64</v>
      </c>
      <c r="H184" s="1" t="s">
        <v>176</v>
      </c>
      <c r="I184" s="2">
        <v>158</v>
      </c>
      <c r="J184" s="2">
        <v>38.6</v>
      </c>
      <c r="K184" s="2">
        <f t="shared" si="18"/>
        <v>38.6</v>
      </c>
      <c r="L184" s="2">
        <f t="shared" si="19"/>
        <v>0</v>
      </c>
      <c r="R184" s="7">
        <v>2.29</v>
      </c>
      <c r="S184" s="5">
        <v>524.00925000000007</v>
      </c>
      <c r="T184" s="8">
        <v>36.31</v>
      </c>
      <c r="U184" s="5">
        <v>2499.9434999999999</v>
      </c>
      <c r="AN184" s="5" t="str">
        <f t="shared" si="20"/>
        <v/>
      </c>
      <c r="AP184" s="5" t="str">
        <f t="shared" si="21"/>
        <v/>
      </c>
      <c r="AR184" s="5" t="str">
        <f t="shared" si="22"/>
        <v/>
      </c>
      <c r="AU184" s="5">
        <f t="shared" si="25"/>
        <v>3023.9527499999999</v>
      </c>
      <c r="AV184" s="5">
        <f t="shared" si="23"/>
        <v>716.6768017500001</v>
      </c>
      <c r="AW184" s="11">
        <f t="shared" si="24"/>
        <v>8.5032937456396104E-2</v>
      </c>
      <c r="AX184" s="5">
        <f t="shared" si="26"/>
        <v>85.032937456396098</v>
      </c>
    </row>
    <row r="185" spans="1:50" x14ac:dyDescent="0.25">
      <c r="A185" s="1" t="s">
        <v>200</v>
      </c>
      <c r="B185" s="1" t="s">
        <v>190</v>
      </c>
      <c r="C185" s="1" t="s">
        <v>191</v>
      </c>
      <c r="D185" s="1" t="s">
        <v>192</v>
      </c>
      <c r="E185" s="1" t="s">
        <v>76</v>
      </c>
      <c r="F185" s="1" t="s">
        <v>201</v>
      </c>
      <c r="G185" s="1" t="s">
        <v>64</v>
      </c>
      <c r="H185" s="1" t="s">
        <v>176</v>
      </c>
      <c r="I185" s="2">
        <v>158</v>
      </c>
      <c r="J185" s="2">
        <v>37.44</v>
      </c>
      <c r="K185" s="2">
        <f t="shared" si="18"/>
        <v>14.82</v>
      </c>
      <c r="L185" s="2">
        <f t="shared" si="19"/>
        <v>0</v>
      </c>
      <c r="R185" s="7">
        <v>14.82</v>
      </c>
      <c r="S185" s="5">
        <v>3391.1864999999998</v>
      </c>
      <c r="AN185" s="5" t="str">
        <f t="shared" si="20"/>
        <v/>
      </c>
      <c r="AP185" s="5" t="str">
        <f t="shared" si="21"/>
        <v/>
      </c>
      <c r="AR185" s="5" t="str">
        <f t="shared" si="22"/>
        <v/>
      </c>
      <c r="AU185" s="5">
        <f t="shared" si="25"/>
        <v>3391.1864999999998</v>
      </c>
      <c r="AV185" s="5">
        <f t="shared" si="23"/>
        <v>803.71120050000002</v>
      </c>
      <c r="AW185" s="11">
        <f t="shared" si="24"/>
        <v>9.5359475956585227E-2</v>
      </c>
      <c r="AX185" s="5">
        <f t="shared" si="26"/>
        <v>95.359475956585229</v>
      </c>
    </row>
    <row r="186" spans="1:50" x14ac:dyDescent="0.25">
      <c r="A186" s="1" t="s">
        <v>200</v>
      </c>
      <c r="B186" s="1" t="s">
        <v>190</v>
      </c>
      <c r="C186" s="1" t="s">
        <v>191</v>
      </c>
      <c r="D186" s="1" t="s">
        <v>192</v>
      </c>
      <c r="E186" s="1" t="s">
        <v>70</v>
      </c>
      <c r="F186" s="1" t="s">
        <v>201</v>
      </c>
      <c r="G186" s="1" t="s">
        <v>64</v>
      </c>
      <c r="H186" s="1" t="s">
        <v>176</v>
      </c>
      <c r="I186" s="2">
        <v>158</v>
      </c>
      <c r="J186" s="2">
        <v>40.46</v>
      </c>
      <c r="K186" s="2">
        <f t="shared" si="18"/>
        <v>2.73</v>
      </c>
      <c r="L186" s="2">
        <f t="shared" si="19"/>
        <v>0</v>
      </c>
      <c r="T186" s="8">
        <v>2.73</v>
      </c>
      <c r="U186" s="5">
        <v>187.9605</v>
      </c>
      <c r="AN186" s="5" t="str">
        <f t="shared" si="20"/>
        <v/>
      </c>
      <c r="AP186" s="5" t="str">
        <f t="shared" si="21"/>
        <v/>
      </c>
      <c r="AR186" s="5" t="str">
        <f t="shared" si="22"/>
        <v/>
      </c>
      <c r="AU186" s="5">
        <f t="shared" si="25"/>
        <v>187.9605</v>
      </c>
      <c r="AV186" s="5">
        <f t="shared" si="23"/>
        <v>44.546638500000007</v>
      </c>
      <c r="AW186" s="11">
        <f t="shared" si="24"/>
        <v>5.2854111033226094E-3</v>
      </c>
      <c r="AX186" s="5">
        <f t="shared" si="26"/>
        <v>5.2854111033226099</v>
      </c>
    </row>
    <row r="187" spans="1:50" x14ac:dyDescent="0.25">
      <c r="A187" s="1" t="s">
        <v>200</v>
      </c>
      <c r="B187" s="1" t="s">
        <v>190</v>
      </c>
      <c r="C187" s="1" t="s">
        <v>191</v>
      </c>
      <c r="D187" s="1" t="s">
        <v>192</v>
      </c>
      <c r="E187" s="1" t="s">
        <v>71</v>
      </c>
      <c r="F187" s="1" t="s">
        <v>201</v>
      </c>
      <c r="G187" s="1" t="s">
        <v>64</v>
      </c>
      <c r="H187" s="1" t="s">
        <v>176</v>
      </c>
      <c r="I187" s="2">
        <v>158</v>
      </c>
      <c r="J187" s="2">
        <v>38.770000000000003</v>
      </c>
      <c r="K187" s="2">
        <f t="shared" si="18"/>
        <v>31.18</v>
      </c>
      <c r="L187" s="2">
        <f t="shared" si="19"/>
        <v>0</v>
      </c>
      <c r="R187" s="7">
        <v>7.44</v>
      </c>
      <c r="S187" s="5">
        <v>1702.4580000000001</v>
      </c>
      <c r="T187" s="8">
        <v>23.74</v>
      </c>
      <c r="U187" s="5">
        <v>1634.499</v>
      </c>
      <c r="AN187" s="5" t="str">
        <f t="shared" si="20"/>
        <v/>
      </c>
      <c r="AP187" s="5" t="str">
        <f t="shared" si="21"/>
        <v/>
      </c>
      <c r="AR187" s="5" t="str">
        <f t="shared" si="22"/>
        <v/>
      </c>
      <c r="AU187" s="5">
        <f t="shared" si="25"/>
        <v>3336.9570000000003</v>
      </c>
      <c r="AV187" s="5">
        <f t="shared" si="23"/>
        <v>790.85880900000018</v>
      </c>
      <c r="AW187" s="11">
        <f t="shared" si="24"/>
        <v>9.3834553425374514E-2</v>
      </c>
      <c r="AX187" s="5">
        <f t="shared" si="26"/>
        <v>93.834553425374509</v>
      </c>
    </row>
    <row r="188" spans="1:50" x14ac:dyDescent="0.25">
      <c r="A188" s="1" t="s">
        <v>202</v>
      </c>
      <c r="B188" s="1" t="s">
        <v>203</v>
      </c>
      <c r="C188" s="1" t="s">
        <v>204</v>
      </c>
      <c r="D188" s="1" t="s">
        <v>205</v>
      </c>
      <c r="E188" s="1" t="s">
        <v>71</v>
      </c>
      <c r="F188" s="1" t="s">
        <v>201</v>
      </c>
      <c r="G188" s="1" t="s">
        <v>64</v>
      </c>
      <c r="H188" s="1" t="s">
        <v>176</v>
      </c>
      <c r="I188" s="2">
        <v>157.5</v>
      </c>
      <c r="J188" s="2">
        <v>7.0000000000000007E-2</v>
      </c>
      <c r="K188" s="2">
        <f t="shared" si="18"/>
        <v>6.9999999999999993E-2</v>
      </c>
      <c r="L188" s="2">
        <f t="shared" si="19"/>
        <v>0</v>
      </c>
      <c r="R188" s="7">
        <v>0.01</v>
      </c>
      <c r="S188" s="5">
        <v>2.2882500000000001</v>
      </c>
      <c r="T188" s="8">
        <v>0.06</v>
      </c>
      <c r="U188" s="5">
        <v>4.1310000000000002</v>
      </c>
      <c r="AN188" s="5" t="str">
        <f t="shared" si="20"/>
        <v/>
      </c>
      <c r="AP188" s="5" t="str">
        <f t="shared" si="21"/>
        <v/>
      </c>
      <c r="AR188" s="5" t="str">
        <f t="shared" si="22"/>
        <v/>
      </c>
      <c r="AU188" s="5">
        <f t="shared" si="25"/>
        <v>6.4192499999999999</v>
      </c>
      <c r="AV188" s="5">
        <f t="shared" si="23"/>
        <v>1.5213622500000004</v>
      </c>
      <c r="AW188" s="11">
        <f t="shared" si="24"/>
        <v>1.8050800686848388E-4</v>
      </c>
      <c r="AX188" s="5">
        <f t="shared" si="26"/>
        <v>0.18050800686848389</v>
      </c>
    </row>
    <row r="189" spans="1:50" x14ac:dyDescent="0.25">
      <c r="A189" s="1" t="s">
        <v>202</v>
      </c>
      <c r="B189" s="1" t="s">
        <v>203</v>
      </c>
      <c r="C189" s="1" t="s">
        <v>204</v>
      </c>
      <c r="D189" s="1" t="s">
        <v>205</v>
      </c>
      <c r="E189" s="1" t="s">
        <v>62</v>
      </c>
      <c r="F189" s="1" t="s">
        <v>201</v>
      </c>
      <c r="G189" s="1" t="s">
        <v>64</v>
      </c>
      <c r="H189" s="1" t="s">
        <v>176</v>
      </c>
      <c r="I189" s="2">
        <v>157.5</v>
      </c>
      <c r="J189" s="2">
        <v>38.46</v>
      </c>
      <c r="K189" s="2">
        <f t="shared" si="18"/>
        <v>36.409999999999997</v>
      </c>
      <c r="L189" s="2">
        <f t="shared" si="19"/>
        <v>0</v>
      </c>
      <c r="R189" s="7">
        <v>16.02</v>
      </c>
      <c r="S189" s="5">
        <v>3665.7764999999999</v>
      </c>
      <c r="T189" s="8">
        <v>20.39</v>
      </c>
      <c r="U189" s="5">
        <v>1403.8515</v>
      </c>
      <c r="AN189" s="5" t="str">
        <f t="shared" si="20"/>
        <v/>
      </c>
      <c r="AP189" s="5" t="str">
        <f t="shared" si="21"/>
        <v/>
      </c>
      <c r="AR189" s="5" t="str">
        <f t="shared" si="22"/>
        <v/>
      </c>
      <c r="AU189" s="5">
        <f t="shared" si="25"/>
        <v>5069.6279999999997</v>
      </c>
      <c r="AV189" s="5">
        <f t="shared" si="23"/>
        <v>1201.5018360000001</v>
      </c>
      <c r="AW189" s="11">
        <f t="shared" si="24"/>
        <v>0.1425569102067466</v>
      </c>
      <c r="AX189" s="5">
        <f t="shared" si="26"/>
        <v>142.55691020674661</v>
      </c>
    </row>
    <row r="190" spans="1:50" x14ac:dyDescent="0.25">
      <c r="A190" s="1" t="s">
        <v>202</v>
      </c>
      <c r="B190" s="1" t="s">
        <v>203</v>
      </c>
      <c r="C190" s="1" t="s">
        <v>204</v>
      </c>
      <c r="D190" s="1" t="s">
        <v>205</v>
      </c>
      <c r="E190" s="1" t="s">
        <v>66</v>
      </c>
      <c r="F190" s="1" t="s">
        <v>201</v>
      </c>
      <c r="G190" s="1" t="s">
        <v>64</v>
      </c>
      <c r="H190" s="1" t="s">
        <v>176</v>
      </c>
      <c r="I190" s="2">
        <v>157.5</v>
      </c>
      <c r="J190" s="2">
        <v>40.270000000000003</v>
      </c>
      <c r="K190" s="2">
        <f t="shared" si="18"/>
        <v>1.37</v>
      </c>
      <c r="L190" s="2">
        <f t="shared" si="19"/>
        <v>0</v>
      </c>
      <c r="T190" s="8">
        <v>1.37</v>
      </c>
      <c r="U190" s="5">
        <v>94.324500000000015</v>
      </c>
      <c r="AN190" s="5" t="str">
        <f t="shared" si="20"/>
        <v/>
      </c>
      <c r="AP190" s="5" t="str">
        <f t="shared" si="21"/>
        <v/>
      </c>
      <c r="AR190" s="5" t="str">
        <f t="shared" si="22"/>
        <v/>
      </c>
      <c r="AU190" s="5">
        <f t="shared" si="25"/>
        <v>94.324500000000015</v>
      </c>
      <c r="AV190" s="5">
        <f t="shared" si="23"/>
        <v>22.354906500000006</v>
      </c>
      <c r="AW190" s="11">
        <f t="shared" si="24"/>
        <v>2.6523857917772806E-3</v>
      </c>
      <c r="AX190" s="5">
        <f t="shared" si="26"/>
        <v>2.6523857917772808</v>
      </c>
    </row>
    <row r="191" spans="1:50" x14ac:dyDescent="0.25">
      <c r="A191" s="1" t="s">
        <v>202</v>
      </c>
      <c r="B191" s="1" t="s">
        <v>203</v>
      </c>
      <c r="C191" s="1" t="s">
        <v>204</v>
      </c>
      <c r="D191" s="1" t="s">
        <v>205</v>
      </c>
      <c r="E191" s="1" t="s">
        <v>68</v>
      </c>
      <c r="F191" s="1" t="s">
        <v>201</v>
      </c>
      <c r="G191" s="1" t="s">
        <v>64</v>
      </c>
      <c r="H191" s="1" t="s">
        <v>176</v>
      </c>
      <c r="I191" s="2">
        <v>157.5</v>
      </c>
      <c r="J191" s="2">
        <v>37.770000000000003</v>
      </c>
      <c r="K191" s="2">
        <f t="shared" si="18"/>
        <v>22.990000000000002</v>
      </c>
      <c r="L191" s="2">
        <f t="shared" si="19"/>
        <v>0</v>
      </c>
      <c r="R191" s="7">
        <v>8.19</v>
      </c>
      <c r="S191" s="5">
        <v>1874.0767499999999</v>
      </c>
      <c r="T191" s="8">
        <v>14.8</v>
      </c>
      <c r="U191" s="5">
        <v>1018.98</v>
      </c>
      <c r="AN191" s="5" t="str">
        <f t="shared" si="20"/>
        <v/>
      </c>
      <c r="AP191" s="5" t="str">
        <f t="shared" si="21"/>
        <v/>
      </c>
      <c r="AR191" s="5" t="str">
        <f t="shared" si="22"/>
        <v/>
      </c>
      <c r="AU191" s="5">
        <f t="shared" si="25"/>
        <v>2893.0567499999997</v>
      </c>
      <c r="AV191" s="5">
        <f t="shared" si="23"/>
        <v>685.65444975000003</v>
      </c>
      <c r="AW191" s="11">
        <f t="shared" si="24"/>
        <v>8.135216850876871E-2</v>
      </c>
      <c r="AX191" s="5">
        <f t="shared" si="26"/>
        <v>81.352168508768713</v>
      </c>
    </row>
    <row r="192" spans="1:50" x14ac:dyDescent="0.25">
      <c r="A192" s="1" t="s">
        <v>206</v>
      </c>
      <c r="B192" s="1" t="s">
        <v>194</v>
      </c>
      <c r="C192" s="1" t="s">
        <v>195</v>
      </c>
      <c r="D192" s="1" t="s">
        <v>93</v>
      </c>
      <c r="E192" s="1" t="s">
        <v>104</v>
      </c>
      <c r="F192" s="1" t="s">
        <v>207</v>
      </c>
      <c r="G192" s="1" t="s">
        <v>64</v>
      </c>
      <c r="H192" s="1" t="s">
        <v>176</v>
      </c>
      <c r="I192" s="2">
        <v>156</v>
      </c>
      <c r="J192" s="2">
        <v>0.06</v>
      </c>
      <c r="K192" s="2">
        <f t="shared" si="18"/>
        <v>6.0000000000000005E-2</v>
      </c>
      <c r="L192" s="2">
        <f t="shared" si="19"/>
        <v>0</v>
      </c>
      <c r="P192" s="6">
        <v>0.01</v>
      </c>
      <c r="Q192" s="5">
        <v>3.9892500000000002</v>
      </c>
      <c r="R192" s="7">
        <v>0.05</v>
      </c>
      <c r="S192" s="5">
        <v>11.44125</v>
      </c>
      <c r="AN192" s="5" t="str">
        <f t="shared" si="20"/>
        <v/>
      </c>
      <c r="AP192" s="5" t="str">
        <f t="shared" si="21"/>
        <v/>
      </c>
      <c r="AR192" s="5" t="str">
        <f t="shared" si="22"/>
        <v/>
      </c>
      <c r="AU192" s="5">
        <f t="shared" si="25"/>
        <v>15.4305</v>
      </c>
      <c r="AV192" s="5">
        <f t="shared" si="23"/>
        <v>3.6570285000000005</v>
      </c>
      <c r="AW192" s="11">
        <f t="shared" si="24"/>
        <v>4.339025275513713E-4</v>
      </c>
      <c r="AX192" s="5">
        <f t="shared" si="26"/>
        <v>0.43390252755137132</v>
      </c>
    </row>
    <row r="193" spans="1:50" x14ac:dyDescent="0.25">
      <c r="A193" s="1" t="s">
        <v>206</v>
      </c>
      <c r="B193" s="1" t="s">
        <v>194</v>
      </c>
      <c r="C193" s="1" t="s">
        <v>195</v>
      </c>
      <c r="D193" s="1" t="s">
        <v>93</v>
      </c>
      <c r="E193" s="1" t="s">
        <v>79</v>
      </c>
      <c r="F193" s="1" t="s">
        <v>207</v>
      </c>
      <c r="G193" s="1" t="s">
        <v>64</v>
      </c>
      <c r="H193" s="1" t="s">
        <v>176</v>
      </c>
      <c r="I193" s="2">
        <v>156</v>
      </c>
      <c r="J193" s="2">
        <v>7.0000000000000007E-2</v>
      </c>
      <c r="K193" s="2">
        <f t="shared" si="18"/>
        <v>0.04</v>
      </c>
      <c r="L193" s="2">
        <f t="shared" si="19"/>
        <v>0</v>
      </c>
      <c r="T193" s="8">
        <v>0.04</v>
      </c>
      <c r="U193" s="5">
        <v>2.754</v>
      </c>
      <c r="AN193" s="5" t="str">
        <f t="shared" si="20"/>
        <v/>
      </c>
      <c r="AP193" s="5" t="str">
        <f t="shared" si="21"/>
        <v/>
      </c>
      <c r="AR193" s="5" t="str">
        <f t="shared" si="22"/>
        <v/>
      </c>
      <c r="AU193" s="5">
        <f t="shared" si="25"/>
        <v>2.754</v>
      </c>
      <c r="AV193" s="5">
        <f t="shared" si="23"/>
        <v>0.652698</v>
      </c>
      <c r="AW193" s="11">
        <f t="shared" si="24"/>
        <v>7.7441920927803803E-5</v>
      </c>
      <c r="AX193" s="5">
        <f t="shared" si="26"/>
        <v>7.7441920927803803E-2</v>
      </c>
    </row>
    <row r="194" spans="1:50" x14ac:dyDescent="0.25">
      <c r="A194" s="1" t="s">
        <v>206</v>
      </c>
      <c r="B194" s="1" t="s">
        <v>194</v>
      </c>
      <c r="C194" s="1" t="s">
        <v>195</v>
      </c>
      <c r="D194" s="1" t="s">
        <v>93</v>
      </c>
      <c r="E194" s="1" t="s">
        <v>100</v>
      </c>
      <c r="F194" s="1" t="s">
        <v>207</v>
      </c>
      <c r="G194" s="1" t="s">
        <v>64</v>
      </c>
      <c r="H194" s="1" t="s">
        <v>176</v>
      </c>
      <c r="I194" s="2">
        <v>156</v>
      </c>
      <c r="J194" s="2">
        <v>40</v>
      </c>
      <c r="K194" s="2">
        <f t="shared" si="18"/>
        <v>12.18</v>
      </c>
      <c r="L194" s="2">
        <f t="shared" si="19"/>
        <v>0</v>
      </c>
      <c r="R194" s="7">
        <v>4.82</v>
      </c>
      <c r="S194" s="5">
        <v>1102.9365</v>
      </c>
      <c r="T194" s="8">
        <v>7.36</v>
      </c>
      <c r="U194" s="5">
        <v>506.7360000000001</v>
      </c>
      <c r="AN194" s="5" t="str">
        <f t="shared" si="20"/>
        <v/>
      </c>
      <c r="AP194" s="5" t="str">
        <f t="shared" si="21"/>
        <v/>
      </c>
      <c r="AR194" s="5" t="str">
        <f t="shared" si="22"/>
        <v/>
      </c>
      <c r="AU194" s="5">
        <f t="shared" si="25"/>
        <v>1609.6725000000001</v>
      </c>
      <c r="AV194" s="5">
        <f t="shared" si="23"/>
        <v>381.49238250000008</v>
      </c>
      <c r="AW194" s="11">
        <f t="shared" si="24"/>
        <v>4.5263663930522974E-2</v>
      </c>
      <c r="AX194" s="5">
        <f t="shared" si="26"/>
        <v>45.263663930522974</v>
      </c>
    </row>
    <row r="195" spans="1:50" x14ac:dyDescent="0.25">
      <c r="A195" s="1" t="s">
        <v>206</v>
      </c>
      <c r="B195" s="1" t="s">
        <v>194</v>
      </c>
      <c r="C195" s="1" t="s">
        <v>195</v>
      </c>
      <c r="D195" s="1" t="s">
        <v>93</v>
      </c>
      <c r="E195" s="1" t="s">
        <v>102</v>
      </c>
      <c r="F195" s="1" t="s">
        <v>207</v>
      </c>
      <c r="G195" s="1" t="s">
        <v>64</v>
      </c>
      <c r="H195" s="1" t="s">
        <v>176</v>
      </c>
      <c r="I195" s="2">
        <v>156</v>
      </c>
      <c r="J195" s="2">
        <v>36.97</v>
      </c>
      <c r="K195" s="2">
        <f t="shared" ref="K195:K221" si="27">SUM(N195,P195,R195,T195,V195,X195,Z195,AD195,AG195,AI195,AK195,AY195,BA195,BC195,BE195,AB195)</f>
        <v>36.970000000000006</v>
      </c>
      <c r="L195" s="2">
        <f t="shared" ref="L195:L221" si="28">SUM(M195,AF195,AM195,AO195,AQ195,AS195,AT195)</f>
        <v>0</v>
      </c>
      <c r="P195" s="6">
        <v>20.12</v>
      </c>
      <c r="Q195" s="5">
        <v>8026.371000000001</v>
      </c>
      <c r="R195" s="7">
        <v>16.420000000000002</v>
      </c>
      <c r="S195" s="5">
        <v>3757.3065000000011</v>
      </c>
      <c r="T195" s="8">
        <v>0.43</v>
      </c>
      <c r="U195" s="5">
        <v>29.605499999999999</v>
      </c>
      <c r="AN195" s="5" t="str">
        <f t="shared" ref="AN195:AN221" si="29">IF(AM195&gt;0,AM195*$AN$1,"")</f>
        <v/>
      </c>
      <c r="AP195" s="5" t="str">
        <f t="shared" ref="AP195:AP221" si="30">IF(AO195&gt;0,AO195*$AP$1,"")</f>
        <v/>
      </c>
      <c r="AR195" s="5" t="str">
        <f t="shared" ref="AR195:AR221" si="31">IF(AQ195&gt;0,AQ195*$AR$1,"")</f>
        <v/>
      </c>
      <c r="AU195" s="5">
        <f t="shared" si="25"/>
        <v>11813.283000000001</v>
      </c>
      <c r="AV195" s="5">
        <f t="shared" ref="AV195:AV222" si="32">$AU$225*(AW195/100)</f>
        <v>2799.7480710000009</v>
      </c>
      <c r="AW195" s="11">
        <f t="shared" ref="AW195:AW221" si="33">(AU195/$AU$225)*(100-76.3)</f>
        <v>0.33218711981981447</v>
      </c>
      <c r="AX195" s="5">
        <f t="shared" si="26"/>
        <v>332.18711981981448</v>
      </c>
    </row>
    <row r="196" spans="1:50" x14ac:dyDescent="0.25">
      <c r="A196" s="1" t="s">
        <v>206</v>
      </c>
      <c r="B196" s="1" t="s">
        <v>194</v>
      </c>
      <c r="C196" s="1" t="s">
        <v>195</v>
      </c>
      <c r="D196" s="1" t="s">
        <v>93</v>
      </c>
      <c r="E196" s="1" t="s">
        <v>103</v>
      </c>
      <c r="F196" s="1" t="s">
        <v>207</v>
      </c>
      <c r="G196" s="1" t="s">
        <v>64</v>
      </c>
      <c r="H196" s="1" t="s">
        <v>176</v>
      </c>
      <c r="I196" s="2">
        <v>156</v>
      </c>
      <c r="J196" s="2">
        <v>37.369999999999997</v>
      </c>
      <c r="K196" s="2">
        <f t="shared" si="27"/>
        <v>37.369999999999997</v>
      </c>
      <c r="L196" s="2">
        <f t="shared" si="28"/>
        <v>0</v>
      </c>
      <c r="P196" s="6">
        <v>3.63</v>
      </c>
      <c r="Q196" s="5">
        <v>1448.0977499999999</v>
      </c>
      <c r="R196" s="7">
        <v>17.89</v>
      </c>
      <c r="S196" s="5">
        <v>4093.679250000001</v>
      </c>
      <c r="T196" s="8">
        <v>15.85</v>
      </c>
      <c r="U196" s="5">
        <v>1091.2725</v>
      </c>
      <c r="AN196" s="5" t="str">
        <f t="shared" si="29"/>
        <v/>
      </c>
      <c r="AP196" s="5" t="str">
        <f t="shared" si="30"/>
        <v/>
      </c>
      <c r="AR196" s="5" t="str">
        <f t="shared" si="31"/>
        <v/>
      </c>
      <c r="AU196" s="5">
        <f t="shared" ref="AU196:AU221" si="34">SUM(O196,Q196,S196,U196,W196,Y196,AA196,AE196,AH196,AJ196,AL196,AZ196,BB196,BD196,BF196,AC196)</f>
        <v>6633.049500000001</v>
      </c>
      <c r="AV196" s="5">
        <f t="shared" si="32"/>
        <v>1572.0327315000004</v>
      </c>
      <c r="AW196" s="11">
        <f t="shared" si="33"/>
        <v>0.18652000540639385</v>
      </c>
      <c r="AX196" s="5">
        <f t="shared" ref="AX196:AX221" si="35">(AW196/100)*$AX$1</f>
        <v>186.52000540639384</v>
      </c>
    </row>
    <row r="197" spans="1:50" x14ac:dyDescent="0.25">
      <c r="A197" s="1" t="s">
        <v>206</v>
      </c>
      <c r="B197" s="1" t="s">
        <v>194</v>
      </c>
      <c r="C197" s="1" t="s">
        <v>195</v>
      </c>
      <c r="D197" s="1" t="s">
        <v>93</v>
      </c>
      <c r="E197" s="1" t="s">
        <v>89</v>
      </c>
      <c r="F197" s="1" t="s">
        <v>207</v>
      </c>
      <c r="G197" s="1" t="s">
        <v>64</v>
      </c>
      <c r="H197" s="1" t="s">
        <v>176</v>
      </c>
      <c r="I197" s="2">
        <v>156</v>
      </c>
      <c r="J197" s="2">
        <v>40</v>
      </c>
      <c r="K197" s="2">
        <f t="shared" si="27"/>
        <v>3.3899999999999997</v>
      </c>
      <c r="L197" s="2">
        <f t="shared" si="28"/>
        <v>0</v>
      </c>
      <c r="R197" s="7">
        <v>0.61</v>
      </c>
      <c r="S197" s="5">
        <v>139.58324999999999</v>
      </c>
      <c r="T197" s="8">
        <v>2.78</v>
      </c>
      <c r="U197" s="5">
        <v>191.40299999999999</v>
      </c>
      <c r="AN197" s="5" t="str">
        <f t="shared" si="29"/>
        <v/>
      </c>
      <c r="AP197" s="5" t="str">
        <f t="shared" si="30"/>
        <v/>
      </c>
      <c r="AR197" s="5" t="str">
        <f t="shared" si="31"/>
        <v/>
      </c>
      <c r="AU197" s="5">
        <f t="shared" si="34"/>
        <v>330.98624999999998</v>
      </c>
      <c r="AV197" s="5">
        <f t="shared" si="32"/>
        <v>78.443741250000002</v>
      </c>
      <c r="AW197" s="11">
        <f t="shared" si="33"/>
        <v>9.3072661585658321E-3</v>
      </c>
      <c r="AX197" s="5">
        <f t="shared" si="35"/>
        <v>9.3072661585658327</v>
      </c>
    </row>
    <row r="198" spans="1:50" x14ac:dyDescent="0.25">
      <c r="A198" s="1" t="s">
        <v>208</v>
      </c>
      <c r="B198" s="1" t="s">
        <v>209</v>
      </c>
      <c r="C198" s="1" t="s">
        <v>96</v>
      </c>
      <c r="D198" s="1" t="s">
        <v>93</v>
      </c>
      <c r="E198" s="1" t="s">
        <v>78</v>
      </c>
      <c r="F198" s="1" t="s">
        <v>207</v>
      </c>
      <c r="G198" s="1" t="s">
        <v>64</v>
      </c>
      <c r="H198" s="1" t="s">
        <v>176</v>
      </c>
      <c r="I198" s="2">
        <v>158.36000000000001</v>
      </c>
      <c r="J198" s="2">
        <v>40</v>
      </c>
      <c r="K198" s="2">
        <f t="shared" si="27"/>
        <v>23.27</v>
      </c>
      <c r="L198" s="2">
        <f t="shared" si="28"/>
        <v>0</v>
      </c>
      <c r="P198" s="6">
        <v>8.64</v>
      </c>
      <c r="Q198" s="5">
        <v>3446.712</v>
      </c>
      <c r="R198" s="7">
        <v>13.16</v>
      </c>
      <c r="S198" s="5">
        <v>3011.337</v>
      </c>
      <c r="T198" s="8">
        <v>1.47</v>
      </c>
      <c r="U198" s="5">
        <v>101.20950000000001</v>
      </c>
      <c r="AN198" s="5" t="str">
        <f t="shared" si="29"/>
        <v/>
      </c>
      <c r="AP198" s="5" t="str">
        <f t="shared" si="30"/>
        <v/>
      </c>
      <c r="AR198" s="5" t="str">
        <f t="shared" si="31"/>
        <v/>
      </c>
      <c r="AU198" s="5">
        <f t="shared" si="34"/>
        <v>6559.2584999999999</v>
      </c>
      <c r="AV198" s="5">
        <f t="shared" si="32"/>
        <v>1554.5442645000001</v>
      </c>
      <c r="AW198" s="11">
        <f t="shared" si="33"/>
        <v>0.18444501746624001</v>
      </c>
      <c r="AX198" s="5">
        <f t="shared" si="35"/>
        <v>184.44501746624002</v>
      </c>
    </row>
    <row r="199" spans="1:50" x14ac:dyDescent="0.25">
      <c r="A199" s="1" t="s">
        <v>208</v>
      </c>
      <c r="B199" s="1" t="s">
        <v>209</v>
      </c>
      <c r="C199" s="1" t="s">
        <v>96</v>
      </c>
      <c r="D199" s="1" t="s">
        <v>93</v>
      </c>
      <c r="E199" s="1" t="s">
        <v>106</v>
      </c>
      <c r="F199" s="1" t="s">
        <v>207</v>
      </c>
      <c r="G199" s="1" t="s">
        <v>64</v>
      </c>
      <c r="H199" s="1" t="s">
        <v>176</v>
      </c>
      <c r="I199" s="2">
        <v>158.36000000000001</v>
      </c>
      <c r="J199" s="2">
        <v>35.64</v>
      </c>
      <c r="K199" s="2">
        <f t="shared" si="27"/>
        <v>35.64</v>
      </c>
      <c r="L199" s="2">
        <f t="shared" si="28"/>
        <v>0</v>
      </c>
      <c r="P199" s="6">
        <v>24.27</v>
      </c>
      <c r="Q199" s="5">
        <v>9681.9097500000007</v>
      </c>
      <c r="R199" s="7">
        <v>11.37</v>
      </c>
      <c r="S199" s="5">
        <v>2601.7402499999998</v>
      </c>
      <c r="AN199" s="5" t="str">
        <f t="shared" si="29"/>
        <v/>
      </c>
      <c r="AP199" s="5" t="str">
        <f t="shared" si="30"/>
        <v/>
      </c>
      <c r="AR199" s="5" t="str">
        <f t="shared" si="31"/>
        <v/>
      </c>
      <c r="AU199" s="5">
        <f t="shared" si="34"/>
        <v>12283.650000000001</v>
      </c>
      <c r="AV199" s="5">
        <f t="shared" si="32"/>
        <v>2911.22505</v>
      </c>
      <c r="AW199" s="11">
        <f t="shared" si="33"/>
        <v>0.34541374437357197</v>
      </c>
      <c r="AX199" s="5">
        <f t="shared" si="35"/>
        <v>345.41374437357194</v>
      </c>
    </row>
    <row r="200" spans="1:50" x14ac:dyDescent="0.25">
      <c r="A200" s="1" t="s">
        <v>208</v>
      </c>
      <c r="B200" s="1" t="s">
        <v>209</v>
      </c>
      <c r="C200" s="1" t="s">
        <v>96</v>
      </c>
      <c r="D200" s="1" t="s">
        <v>93</v>
      </c>
      <c r="E200" s="1" t="s">
        <v>104</v>
      </c>
      <c r="F200" s="1" t="s">
        <v>207</v>
      </c>
      <c r="G200" s="1" t="s">
        <v>64</v>
      </c>
      <c r="H200" s="1" t="s">
        <v>176</v>
      </c>
      <c r="I200" s="2">
        <v>158.36000000000001</v>
      </c>
      <c r="J200" s="2">
        <v>37.4</v>
      </c>
      <c r="K200" s="2">
        <f t="shared" si="27"/>
        <v>37.400000000000006</v>
      </c>
      <c r="L200" s="2">
        <f t="shared" si="28"/>
        <v>0</v>
      </c>
      <c r="P200" s="6">
        <v>1.22</v>
      </c>
      <c r="Q200" s="5">
        <v>486.68849999999998</v>
      </c>
      <c r="R200" s="7">
        <v>15.24</v>
      </c>
      <c r="S200" s="5">
        <v>3487.2930000000001</v>
      </c>
      <c r="T200" s="8">
        <v>20.94</v>
      </c>
      <c r="U200" s="5">
        <v>1441.7190000000001</v>
      </c>
      <c r="AN200" s="5" t="str">
        <f t="shared" si="29"/>
        <v/>
      </c>
      <c r="AP200" s="5" t="str">
        <f t="shared" si="30"/>
        <v/>
      </c>
      <c r="AR200" s="5" t="str">
        <f t="shared" si="31"/>
        <v/>
      </c>
      <c r="AU200" s="5">
        <f t="shared" si="34"/>
        <v>5415.7004999999999</v>
      </c>
      <c r="AV200" s="5">
        <f t="shared" si="32"/>
        <v>1283.5210185000003</v>
      </c>
      <c r="AW200" s="11">
        <f t="shared" si="33"/>
        <v>0.15228839865274785</v>
      </c>
      <c r="AX200" s="5">
        <f t="shared" si="35"/>
        <v>152.28839865274784</v>
      </c>
    </row>
    <row r="201" spans="1:50" x14ac:dyDescent="0.25">
      <c r="A201" s="1" t="s">
        <v>208</v>
      </c>
      <c r="B201" s="1" t="s">
        <v>209</v>
      </c>
      <c r="C201" s="1" t="s">
        <v>96</v>
      </c>
      <c r="D201" s="1" t="s">
        <v>93</v>
      </c>
      <c r="E201" s="1" t="s">
        <v>79</v>
      </c>
      <c r="F201" s="1" t="s">
        <v>207</v>
      </c>
      <c r="G201" s="1" t="s">
        <v>64</v>
      </c>
      <c r="H201" s="1" t="s">
        <v>176</v>
      </c>
      <c r="I201" s="2">
        <v>158.36000000000001</v>
      </c>
      <c r="J201" s="2">
        <v>39.369999999999997</v>
      </c>
      <c r="K201" s="2">
        <f t="shared" si="27"/>
        <v>39.369999999999997</v>
      </c>
      <c r="L201" s="2">
        <f t="shared" si="28"/>
        <v>0</v>
      </c>
      <c r="R201" s="7">
        <v>6.21</v>
      </c>
      <c r="S201" s="5">
        <v>1421.00325</v>
      </c>
      <c r="T201" s="8">
        <v>33.159999999999997</v>
      </c>
      <c r="U201" s="5">
        <v>2283.0659999999998</v>
      </c>
      <c r="AN201" s="5" t="str">
        <f t="shared" si="29"/>
        <v/>
      </c>
      <c r="AP201" s="5" t="str">
        <f t="shared" si="30"/>
        <v/>
      </c>
      <c r="AR201" s="5" t="str">
        <f t="shared" si="31"/>
        <v/>
      </c>
      <c r="AU201" s="5">
        <f t="shared" si="34"/>
        <v>3704.0692499999996</v>
      </c>
      <c r="AV201" s="5">
        <f t="shared" si="32"/>
        <v>877.86441224999987</v>
      </c>
      <c r="AW201" s="11">
        <f t="shared" si="33"/>
        <v>0.10415767537022858</v>
      </c>
      <c r="AX201" s="5">
        <f t="shared" si="35"/>
        <v>104.15767537022857</v>
      </c>
    </row>
    <row r="202" spans="1:50" x14ac:dyDescent="0.25">
      <c r="A202" s="1" t="s">
        <v>235</v>
      </c>
      <c r="B202" s="1" t="s">
        <v>237</v>
      </c>
      <c r="C202" s="1" t="s">
        <v>238</v>
      </c>
      <c r="D202" s="1" t="s">
        <v>239</v>
      </c>
      <c r="E202" s="1" t="s">
        <v>89</v>
      </c>
      <c r="F202" s="1" t="s">
        <v>88</v>
      </c>
      <c r="G202" s="1" t="s">
        <v>64</v>
      </c>
      <c r="H202" s="1" t="s">
        <v>65</v>
      </c>
      <c r="J202" s="2">
        <v>5.4</v>
      </c>
      <c r="K202" s="2">
        <f t="shared" si="27"/>
        <v>1.42</v>
      </c>
      <c r="L202" s="2">
        <f t="shared" si="28"/>
        <v>0</v>
      </c>
      <c r="AI202" s="9">
        <v>1.42</v>
      </c>
      <c r="AJ202" s="5">
        <v>498.70755000000003</v>
      </c>
      <c r="AU202" s="5">
        <f t="shared" ref="AU202:AU209" si="36">SUM(O202,Q202,S202,U202,W202,Y202,AA202,AE202,AH202,AJ202,AL202,AZ202,BB202,BD202,BF202,AC202)</f>
        <v>498.70755000000003</v>
      </c>
      <c r="AV202" s="5">
        <f t="shared" si="32"/>
        <v>118.19368935</v>
      </c>
      <c r="AW202" s="11">
        <f t="shared" si="33"/>
        <v>1.4023555066520973E-2</v>
      </c>
      <c r="AX202" s="5">
        <f t="shared" ref="AX202:AX209" si="37">(AW202/100)*$AX$1</f>
        <v>14.023555066520972</v>
      </c>
    </row>
    <row r="203" spans="1:50" x14ac:dyDescent="0.25">
      <c r="A203" s="1" t="s">
        <v>235</v>
      </c>
      <c r="B203" s="1" t="s">
        <v>237</v>
      </c>
      <c r="C203" s="1" t="s">
        <v>238</v>
      </c>
      <c r="D203" s="1" t="s">
        <v>239</v>
      </c>
      <c r="E203" s="1" t="s">
        <v>67</v>
      </c>
      <c r="F203" s="1" t="s">
        <v>88</v>
      </c>
      <c r="G203" s="1" t="s">
        <v>64</v>
      </c>
      <c r="H203" s="1" t="s">
        <v>65</v>
      </c>
      <c r="J203" s="2">
        <v>4.5999999999999996</v>
      </c>
      <c r="K203" s="2">
        <f t="shared" si="27"/>
        <v>3.41</v>
      </c>
      <c r="L203" s="2">
        <f t="shared" si="28"/>
        <v>0</v>
      </c>
      <c r="AI203" s="9">
        <v>3.41</v>
      </c>
      <c r="AJ203" s="5">
        <v>1196.9619</v>
      </c>
      <c r="AU203" s="5">
        <f t="shared" si="36"/>
        <v>1196.9619</v>
      </c>
      <c r="AV203" s="5">
        <f t="shared" si="32"/>
        <v>283.67997030000004</v>
      </c>
      <c r="AW203" s="11">
        <f t="shared" si="33"/>
        <v>3.3658325640302758E-2</v>
      </c>
      <c r="AX203" s="5">
        <f t="shared" si="37"/>
        <v>33.658325640302763</v>
      </c>
    </row>
    <row r="204" spans="1:50" x14ac:dyDescent="0.25">
      <c r="A204" s="1" t="s">
        <v>235</v>
      </c>
      <c r="B204" s="1" t="s">
        <v>237</v>
      </c>
      <c r="C204" s="1" t="s">
        <v>238</v>
      </c>
      <c r="D204" s="1" t="s">
        <v>239</v>
      </c>
      <c r="E204" s="1" t="s">
        <v>68</v>
      </c>
      <c r="F204" s="1" t="s">
        <v>88</v>
      </c>
      <c r="G204" s="1" t="s">
        <v>64</v>
      </c>
      <c r="H204" s="1" t="s">
        <v>65</v>
      </c>
      <c r="J204" s="2">
        <v>4.4400000000000004</v>
      </c>
      <c r="K204" s="2">
        <f t="shared" si="27"/>
        <v>4.45</v>
      </c>
      <c r="L204" s="2">
        <f t="shared" si="28"/>
        <v>0</v>
      </c>
      <c r="AI204" s="9">
        <v>4.45</v>
      </c>
      <c r="AJ204" s="5">
        <v>1560.4565</v>
      </c>
      <c r="AU204" s="5">
        <f t="shared" si="36"/>
        <v>1560.4565</v>
      </c>
      <c r="AV204" s="5">
        <f t="shared" si="32"/>
        <v>369.82819050000001</v>
      </c>
      <c r="AW204" s="11">
        <f t="shared" si="33"/>
        <v>4.3879720001553185E-2</v>
      </c>
      <c r="AX204" s="5">
        <f t="shared" si="37"/>
        <v>43.879720001553189</v>
      </c>
    </row>
    <row r="205" spans="1:50" x14ac:dyDescent="0.25">
      <c r="A205" s="1" t="s">
        <v>236</v>
      </c>
      <c r="B205" s="1" t="s">
        <v>237</v>
      </c>
      <c r="C205" s="1" t="s">
        <v>238</v>
      </c>
      <c r="D205" s="1" t="s">
        <v>239</v>
      </c>
      <c r="E205" s="1" t="s">
        <v>103</v>
      </c>
      <c r="F205" s="1" t="s">
        <v>101</v>
      </c>
      <c r="G205" s="1" t="s">
        <v>64</v>
      </c>
      <c r="H205" s="1" t="s">
        <v>65</v>
      </c>
      <c r="J205" s="2">
        <v>4.1500000000000004</v>
      </c>
      <c r="K205" s="2">
        <f t="shared" si="27"/>
        <v>4.1500000000000004</v>
      </c>
      <c r="L205" s="2">
        <f t="shared" si="28"/>
        <v>0</v>
      </c>
      <c r="AI205" s="9">
        <v>4.1500000000000004</v>
      </c>
      <c r="AJ205" s="5">
        <v>1598.3225</v>
      </c>
      <c r="AU205" s="5">
        <f t="shared" si="36"/>
        <v>1598.3225</v>
      </c>
      <c r="AV205" s="5">
        <f t="shared" si="32"/>
        <v>378.80243250000007</v>
      </c>
      <c r="AW205" s="11">
        <f t="shared" si="33"/>
        <v>4.4944504234614997E-2</v>
      </c>
      <c r="AX205" s="5">
        <f t="shared" si="37"/>
        <v>44.944504234614996</v>
      </c>
    </row>
    <row r="206" spans="1:50" x14ac:dyDescent="0.25">
      <c r="A206" s="1" t="s">
        <v>236</v>
      </c>
      <c r="B206" s="1" t="s">
        <v>237</v>
      </c>
      <c r="C206" s="1" t="s">
        <v>238</v>
      </c>
      <c r="D206" s="1" t="s">
        <v>239</v>
      </c>
      <c r="E206" s="1" t="s">
        <v>89</v>
      </c>
      <c r="F206" s="1" t="s">
        <v>101</v>
      </c>
      <c r="G206" s="1" t="s">
        <v>64</v>
      </c>
      <c r="H206" s="1" t="s">
        <v>65</v>
      </c>
      <c r="J206" s="2">
        <v>3.74</v>
      </c>
      <c r="K206" s="2">
        <f t="shared" si="27"/>
        <v>3.03</v>
      </c>
      <c r="L206" s="2">
        <f t="shared" si="28"/>
        <v>0</v>
      </c>
      <c r="AI206" s="9">
        <v>3.03</v>
      </c>
      <c r="AJ206" s="5">
        <v>1056.8001999999999</v>
      </c>
      <c r="AU206" s="5">
        <f t="shared" si="36"/>
        <v>1056.8001999999999</v>
      </c>
      <c r="AV206" s="5">
        <f t="shared" si="32"/>
        <v>250.4616474</v>
      </c>
      <c r="AW206" s="11">
        <f t="shared" si="33"/>
        <v>2.971700708964678E-2</v>
      </c>
      <c r="AX206" s="5">
        <f t="shared" si="37"/>
        <v>29.717007089646781</v>
      </c>
    </row>
    <row r="207" spans="1:50" x14ac:dyDescent="0.25">
      <c r="A207" s="1">
        <v>100</v>
      </c>
      <c r="B207" s="1" t="s">
        <v>124</v>
      </c>
      <c r="C207" s="1" t="s">
        <v>226</v>
      </c>
      <c r="D207" s="1" t="s">
        <v>227</v>
      </c>
      <c r="K207" s="2">
        <f t="shared" si="27"/>
        <v>14.65</v>
      </c>
      <c r="L207" s="2">
        <f t="shared" si="28"/>
        <v>0</v>
      </c>
      <c r="N207" s="4">
        <v>0.05</v>
      </c>
      <c r="O207" s="5">
        <v>26.46</v>
      </c>
      <c r="P207" s="6">
        <v>0.01</v>
      </c>
      <c r="Q207" s="5">
        <v>3.99</v>
      </c>
      <c r="V207" s="2">
        <v>1.32</v>
      </c>
      <c r="W207" s="5">
        <v>72.171000000000006</v>
      </c>
      <c r="Z207" s="9">
        <v>13.27</v>
      </c>
      <c r="AA207" s="5">
        <v>408.99</v>
      </c>
      <c r="AN207" s="5" t="str">
        <f>IF(AM207&gt;0,AM207*$AN$1,"")</f>
        <v/>
      </c>
      <c r="AR207" s="5" t="str">
        <f>IF(AQ207&gt;0,AQ207*$AR$1,"")</f>
        <v/>
      </c>
      <c r="AU207" s="5">
        <f>SUM(O207,Q207,S207,U207,W207,Y207,AA207,AE207,AH207,AJ207,AL207,AZ207,BB207,BD207,BF207,AC207)</f>
        <v>511.61099999999999</v>
      </c>
      <c r="AV207" s="5">
        <f t="shared" si="32"/>
        <v>121.25180700000003</v>
      </c>
      <c r="AW207" s="11">
        <f t="shared" si="33"/>
        <v>1.4386397461072852E-2</v>
      </c>
      <c r="AX207" s="5">
        <f>(AW207/100)*$AX$1</f>
        <v>14.386397461072853</v>
      </c>
    </row>
    <row r="208" spans="1:50" x14ac:dyDescent="0.25">
      <c r="B208" s="41" t="s">
        <v>223</v>
      </c>
      <c r="K208" s="2">
        <f t="shared" si="27"/>
        <v>0</v>
      </c>
      <c r="L208" s="2">
        <f t="shared" si="28"/>
        <v>0</v>
      </c>
      <c r="AU208" s="5">
        <f t="shared" si="36"/>
        <v>0</v>
      </c>
      <c r="AV208" s="5">
        <f t="shared" si="32"/>
        <v>0</v>
      </c>
      <c r="AW208" s="11">
        <f t="shared" si="33"/>
        <v>0</v>
      </c>
      <c r="AX208" s="5">
        <f t="shared" si="37"/>
        <v>0</v>
      </c>
    </row>
    <row r="209" spans="2:50" x14ac:dyDescent="0.25">
      <c r="B209" s="1" t="s">
        <v>210</v>
      </c>
      <c r="C209" s="1" t="s">
        <v>228</v>
      </c>
      <c r="D209" s="1" t="s">
        <v>229</v>
      </c>
      <c r="J209" s="2">
        <v>10.27</v>
      </c>
      <c r="K209" s="2">
        <f t="shared" si="27"/>
        <v>7.2799999999999994</v>
      </c>
      <c r="L209" s="2">
        <f t="shared" si="28"/>
        <v>0</v>
      </c>
      <c r="AI209" s="9">
        <v>7.2799999999999994</v>
      </c>
      <c r="AJ209" s="5">
        <v>2556.7541999999999</v>
      </c>
      <c r="AN209" s="5" t="str">
        <f t="shared" si="29"/>
        <v/>
      </c>
      <c r="AP209" s="5" t="str">
        <f t="shared" si="30"/>
        <v/>
      </c>
      <c r="AR209" s="5" t="str">
        <f t="shared" si="31"/>
        <v/>
      </c>
      <c r="AU209" s="5">
        <f t="shared" si="36"/>
        <v>2556.7541999999999</v>
      </c>
      <c r="AV209" s="5">
        <f t="shared" si="32"/>
        <v>605.95074539999996</v>
      </c>
      <c r="AW209" s="11">
        <f t="shared" si="33"/>
        <v>7.1895409073431463E-2</v>
      </c>
      <c r="AX209" s="5">
        <f t="shared" si="37"/>
        <v>71.895409073431466</v>
      </c>
    </row>
    <row r="210" spans="2:50" x14ac:dyDescent="0.25">
      <c r="B210" s="41" t="s">
        <v>224</v>
      </c>
      <c r="K210" s="2">
        <f t="shared" si="27"/>
        <v>0</v>
      </c>
      <c r="L210" s="2">
        <f t="shared" si="28"/>
        <v>0</v>
      </c>
      <c r="AU210" s="5">
        <f t="shared" si="34"/>
        <v>0</v>
      </c>
      <c r="AV210" s="5">
        <f t="shared" si="32"/>
        <v>0</v>
      </c>
      <c r="AW210" s="11">
        <f t="shared" si="33"/>
        <v>0</v>
      </c>
      <c r="AX210" s="5">
        <f t="shared" si="35"/>
        <v>0</v>
      </c>
    </row>
    <row r="211" spans="2:50" x14ac:dyDescent="0.25">
      <c r="B211" s="1" t="s">
        <v>211</v>
      </c>
      <c r="C211" s="1" t="s">
        <v>230</v>
      </c>
      <c r="D211" s="1" t="s">
        <v>231</v>
      </c>
      <c r="J211" s="2">
        <v>21.11</v>
      </c>
      <c r="K211" s="2">
        <f t="shared" si="27"/>
        <v>7.54</v>
      </c>
      <c r="L211" s="2">
        <f t="shared" si="28"/>
        <v>0</v>
      </c>
      <c r="AI211" s="9">
        <v>7.54</v>
      </c>
      <c r="AJ211" s="5">
        <v>2648.0668500000002</v>
      </c>
      <c r="AN211" s="5" t="str">
        <f t="shared" si="29"/>
        <v/>
      </c>
      <c r="AP211" s="5" t="str">
        <f t="shared" si="30"/>
        <v/>
      </c>
      <c r="AR211" s="5" t="str">
        <f t="shared" si="31"/>
        <v/>
      </c>
      <c r="AU211" s="5">
        <f t="shared" si="34"/>
        <v>2648.0668500000002</v>
      </c>
      <c r="AV211" s="5">
        <f t="shared" si="32"/>
        <v>627.59184345000006</v>
      </c>
      <c r="AW211" s="11">
        <f t="shared" si="33"/>
        <v>7.4463102254625449E-2</v>
      </c>
      <c r="AX211" s="5">
        <f t="shared" si="35"/>
        <v>74.463102254625454</v>
      </c>
    </row>
    <row r="212" spans="2:50" x14ac:dyDescent="0.25">
      <c r="B212" s="1" t="s">
        <v>212</v>
      </c>
      <c r="C212" s="1" t="s">
        <v>230</v>
      </c>
      <c r="D212" s="1" t="s">
        <v>231</v>
      </c>
      <c r="J212" s="2">
        <v>5.15</v>
      </c>
      <c r="K212" s="2">
        <f t="shared" si="27"/>
        <v>1.1299999999999999</v>
      </c>
      <c r="L212" s="2">
        <f t="shared" si="28"/>
        <v>0</v>
      </c>
      <c r="AB212" s="2">
        <v>1.1299999999999999</v>
      </c>
      <c r="AC212" s="5">
        <v>98.547299999999979</v>
      </c>
      <c r="AN212" s="5" t="str">
        <f t="shared" si="29"/>
        <v/>
      </c>
      <c r="AP212" s="5" t="str">
        <f t="shared" si="30"/>
        <v/>
      </c>
      <c r="AR212" s="5" t="str">
        <f t="shared" si="31"/>
        <v/>
      </c>
      <c r="AU212" s="5">
        <f t="shared" si="34"/>
        <v>98.547299999999979</v>
      </c>
      <c r="AV212" s="5">
        <f t="shared" si="32"/>
        <v>23.3557101</v>
      </c>
      <c r="AW212" s="11">
        <f t="shared" si="33"/>
        <v>2.7711300705332456E-3</v>
      </c>
      <c r="AX212" s="5">
        <f t="shared" si="35"/>
        <v>2.7711300705332458</v>
      </c>
    </row>
    <row r="213" spans="2:50" x14ac:dyDescent="0.25">
      <c r="B213" s="41" t="s">
        <v>233</v>
      </c>
      <c r="K213" s="2">
        <f t="shared" si="27"/>
        <v>0</v>
      </c>
      <c r="L213" s="2">
        <f t="shared" si="28"/>
        <v>0</v>
      </c>
      <c r="AU213" s="5">
        <f t="shared" si="34"/>
        <v>0</v>
      </c>
      <c r="AV213" s="5">
        <f t="shared" si="32"/>
        <v>0</v>
      </c>
      <c r="AW213" s="11">
        <f t="shared" si="33"/>
        <v>0</v>
      </c>
      <c r="AX213" s="5">
        <f t="shared" si="35"/>
        <v>0</v>
      </c>
    </row>
    <row r="214" spans="2:50" x14ac:dyDescent="0.25">
      <c r="B214" s="1" t="s">
        <v>213</v>
      </c>
      <c r="C214" s="1" t="s">
        <v>234</v>
      </c>
      <c r="D214" s="1" t="s">
        <v>227</v>
      </c>
      <c r="J214" s="2">
        <v>10.29</v>
      </c>
      <c r="K214" s="2">
        <f t="shared" si="27"/>
        <v>10.71</v>
      </c>
      <c r="L214" s="2">
        <f t="shared" si="28"/>
        <v>0</v>
      </c>
      <c r="AI214" s="9">
        <v>10.71</v>
      </c>
      <c r="AJ214" s="5">
        <v>3556.08</v>
      </c>
      <c r="AN214" s="5" t="str">
        <f>IF(AM214&gt;0,AM214*$AN$1,"")</f>
        <v/>
      </c>
      <c r="AP214" s="5" t="str">
        <f>IF(AO214&gt;0,AO214*$AP$1,"")</f>
        <v/>
      </c>
      <c r="AR214" s="5" t="str">
        <f>IF(AQ214&gt;0,AQ214*$AR$1,"")</f>
        <v/>
      </c>
      <c r="AU214" s="5">
        <f>SUM(O214,Q214,S214,U214,W214,Y214,AA214,AE214,AH214,AJ214,AL214,AZ214,BB214,BD214,BF214,AC214)</f>
        <v>3556.08</v>
      </c>
      <c r="AV214" s="5">
        <f t="shared" si="32"/>
        <v>842.79096000000015</v>
      </c>
      <c r="AW214" s="11">
        <f t="shared" si="33"/>
        <v>9.9996247702594243E-2</v>
      </c>
      <c r="AX214" s="5">
        <f>(AW214/100)*$AX$1</f>
        <v>99.996247702594246</v>
      </c>
    </row>
    <row r="215" spans="2:50" x14ac:dyDescent="0.25">
      <c r="B215" s="1" t="s">
        <v>214</v>
      </c>
      <c r="C215" s="1" t="s">
        <v>234</v>
      </c>
      <c r="D215" s="1" t="s">
        <v>227</v>
      </c>
      <c r="J215" s="2">
        <v>9.7899999999999991</v>
      </c>
      <c r="K215" s="2">
        <f t="shared" si="27"/>
        <v>10.5</v>
      </c>
      <c r="L215" s="2">
        <f t="shared" si="28"/>
        <v>0</v>
      </c>
      <c r="AI215" s="9">
        <v>10.5</v>
      </c>
      <c r="AJ215" s="5">
        <v>3503.4045750000009</v>
      </c>
      <c r="AN215" s="5" t="str">
        <f t="shared" si="29"/>
        <v/>
      </c>
      <c r="AP215" s="5" t="str">
        <f t="shared" si="30"/>
        <v/>
      </c>
      <c r="AR215" s="5" t="str">
        <f t="shared" si="31"/>
        <v/>
      </c>
      <c r="AU215" s="5">
        <f t="shared" si="34"/>
        <v>3503.4045750000009</v>
      </c>
      <c r="AV215" s="5">
        <f t="shared" si="32"/>
        <v>830.30688427500036</v>
      </c>
      <c r="AW215" s="11">
        <f t="shared" si="33"/>
        <v>9.8515025444900567E-2</v>
      </c>
      <c r="AX215" s="5">
        <f t="shared" si="35"/>
        <v>98.515025444900573</v>
      </c>
    </row>
    <row r="216" spans="2:50" x14ac:dyDescent="0.25">
      <c r="B216" s="1" t="s">
        <v>215</v>
      </c>
      <c r="C216" s="1" t="s">
        <v>234</v>
      </c>
      <c r="D216" s="1" t="s">
        <v>227</v>
      </c>
      <c r="J216" s="2">
        <v>3.94</v>
      </c>
      <c r="K216" s="2">
        <f t="shared" si="27"/>
        <v>4.49</v>
      </c>
      <c r="L216" s="2">
        <f t="shared" si="28"/>
        <v>0</v>
      </c>
      <c r="AI216" s="9">
        <v>4.49</v>
      </c>
      <c r="AJ216" s="5">
        <v>1374.7981500000001</v>
      </c>
      <c r="AN216" s="5" t="str">
        <f t="shared" si="29"/>
        <v/>
      </c>
      <c r="AP216" s="5" t="str">
        <f t="shared" si="30"/>
        <v/>
      </c>
      <c r="AR216" s="5" t="str">
        <f t="shared" si="31"/>
        <v/>
      </c>
      <c r="AU216" s="5">
        <f t="shared" si="34"/>
        <v>1374.7981500000001</v>
      </c>
      <c r="AV216" s="5">
        <f t="shared" si="32"/>
        <v>325.82716155000008</v>
      </c>
      <c r="AW216" s="11">
        <f t="shared" si="33"/>
        <v>3.8659044888885608E-2</v>
      </c>
      <c r="AX216" s="5">
        <f t="shared" si="35"/>
        <v>38.65904488888561</v>
      </c>
    </row>
    <row r="217" spans="2:50" x14ac:dyDescent="0.25">
      <c r="B217" s="41" t="s">
        <v>225</v>
      </c>
      <c r="K217" s="2">
        <f t="shared" si="27"/>
        <v>0</v>
      </c>
      <c r="L217" s="2">
        <f t="shared" si="28"/>
        <v>0</v>
      </c>
      <c r="AU217" s="5">
        <f t="shared" si="34"/>
        <v>0</v>
      </c>
      <c r="AV217" s="5">
        <f t="shared" si="32"/>
        <v>0</v>
      </c>
      <c r="AW217" s="11">
        <f t="shared" si="33"/>
        <v>0</v>
      </c>
      <c r="AX217" s="5">
        <f t="shared" si="35"/>
        <v>0</v>
      </c>
    </row>
    <row r="218" spans="2:50" x14ac:dyDescent="0.25">
      <c r="B218" s="1" t="s">
        <v>213</v>
      </c>
      <c r="C218" s="1" t="s">
        <v>232</v>
      </c>
      <c r="D218" s="1" t="s">
        <v>227</v>
      </c>
      <c r="J218" s="2">
        <v>18.2</v>
      </c>
      <c r="K218" s="2">
        <f t="shared" si="27"/>
        <v>21.44</v>
      </c>
      <c r="L218" s="2">
        <f t="shared" si="28"/>
        <v>0</v>
      </c>
      <c r="AI218" s="9">
        <v>21.44</v>
      </c>
      <c r="AJ218" s="5">
        <v>7430.0081625000021</v>
      </c>
      <c r="AN218" s="5" t="str">
        <f t="shared" si="29"/>
        <v/>
      </c>
      <c r="AP218" s="5" t="str">
        <f t="shared" si="30"/>
        <v/>
      </c>
      <c r="AR218" s="5" t="str">
        <f t="shared" si="31"/>
        <v/>
      </c>
      <c r="AU218" s="5">
        <f t="shared" si="34"/>
        <v>7430.0081625000021</v>
      </c>
      <c r="AV218" s="5">
        <f t="shared" si="32"/>
        <v>1760.9119345125007</v>
      </c>
      <c r="AW218" s="11">
        <f t="shared" si="33"/>
        <v>0.20893032121033478</v>
      </c>
      <c r="AX218" s="5">
        <f t="shared" si="35"/>
        <v>208.93032121033477</v>
      </c>
    </row>
    <row r="219" spans="2:50" x14ac:dyDescent="0.25">
      <c r="B219" s="1" t="s">
        <v>216</v>
      </c>
      <c r="C219" s="1" t="s">
        <v>232</v>
      </c>
      <c r="D219" s="1" t="s">
        <v>227</v>
      </c>
      <c r="J219" s="2">
        <v>16.260000000000002</v>
      </c>
      <c r="K219" s="2">
        <f t="shared" si="27"/>
        <v>10.56</v>
      </c>
      <c r="L219" s="2">
        <f t="shared" si="28"/>
        <v>0</v>
      </c>
      <c r="AI219" s="9">
        <v>10.56</v>
      </c>
      <c r="AJ219" s="5">
        <v>3838.9306725000001</v>
      </c>
      <c r="AN219" s="5" t="str">
        <f t="shared" si="29"/>
        <v/>
      </c>
      <c r="AP219" s="5" t="str">
        <f t="shared" si="30"/>
        <v/>
      </c>
      <c r="AR219" s="5" t="str">
        <f t="shared" si="31"/>
        <v/>
      </c>
      <c r="AU219" s="5">
        <f t="shared" si="34"/>
        <v>3838.9306725000001</v>
      </c>
      <c r="AV219" s="5">
        <f t="shared" si="32"/>
        <v>909.82656938250011</v>
      </c>
      <c r="AW219" s="11">
        <f t="shared" si="33"/>
        <v>0.10794995119356053</v>
      </c>
      <c r="AX219" s="5">
        <f t="shared" si="35"/>
        <v>107.94995119356052</v>
      </c>
    </row>
    <row r="220" spans="2:50" x14ac:dyDescent="0.25">
      <c r="B220" s="1" t="s">
        <v>217</v>
      </c>
      <c r="C220" s="1" t="s">
        <v>232</v>
      </c>
      <c r="D220" s="1" t="s">
        <v>227</v>
      </c>
      <c r="J220" s="2">
        <v>13.43</v>
      </c>
      <c r="K220" s="2">
        <f t="shared" si="27"/>
        <v>8.25</v>
      </c>
      <c r="L220" s="2">
        <f t="shared" si="28"/>
        <v>0</v>
      </c>
      <c r="AB220" s="2">
        <v>0.87</v>
      </c>
      <c r="AC220" s="5">
        <v>75.872699999999995</v>
      </c>
      <c r="AI220" s="9">
        <v>7.38</v>
      </c>
      <c r="AJ220" s="5">
        <v>2661.7956749999998</v>
      </c>
      <c r="AN220" s="5" t="str">
        <f t="shared" si="29"/>
        <v/>
      </c>
      <c r="AP220" s="5" t="str">
        <f t="shared" si="30"/>
        <v/>
      </c>
      <c r="AR220" s="5" t="str">
        <f t="shared" si="31"/>
        <v/>
      </c>
      <c r="AU220" s="5">
        <f t="shared" si="34"/>
        <v>2737.6683749999997</v>
      </c>
      <c r="AV220" s="5">
        <f t="shared" si="32"/>
        <v>648.82740487500007</v>
      </c>
      <c r="AW220" s="11">
        <f t="shared" si="33"/>
        <v>7.6982678948184141E-2</v>
      </c>
      <c r="AX220" s="5">
        <f t="shared" si="35"/>
        <v>76.982678948184144</v>
      </c>
    </row>
    <row r="221" spans="2:50" x14ac:dyDescent="0.25">
      <c r="B221" s="1" t="s">
        <v>218</v>
      </c>
      <c r="C221" s="1" t="s">
        <v>232</v>
      </c>
      <c r="D221" s="1" t="s">
        <v>227</v>
      </c>
      <c r="J221" s="2">
        <v>4.21</v>
      </c>
      <c r="K221" s="2">
        <f t="shared" si="27"/>
        <v>0.87</v>
      </c>
      <c r="L221" s="2">
        <f t="shared" si="28"/>
        <v>0</v>
      </c>
      <c r="AB221" s="2">
        <v>0.87</v>
      </c>
      <c r="AC221" s="5">
        <v>75.872699999999995</v>
      </c>
      <c r="AN221" s="5" t="str">
        <f t="shared" si="29"/>
        <v/>
      </c>
      <c r="AP221" s="5" t="str">
        <f t="shared" si="30"/>
        <v/>
      </c>
      <c r="AR221" s="5" t="str">
        <f t="shared" si="31"/>
        <v/>
      </c>
      <c r="AU221" s="5">
        <f t="shared" si="34"/>
        <v>75.872699999999995</v>
      </c>
      <c r="AV221" s="5">
        <f t="shared" si="32"/>
        <v>17.981829900000001</v>
      </c>
      <c r="AW221" s="11">
        <f t="shared" si="33"/>
        <v>2.1335249215609945E-3</v>
      </c>
      <c r="AX221" s="5">
        <f t="shared" si="35"/>
        <v>2.1335249215609946</v>
      </c>
    </row>
    <row r="222" spans="2:50" x14ac:dyDescent="0.25">
      <c r="B222" s="1" t="s">
        <v>219</v>
      </c>
      <c r="C222" s="1" t="s">
        <v>232</v>
      </c>
      <c r="D222" s="1" t="s">
        <v>227</v>
      </c>
      <c r="J222" s="2">
        <v>3.16</v>
      </c>
      <c r="K222" s="2">
        <f>SUM(N222,P222,R222,T222,V222,X222,Z222,AD222,AG222,AI222,AK222,AY222,BA222,BC222,BE222,AB222)</f>
        <v>0.14000000000000001</v>
      </c>
      <c r="L222" s="2">
        <f>SUM(M222,AF222,AM222,AO222,AQ222,AS222,AT222)</f>
        <v>0</v>
      </c>
      <c r="AB222" s="2">
        <v>0.14000000000000001</v>
      </c>
      <c r="AC222" s="5">
        <v>12.2094</v>
      </c>
      <c r="AN222" s="5" t="str">
        <f>IF(AM222&gt;0,AM222*$AN$1,"")</f>
        <v/>
      </c>
      <c r="AP222" s="5" t="str">
        <f>IF(AO222&gt;0,AO222*$AP$1,"")</f>
        <v/>
      </c>
      <c r="AR222" s="5" t="str">
        <f>IF(AQ222&gt;0,AQ222*$AR$1,"")</f>
        <v/>
      </c>
      <c r="AU222" s="5">
        <f>SUM(O222,Q222,S222,U222,W222,Y222,AA222,AE222,AH222,AJ222,AL222,AZ222,BB222,BD222,BF222,AC222)</f>
        <v>12.2094</v>
      </c>
      <c r="AV222" s="5">
        <f t="shared" si="32"/>
        <v>2.8936278000000009</v>
      </c>
      <c r="AW222" s="11">
        <f>(AU222/$AU$225)*(100-76.3)</f>
        <v>3.4332584944659689E-4</v>
      </c>
      <c r="AX222" s="5">
        <f>(AW222/100)*$AX$1</f>
        <v>0.34332584944659689</v>
      </c>
    </row>
    <row r="223" spans="2:50" x14ac:dyDescent="0.25">
      <c r="B223" s="41" t="s">
        <v>240</v>
      </c>
    </row>
    <row r="224" spans="2:50" ht="15.75" thickBot="1" x14ac:dyDescent="0.3">
      <c r="B224" s="1" t="s">
        <v>241</v>
      </c>
      <c r="AV224" s="5">
        <f>$AU$225*(AW224/100)</f>
        <v>643073.6325152301</v>
      </c>
      <c r="AW224" s="11">
        <v>76.3</v>
      </c>
      <c r="AX224" s="5">
        <f t="shared" ref="AX224" si="38">(AW224/100)*$AX$1</f>
        <v>76300</v>
      </c>
    </row>
    <row r="225" spans="1:58" ht="15.75" thickTop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>
        <f t="shared" ref="K225:BF225" si="39">SUM(K3:K224)</f>
        <v>3857.7999999999993</v>
      </c>
      <c r="L225" s="28">
        <f t="shared" si="39"/>
        <v>63.500000000000007</v>
      </c>
      <c r="M225" s="29">
        <f t="shared" si="39"/>
        <v>0</v>
      </c>
      <c r="N225" s="30">
        <f t="shared" si="39"/>
        <v>131.25000000000006</v>
      </c>
      <c r="O225" s="31">
        <f t="shared" si="39"/>
        <v>69457.500000000015</v>
      </c>
      <c r="P225" s="32">
        <f t="shared" si="39"/>
        <v>970.85999999999967</v>
      </c>
      <c r="Q225" s="31">
        <f t="shared" si="39"/>
        <v>387300.32804999984</v>
      </c>
      <c r="R225" s="33">
        <f t="shared" si="39"/>
        <v>975.30999999999983</v>
      </c>
      <c r="S225" s="31">
        <f t="shared" si="39"/>
        <v>223175.31075</v>
      </c>
      <c r="T225" s="34">
        <f t="shared" si="39"/>
        <v>870.86999999999989</v>
      </c>
      <c r="U225" s="31">
        <f t="shared" si="39"/>
        <v>59959.3995</v>
      </c>
      <c r="V225" s="28">
        <f t="shared" si="39"/>
        <v>1.32</v>
      </c>
      <c r="W225" s="31">
        <f t="shared" si="39"/>
        <v>72.171000000000006</v>
      </c>
      <c r="X225" s="28">
        <f t="shared" si="39"/>
        <v>0</v>
      </c>
      <c r="Y225" s="31">
        <f t="shared" si="39"/>
        <v>0</v>
      </c>
      <c r="Z225" s="35">
        <f t="shared" si="39"/>
        <v>25.13</v>
      </c>
      <c r="AA225" s="31">
        <f t="shared" si="39"/>
        <v>768.68197499999997</v>
      </c>
      <c r="AB225" s="28">
        <f t="shared" si="39"/>
        <v>786.69999999999993</v>
      </c>
      <c r="AC225" s="31">
        <f t="shared" si="39"/>
        <v>68608.107000000018</v>
      </c>
      <c r="AD225" s="36">
        <f t="shared" si="39"/>
        <v>0</v>
      </c>
      <c r="AE225" s="31">
        <f t="shared" si="39"/>
        <v>0</v>
      </c>
      <c r="AF225" s="28">
        <f t="shared" si="39"/>
        <v>0</v>
      </c>
      <c r="AG225" s="28">
        <f t="shared" si="39"/>
        <v>0</v>
      </c>
      <c r="AH225" s="31">
        <f t="shared" si="39"/>
        <v>0</v>
      </c>
      <c r="AI225" s="35">
        <f t="shared" si="39"/>
        <v>96.36</v>
      </c>
      <c r="AJ225" s="31">
        <f t="shared" si="39"/>
        <v>33481.086934999999</v>
      </c>
      <c r="AK225" s="28">
        <f t="shared" si="39"/>
        <v>0</v>
      </c>
      <c r="AL225" s="31">
        <f t="shared" si="39"/>
        <v>0</v>
      </c>
      <c r="AM225" s="29">
        <f t="shared" si="39"/>
        <v>0</v>
      </c>
      <c r="AN225" s="31">
        <f t="shared" si="39"/>
        <v>0</v>
      </c>
      <c r="AO225" s="29">
        <f t="shared" si="39"/>
        <v>12.589999999999998</v>
      </c>
      <c r="AP225" s="31">
        <f t="shared" si="39"/>
        <v>33010.979999999996</v>
      </c>
      <c r="AQ225" s="28">
        <f t="shared" si="39"/>
        <v>2.0799999999999996</v>
      </c>
      <c r="AR225" s="31">
        <f t="shared" si="39"/>
        <v>2.0799999999999996</v>
      </c>
      <c r="AS225" s="28">
        <f t="shared" si="39"/>
        <v>22.08</v>
      </c>
      <c r="AT225" s="28">
        <f t="shared" si="39"/>
        <v>26.75</v>
      </c>
      <c r="AU225" s="31">
        <f t="shared" si="39"/>
        <v>842822.58521000005</v>
      </c>
      <c r="AV225" s="31">
        <f t="shared" si="39"/>
        <v>842822.58521000016</v>
      </c>
      <c r="AW225" s="28">
        <f t="shared" si="39"/>
        <v>99.999999999999986</v>
      </c>
      <c r="AX225" s="31">
        <f t="shared" si="39"/>
        <v>100000</v>
      </c>
      <c r="AY225" s="37">
        <f t="shared" si="39"/>
        <v>0</v>
      </c>
      <c r="AZ225" s="31">
        <f t="shared" si="39"/>
        <v>0</v>
      </c>
      <c r="BA225" s="38">
        <f t="shared" si="39"/>
        <v>0</v>
      </c>
      <c r="BB225" s="31">
        <f t="shared" si="39"/>
        <v>0</v>
      </c>
      <c r="BC225" s="39">
        <f t="shared" si="39"/>
        <v>0</v>
      </c>
      <c r="BD225" s="31">
        <f t="shared" si="39"/>
        <v>0</v>
      </c>
      <c r="BE225" s="40">
        <f t="shared" si="39"/>
        <v>0</v>
      </c>
      <c r="BF225" s="31">
        <f t="shared" si="39"/>
        <v>0</v>
      </c>
    </row>
    <row r="228" spans="1:58" x14ac:dyDescent="0.25">
      <c r="B228" s="41" t="s">
        <v>220</v>
      </c>
      <c r="C228" s="2">
        <f>SUM(K225,L225)</f>
        <v>3921.2999999999993</v>
      </c>
    </row>
  </sheetData>
  <autoFilter ref="A2:AX225" xr:uid="{00000000-0001-0000-0000-000000000000}"/>
  <conditionalFormatting sqref="I202:I338">
    <cfRule type="notContainsText" dxfId="0" priority="1" operator="notContains" text="#########">
      <formula>ISERROR(SEARCH("#########",I202))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3DD245-1E86-4A8D-A506-65ECC8917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96A9D-38A9-4F00-AC80-4D90B39BBE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E5AA9356-6F2D-43E0-9BC5-AF8B3CFCD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Kody Fossum</cp:lastModifiedBy>
  <dcterms:created xsi:type="dcterms:W3CDTF">2025-08-13T20:26:13Z</dcterms:created>
  <dcterms:modified xsi:type="dcterms:W3CDTF">2025-12-18T03:02:23Z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