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42 Cottonwood Group 1\GIS\Data\3_Tabular_Reports\Group_3\JD35\Tabular\"/>
    </mc:Choice>
  </mc:AlternateContent>
  <xr:revisionPtr revIDLastSave="0" documentId="13_ncr:1_{3865FB90-9EA1-473F-B6EC-823B190606B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_xlnm._FilterDatabase" localSheetId="0" hidden="1">Sheet1!$A$2:$AU$141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K7" i="1"/>
  <c r="K8" i="1"/>
  <c r="K9" i="1"/>
  <c r="K3" i="1"/>
  <c r="K4" i="1"/>
  <c r="L4" i="1"/>
  <c r="K5" i="1"/>
  <c r="L5" i="1"/>
  <c r="K6" i="1"/>
  <c r="L6" i="1"/>
  <c r="L7" i="1"/>
  <c r="L8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1" i="1"/>
  <c r="L131" i="1"/>
  <c r="K133" i="1"/>
  <c r="L133" i="1"/>
  <c r="K134" i="1"/>
  <c r="L134" i="1"/>
  <c r="K136" i="1"/>
  <c r="L136" i="1"/>
  <c r="K137" i="1"/>
  <c r="L137" i="1"/>
  <c r="K138" i="1"/>
  <c r="L138" i="1"/>
  <c r="K139" i="1"/>
  <c r="L139" i="1"/>
  <c r="AR141" i="1"/>
  <c r="AQ141" i="1"/>
  <c r="AO141" i="1"/>
  <c r="AM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AP140" i="1"/>
  <c r="AN140" i="1"/>
  <c r="AL140" i="1"/>
  <c r="L140" i="1"/>
  <c r="K140" i="1"/>
  <c r="AP139" i="1"/>
  <c r="AN139" i="1"/>
  <c r="AL139" i="1"/>
  <c r="AP138" i="1"/>
  <c r="AN138" i="1"/>
  <c r="AL138" i="1"/>
  <c r="AP137" i="1"/>
  <c r="AN137" i="1"/>
  <c r="AL137" i="1"/>
  <c r="AP136" i="1"/>
  <c r="AN136" i="1"/>
  <c r="AL136" i="1"/>
  <c r="AP134" i="1"/>
  <c r="AN134" i="1"/>
  <c r="AL134" i="1"/>
  <c r="AP133" i="1"/>
  <c r="AN133" i="1"/>
  <c r="AL133" i="1"/>
  <c r="AP131" i="1"/>
  <c r="AN131" i="1"/>
  <c r="AL131" i="1"/>
  <c r="AP129" i="1"/>
  <c r="AN129" i="1"/>
  <c r="AL129" i="1"/>
  <c r="AP128" i="1"/>
  <c r="AN128" i="1"/>
  <c r="AL128" i="1"/>
  <c r="AP127" i="1"/>
  <c r="AN127" i="1"/>
  <c r="AL127" i="1"/>
  <c r="AP126" i="1"/>
  <c r="AN126" i="1"/>
  <c r="AL126" i="1"/>
  <c r="AP125" i="1"/>
  <c r="AN125" i="1"/>
  <c r="AL125" i="1"/>
  <c r="AP124" i="1"/>
  <c r="AN124" i="1"/>
  <c r="AL124" i="1"/>
  <c r="AP123" i="1"/>
  <c r="AN123" i="1"/>
  <c r="AL123" i="1"/>
  <c r="AP122" i="1"/>
  <c r="AN122" i="1"/>
  <c r="AL122" i="1"/>
  <c r="AP121" i="1"/>
  <c r="AN121" i="1"/>
  <c r="AL121" i="1"/>
  <c r="AP120" i="1"/>
  <c r="AN120" i="1"/>
  <c r="AL120" i="1"/>
  <c r="AP119" i="1"/>
  <c r="AN119" i="1"/>
  <c r="AL119" i="1"/>
  <c r="AP118" i="1"/>
  <c r="AN118" i="1"/>
  <c r="AL118" i="1"/>
  <c r="AP117" i="1"/>
  <c r="AN117" i="1"/>
  <c r="AL117" i="1"/>
  <c r="AP116" i="1"/>
  <c r="AN116" i="1"/>
  <c r="AL116" i="1"/>
  <c r="AP115" i="1"/>
  <c r="AN115" i="1"/>
  <c r="AL115" i="1"/>
  <c r="AP114" i="1"/>
  <c r="AN114" i="1"/>
  <c r="AL114" i="1"/>
  <c r="AP113" i="1"/>
  <c r="AN113" i="1"/>
  <c r="AL113" i="1"/>
  <c r="AP112" i="1"/>
  <c r="AN112" i="1"/>
  <c r="AL112" i="1"/>
  <c r="AP111" i="1"/>
  <c r="AN111" i="1"/>
  <c r="AL111" i="1"/>
  <c r="AP110" i="1"/>
  <c r="AN110" i="1"/>
  <c r="AL110" i="1"/>
  <c r="AP109" i="1"/>
  <c r="AN109" i="1"/>
  <c r="AL109" i="1"/>
  <c r="AP108" i="1"/>
  <c r="AN108" i="1"/>
  <c r="AL108" i="1"/>
  <c r="AP107" i="1"/>
  <c r="AN107" i="1"/>
  <c r="AL107" i="1"/>
  <c r="AP106" i="1"/>
  <c r="AN106" i="1"/>
  <c r="AL106" i="1"/>
  <c r="AP105" i="1"/>
  <c r="AN105" i="1"/>
  <c r="AL105" i="1"/>
  <c r="AP104" i="1"/>
  <c r="AN104" i="1"/>
  <c r="AL104" i="1"/>
  <c r="AP103" i="1"/>
  <c r="AN103" i="1"/>
  <c r="AL103" i="1"/>
  <c r="AP102" i="1"/>
  <c r="AN102" i="1"/>
  <c r="AL102" i="1"/>
  <c r="AP101" i="1"/>
  <c r="AN101" i="1"/>
  <c r="AL101" i="1"/>
  <c r="AP100" i="1"/>
  <c r="AN100" i="1"/>
  <c r="AL100" i="1"/>
  <c r="AP99" i="1"/>
  <c r="AN99" i="1"/>
  <c r="AL99" i="1"/>
  <c r="AP98" i="1"/>
  <c r="AN98" i="1"/>
  <c r="AL98" i="1"/>
  <c r="AP97" i="1"/>
  <c r="AN97" i="1"/>
  <c r="AL97" i="1"/>
  <c r="AP96" i="1"/>
  <c r="AN96" i="1"/>
  <c r="AL96" i="1"/>
  <c r="AP95" i="1"/>
  <c r="AN95" i="1"/>
  <c r="AL95" i="1"/>
  <c r="AP94" i="1"/>
  <c r="AN94" i="1"/>
  <c r="AL94" i="1"/>
  <c r="AP93" i="1"/>
  <c r="AN93" i="1"/>
  <c r="AL93" i="1"/>
  <c r="AP92" i="1"/>
  <c r="AN92" i="1"/>
  <c r="AL92" i="1"/>
  <c r="AP91" i="1"/>
  <c r="AN91" i="1"/>
  <c r="AL91" i="1"/>
  <c r="AP90" i="1"/>
  <c r="AN90" i="1"/>
  <c r="AL90" i="1"/>
  <c r="AP89" i="1"/>
  <c r="AN89" i="1"/>
  <c r="AL89" i="1"/>
  <c r="AP88" i="1"/>
  <c r="AN88" i="1"/>
  <c r="AL88" i="1"/>
  <c r="AP87" i="1"/>
  <c r="AN87" i="1"/>
  <c r="AL87" i="1"/>
  <c r="AP86" i="1"/>
  <c r="AN86" i="1"/>
  <c r="AL86" i="1"/>
  <c r="AP85" i="1"/>
  <c r="AN85" i="1"/>
  <c r="AL85" i="1"/>
  <c r="AP84" i="1"/>
  <c r="AN84" i="1"/>
  <c r="AL84" i="1"/>
  <c r="AP83" i="1"/>
  <c r="AN83" i="1"/>
  <c r="AL83" i="1"/>
  <c r="AP82" i="1"/>
  <c r="AN82" i="1"/>
  <c r="AL82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AT27" i="1" l="1"/>
  <c r="AU27" i="1" s="1"/>
  <c r="AT15" i="1"/>
  <c r="AU15" i="1" s="1"/>
  <c r="AT139" i="1"/>
  <c r="AU139" i="1" s="1"/>
  <c r="AT103" i="1"/>
  <c r="AU103" i="1" s="1"/>
  <c r="AT97" i="1"/>
  <c r="AU97" i="1" s="1"/>
  <c r="AT91" i="1"/>
  <c r="AU91" i="1" s="1"/>
  <c r="AT61" i="1"/>
  <c r="AU61" i="1" s="1"/>
  <c r="AT55" i="1"/>
  <c r="AU55" i="1" s="1"/>
  <c r="AT49" i="1"/>
  <c r="AU49" i="1" s="1"/>
  <c r="AT19" i="1"/>
  <c r="AU19" i="1" s="1"/>
  <c r="AT7" i="1"/>
  <c r="AU7" i="1" s="1"/>
  <c r="AT67" i="1"/>
  <c r="AU67" i="1" s="1"/>
  <c r="AT119" i="1"/>
  <c r="AU119" i="1" s="1"/>
  <c r="AT113" i="1"/>
  <c r="AU113" i="1" s="1"/>
  <c r="AT107" i="1"/>
  <c r="AU107" i="1" s="1"/>
  <c r="AT89" i="1"/>
  <c r="AU89" i="1" s="1"/>
  <c r="AT83" i="1"/>
  <c r="AU83" i="1" s="1"/>
  <c r="AT77" i="1"/>
  <c r="AU77" i="1" s="1"/>
  <c r="AT71" i="1"/>
  <c r="AU71" i="1" s="1"/>
  <c r="AT47" i="1"/>
  <c r="AU47" i="1" s="1"/>
  <c r="AT41" i="1"/>
  <c r="AU41" i="1" s="1"/>
  <c r="AT35" i="1"/>
  <c r="AU35" i="1" s="1"/>
  <c r="AT23" i="1"/>
  <c r="AU23" i="1" s="1"/>
  <c r="AT125" i="1"/>
  <c r="AU125" i="1" s="1"/>
  <c r="AT59" i="1"/>
  <c r="AU59" i="1" s="1"/>
  <c r="AT140" i="1"/>
  <c r="AU140" i="1" s="1"/>
  <c r="AT134" i="1"/>
  <c r="AU134" i="1" s="1"/>
  <c r="AT106" i="1"/>
  <c r="AU106" i="1" s="1"/>
  <c r="AT58" i="1"/>
  <c r="AU58" i="1" s="1"/>
  <c r="AT98" i="1"/>
  <c r="AU98" i="1" s="1"/>
  <c r="AT92" i="1"/>
  <c r="AU92" i="1" s="1"/>
  <c r="AT74" i="1"/>
  <c r="AU74" i="1" s="1"/>
  <c r="AT68" i="1"/>
  <c r="AU68" i="1" s="1"/>
  <c r="AT62" i="1"/>
  <c r="AU62" i="1" s="1"/>
  <c r="AT56" i="1"/>
  <c r="AU56" i="1" s="1"/>
  <c r="AT38" i="1"/>
  <c r="AU38" i="1" s="1"/>
  <c r="AT34" i="1"/>
  <c r="AU34" i="1" s="1"/>
  <c r="AT30" i="1"/>
  <c r="AU30" i="1" s="1"/>
  <c r="AT26" i="1"/>
  <c r="AU26" i="1" s="1"/>
  <c r="AT14" i="1"/>
  <c r="AU14" i="1" s="1"/>
  <c r="AT10" i="1"/>
  <c r="AU10" i="1" s="1"/>
  <c r="AT6" i="1"/>
  <c r="AU6" i="1" s="1"/>
  <c r="AT136" i="1"/>
  <c r="AU136" i="1" s="1"/>
  <c r="AT128" i="1"/>
  <c r="AU128" i="1" s="1"/>
  <c r="AT122" i="1"/>
  <c r="AU122" i="1" s="1"/>
  <c r="AT116" i="1"/>
  <c r="AU116" i="1" s="1"/>
  <c r="AT110" i="1"/>
  <c r="AU110" i="1" s="1"/>
  <c r="AT118" i="1"/>
  <c r="AU118" i="1" s="1"/>
  <c r="AT100" i="1"/>
  <c r="AU100" i="1" s="1"/>
  <c r="AT94" i="1"/>
  <c r="AU94" i="1" s="1"/>
  <c r="AT88" i="1"/>
  <c r="AU88" i="1" s="1"/>
  <c r="AT70" i="1"/>
  <c r="AU70" i="1" s="1"/>
  <c r="AT52" i="1"/>
  <c r="AU52" i="1" s="1"/>
  <c r="AT46" i="1"/>
  <c r="AU46" i="1" s="1"/>
  <c r="AT138" i="1"/>
  <c r="AU138" i="1" s="1"/>
  <c r="AT120" i="1"/>
  <c r="AU120" i="1" s="1"/>
  <c r="AT114" i="1"/>
  <c r="AU114" i="1" s="1"/>
  <c r="AT108" i="1"/>
  <c r="AU108" i="1" s="1"/>
  <c r="AT102" i="1"/>
  <c r="AU102" i="1" s="1"/>
  <c r="AT84" i="1"/>
  <c r="AU84" i="1" s="1"/>
  <c r="AT78" i="1"/>
  <c r="AU78" i="1" s="1"/>
  <c r="AT72" i="1"/>
  <c r="AU72" i="1" s="1"/>
  <c r="AT66" i="1"/>
  <c r="AU66" i="1" s="1"/>
  <c r="AT48" i="1"/>
  <c r="AU48" i="1" s="1"/>
  <c r="AT42" i="1"/>
  <c r="AU42" i="1" s="1"/>
  <c r="AT36" i="1"/>
  <c r="AU36" i="1" s="1"/>
  <c r="AT32" i="1"/>
  <c r="AU32" i="1" s="1"/>
  <c r="AT24" i="1"/>
  <c r="AU24" i="1" s="1"/>
  <c r="AT20" i="1"/>
  <c r="AU20" i="1" s="1"/>
  <c r="AT16" i="1"/>
  <c r="AU16" i="1" s="1"/>
  <c r="AT12" i="1"/>
  <c r="AU12" i="1" s="1"/>
  <c r="AT8" i="1"/>
  <c r="AU8" i="1" s="1"/>
  <c r="AN141" i="1"/>
  <c r="AL141" i="1"/>
  <c r="L141" i="1"/>
  <c r="AP141" i="1"/>
  <c r="K141" i="1"/>
  <c r="AS141" i="1"/>
  <c r="AT129" i="1" s="1"/>
  <c r="AU129" i="1" s="1"/>
  <c r="AT131" i="1" l="1"/>
  <c r="AU131" i="1" s="1"/>
  <c r="AT31" i="1"/>
  <c r="AU31" i="1" s="1"/>
  <c r="AT73" i="1"/>
  <c r="AU73" i="1" s="1"/>
  <c r="AT109" i="1"/>
  <c r="AU109" i="1" s="1"/>
  <c r="AT123" i="1"/>
  <c r="AU123" i="1" s="1"/>
  <c r="AT54" i="1"/>
  <c r="AU54" i="1" s="1"/>
  <c r="AT90" i="1"/>
  <c r="AU90" i="1" s="1"/>
  <c r="AT126" i="1"/>
  <c r="AU126" i="1" s="1"/>
  <c r="AT76" i="1"/>
  <c r="AU76" i="1" s="1"/>
  <c r="AT124" i="1"/>
  <c r="AU124" i="1" s="1"/>
  <c r="AT40" i="1"/>
  <c r="AU40" i="1" s="1"/>
  <c r="AT18" i="1"/>
  <c r="AU18" i="1" s="1"/>
  <c r="AT44" i="1"/>
  <c r="AU44" i="1" s="1"/>
  <c r="AT80" i="1"/>
  <c r="AU80" i="1" s="1"/>
  <c r="AT112" i="1"/>
  <c r="AU112" i="1" s="1"/>
  <c r="AT121" i="1"/>
  <c r="AU121" i="1" s="1"/>
  <c r="AT53" i="1"/>
  <c r="AU53" i="1" s="1"/>
  <c r="AT95" i="1"/>
  <c r="AU95" i="1" s="1"/>
  <c r="AT137" i="1"/>
  <c r="AU137" i="1" s="1"/>
  <c r="AT37" i="1"/>
  <c r="AU37" i="1" s="1"/>
  <c r="AT79" i="1"/>
  <c r="AU79" i="1" s="1"/>
  <c r="AT115" i="1"/>
  <c r="AU115" i="1" s="1"/>
  <c r="AT17" i="1"/>
  <c r="AU17" i="1" s="1"/>
  <c r="AT39" i="1"/>
  <c r="AU39" i="1" s="1"/>
  <c r="AT45" i="1"/>
  <c r="AU45" i="1" s="1"/>
  <c r="AT51" i="1"/>
  <c r="AU51" i="1" s="1"/>
  <c r="AT57" i="1"/>
  <c r="AU57" i="1" s="1"/>
  <c r="AT63" i="1"/>
  <c r="AU63" i="1" s="1"/>
  <c r="AT69" i="1"/>
  <c r="AU69" i="1" s="1"/>
  <c r="AT75" i="1"/>
  <c r="AU75" i="1" s="1"/>
  <c r="AT81" i="1"/>
  <c r="AU81" i="1" s="1"/>
  <c r="AT87" i="1"/>
  <c r="AU87" i="1" s="1"/>
  <c r="AT93" i="1"/>
  <c r="AU93" i="1" s="1"/>
  <c r="AT99" i="1"/>
  <c r="AU99" i="1" s="1"/>
  <c r="AT105" i="1"/>
  <c r="AU105" i="1" s="1"/>
  <c r="AT111" i="1"/>
  <c r="AU111" i="1" s="1"/>
  <c r="AT117" i="1"/>
  <c r="AU117" i="1" s="1"/>
  <c r="AT9" i="1"/>
  <c r="AU9" i="1" s="1"/>
  <c r="AT21" i="1"/>
  <c r="AU21" i="1" s="1"/>
  <c r="AT25" i="1"/>
  <c r="AU25" i="1" s="1"/>
  <c r="AT29" i="1"/>
  <c r="AU29" i="1" s="1"/>
  <c r="AT33" i="1"/>
  <c r="AU33" i="1" s="1"/>
  <c r="AT5" i="1"/>
  <c r="AU5" i="1" s="1"/>
  <c r="AT13" i="1"/>
  <c r="AU13" i="1" s="1"/>
  <c r="AT4" i="1"/>
  <c r="AU4" i="1" s="1"/>
  <c r="AT28" i="1"/>
  <c r="AU28" i="1" s="1"/>
  <c r="AT60" i="1"/>
  <c r="AU60" i="1" s="1"/>
  <c r="AT96" i="1"/>
  <c r="AU96" i="1" s="1"/>
  <c r="AT132" i="1"/>
  <c r="AU132" i="1" s="1"/>
  <c r="AT82" i="1"/>
  <c r="AU82" i="1" s="1"/>
  <c r="AT130" i="1"/>
  <c r="AU130" i="1" s="1"/>
  <c r="AT64" i="1"/>
  <c r="AU64" i="1" s="1"/>
  <c r="AT22" i="1"/>
  <c r="AU22" i="1" s="1"/>
  <c r="AT50" i="1"/>
  <c r="AU50" i="1" s="1"/>
  <c r="AT86" i="1"/>
  <c r="AU86" i="1" s="1"/>
  <c r="AT104" i="1"/>
  <c r="AU104" i="1" s="1"/>
  <c r="AT11" i="1"/>
  <c r="AU11" i="1" s="1"/>
  <c r="AT65" i="1"/>
  <c r="AU65" i="1" s="1"/>
  <c r="AT101" i="1"/>
  <c r="AU101" i="1" s="1"/>
  <c r="AT127" i="1"/>
  <c r="AU127" i="1" s="1"/>
  <c r="AT43" i="1"/>
  <c r="AU43" i="1" s="1"/>
  <c r="AT85" i="1"/>
  <c r="AU85" i="1" s="1"/>
  <c r="AT133" i="1"/>
  <c r="AU133" i="1" s="1"/>
  <c r="AT135" i="1"/>
  <c r="AU135" i="1" s="1"/>
  <c r="C144" i="1"/>
  <c r="AT3" i="1"/>
  <c r="AU3" i="1" s="1"/>
  <c r="AU141" i="1" l="1"/>
  <c r="AT141" i="1"/>
</calcChain>
</file>

<file path=xl/sharedStrings.xml><?xml version="1.0" encoding="utf-8"?>
<sst xmlns="http://schemas.openxmlformats.org/spreadsheetml/2006/main" count="1092" uniqueCount="223">
  <si>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</si>
  <si>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</si>
  <si>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</si>
  <si>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</si>
  <si>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</si>
  <si>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</si>
  <si>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</si>
  <si>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</si>
  <si>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</si>
  <si>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</si>
  <si>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</si>
  <si>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</si>
  <si>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</si>
  <si>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</si>
  <si>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</si>
  <si>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</si>
  <si>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</si>
  <si>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</si>
  <si>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</si>
  <si>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</si>
  <si>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</si>
  <si>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</si>
  <si>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</si>
  <si>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</si>
  <si>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</si>
  <si>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</si>
  <si>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</si>
  <si>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</si>
  <si>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</si>
  <si>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</si>
  <si>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</si>
  <si>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</si>
  <si>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</si>
  <si>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</si>
  <si>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</si>
  <si>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</si>
  <si>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</si>
  <si>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</si>
  <si>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</si>
  <si>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</si>
  <si>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</si>
  <si>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</si>
  <si>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</si>
  <si>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</si>
  <si>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</si>
  <si>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</si>
  <si>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</si>
  <si>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</si>
  <si>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08-002-0100</t>
  </si>
  <si>
    <t>WOJAHN/ORVILLE W &amp; JANICE E</t>
  </si>
  <si>
    <t>38479 US HWY 71</t>
  </si>
  <si>
    <t>SENW</t>
  </si>
  <si>
    <t>02</t>
  </si>
  <si>
    <t>105</t>
  </si>
  <si>
    <t>036</t>
  </si>
  <si>
    <t>SWNE</t>
  </si>
  <si>
    <t>08-002-0200</t>
  </si>
  <si>
    <t>KLASSEN/BRADLEY L</t>
  </si>
  <si>
    <t>778 COUNTY RD 5</t>
  </si>
  <si>
    <t>NESW</t>
  </si>
  <si>
    <t>SESW</t>
  </si>
  <si>
    <t>SWSE</t>
  </si>
  <si>
    <t>NWSE</t>
  </si>
  <si>
    <t>08-002-0300</t>
  </si>
  <si>
    <t>HOLT/RODNEY C &amp; CAROL A</t>
  </si>
  <si>
    <t>38766 470TH AVE</t>
  </si>
  <si>
    <t>SWSW</t>
  </si>
  <si>
    <t>NWSW</t>
  </si>
  <si>
    <t>08-002-0301</t>
  </si>
  <si>
    <t>NEISEN/URBAN M &amp; TIMOTHY J/</t>
  </si>
  <si>
    <t>1737 CARLETON DR</t>
  </si>
  <si>
    <t>SWNW</t>
  </si>
  <si>
    <t>08-002-0302</t>
  </si>
  <si>
    <t>NEISEN/TIMOTHY J</t>
  </si>
  <si>
    <t>2349 STATE HWY 4</t>
  </si>
  <si>
    <t>08-002-0400</t>
  </si>
  <si>
    <t>HANSEN/KAYLARR &amp; KENDRA</t>
  </si>
  <si>
    <t>93144 460TH AVE</t>
  </si>
  <si>
    <t>08-002-0401</t>
  </si>
  <si>
    <t>VERNA FARMS LLC</t>
  </si>
  <si>
    <t>51754 COUNTY ROAD 44</t>
  </si>
  <si>
    <t>08-003-0601</t>
  </si>
  <si>
    <t>HOLT/JOHN W &amp; JUDY K</t>
  </si>
  <si>
    <t>45213 COUNTY RD 15</t>
  </si>
  <si>
    <t>NESE</t>
  </si>
  <si>
    <t>03</t>
  </si>
  <si>
    <t>08-003-0700</t>
  </si>
  <si>
    <t>SESE</t>
  </si>
  <si>
    <t>08-009-0500</t>
  </si>
  <si>
    <t>PURRINGTON/ROSE A</t>
  </si>
  <si>
    <t>665 22ND ST</t>
  </si>
  <si>
    <t>09</t>
  </si>
  <si>
    <t>08-010-0100</t>
  </si>
  <si>
    <t>HOPP/DEAN M &amp; SUSAN M</t>
  </si>
  <si>
    <t>2171 GRANT CT</t>
  </si>
  <si>
    <t>NENE</t>
  </si>
  <si>
    <t>10</t>
  </si>
  <si>
    <t>08-010-0400</t>
  </si>
  <si>
    <t>RUENITZ/GEORGE &amp; GLORIA</t>
  </si>
  <si>
    <t>18 CALLE LEMITA</t>
  </si>
  <si>
    <t>08-010-0500</t>
  </si>
  <si>
    <t>KLASSEN/STANLEY L &amp; DARLENE</t>
  </si>
  <si>
    <t>39434 470TH AVE</t>
  </si>
  <si>
    <t>08-010-0501</t>
  </si>
  <si>
    <t>KLASSEN/WAYNE &amp; ANNETTE</t>
  </si>
  <si>
    <t>41660 570TH AVE</t>
  </si>
  <si>
    <t>08-011-0100</t>
  </si>
  <si>
    <t>11</t>
  </si>
  <si>
    <t>08-011-0101</t>
  </si>
  <si>
    <t>KLASSEN/STANLEY L</t>
  </si>
  <si>
    <t>NWNW</t>
  </si>
  <si>
    <t>NENW</t>
  </si>
  <si>
    <t>08-011-0102</t>
  </si>
  <si>
    <t>SCHROEDER/ALLEN J &amp; JANICE L</t>
  </si>
  <si>
    <t>522 15TH ST N</t>
  </si>
  <si>
    <t>NWNE</t>
  </si>
  <si>
    <t>SENE</t>
  </si>
  <si>
    <t>08-011-0200</t>
  </si>
  <si>
    <t>THIESEN/LELAND &amp; JUDITH/TSTEES</t>
  </si>
  <si>
    <t>39737 US HWY 71</t>
  </si>
  <si>
    <t>08-011-0201</t>
  </si>
  <si>
    <t>STATE OF MN (DNR)</t>
  </si>
  <si>
    <t>500 LAFAYETTE RD BOX 45</t>
  </si>
  <si>
    <t>08-011-0300</t>
  </si>
  <si>
    <t>BLOCH/WYATT &amp; MESA</t>
  </si>
  <si>
    <t>39688 470TH AVE</t>
  </si>
  <si>
    <t>08-011-0301</t>
  </si>
  <si>
    <t>HARRIES/RONALD &amp; DARLA</t>
  </si>
  <si>
    <t>58773 870TH ST</t>
  </si>
  <si>
    <t>08-011-0302</t>
  </si>
  <si>
    <t>STATE OF MINNESOTA</t>
  </si>
  <si>
    <t>500 LAFAYETTE ROAD</t>
  </si>
  <si>
    <t>08-011-0303</t>
  </si>
  <si>
    <t>08-013-0100</t>
  </si>
  <si>
    <t>REHNELT/MICHAEL/&amp; STEPHANIE S</t>
  </si>
  <si>
    <t>48047 COUNTY RD 28</t>
  </si>
  <si>
    <t>13</t>
  </si>
  <si>
    <t>08-014-0101</t>
  </si>
  <si>
    <t>STUCKENBROKER/LARRY</t>
  </si>
  <si>
    <t>45294 COUNTY RD 13</t>
  </si>
  <si>
    <t>14</t>
  </si>
  <si>
    <t>08-014-0102</t>
  </si>
  <si>
    <t>HABERMAN/JERRY E &amp; SHANNON</t>
  </si>
  <si>
    <t>37663 560TH AVE</t>
  </si>
  <si>
    <t>08-014-0200</t>
  </si>
  <si>
    <t>BBCR LLC</t>
  </si>
  <si>
    <t>34239 COLUMBINE TRAIL BOX 84</t>
  </si>
  <si>
    <t>08-014-0201</t>
  </si>
  <si>
    <t>KALASH/JAMES D/TRUSTEE</t>
  </si>
  <si>
    <t>20155 BISCAYNE AVE W</t>
  </si>
  <si>
    <t>08-014-0202</t>
  </si>
  <si>
    <t>HORKEY/MILDRED/LE</t>
  </si>
  <si>
    <t>40241 US HIGHWAY 71</t>
  </si>
  <si>
    <t>08-014-0203</t>
  </si>
  <si>
    <t>08-014-0204</t>
  </si>
  <si>
    <t>MOLLER/TODD &amp; JULIE</t>
  </si>
  <si>
    <t>44 10TH ST</t>
  </si>
  <si>
    <t>08-014-0205</t>
  </si>
  <si>
    <t>TABER/KARLA J</t>
  </si>
  <si>
    <t>2235 WILLNOR DR</t>
  </si>
  <si>
    <t>08-014-0301</t>
  </si>
  <si>
    <t>HOCKE/KEVIN E</t>
  </si>
  <si>
    <t>40214 470TH AVE</t>
  </si>
  <si>
    <t>08-014-0400</t>
  </si>
  <si>
    <t>ROSE/HARLENE &amp; MARTIN</t>
  </si>
  <si>
    <t>208 SOUTH HIGHWAY</t>
  </si>
  <si>
    <t>08-014-0500</t>
  </si>
  <si>
    <t>HOCKE/EDWARD L &amp; RUTH L/LE</t>
  </si>
  <si>
    <t>47482 COUNTY RD 15</t>
  </si>
  <si>
    <t>08-014-0600</t>
  </si>
  <si>
    <t>LIETZAU/SHIRLENE K</t>
  </si>
  <si>
    <t>601 HUMISTON AVE</t>
  </si>
  <si>
    <t>08-014-0603</t>
  </si>
  <si>
    <t>MEWS/VERNON/TRUST (HALF) &amp;</t>
  </si>
  <si>
    <t>52301 930TH ST</t>
  </si>
  <si>
    <t>08-015-0100</t>
  </si>
  <si>
    <t>PURRINGTON/NORMAN &amp; JOAN/TSTEE</t>
  </si>
  <si>
    <t>7982 HILL TRAIL N</t>
  </si>
  <si>
    <t>15</t>
  </si>
  <si>
    <t>08-015-0200</t>
  </si>
  <si>
    <t>08-015-0300</t>
  </si>
  <si>
    <t>08-015-0400</t>
  </si>
  <si>
    <t>BIESER/WILLIAM/ETAL</t>
  </si>
  <si>
    <t>160 PINE VIEW DR</t>
  </si>
  <si>
    <t>08-015-0401</t>
  </si>
  <si>
    <t>08-016-0400</t>
  </si>
  <si>
    <t>PURRINGTON/BRIAN &amp; ANNE/TRSTEE</t>
  </si>
  <si>
    <t>9392 N WHITE BIRCH COURT NW</t>
  </si>
  <si>
    <t>16</t>
  </si>
  <si>
    <t>08-016-0503</t>
  </si>
  <si>
    <t>STUCKENBROKER/LARRY &amp; LINDA</t>
  </si>
  <si>
    <t>USTH 71</t>
  </si>
  <si>
    <t>CSAH 28</t>
  </si>
  <si>
    <t>TOTAL WATERSHED ACRES:</t>
  </si>
  <si>
    <t>GREAT BEND TWP RDS</t>
  </si>
  <si>
    <t>COTTONWOOD CTY RDS</t>
  </si>
  <si>
    <t>US HWYS</t>
  </si>
  <si>
    <t>390TH ST</t>
  </si>
  <si>
    <t>470TH AVE</t>
  </si>
  <si>
    <t>460TH AVE</t>
  </si>
  <si>
    <t>400TH ST</t>
  </si>
  <si>
    <t>405TH ST</t>
  </si>
  <si>
    <t>MOUNTAIN LAKE MN 56159</t>
  </si>
  <si>
    <t>ALPHA MN 56111</t>
  </si>
  <si>
    <t>ELIZABETH CO 80107</t>
  </si>
  <si>
    <t>LAKE ELMO MN 55042</t>
  </si>
  <si>
    <t>HASTINGS MN 55033-8549</t>
  </si>
  <si>
    <t>BINGHAM LAKE MN 56118-2013</t>
  </si>
  <si>
    <t>SANTA FE NM 87507</t>
  </si>
  <si>
    <t>BRAINERD MN 56401-4545</t>
  </si>
  <si>
    <t>WINDOM MN 56101</t>
  </si>
  <si>
    <t>WORTHINGTON MN 56187</t>
  </si>
  <si>
    <t>ORMSBY MN 56162</t>
  </si>
  <si>
    <t>SAINT PAUL MN 55155-4002</t>
  </si>
  <si>
    <t>SAINT PAUL MN 55155-0001</t>
  </si>
  <si>
    <t>FARMINGTON MN 55024</t>
  </si>
  <si>
    <t>JACKSON MN 56143</t>
  </si>
  <si>
    <t>ORONOCO MN 55960</t>
  </si>
  <si>
    <t>MN DOT 2151 BASSETT DRIVE</t>
  </si>
  <si>
    <t>MANKATO MN 56001-6888</t>
  </si>
  <si>
    <t xml:space="preserve"> 1355 9TH AVE</t>
  </si>
  <si>
    <t>C/O RAY ELSTON 43869 CR 15</t>
  </si>
  <si>
    <t>CSAH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</si>
</sst>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3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4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0" sqref="D20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9" width="17.7109375" style="2" customWidth="1"/>
    <col min="10" max="10" width="17.7109375" style="2" hidden="1" customWidth="1"/>
    <col min="11" max="12" width="17.7109375" style="2" customWidth="1"/>
    <col min="13" max="13" width="20.7109375" style="3" hidden="1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hidden="1" customWidth="1"/>
    <col min="29" max="29" width="17.7109375" style="5" hidden="1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hidden="1" customWidth="1"/>
    <col min="42" max="42" width="17.7109375" style="5" hidden="1" customWidth="1"/>
    <col min="43" max="43" width="17.7109375" style="2" hidden="1" customWidth="1"/>
    <col min="44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210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160</v>
      </c>
      <c r="J3" s="2">
        <v>7.0000000000000007E-2</v>
      </c>
      <c r="K3" s="2">
        <f t="shared" ref="K3:K34" si="0">SUM(N3,P3,R3,T3,V3,X3,Z3,AB3,AE3,AG3,AI3)</f>
        <v>0.04</v>
      </c>
      <c r="L3" s="2">
        <f t="shared" ref="L3:L34" si="1">SUM(M3,AD3,AK3,AM3,AO3,AQ3,AR3)</f>
        <v>0</v>
      </c>
      <c r="T3" s="8">
        <v>0.04</v>
      </c>
      <c r="U3" s="5">
        <v>11.4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" si="5">SUM(O3,Q3,S3,U3,W3,Y3,AA3,AC3,AF3,AH3,AJ3)</f>
        <v>11.4</v>
      </c>
      <c r="AT3" s="11">
        <f>(AS3/$AS$141)*100</f>
        <v>5.857148968648429E-4</v>
      </c>
      <c r="AU3" s="5">
        <f t="shared" ref="AU3" si="6">(AT3/100)*$AU$1</f>
        <v>0.5857148968648429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210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160</v>
      </c>
      <c r="J4" s="2">
        <v>39.64</v>
      </c>
      <c r="K4" s="2">
        <f t="shared" si="0"/>
        <v>8.83</v>
      </c>
      <c r="L4" s="2">
        <f t="shared" si="1"/>
        <v>0</v>
      </c>
      <c r="T4" s="8">
        <v>8.83</v>
      </c>
      <c r="U4" s="5">
        <v>2516.5500000000002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7">SUM(O4,Q4,S4,U4,W4,Y4,AA4,AC4,AF4,AH4,AJ4)</f>
        <v>2516.5500000000002</v>
      </c>
      <c r="AT4" s="11">
        <f t="shared" ref="AT4:AT67" si="8">(AS4/$AS$141)*100</f>
        <v>0.12929656348291407</v>
      </c>
      <c r="AU4" s="5">
        <f t="shared" ref="AU4:AU67" si="9">(AT4/100)*$AU$1</f>
        <v>129.29656348291408</v>
      </c>
    </row>
    <row r="5" spans="1:47" x14ac:dyDescent="0.25">
      <c r="A5" s="1" t="s">
        <v>56</v>
      </c>
      <c r="B5" s="1" t="s">
        <v>57</v>
      </c>
      <c r="C5" s="1" t="s">
        <v>58</v>
      </c>
      <c r="D5" s="1" t="s">
        <v>211</v>
      </c>
      <c r="E5" s="1" t="s">
        <v>59</v>
      </c>
      <c r="F5" s="1" t="s">
        <v>52</v>
      </c>
      <c r="G5" s="1" t="s">
        <v>53</v>
      </c>
      <c r="H5" s="1" t="s">
        <v>54</v>
      </c>
      <c r="I5" s="2">
        <v>142.02000000000001</v>
      </c>
      <c r="J5" s="2">
        <v>7.0000000000000007E-2</v>
      </c>
      <c r="K5" s="2">
        <f t="shared" si="0"/>
        <v>7.0000000000000007E-2</v>
      </c>
      <c r="L5" s="2">
        <f t="shared" si="1"/>
        <v>0</v>
      </c>
      <c r="T5" s="8">
        <v>7.0000000000000007E-2</v>
      </c>
      <c r="U5" s="5">
        <v>19.95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7"/>
        <v>19.95</v>
      </c>
      <c r="AT5" s="11">
        <f t="shared" si="8"/>
        <v>1.025001069513475E-3</v>
      </c>
      <c r="AU5" s="5">
        <f t="shared" si="9"/>
        <v>1.025001069513475</v>
      </c>
    </row>
    <row r="6" spans="1:47" x14ac:dyDescent="0.25">
      <c r="A6" s="1" t="s">
        <v>56</v>
      </c>
      <c r="B6" s="1" t="s">
        <v>57</v>
      </c>
      <c r="C6" s="1" t="s">
        <v>58</v>
      </c>
      <c r="D6" s="1" t="s">
        <v>211</v>
      </c>
      <c r="E6" s="1" t="s">
        <v>60</v>
      </c>
      <c r="F6" s="1" t="s">
        <v>52</v>
      </c>
      <c r="G6" s="1" t="s">
        <v>53</v>
      </c>
      <c r="H6" s="1" t="s">
        <v>54</v>
      </c>
      <c r="I6" s="2">
        <v>142.02000000000001</v>
      </c>
      <c r="J6" s="2">
        <v>0.06</v>
      </c>
      <c r="K6" s="2">
        <f t="shared" si="0"/>
        <v>0.06</v>
      </c>
      <c r="L6" s="2">
        <f t="shared" si="1"/>
        <v>0</v>
      </c>
      <c r="T6" s="8">
        <v>0.06</v>
      </c>
      <c r="U6" s="5">
        <v>17.100000000000001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7"/>
        <v>17.100000000000001</v>
      </c>
      <c r="AT6" s="11">
        <f t="shared" si="8"/>
        <v>8.7857234529726451E-4</v>
      </c>
      <c r="AU6" s="5">
        <f t="shared" si="9"/>
        <v>0.87857234529726447</v>
      </c>
    </row>
    <row r="7" spans="1:47" x14ac:dyDescent="0.25">
      <c r="A7" s="1" t="s">
        <v>56</v>
      </c>
      <c r="B7" s="1" t="s">
        <v>57</v>
      </c>
      <c r="C7" s="1" t="s">
        <v>58</v>
      </c>
      <c r="D7" s="1" t="s">
        <v>211</v>
      </c>
      <c r="E7" s="1" t="s">
        <v>61</v>
      </c>
      <c r="F7" s="1" t="s">
        <v>52</v>
      </c>
      <c r="G7" s="1" t="s">
        <v>53</v>
      </c>
      <c r="H7" s="1" t="s">
        <v>54</v>
      </c>
      <c r="I7" s="2">
        <v>142.02000000000001</v>
      </c>
      <c r="J7" s="2">
        <v>38.659999999999997</v>
      </c>
      <c r="K7" s="2">
        <f t="shared" si="0"/>
        <v>10.199999999999999</v>
      </c>
      <c r="L7" s="2">
        <f t="shared" si="1"/>
        <v>0</v>
      </c>
      <c r="T7" s="8">
        <v>10.199999999999999</v>
      </c>
      <c r="U7" s="5">
        <v>2907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7"/>
        <v>2907</v>
      </c>
      <c r="AT7" s="11">
        <f t="shared" si="8"/>
        <v>0.14935729870053496</v>
      </c>
      <c r="AU7" s="5">
        <f t="shared" si="9"/>
        <v>149.35729870053498</v>
      </c>
    </row>
    <row r="8" spans="1:47" x14ac:dyDescent="0.25">
      <c r="A8" s="1" t="s">
        <v>56</v>
      </c>
      <c r="B8" s="1" t="s">
        <v>57</v>
      </c>
      <c r="C8" s="1" t="s">
        <v>58</v>
      </c>
      <c r="D8" s="1" t="s">
        <v>211</v>
      </c>
      <c r="E8" s="1" t="s">
        <v>62</v>
      </c>
      <c r="F8" s="1" t="s">
        <v>52</v>
      </c>
      <c r="G8" s="1" t="s">
        <v>53</v>
      </c>
      <c r="H8" s="1" t="s">
        <v>54</v>
      </c>
      <c r="I8" s="2">
        <v>142.02000000000001</v>
      </c>
      <c r="J8" s="2">
        <v>39.5</v>
      </c>
      <c r="K8" s="2">
        <f t="shared" si="0"/>
        <v>8.67</v>
      </c>
      <c r="L8" s="2">
        <f t="shared" si="1"/>
        <v>0</v>
      </c>
      <c r="T8" s="8">
        <v>8.67</v>
      </c>
      <c r="U8" s="5">
        <v>2470.9499999999998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7"/>
        <v>2470.9499999999998</v>
      </c>
      <c r="AT8" s="11">
        <f t="shared" si="8"/>
        <v>0.12695370389545468</v>
      </c>
      <c r="AU8" s="5">
        <f t="shared" si="9"/>
        <v>126.95370389545469</v>
      </c>
    </row>
    <row r="9" spans="1:47" x14ac:dyDescent="0.25">
      <c r="A9" s="1" t="s">
        <v>56</v>
      </c>
      <c r="B9" s="1" t="s">
        <v>57</v>
      </c>
      <c r="C9" s="1" t="s">
        <v>58</v>
      </c>
      <c r="D9" s="1" t="s">
        <v>211</v>
      </c>
      <c r="E9" s="1" t="s">
        <v>55</v>
      </c>
      <c r="F9" s="1" t="s">
        <v>52</v>
      </c>
      <c r="G9" s="1" t="s">
        <v>53</v>
      </c>
      <c r="H9" s="1" t="s">
        <v>54</v>
      </c>
      <c r="I9" s="2">
        <v>142.02000000000001</v>
      </c>
      <c r="J9" s="2">
        <v>0.09</v>
      </c>
      <c r="K9" s="2">
        <f t="shared" si="0"/>
        <v>0.02</v>
      </c>
      <c r="L9" s="2">
        <f t="shared" si="1"/>
        <v>0</v>
      </c>
      <c r="T9" s="8">
        <v>0.02</v>
      </c>
      <c r="U9" s="5">
        <v>5.7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7"/>
        <v>5.7</v>
      </c>
      <c r="AT9" s="11">
        <f t="shared" si="8"/>
        <v>2.9285744843242145E-4</v>
      </c>
      <c r="AU9" s="5">
        <f t="shared" si="9"/>
        <v>0.29285744843242145</v>
      </c>
    </row>
    <row r="10" spans="1:47" x14ac:dyDescent="0.25">
      <c r="A10" s="1" t="s">
        <v>63</v>
      </c>
      <c r="B10" s="1" t="s">
        <v>64</v>
      </c>
      <c r="C10" s="1" t="s">
        <v>65</v>
      </c>
      <c r="D10" s="1" t="s">
        <v>210</v>
      </c>
      <c r="E10" s="1" t="s">
        <v>66</v>
      </c>
      <c r="F10" s="1" t="s">
        <v>52</v>
      </c>
      <c r="G10" s="1" t="s">
        <v>53</v>
      </c>
      <c r="H10" s="1" t="s">
        <v>54</v>
      </c>
      <c r="I10" s="2">
        <v>9</v>
      </c>
      <c r="J10" s="2">
        <v>3.74</v>
      </c>
      <c r="K10" s="2">
        <f t="shared" si="0"/>
        <v>3.7399999999999998</v>
      </c>
      <c r="L10" s="2">
        <f t="shared" si="1"/>
        <v>0</v>
      </c>
      <c r="T10" s="8">
        <v>0.01</v>
      </c>
      <c r="U10" s="5">
        <v>2.85</v>
      </c>
      <c r="Z10" s="9">
        <v>3.73</v>
      </c>
      <c r="AA10" s="5">
        <v>425.22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7"/>
        <v>428.07000000000005</v>
      </c>
      <c r="AT10" s="11">
        <f t="shared" si="8"/>
        <v>2.1993594377274855E-2</v>
      </c>
      <c r="AU10" s="5">
        <f t="shared" si="9"/>
        <v>21.993594377274857</v>
      </c>
    </row>
    <row r="11" spans="1:47" x14ac:dyDescent="0.25">
      <c r="A11" s="1" t="s">
        <v>63</v>
      </c>
      <c r="B11" s="1" t="s">
        <v>64</v>
      </c>
      <c r="C11" s="1" t="s">
        <v>65</v>
      </c>
      <c r="D11" s="1" t="s">
        <v>210</v>
      </c>
      <c r="E11" s="1" t="s">
        <v>67</v>
      </c>
      <c r="F11" s="1" t="s">
        <v>52</v>
      </c>
      <c r="G11" s="1" t="s">
        <v>53</v>
      </c>
      <c r="H11" s="1" t="s">
        <v>54</v>
      </c>
      <c r="I11" s="2">
        <v>9</v>
      </c>
      <c r="J11" s="2">
        <v>5</v>
      </c>
      <c r="K11" s="2">
        <f t="shared" si="0"/>
        <v>0.22000000000000003</v>
      </c>
      <c r="L11" s="2">
        <f t="shared" si="1"/>
        <v>4.78</v>
      </c>
      <c r="T11" s="8">
        <v>0.05</v>
      </c>
      <c r="U11" s="5">
        <v>14.25</v>
      </c>
      <c r="Z11" s="9">
        <v>0.17</v>
      </c>
      <c r="AA11" s="5">
        <v>19.38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R11" s="2">
        <v>4.78</v>
      </c>
      <c r="AS11" s="5">
        <f t="shared" si="7"/>
        <v>33.629999999999995</v>
      </c>
      <c r="AT11" s="11">
        <f t="shared" si="8"/>
        <v>1.7278589457512864E-3</v>
      </c>
      <c r="AU11" s="5">
        <f t="shared" si="9"/>
        <v>1.7278589457512863</v>
      </c>
    </row>
    <row r="12" spans="1:47" x14ac:dyDescent="0.25">
      <c r="A12" s="1" t="s">
        <v>68</v>
      </c>
      <c r="B12" s="1" t="s">
        <v>69</v>
      </c>
      <c r="C12" s="1" t="s">
        <v>70</v>
      </c>
      <c r="D12" s="1" t="s">
        <v>206</v>
      </c>
      <c r="E12" s="1" t="s">
        <v>66</v>
      </c>
      <c r="F12" s="1" t="s">
        <v>52</v>
      </c>
      <c r="G12" s="1" t="s">
        <v>53</v>
      </c>
      <c r="H12" s="1" t="s">
        <v>54</v>
      </c>
      <c r="I12" s="2">
        <v>110.99</v>
      </c>
      <c r="J12" s="2">
        <v>34.58</v>
      </c>
      <c r="K12" s="2">
        <f t="shared" si="0"/>
        <v>34.57</v>
      </c>
      <c r="L12" s="2">
        <f t="shared" si="1"/>
        <v>0</v>
      </c>
      <c r="T12" s="8">
        <v>34.51</v>
      </c>
      <c r="U12" s="5">
        <v>9835.3499999999985</v>
      </c>
      <c r="Z12" s="9">
        <v>0.06</v>
      </c>
      <c r="AA12" s="5">
        <v>6.84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7"/>
        <v>9842.1899999999987</v>
      </c>
      <c r="AT12" s="11">
        <f t="shared" si="8"/>
        <v>0.50567695620826214</v>
      </c>
      <c r="AU12" s="5">
        <f t="shared" si="9"/>
        <v>505.6769562082622</v>
      </c>
    </row>
    <row r="13" spans="1:47" x14ac:dyDescent="0.25">
      <c r="A13" s="1" t="s">
        <v>68</v>
      </c>
      <c r="B13" s="1" t="s">
        <v>69</v>
      </c>
      <c r="C13" s="1" t="s">
        <v>70</v>
      </c>
      <c r="D13" s="1" t="s">
        <v>206</v>
      </c>
      <c r="E13" s="1" t="s">
        <v>67</v>
      </c>
      <c r="F13" s="1" t="s">
        <v>52</v>
      </c>
      <c r="G13" s="1" t="s">
        <v>53</v>
      </c>
      <c r="H13" s="1" t="s">
        <v>54</v>
      </c>
      <c r="I13" s="2">
        <v>110.99</v>
      </c>
      <c r="J13" s="2">
        <v>34.340000000000003</v>
      </c>
      <c r="K13" s="2">
        <f t="shared" si="0"/>
        <v>34.33</v>
      </c>
      <c r="L13" s="2">
        <f t="shared" si="1"/>
        <v>0.01</v>
      </c>
      <c r="T13" s="8">
        <v>34.33</v>
      </c>
      <c r="U13" s="5">
        <v>9784.0499999999993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0.01</v>
      </c>
      <c r="AS13" s="5">
        <f t="shared" si="7"/>
        <v>9784.0499999999993</v>
      </c>
      <c r="AT13" s="11">
        <f t="shared" si="8"/>
        <v>0.50268981023425141</v>
      </c>
      <c r="AU13" s="5">
        <f t="shared" si="9"/>
        <v>502.68981023425141</v>
      </c>
    </row>
    <row r="14" spans="1:47" x14ac:dyDescent="0.25">
      <c r="A14" s="1" t="s">
        <v>68</v>
      </c>
      <c r="B14" s="1" t="s">
        <v>69</v>
      </c>
      <c r="C14" s="1" t="s">
        <v>70</v>
      </c>
      <c r="D14" s="1" t="s">
        <v>206</v>
      </c>
      <c r="E14" s="1" t="s">
        <v>71</v>
      </c>
      <c r="F14" s="1" t="s">
        <v>52</v>
      </c>
      <c r="G14" s="1" t="s">
        <v>53</v>
      </c>
      <c r="H14" s="1" t="s">
        <v>54</v>
      </c>
      <c r="I14" s="2">
        <v>110.99</v>
      </c>
      <c r="J14" s="2">
        <v>0.08</v>
      </c>
      <c r="K14" s="2">
        <f t="shared" si="0"/>
        <v>0.09</v>
      </c>
      <c r="L14" s="2">
        <f t="shared" si="1"/>
        <v>0</v>
      </c>
      <c r="T14" s="8">
        <v>0.01</v>
      </c>
      <c r="U14" s="5">
        <v>2.85</v>
      </c>
      <c r="Z14" s="9">
        <v>0.08</v>
      </c>
      <c r="AA14" s="5">
        <v>9.120000000000001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7"/>
        <v>11.97</v>
      </c>
      <c r="AT14" s="11">
        <f t="shared" si="8"/>
        <v>6.1500064170808509E-4</v>
      </c>
      <c r="AU14" s="5">
        <f t="shared" si="9"/>
        <v>0.61500064170808511</v>
      </c>
    </row>
    <row r="15" spans="1:47" x14ac:dyDescent="0.25">
      <c r="A15" s="1" t="s">
        <v>68</v>
      </c>
      <c r="B15" s="1" t="s">
        <v>69</v>
      </c>
      <c r="C15" s="1" t="s">
        <v>70</v>
      </c>
      <c r="D15" s="1" t="s">
        <v>206</v>
      </c>
      <c r="E15" s="1" t="s">
        <v>51</v>
      </c>
      <c r="F15" s="1" t="s">
        <v>52</v>
      </c>
      <c r="G15" s="1" t="s">
        <v>53</v>
      </c>
      <c r="H15" s="1" t="s">
        <v>54</v>
      </c>
      <c r="I15" s="2">
        <v>110.99</v>
      </c>
      <c r="J15" s="2">
        <v>0.08</v>
      </c>
      <c r="K15" s="2">
        <f t="shared" si="0"/>
        <v>0.08</v>
      </c>
      <c r="L15" s="2">
        <f t="shared" si="1"/>
        <v>0</v>
      </c>
      <c r="T15" s="8">
        <v>0.08</v>
      </c>
      <c r="U15" s="5">
        <v>22.8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7"/>
        <v>22.8</v>
      </c>
      <c r="AT15" s="11">
        <f t="shared" si="8"/>
        <v>1.1714297937296858E-3</v>
      </c>
      <c r="AU15" s="5">
        <f t="shared" si="9"/>
        <v>1.1714297937296858</v>
      </c>
    </row>
    <row r="16" spans="1:47" x14ac:dyDescent="0.25">
      <c r="A16" s="1" t="s">
        <v>68</v>
      </c>
      <c r="B16" s="1" t="s">
        <v>69</v>
      </c>
      <c r="C16" s="1" t="s">
        <v>70</v>
      </c>
      <c r="D16" s="1" t="s">
        <v>206</v>
      </c>
      <c r="E16" s="1" t="s">
        <v>59</v>
      </c>
      <c r="F16" s="1" t="s">
        <v>52</v>
      </c>
      <c r="G16" s="1" t="s">
        <v>53</v>
      </c>
      <c r="H16" s="1" t="s">
        <v>54</v>
      </c>
      <c r="I16" s="2">
        <v>110.99</v>
      </c>
      <c r="J16" s="2">
        <v>39.83</v>
      </c>
      <c r="K16" s="2">
        <f t="shared" si="0"/>
        <v>39.83</v>
      </c>
      <c r="L16" s="2">
        <f t="shared" si="1"/>
        <v>0</v>
      </c>
      <c r="T16" s="8">
        <v>39.83</v>
      </c>
      <c r="U16" s="5">
        <v>11351.55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7"/>
        <v>11351.55</v>
      </c>
      <c r="AT16" s="11">
        <f t="shared" si="8"/>
        <v>0.5832256085531673</v>
      </c>
      <c r="AU16" s="5">
        <f t="shared" si="9"/>
        <v>583.22560855316726</v>
      </c>
    </row>
    <row r="17" spans="1:47" x14ac:dyDescent="0.25">
      <c r="A17" s="1" t="s">
        <v>72</v>
      </c>
      <c r="B17" s="1" t="s">
        <v>73</v>
      </c>
      <c r="C17" s="1" t="s">
        <v>74</v>
      </c>
      <c r="D17" s="1" t="s">
        <v>212</v>
      </c>
      <c r="E17" s="1" t="s">
        <v>66</v>
      </c>
      <c r="F17" s="1" t="s">
        <v>52</v>
      </c>
      <c r="G17" s="1" t="s">
        <v>53</v>
      </c>
      <c r="H17" s="1" t="s">
        <v>54</v>
      </c>
      <c r="I17" s="2">
        <v>40</v>
      </c>
      <c r="J17" s="2">
        <v>0.06</v>
      </c>
      <c r="K17" s="2">
        <f t="shared" si="0"/>
        <v>0.06</v>
      </c>
      <c r="L17" s="2">
        <f t="shared" si="1"/>
        <v>0</v>
      </c>
      <c r="T17" s="8">
        <v>0.06</v>
      </c>
      <c r="U17" s="5">
        <v>17.100000000000001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7"/>
        <v>17.100000000000001</v>
      </c>
      <c r="AT17" s="11">
        <f t="shared" si="8"/>
        <v>8.7857234529726451E-4</v>
      </c>
      <c r="AU17" s="5">
        <f t="shared" si="9"/>
        <v>0.87857234529726447</v>
      </c>
    </row>
    <row r="18" spans="1:47" x14ac:dyDescent="0.25">
      <c r="A18" s="1" t="s">
        <v>72</v>
      </c>
      <c r="B18" s="1" t="s">
        <v>73</v>
      </c>
      <c r="C18" s="1" t="s">
        <v>74</v>
      </c>
      <c r="D18" s="1" t="s">
        <v>212</v>
      </c>
      <c r="E18" s="1" t="s">
        <v>59</v>
      </c>
      <c r="F18" s="1" t="s">
        <v>52</v>
      </c>
      <c r="G18" s="1" t="s">
        <v>53</v>
      </c>
      <c r="H18" s="1" t="s">
        <v>54</v>
      </c>
      <c r="I18" s="2">
        <v>40</v>
      </c>
      <c r="J18" s="2">
        <v>0.08</v>
      </c>
      <c r="K18" s="2">
        <f t="shared" si="0"/>
        <v>0.08</v>
      </c>
      <c r="L18" s="2">
        <f t="shared" si="1"/>
        <v>0</v>
      </c>
      <c r="T18" s="8">
        <v>0.08</v>
      </c>
      <c r="U18" s="5">
        <v>22.8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7"/>
        <v>22.8</v>
      </c>
      <c r="AT18" s="11">
        <f t="shared" si="8"/>
        <v>1.1714297937296858E-3</v>
      </c>
      <c r="AU18" s="5">
        <f t="shared" si="9"/>
        <v>1.1714297937296858</v>
      </c>
    </row>
    <row r="19" spans="1:47" x14ac:dyDescent="0.25">
      <c r="A19" s="1" t="s">
        <v>72</v>
      </c>
      <c r="B19" s="1" t="s">
        <v>73</v>
      </c>
      <c r="C19" s="1" t="s">
        <v>74</v>
      </c>
      <c r="D19" s="1" t="s">
        <v>212</v>
      </c>
      <c r="E19" s="1" t="s">
        <v>60</v>
      </c>
      <c r="F19" s="1" t="s">
        <v>52</v>
      </c>
      <c r="G19" s="1" t="s">
        <v>53</v>
      </c>
      <c r="H19" s="1" t="s">
        <v>54</v>
      </c>
      <c r="I19" s="2">
        <v>40</v>
      </c>
      <c r="J19" s="2">
        <v>39.200000000000003</v>
      </c>
      <c r="K19" s="2">
        <f t="shared" si="0"/>
        <v>39.200000000000003</v>
      </c>
      <c r="L19" s="2">
        <f t="shared" si="1"/>
        <v>0</v>
      </c>
      <c r="T19" s="8">
        <v>39.200000000000003</v>
      </c>
      <c r="U19" s="5">
        <v>11172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7"/>
        <v>11172</v>
      </c>
      <c r="AT19" s="11">
        <f t="shared" si="8"/>
        <v>0.57400059892754607</v>
      </c>
      <c r="AU19" s="5">
        <f t="shared" si="9"/>
        <v>574.00059892754609</v>
      </c>
    </row>
    <row r="20" spans="1:47" x14ac:dyDescent="0.25">
      <c r="A20" s="1" t="s">
        <v>75</v>
      </c>
      <c r="B20" s="1" t="s">
        <v>76</v>
      </c>
      <c r="C20" s="1" t="s">
        <v>77</v>
      </c>
      <c r="D20" s="1" t="s">
        <v>210</v>
      </c>
      <c r="E20" s="1" t="s">
        <v>71</v>
      </c>
      <c r="F20" s="1" t="s">
        <v>52</v>
      </c>
      <c r="G20" s="1" t="s">
        <v>53</v>
      </c>
      <c r="H20" s="1" t="s">
        <v>54</v>
      </c>
      <c r="I20" s="2">
        <v>17.3</v>
      </c>
      <c r="J20" s="2">
        <v>17.05</v>
      </c>
      <c r="K20" s="2">
        <f t="shared" si="0"/>
        <v>3.26</v>
      </c>
      <c r="L20" s="2">
        <f t="shared" si="1"/>
        <v>0</v>
      </c>
      <c r="Z20" s="9">
        <v>3.26</v>
      </c>
      <c r="AA20" s="5">
        <v>371.64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7"/>
        <v>371.64</v>
      </c>
      <c r="AT20" s="11">
        <f t="shared" si="8"/>
        <v>1.9094305637793879E-2</v>
      </c>
      <c r="AU20" s="5">
        <f t="shared" si="9"/>
        <v>19.094305637793877</v>
      </c>
    </row>
    <row r="21" spans="1:47" x14ac:dyDescent="0.25">
      <c r="A21" s="1" t="s">
        <v>78</v>
      </c>
      <c r="B21" s="1" t="s">
        <v>79</v>
      </c>
      <c r="C21" s="1" t="s">
        <v>80</v>
      </c>
      <c r="D21" s="1" t="s">
        <v>207</v>
      </c>
      <c r="E21" s="1" t="s">
        <v>71</v>
      </c>
      <c r="F21" s="1" t="s">
        <v>52</v>
      </c>
      <c r="G21" s="1" t="s">
        <v>53</v>
      </c>
      <c r="H21" s="1" t="s">
        <v>54</v>
      </c>
      <c r="I21" s="2">
        <v>141.66</v>
      </c>
      <c r="J21" s="2">
        <v>22.81</v>
      </c>
      <c r="K21" s="2">
        <f t="shared" si="0"/>
        <v>1.57</v>
      </c>
      <c r="L21" s="2">
        <f t="shared" si="1"/>
        <v>0</v>
      </c>
      <c r="T21" s="8">
        <v>1.55</v>
      </c>
      <c r="U21" s="5">
        <v>441.75</v>
      </c>
      <c r="Z21" s="9">
        <v>0.02</v>
      </c>
      <c r="AA21" s="5">
        <v>2.2799999999999998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7"/>
        <v>444.03</v>
      </c>
      <c r="AT21" s="11">
        <f t="shared" si="8"/>
        <v>2.281359523288563E-2</v>
      </c>
      <c r="AU21" s="5">
        <f t="shared" si="9"/>
        <v>22.813595232885628</v>
      </c>
    </row>
    <row r="22" spans="1:47" x14ac:dyDescent="0.25">
      <c r="A22" s="1" t="s">
        <v>78</v>
      </c>
      <c r="B22" s="1" t="s">
        <v>79</v>
      </c>
      <c r="C22" s="1" t="s">
        <v>80</v>
      </c>
      <c r="D22" s="1" t="s">
        <v>207</v>
      </c>
      <c r="E22" s="1" t="s">
        <v>51</v>
      </c>
      <c r="F22" s="1" t="s">
        <v>52</v>
      </c>
      <c r="G22" s="1" t="s">
        <v>53</v>
      </c>
      <c r="H22" s="1" t="s">
        <v>54</v>
      </c>
      <c r="I22" s="2">
        <v>141.66</v>
      </c>
      <c r="J22" s="2">
        <v>39.799999999999997</v>
      </c>
      <c r="K22" s="2">
        <f t="shared" si="0"/>
        <v>22.32</v>
      </c>
      <c r="L22" s="2">
        <f t="shared" si="1"/>
        <v>0</v>
      </c>
      <c r="T22" s="8">
        <v>22.32</v>
      </c>
      <c r="U22" s="5">
        <v>6361.2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7"/>
        <v>6361.2</v>
      </c>
      <c r="AT22" s="11">
        <f t="shared" si="8"/>
        <v>0.32682891245058232</v>
      </c>
      <c r="AU22" s="5">
        <f t="shared" si="9"/>
        <v>326.82891245058232</v>
      </c>
    </row>
    <row r="23" spans="1:47" x14ac:dyDescent="0.25">
      <c r="A23" s="1" t="s">
        <v>81</v>
      </c>
      <c r="B23" s="1" t="s">
        <v>82</v>
      </c>
      <c r="C23" s="1" t="s">
        <v>83</v>
      </c>
      <c r="D23" s="1" t="s">
        <v>210</v>
      </c>
      <c r="E23" s="1" t="s">
        <v>84</v>
      </c>
      <c r="F23" s="1" t="s">
        <v>85</v>
      </c>
      <c r="G23" s="1" t="s">
        <v>53</v>
      </c>
      <c r="H23" s="1" t="s">
        <v>54</v>
      </c>
      <c r="I23" s="2">
        <v>25</v>
      </c>
      <c r="J23" s="2">
        <v>23.7</v>
      </c>
      <c r="K23" s="2">
        <f t="shared" si="0"/>
        <v>1.27</v>
      </c>
      <c r="L23" s="2">
        <f t="shared" si="1"/>
        <v>0.2</v>
      </c>
      <c r="T23" s="8">
        <v>1.27</v>
      </c>
      <c r="U23" s="5">
        <v>361.95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R23" s="2">
        <v>0.2</v>
      </c>
      <c r="AS23" s="5">
        <f t="shared" si="7"/>
        <v>361.95</v>
      </c>
      <c r="AT23" s="11">
        <f t="shared" si="8"/>
        <v>1.8596447975458761E-2</v>
      </c>
      <c r="AU23" s="5">
        <f t="shared" si="9"/>
        <v>18.596447975458762</v>
      </c>
    </row>
    <row r="24" spans="1:47" x14ac:dyDescent="0.25">
      <c r="A24" s="1" t="s">
        <v>86</v>
      </c>
      <c r="B24" s="1" t="s">
        <v>82</v>
      </c>
      <c r="C24" s="1" t="s">
        <v>83</v>
      </c>
      <c r="D24" s="1" t="s">
        <v>210</v>
      </c>
      <c r="E24" s="1" t="s">
        <v>87</v>
      </c>
      <c r="F24" s="1" t="s">
        <v>85</v>
      </c>
      <c r="G24" s="1" t="s">
        <v>53</v>
      </c>
      <c r="H24" s="1" t="s">
        <v>54</v>
      </c>
      <c r="I24" s="2">
        <v>80</v>
      </c>
      <c r="J24" s="2">
        <v>38.75</v>
      </c>
      <c r="K24" s="2">
        <f t="shared" si="0"/>
        <v>1.3599999999999999</v>
      </c>
      <c r="L24" s="2">
        <f t="shared" si="1"/>
        <v>0.45</v>
      </c>
      <c r="T24" s="8">
        <v>1.22</v>
      </c>
      <c r="U24" s="5">
        <v>347.7</v>
      </c>
      <c r="Z24" s="9">
        <v>0.14000000000000001</v>
      </c>
      <c r="AA24" s="5">
        <v>15.96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R24" s="2">
        <v>0.45</v>
      </c>
      <c r="AS24" s="5">
        <f t="shared" si="7"/>
        <v>363.65999999999997</v>
      </c>
      <c r="AT24" s="11">
        <f t="shared" si="8"/>
        <v>1.8684305209988487E-2</v>
      </c>
      <c r="AU24" s="5">
        <f t="shared" si="9"/>
        <v>18.684305209988487</v>
      </c>
    </row>
    <row r="25" spans="1:47" x14ac:dyDescent="0.25">
      <c r="A25" s="1" t="s">
        <v>88</v>
      </c>
      <c r="B25" s="1" t="s">
        <v>89</v>
      </c>
      <c r="C25" s="1" t="s">
        <v>90</v>
      </c>
      <c r="D25" s="1" t="s">
        <v>210</v>
      </c>
      <c r="E25" s="1" t="s">
        <v>87</v>
      </c>
      <c r="F25" s="1" t="s">
        <v>91</v>
      </c>
      <c r="G25" s="1" t="s">
        <v>53</v>
      </c>
      <c r="H25" s="1" t="s">
        <v>54</v>
      </c>
      <c r="I25" s="2">
        <v>40</v>
      </c>
      <c r="J25" s="2">
        <v>38.51</v>
      </c>
      <c r="K25" s="2">
        <f t="shared" si="0"/>
        <v>3.9099999999999997</v>
      </c>
      <c r="L25" s="2">
        <f t="shared" si="1"/>
        <v>0</v>
      </c>
      <c r="P25" s="6">
        <v>0.13</v>
      </c>
      <c r="Q25" s="5">
        <v>372.64499999999998</v>
      </c>
      <c r="R25" s="7">
        <v>3.78</v>
      </c>
      <c r="S25" s="5">
        <v>5389.335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7"/>
        <v>5761.98</v>
      </c>
      <c r="AT25" s="11">
        <f t="shared" si="8"/>
        <v>0.29604188784537611</v>
      </c>
      <c r="AU25" s="5">
        <f t="shared" si="9"/>
        <v>296.0418878453761</v>
      </c>
    </row>
    <row r="26" spans="1:47" x14ac:dyDescent="0.25">
      <c r="A26" s="1" t="s">
        <v>92</v>
      </c>
      <c r="B26" s="1" t="s">
        <v>93</v>
      </c>
      <c r="C26" s="1" t="s">
        <v>94</v>
      </c>
      <c r="D26" s="1" t="s">
        <v>210</v>
      </c>
      <c r="E26" s="1" t="s">
        <v>95</v>
      </c>
      <c r="F26" s="1" t="s">
        <v>96</v>
      </c>
      <c r="G26" s="1" t="s">
        <v>53</v>
      </c>
      <c r="H26" s="1" t="s">
        <v>54</v>
      </c>
      <c r="I26" s="2">
        <v>80</v>
      </c>
      <c r="J26" s="2">
        <v>38.85</v>
      </c>
      <c r="K26" s="2">
        <f t="shared" si="0"/>
        <v>15.100000000000001</v>
      </c>
      <c r="L26" s="2">
        <f t="shared" si="1"/>
        <v>0</v>
      </c>
      <c r="R26" s="7">
        <v>4.1100000000000003</v>
      </c>
      <c r="S26" s="5">
        <v>3906.5549999999998</v>
      </c>
      <c r="T26" s="8">
        <v>10.99</v>
      </c>
      <c r="U26" s="5">
        <v>3132.15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7"/>
        <v>7038.7049999999999</v>
      </c>
      <c r="AT26" s="11">
        <f t="shared" si="8"/>
        <v>0.36163810290675913</v>
      </c>
      <c r="AU26" s="5">
        <f t="shared" si="9"/>
        <v>361.63810290675912</v>
      </c>
    </row>
    <row r="27" spans="1:47" x14ac:dyDescent="0.25">
      <c r="A27" s="1" t="s">
        <v>97</v>
      </c>
      <c r="B27" s="1" t="s">
        <v>98</v>
      </c>
      <c r="C27" s="1" t="s">
        <v>99</v>
      </c>
      <c r="D27" s="1" t="s">
        <v>208</v>
      </c>
      <c r="E27" s="1" t="s">
        <v>66</v>
      </c>
      <c r="F27" s="1" t="s">
        <v>96</v>
      </c>
      <c r="G27" s="1" t="s">
        <v>53</v>
      </c>
      <c r="H27" s="1" t="s">
        <v>54</v>
      </c>
      <c r="I27" s="2">
        <v>160</v>
      </c>
      <c r="J27" s="2">
        <v>39.24</v>
      </c>
      <c r="K27" s="2">
        <f t="shared" si="0"/>
        <v>2.7800000000000002</v>
      </c>
      <c r="L27" s="2">
        <f t="shared" si="1"/>
        <v>0</v>
      </c>
      <c r="P27" s="6">
        <v>1.1000000000000001</v>
      </c>
      <c r="Q27" s="5">
        <v>3153.15</v>
      </c>
      <c r="R27" s="7">
        <v>1.68</v>
      </c>
      <c r="S27" s="5">
        <v>2395.2600000000002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7"/>
        <v>5548.41</v>
      </c>
      <c r="AT27" s="11">
        <f t="shared" si="8"/>
        <v>0.28506898165911077</v>
      </c>
      <c r="AU27" s="5">
        <f t="shared" si="9"/>
        <v>285.06898165911076</v>
      </c>
    </row>
    <row r="28" spans="1:47" x14ac:dyDescent="0.25">
      <c r="A28" s="1" t="s">
        <v>97</v>
      </c>
      <c r="B28" s="1" t="s">
        <v>98</v>
      </c>
      <c r="C28" s="1" t="s">
        <v>99</v>
      </c>
      <c r="D28" s="1" t="s">
        <v>208</v>
      </c>
      <c r="E28" s="1" t="s">
        <v>60</v>
      </c>
      <c r="F28" s="1" t="s">
        <v>96</v>
      </c>
      <c r="G28" s="1" t="s">
        <v>53</v>
      </c>
      <c r="H28" s="1" t="s">
        <v>54</v>
      </c>
      <c r="I28" s="2">
        <v>160</v>
      </c>
      <c r="J28" s="2">
        <v>40.75</v>
      </c>
      <c r="K28" s="2">
        <f t="shared" si="0"/>
        <v>8.01</v>
      </c>
      <c r="L28" s="2">
        <f t="shared" si="1"/>
        <v>0</v>
      </c>
      <c r="P28" s="6">
        <v>7.95</v>
      </c>
      <c r="Q28" s="5">
        <v>22788.674999999999</v>
      </c>
      <c r="R28" s="7">
        <v>0.06</v>
      </c>
      <c r="S28" s="5">
        <v>85.545000000000002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7"/>
        <v>22874.219999999998</v>
      </c>
      <c r="AT28" s="11">
        <f t="shared" si="8"/>
        <v>1.1752431059792741</v>
      </c>
      <c r="AU28" s="5">
        <f t="shared" si="9"/>
        <v>1175.2431059792741</v>
      </c>
    </row>
    <row r="29" spans="1:47" x14ac:dyDescent="0.25">
      <c r="A29" s="1" t="s">
        <v>100</v>
      </c>
      <c r="B29" s="1" t="s">
        <v>101</v>
      </c>
      <c r="C29" s="1" t="s">
        <v>102</v>
      </c>
      <c r="D29" s="1" t="s">
        <v>210</v>
      </c>
      <c r="E29" s="1" t="s">
        <v>84</v>
      </c>
      <c r="F29" s="1" t="s">
        <v>96</v>
      </c>
      <c r="G29" s="1" t="s">
        <v>53</v>
      </c>
      <c r="H29" s="1" t="s">
        <v>54</v>
      </c>
      <c r="I29" s="2">
        <v>80</v>
      </c>
      <c r="J29" s="2">
        <v>36.03</v>
      </c>
      <c r="K29" s="2">
        <f t="shared" si="0"/>
        <v>2.52</v>
      </c>
      <c r="L29" s="2">
        <f t="shared" si="1"/>
        <v>0</v>
      </c>
      <c r="R29" s="7">
        <v>0.31</v>
      </c>
      <c r="S29" s="5">
        <v>589.30999999999995</v>
      </c>
      <c r="T29" s="8">
        <v>2.21</v>
      </c>
      <c r="U29" s="5">
        <v>1259.7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7"/>
        <v>1849.01</v>
      </c>
      <c r="AT29" s="11">
        <f t="shared" si="8"/>
        <v>9.4999359776496775E-2</v>
      </c>
      <c r="AU29" s="5">
        <f t="shared" si="9"/>
        <v>94.999359776496775</v>
      </c>
    </row>
    <row r="30" spans="1:47" x14ac:dyDescent="0.25">
      <c r="A30" s="1" t="s">
        <v>100</v>
      </c>
      <c r="B30" s="1" t="s">
        <v>101</v>
      </c>
      <c r="C30" s="1" t="s">
        <v>102</v>
      </c>
      <c r="D30" s="1" t="s">
        <v>210</v>
      </c>
      <c r="E30" s="1" t="s">
        <v>87</v>
      </c>
      <c r="F30" s="1" t="s">
        <v>96</v>
      </c>
      <c r="G30" s="1" t="s">
        <v>53</v>
      </c>
      <c r="H30" s="1" t="s">
        <v>54</v>
      </c>
      <c r="I30" s="2">
        <v>80</v>
      </c>
      <c r="J30" s="2">
        <v>41.44</v>
      </c>
      <c r="K30" s="2">
        <f t="shared" si="0"/>
        <v>22.97</v>
      </c>
      <c r="L30" s="2">
        <f t="shared" si="1"/>
        <v>0</v>
      </c>
      <c r="P30" s="6">
        <v>2.94</v>
      </c>
      <c r="Q30" s="5">
        <v>8895.7049999999999</v>
      </c>
      <c r="R30" s="7">
        <v>14.45</v>
      </c>
      <c r="S30" s="5">
        <v>23857.55</v>
      </c>
      <c r="T30" s="8">
        <v>5.58</v>
      </c>
      <c r="U30" s="5">
        <v>2654.7750000000001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7"/>
        <v>35408.03</v>
      </c>
      <c r="AT30" s="11">
        <f t="shared" si="8"/>
        <v>1.8192114596173037</v>
      </c>
      <c r="AU30" s="5">
        <f t="shared" si="9"/>
        <v>1819.2114596173037</v>
      </c>
    </row>
    <row r="31" spans="1:47" x14ac:dyDescent="0.25">
      <c r="A31" s="1" t="s">
        <v>103</v>
      </c>
      <c r="B31" s="1" t="s">
        <v>104</v>
      </c>
      <c r="C31" s="1" t="s">
        <v>105</v>
      </c>
      <c r="D31" s="1" t="s">
        <v>202</v>
      </c>
      <c r="E31" s="1" t="s">
        <v>61</v>
      </c>
      <c r="F31" s="1" t="s">
        <v>96</v>
      </c>
      <c r="G31" s="1" t="s">
        <v>53</v>
      </c>
      <c r="H31" s="1" t="s">
        <v>54</v>
      </c>
      <c r="I31" s="2">
        <v>80</v>
      </c>
      <c r="J31" s="2">
        <v>41.63</v>
      </c>
      <c r="K31" s="2">
        <f t="shared" si="0"/>
        <v>14.32</v>
      </c>
      <c r="L31" s="2">
        <f t="shared" si="1"/>
        <v>0</v>
      </c>
      <c r="N31" s="4">
        <v>1.41</v>
      </c>
      <c r="O31" s="5">
        <v>3916.98</v>
      </c>
      <c r="P31" s="6">
        <v>11.3</v>
      </c>
      <c r="Q31" s="5">
        <v>32391.45</v>
      </c>
      <c r="R31" s="7">
        <v>1.61</v>
      </c>
      <c r="S31" s="5">
        <v>2295.4575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7"/>
        <v>38603.887499999997</v>
      </c>
      <c r="AT31" s="11">
        <f t="shared" si="8"/>
        <v>1.9834098233021489</v>
      </c>
      <c r="AU31" s="5">
        <f t="shared" si="9"/>
        <v>1983.4098233021489</v>
      </c>
    </row>
    <row r="32" spans="1:47" x14ac:dyDescent="0.25">
      <c r="A32" s="1" t="s">
        <v>103</v>
      </c>
      <c r="B32" s="1" t="s">
        <v>104</v>
      </c>
      <c r="C32" s="1" t="s">
        <v>105</v>
      </c>
      <c r="D32" s="1" t="s">
        <v>202</v>
      </c>
      <c r="E32" s="1" t="s">
        <v>60</v>
      </c>
      <c r="F32" s="1" t="s">
        <v>96</v>
      </c>
      <c r="G32" s="1" t="s">
        <v>53</v>
      </c>
      <c r="H32" s="1" t="s">
        <v>54</v>
      </c>
      <c r="I32" s="2">
        <v>80</v>
      </c>
      <c r="J32" s="2">
        <v>7.0000000000000007E-2</v>
      </c>
      <c r="K32" s="2">
        <f t="shared" si="0"/>
        <v>0.02</v>
      </c>
      <c r="L32" s="2">
        <f t="shared" si="1"/>
        <v>0</v>
      </c>
      <c r="P32" s="6">
        <v>0.02</v>
      </c>
      <c r="Q32" s="5">
        <v>57.33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7"/>
        <v>57.33</v>
      </c>
      <c r="AT32" s="11">
        <f t="shared" si="8"/>
        <v>2.9455293892334598E-3</v>
      </c>
      <c r="AU32" s="5">
        <f t="shared" si="9"/>
        <v>2.9455293892334597</v>
      </c>
    </row>
    <row r="33" spans="1:47" x14ac:dyDescent="0.25">
      <c r="A33" s="1" t="s">
        <v>106</v>
      </c>
      <c r="B33" s="1" t="s">
        <v>101</v>
      </c>
      <c r="C33" s="1" t="s">
        <v>102</v>
      </c>
      <c r="D33" s="1" t="s">
        <v>210</v>
      </c>
      <c r="E33" s="1" t="s">
        <v>67</v>
      </c>
      <c r="F33" s="1" t="s">
        <v>107</v>
      </c>
      <c r="G33" s="1" t="s">
        <v>53</v>
      </c>
      <c r="H33" s="1" t="s">
        <v>54</v>
      </c>
      <c r="I33" s="2">
        <v>19.03</v>
      </c>
      <c r="J33" s="2">
        <v>8.58</v>
      </c>
      <c r="K33" s="2">
        <f t="shared" si="0"/>
        <v>7.61</v>
      </c>
      <c r="L33" s="2">
        <f t="shared" si="1"/>
        <v>0.04</v>
      </c>
      <c r="R33" s="7">
        <v>7.48</v>
      </c>
      <c r="S33" s="5">
        <v>7109.7400000000007</v>
      </c>
      <c r="Z33" s="9">
        <v>0.13</v>
      </c>
      <c r="AA33" s="5">
        <v>14.82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R33" s="2">
        <v>0.04</v>
      </c>
      <c r="AS33" s="5">
        <f t="shared" si="7"/>
        <v>7124.56</v>
      </c>
      <c r="AT33" s="11">
        <f t="shared" si="8"/>
        <v>0.36604920400064789</v>
      </c>
      <c r="AU33" s="5">
        <f t="shared" si="9"/>
        <v>366.04920400064788</v>
      </c>
    </row>
    <row r="34" spans="1:47" x14ac:dyDescent="0.25">
      <c r="A34" s="1" t="s">
        <v>106</v>
      </c>
      <c r="B34" s="1" t="s">
        <v>101</v>
      </c>
      <c r="C34" s="1" t="s">
        <v>102</v>
      </c>
      <c r="D34" s="1" t="s">
        <v>210</v>
      </c>
      <c r="E34" s="1" t="s">
        <v>71</v>
      </c>
      <c r="F34" s="1" t="s">
        <v>107</v>
      </c>
      <c r="G34" s="1" t="s">
        <v>53</v>
      </c>
      <c r="H34" s="1" t="s">
        <v>54</v>
      </c>
      <c r="I34" s="2">
        <v>19.03</v>
      </c>
      <c r="J34" s="2">
        <v>9.6199999999999992</v>
      </c>
      <c r="K34" s="2">
        <f t="shared" si="0"/>
        <v>9.620000000000001</v>
      </c>
      <c r="L34" s="2">
        <f t="shared" si="1"/>
        <v>0</v>
      </c>
      <c r="R34" s="7">
        <v>2.42</v>
      </c>
      <c r="S34" s="5">
        <v>2300.21</v>
      </c>
      <c r="Z34" s="9">
        <v>7.2</v>
      </c>
      <c r="AA34" s="5">
        <v>820.80000000000007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7"/>
        <v>3121.01</v>
      </c>
      <c r="AT34" s="11">
        <f t="shared" si="8"/>
        <v>0.16035281142667926</v>
      </c>
      <c r="AU34" s="5">
        <f t="shared" si="9"/>
        <v>160.35281142667927</v>
      </c>
    </row>
    <row r="35" spans="1:47" x14ac:dyDescent="0.25">
      <c r="A35" s="1" t="s">
        <v>108</v>
      </c>
      <c r="B35" s="1" t="s">
        <v>109</v>
      </c>
      <c r="C35" s="1" t="s">
        <v>102</v>
      </c>
      <c r="D35" s="1" t="s">
        <v>210</v>
      </c>
      <c r="E35" s="1" t="s">
        <v>71</v>
      </c>
      <c r="F35" s="1" t="s">
        <v>107</v>
      </c>
      <c r="G35" s="1" t="s">
        <v>53</v>
      </c>
      <c r="H35" s="1" t="s">
        <v>54</v>
      </c>
      <c r="I35" s="2">
        <v>150</v>
      </c>
      <c r="J35" s="2">
        <v>29.64</v>
      </c>
      <c r="K35" s="2">
        <f t="shared" ref="K35:K66" si="10">SUM(N35,P35,R35,T35,V35,X35,Z35,AB35,AE35,AG35,AI35)</f>
        <v>29.639999999999997</v>
      </c>
      <c r="L35" s="2">
        <f t="shared" ref="L35:L66" si="11">SUM(M35,AD35,AK35,AM35,AO35,AQ35,AR35)</f>
        <v>0</v>
      </c>
      <c r="R35" s="7">
        <v>19.079999999999998</v>
      </c>
      <c r="S35" s="5">
        <v>18135.54</v>
      </c>
      <c r="T35" s="8">
        <v>9.11</v>
      </c>
      <c r="U35" s="5">
        <v>2596.35</v>
      </c>
      <c r="Z35" s="9">
        <v>1.45</v>
      </c>
      <c r="AA35" s="5">
        <v>165.3</v>
      </c>
      <c r="AL35" s="5" t="str">
        <f t="shared" ref="AL35:AL66" si="12">IF(AK35&gt;0,AK35*$AL$1,"")</f>
        <v/>
      </c>
      <c r="AN35" s="5" t="str">
        <f t="shared" ref="AN35:AN66" si="13">IF(AM35&gt;0,AM35*$AN$1,"")</f>
        <v/>
      </c>
      <c r="AP35" s="5" t="str">
        <f t="shared" ref="AP35:AP66" si="14">IF(AO35&gt;0,AO35*$AP$1,"")</f>
        <v/>
      </c>
      <c r="AS35" s="5">
        <f t="shared" si="7"/>
        <v>20897.189999999999</v>
      </c>
      <c r="AT35" s="11">
        <f t="shared" si="8"/>
        <v>1.0736662706679847</v>
      </c>
      <c r="AU35" s="5">
        <f t="shared" si="9"/>
        <v>1073.6662706679847</v>
      </c>
    </row>
    <row r="36" spans="1:47" x14ac:dyDescent="0.25">
      <c r="A36" s="1" t="s">
        <v>108</v>
      </c>
      <c r="B36" s="1" t="s">
        <v>109</v>
      </c>
      <c r="C36" s="1" t="s">
        <v>102</v>
      </c>
      <c r="D36" s="1" t="s">
        <v>210</v>
      </c>
      <c r="E36" s="1" t="s">
        <v>110</v>
      </c>
      <c r="F36" s="1" t="s">
        <v>107</v>
      </c>
      <c r="G36" s="1" t="s">
        <v>53</v>
      </c>
      <c r="H36" s="1" t="s">
        <v>54</v>
      </c>
      <c r="I36" s="2">
        <v>150</v>
      </c>
      <c r="J36" s="2">
        <v>37.409999999999997</v>
      </c>
      <c r="K36" s="2">
        <f t="shared" si="10"/>
        <v>37.409999999999997</v>
      </c>
      <c r="L36" s="2">
        <f t="shared" si="11"/>
        <v>0</v>
      </c>
      <c r="R36" s="7">
        <v>0.22</v>
      </c>
      <c r="S36" s="5">
        <v>209.11</v>
      </c>
      <c r="T36" s="8">
        <v>37.19</v>
      </c>
      <c r="U36" s="5">
        <v>10599.15</v>
      </c>
      <c r="AL36" s="5" t="str">
        <f t="shared" si="12"/>
        <v/>
      </c>
      <c r="AN36" s="5" t="str">
        <f t="shared" si="13"/>
        <v/>
      </c>
      <c r="AP36" s="5" t="str">
        <f t="shared" si="14"/>
        <v/>
      </c>
      <c r="AS36" s="5">
        <f t="shared" si="7"/>
        <v>10808.26</v>
      </c>
      <c r="AT36" s="11">
        <f t="shared" si="8"/>
        <v>0.5553121834375796</v>
      </c>
      <c r="AU36" s="5">
        <f t="shared" si="9"/>
        <v>555.31218343757962</v>
      </c>
    </row>
    <row r="37" spans="1:47" x14ac:dyDescent="0.25">
      <c r="A37" s="1" t="s">
        <v>108</v>
      </c>
      <c r="B37" s="1" t="s">
        <v>109</v>
      </c>
      <c r="C37" s="1" t="s">
        <v>102</v>
      </c>
      <c r="D37" s="1" t="s">
        <v>210</v>
      </c>
      <c r="E37" s="1" t="s">
        <v>111</v>
      </c>
      <c r="F37" s="1" t="s">
        <v>107</v>
      </c>
      <c r="G37" s="1" t="s">
        <v>53</v>
      </c>
      <c r="H37" s="1" t="s">
        <v>54</v>
      </c>
      <c r="I37" s="2">
        <v>150</v>
      </c>
      <c r="J37" s="2">
        <v>38.020000000000003</v>
      </c>
      <c r="K37" s="2">
        <f t="shared" si="10"/>
        <v>38.020000000000003</v>
      </c>
      <c r="L37" s="2">
        <f t="shared" si="11"/>
        <v>0</v>
      </c>
      <c r="T37" s="8">
        <v>38.020000000000003</v>
      </c>
      <c r="U37" s="5">
        <v>10835.7</v>
      </c>
      <c r="AL37" s="5" t="str">
        <f t="shared" si="12"/>
        <v/>
      </c>
      <c r="AN37" s="5" t="str">
        <f t="shared" si="13"/>
        <v/>
      </c>
      <c r="AP37" s="5" t="str">
        <f t="shared" si="14"/>
        <v/>
      </c>
      <c r="AS37" s="5">
        <f t="shared" si="7"/>
        <v>10835.7</v>
      </c>
      <c r="AT37" s="11">
        <f t="shared" si="8"/>
        <v>0.55672200947003325</v>
      </c>
      <c r="AU37" s="5">
        <f t="shared" si="9"/>
        <v>556.72200947003319</v>
      </c>
    </row>
    <row r="38" spans="1:47" x14ac:dyDescent="0.25">
      <c r="A38" s="1" t="s">
        <v>108</v>
      </c>
      <c r="B38" s="1" t="s">
        <v>109</v>
      </c>
      <c r="C38" s="1" t="s">
        <v>102</v>
      </c>
      <c r="D38" s="1" t="s">
        <v>210</v>
      </c>
      <c r="E38" s="1" t="s">
        <v>51</v>
      </c>
      <c r="F38" s="1" t="s">
        <v>107</v>
      </c>
      <c r="G38" s="1" t="s">
        <v>53</v>
      </c>
      <c r="H38" s="1" t="s">
        <v>54</v>
      </c>
      <c r="I38" s="2">
        <v>150</v>
      </c>
      <c r="J38" s="2">
        <v>40.130000000000003</v>
      </c>
      <c r="K38" s="2">
        <f t="shared" si="10"/>
        <v>40</v>
      </c>
      <c r="L38" s="2">
        <f t="shared" si="11"/>
        <v>0</v>
      </c>
      <c r="R38" s="7">
        <v>20.62</v>
      </c>
      <c r="S38" s="5">
        <v>19599.310000000001</v>
      </c>
      <c r="T38" s="8">
        <v>19.38</v>
      </c>
      <c r="U38" s="5">
        <v>5523.2999999999993</v>
      </c>
      <c r="AL38" s="5" t="str">
        <f t="shared" si="12"/>
        <v/>
      </c>
      <c r="AN38" s="5" t="str">
        <f t="shared" si="13"/>
        <v/>
      </c>
      <c r="AP38" s="5" t="str">
        <f t="shared" si="14"/>
        <v/>
      </c>
      <c r="AS38" s="5">
        <f t="shared" si="7"/>
        <v>25122.61</v>
      </c>
      <c r="AT38" s="11">
        <f t="shared" si="8"/>
        <v>1.2907620109759361</v>
      </c>
      <c r="AU38" s="5">
        <f t="shared" si="9"/>
        <v>1290.7620109759362</v>
      </c>
    </row>
    <row r="39" spans="1:47" x14ac:dyDescent="0.25">
      <c r="A39" s="1" t="s">
        <v>112</v>
      </c>
      <c r="B39" s="1" t="s">
        <v>113</v>
      </c>
      <c r="C39" s="1" t="s">
        <v>114</v>
      </c>
      <c r="D39" s="1" t="s">
        <v>202</v>
      </c>
      <c r="E39" s="1" t="s">
        <v>111</v>
      </c>
      <c r="F39" s="1" t="s">
        <v>107</v>
      </c>
      <c r="G39" s="1" t="s">
        <v>53</v>
      </c>
      <c r="H39" s="1" t="s">
        <v>54</v>
      </c>
      <c r="I39" s="2">
        <v>160</v>
      </c>
      <c r="J39" s="2">
        <v>0.06</v>
      </c>
      <c r="K39" s="2">
        <f t="shared" si="10"/>
        <v>0.06</v>
      </c>
      <c r="L39" s="2">
        <f t="shared" si="11"/>
        <v>0</v>
      </c>
      <c r="T39" s="8">
        <v>0.06</v>
      </c>
      <c r="U39" s="5">
        <v>17.100000000000001</v>
      </c>
      <c r="AL39" s="5" t="str">
        <f t="shared" si="12"/>
        <v/>
      </c>
      <c r="AN39" s="5" t="str">
        <f t="shared" si="13"/>
        <v/>
      </c>
      <c r="AP39" s="5" t="str">
        <f t="shared" si="14"/>
        <v/>
      </c>
      <c r="AS39" s="5">
        <f t="shared" si="7"/>
        <v>17.100000000000001</v>
      </c>
      <c r="AT39" s="11">
        <f t="shared" si="8"/>
        <v>8.7857234529726451E-4</v>
      </c>
      <c r="AU39" s="5">
        <f t="shared" si="9"/>
        <v>0.87857234529726447</v>
      </c>
    </row>
    <row r="40" spans="1:47" x14ac:dyDescent="0.25">
      <c r="A40" s="1" t="s">
        <v>112</v>
      </c>
      <c r="B40" s="1" t="s">
        <v>113</v>
      </c>
      <c r="C40" s="1" t="s">
        <v>114</v>
      </c>
      <c r="D40" s="1" t="s">
        <v>202</v>
      </c>
      <c r="E40" s="1" t="s">
        <v>51</v>
      </c>
      <c r="F40" s="1" t="s">
        <v>107</v>
      </c>
      <c r="G40" s="1" t="s">
        <v>53</v>
      </c>
      <c r="H40" s="1" t="s">
        <v>54</v>
      </c>
      <c r="I40" s="2">
        <v>160</v>
      </c>
      <c r="J40" s="2">
        <v>7.0000000000000007E-2</v>
      </c>
      <c r="K40" s="2">
        <f t="shared" si="10"/>
        <v>0.06</v>
      </c>
      <c r="L40" s="2">
        <f t="shared" si="11"/>
        <v>0</v>
      </c>
      <c r="R40" s="7">
        <v>0.03</v>
      </c>
      <c r="S40" s="5">
        <v>28.515000000000001</v>
      </c>
      <c r="T40" s="8">
        <v>0.03</v>
      </c>
      <c r="U40" s="5">
        <v>8.5499999999999989</v>
      </c>
      <c r="AL40" s="5" t="str">
        <f t="shared" si="12"/>
        <v/>
      </c>
      <c r="AN40" s="5" t="str">
        <f t="shared" si="13"/>
        <v/>
      </c>
      <c r="AP40" s="5" t="str">
        <f t="shared" si="14"/>
        <v/>
      </c>
      <c r="AS40" s="5">
        <f t="shared" si="7"/>
        <v>37.064999999999998</v>
      </c>
      <c r="AT40" s="11">
        <f t="shared" si="8"/>
        <v>1.9043440923066143E-3</v>
      </c>
      <c r="AU40" s="5">
        <f t="shared" si="9"/>
        <v>1.9043440923066142</v>
      </c>
    </row>
    <row r="41" spans="1:47" x14ac:dyDescent="0.25">
      <c r="A41" s="1" t="s">
        <v>112</v>
      </c>
      <c r="B41" s="1" t="s">
        <v>113</v>
      </c>
      <c r="C41" s="1" t="s">
        <v>114</v>
      </c>
      <c r="D41" s="1" t="s">
        <v>202</v>
      </c>
      <c r="E41" s="1" t="s">
        <v>55</v>
      </c>
      <c r="F41" s="1" t="s">
        <v>107</v>
      </c>
      <c r="G41" s="1" t="s">
        <v>53</v>
      </c>
      <c r="H41" s="1" t="s">
        <v>54</v>
      </c>
      <c r="I41" s="2">
        <v>160</v>
      </c>
      <c r="J41" s="2">
        <v>39.78</v>
      </c>
      <c r="K41" s="2">
        <f t="shared" si="10"/>
        <v>31.33</v>
      </c>
      <c r="L41" s="2">
        <f t="shared" si="11"/>
        <v>0</v>
      </c>
      <c r="R41" s="7">
        <v>21.61</v>
      </c>
      <c r="S41" s="5">
        <v>20540.305</v>
      </c>
      <c r="T41" s="8">
        <v>9.7200000000000006</v>
      </c>
      <c r="U41" s="5">
        <v>2770.2</v>
      </c>
      <c r="AL41" s="5" t="str">
        <f t="shared" si="12"/>
        <v/>
      </c>
      <c r="AN41" s="5" t="str">
        <f t="shared" si="13"/>
        <v/>
      </c>
      <c r="AP41" s="5" t="str">
        <f t="shared" si="14"/>
        <v/>
      </c>
      <c r="AS41" s="5">
        <f t="shared" si="7"/>
        <v>23310.505000000001</v>
      </c>
      <c r="AT41" s="11">
        <f t="shared" si="8"/>
        <v>1.1976587747317899</v>
      </c>
      <c r="AU41" s="5">
        <f t="shared" si="9"/>
        <v>1197.6587747317899</v>
      </c>
    </row>
    <row r="42" spans="1:47" x14ac:dyDescent="0.25">
      <c r="A42" s="1" t="s">
        <v>112</v>
      </c>
      <c r="B42" s="1" t="s">
        <v>113</v>
      </c>
      <c r="C42" s="1" t="s">
        <v>114</v>
      </c>
      <c r="D42" s="1" t="s">
        <v>202</v>
      </c>
      <c r="E42" s="1" t="s">
        <v>115</v>
      </c>
      <c r="F42" s="1" t="s">
        <v>107</v>
      </c>
      <c r="G42" s="1" t="s">
        <v>53</v>
      </c>
      <c r="H42" s="1" t="s">
        <v>54</v>
      </c>
      <c r="I42" s="2">
        <v>160</v>
      </c>
      <c r="J42" s="2">
        <v>37.229999999999997</v>
      </c>
      <c r="K42" s="2">
        <f t="shared" si="10"/>
        <v>17.57</v>
      </c>
      <c r="L42" s="2">
        <f t="shared" si="11"/>
        <v>0</v>
      </c>
      <c r="T42" s="8">
        <v>17.57</v>
      </c>
      <c r="U42" s="5">
        <v>5007.45</v>
      </c>
      <c r="AL42" s="5" t="str">
        <f t="shared" si="12"/>
        <v/>
      </c>
      <c r="AN42" s="5" t="str">
        <f t="shared" si="13"/>
        <v/>
      </c>
      <c r="AP42" s="5" t="str">
        <f t="shared" si="14"/>
        <v/>
      </c>
      <c r="AS42" s="5">
        <f t="shared" si="7"/>
        <v>5007.45</v>
      </c>
      <c r="AT42" s="11">
        <f t="shared" si="8"/>
        <v>0.25727526844788223</v>
      </c>
      <c r="AU42" s="5">
        <f t="shared" si="9"/>
        <v>257.27526844788224</v>
      </c>
    </row>
    <row r="43" spans="1:47" x14ac:dyDescent="0.25">
      <c r="A43" s="1" t="s">
        <v>112</v>
      </c>
      <c r="B43" s="1" t="s">
        <v>113</v>
      </c>
      <c r="C43" s="1" t="s">
        <v>114</v>
      </c>
      <c r="D43" s="1" t="s">
        <v>202</v>
      </c>
      <c r="E43" s="1" t="s">
        <v>116</v>
      </c>
      <c r="F43" s="1" t="s">
        <v>107</v>
      </c>
      <c r="G43" s="1" t="s">
        <v>53</v>
      </c>
      <c r="H43" s="1" t="s">
        <v>54</v>
      </c>
      <c r="I43" s="2">
        <v>160</v>
      </c>
      <c r="J43" s="2">
        <v>38.75</v>
      </c>
      <c r="K43" s="2">
        <f t="shared" si="10"/>
        <v>12.42</v>
      </c>
      <c r="L43" s="2">
        <f t="shared" si="11"/>
        <v>0</v>
      </c>
      <c r="R43" s="7">
        <v>7.56</v>
      </c>
      <c r="S43" s="5">
        <v>7185.78</v>
      </c>
      <c r="T43" s="8">
        <v>4.8600000000000003</v>
      </c>
      <c r="U43" s="5">
        <v>1385.1</v>
      </c>
      <c r="AL43" s="5" t="str">
        <f t="shared" si="12"/>
        <v/>
      </c>
      <c r="AN43" s="5" t="str">
        <f t="shared" si="13"/>
        <v/>
      </c>
      <c r="AP43" s="5" t="str">
        <f t="shared" si="14"/>
        <v/>
      </c>
      <c r="AS43" s="5">
        <f t="shared" si="7"/>
        <v>8570.8799999999992</v>
      </c>
      <c r="AT43" s="11">
        <f t="shared" si="8"/>
        <v>0.44035895572288986</v>
      </c>
      <c r="AU43" s="5">
        <f t="shared" si="9"/>
        <v>440.35895572288985</v>
      </c>
    </row>
    <row r="44" spans="1:47" x14ac:dyDescent="0.25">
      <c r="A44" s="1" t="s">
        <v>117</v>
      </c>
      <c r="B44" s="1" t="s">
        <v>118</v>
      </c>
      <c r="C44" s="1" t="s">
        <v>119</v>
      </c>
      <c r="D44" s="1" t="s">
        <v>210</v>
      </c>
      <c r="E44" s="1" t="s">
        <v>62</v>
      </c>
      <c r="F44" s="1" t="s">
        <v>107</v>
      </c>
      <c r="G44" s="1" t="s">
        <v>53</v>
      </c>
      <c r="H44" s="1" t="s">
        <v>54</v>
      </c>
      <c r="I44" s="2">
        <v>56</v>
      </c>
      <c r="J44" s="2">
        <v>5.67</v>
      </c>
      <c r="K44" s="2">
        <f t="shared" si="10"/>
        <v>5.65</v>
      </c>
      <c r="L44" s="2">
        <f t="shared" si="11"/>
        <v>0.01</v>
      </c>
      <c r="R44" s="7">
        <v>5.57</v>
      </c>
      <c r="S44" s="5">
        <v>5294.2849999999999</v>
      </c>
      <c r="T44" s="8">
        <v>0.08</v>
      </c>
      <c r="U44" s="5">
        <v>22.8</v>
      </c>
      <c r="AL44" s="5" t="str">
        <f t="shared" si="12"/>
        <v/>
      </c>
      <c r="AN44" s="5" t="str">
        <f t="shared" si="13"/>
        <v/>
      </c>
      <c r="AP44" s="5" t="str">
        <f t="shared" si="14"/>
        <v/>
      </c>
      <c r="AR44" s="2">
        <v>0.01</v>
      </c>
      <c r="AS44" s="5">
        <f t="shared" si="7"/>
        <v>5317.085</v>
      </c>
      <c r="AT44" s="11">
        <f t="shared" si="8"/>
        <v>0.2731838502102284</v>
      </c>
      <c r="AU44" s="5">
        <f t="shared" si="9"/>
        <v>273.1838502102284</v>
      </c>
    </row>
    <row r="45" spans="1:47" x14ac:dyDescent="0.25">
      <c r="A45" s="1" t="s">
        <v>117</v>
      </c>
      <c r="B45" s="1" t="s">
        <v>118</v>
      </c>
      <c r="C45" s="1" t="s">
        <v>119</v>
      </c>
      <c r="D45" s="1" t="s">
        <v>210</v>
      </c>
      <c r="E45" s="1" t="s">
        <v>55</v>
      </c>
      <c r="F45" s="1" t="s">
        <v>107</v>
      </c>
      <c r="G45" s="1" t="s">
        <v>53</v>
      </c>
      <c r="H45" s="1" t="s">
        <v>54</v>
      </c>
      <c r="I45" s="2">
        <v>56</v>
      </c>
      <c r="J45" s="2">
        <v>0.03</v>
      </c>
      <c r="K45" s="2">
        <f t="shared" si="10"/>
        <v>0.03</v>
      </c>
      <c r="L45" s="2">
        <f t="shared" si="11"/>
        <v>0</v>
      </c>
      <c r="R45" s="7">
        <v>0.03</v>
      </c>
      <c r="S45" s="5">
        <v>28.515000000000001</v>
      </c>
      <c r="AL45" s="5" t="str">
        <f t="shared" si="12"/>
        <v/>
      </c>
      <c r="AN45" s="5" t="str">
        <f t="shared" si="13"/>
        <v/>
      </c>
      <c r="AP45" s="5" t="str">
        <f t="shared" si="14"/>
        <v/>
      </c>
      <c r="AS45" s="5">
        <f t="shared" si="7"/>
        <v>28.515000000000001</v>
      </c>
      <c r="AT45" s="11">
        <f t="shared" si="8"/>
        <v>1.465057919657982E-3</v>
      </c>
      <c r="AU45" s="5">
        <f t="shared" si="9"/>
        <v>1.465057919657982</v>
      </c>
    </row>
    <row r="46" spans="1:47" x14ac:dyDescent="0.25">
      <c r="A46" s="1" t="s">
        <v>117</v>
      </c>
      <c r="B46" s="1" t="s">
        <v>118</v>
      </c>
      <c r="C46" s="1" t="s">
        <v>119</v>
      </c>
      <c r="D46" s="1" t="s">
        <v>210</v>
      </c>
      <c r="E46" s="1" t="s">
        <v>116</v>
      </c>
      <c r="F46" s="1" t="s">
        <v>107</v>
      </c>
      <c r="G46" s="1" t="s">
        <v>53</v>
      </c>
      <c r="H46" s="1" t="s">
        <v>54</v>
      </c>
      <c r="I46" s="2">
        <v>56</v>
      </c>
      <c r="J46" s="2">
        <v>0.08</v>
      </c>
      <c r="K46" s="2">
        <f t="shared" si="10"/>
        <v>0.03</v>
      </c>
      <c r="L46" s="2">
        <f t="shared" si="11"/>
        <v>0</v>
      </c>
      <c r="R46" s="7">
        <v>0.01</v>
      </c>
      <c r="S46" s="5">
        <v>9.5050000000000008</v>
      </c>
      <c r="T46" s="8">
        <v>0.02</v>
      </c>
      <c r="U46" s="5">
        <v>5.7</v>
      </c>
      <c r="AL46" s="5" t="str">
        <f t="shared" si="12"/>
        <v/>
      </c>
      <c r="AN46" s="5" t="str">
        <f t="shared" si="13"/>
        <v/>
      </c>
      <c r="AP46" s="5" t="str">
        <f t="shared" si="14"/>
        <v/>
      </c>
      <c r="AS46" s="5">
        <f t="shared" si="7"/>
        <v>15.205000000000002</v>
      </c>
      <c r="AT46" s="11">
        <f t="shared" si="8"/>
        <v>7.8121008831841547E-4</v>
      </c>
      <c r="AU46" s="5">
        <f t="shared" si="9"/>
        <v>0.78121008831841554</v>
      </c>
    </row>
    <row r="47" spans="1:47" x14ac:dyDescent="0.25">
      <c r="A47" s="1" t="s">
        <v>117</v>
      </c>
      <c r="B47" s="1" t="s">
        <v>118</v>
      </c>
      <c r="C47" s="1" t="s">
        <v>119</v>
      </c>
      <c r="D47" s="1" t="s">
        <v>210</v>
      </c>
      <c r="E47" s="1" t="s">
        <v>84</v>
      </c>
      <c r="F47" s="1" t="s">
        <v>107</v>
      </c>
      <c r="G47" s="1" t="s">
        <v>53</v>
      </c>
      <c r="H47" s="1" t="s">
        <v>54</v>
      </c>
      <c r="I47" s="2">
        <v>56</v>
      </c>
      <c r="J47" s="2">
        <v>28.59</v>
      </c>
      <c r="K47" s="2">
        <f t="shared" si="10"/>
        <v>9.32</v>
      </c>
      <c r="L47" s="2">
        <f t="shared" si="11"/>
        <v>0.9</v>
      </c>
      <c r="R47" s="7">
        <v>4.3600000000000003</v>
      </c>
      <c r="S47" s="5">
        <v>4144.18</v>
      </c>
      <c r="T47" s="8">
        <v>2.16</v>
      </c>
      <c r="U47" s="5">
        <v>615.6</v>
      </c>
      <c r="Z47" s="9">
        <v>2.8</v>
      </c>
      <c r="AA47" s="5">
        <v>319.2</v>
      </c>
      <c r="AL47" s="5" t="str">
        <f t="shared" si="12"/>
        <v/>
      </c>
      <c r="AN47" s="5" t="str">
        <f t="shared" si="13"/>
        <v/>
      </c>
      <c r="AP47" s="5" t="str">
        <f t="shared" si="14"/>
        <v/>
      </c>
      <c r="AR47" s="2">
        <v>0.9</v>
      </c>
      <c r="AS47" s="5">
        <f t="shared" si="7"/>
        <v>5078.9800000000005</v>
      </c>
      <c r="AT47" s="11">
        <f t="shared" si="8"/>
        <v>0.26095037253321057</v>
      </c>
      <c r="AU47" s="5">
        <f t="shared" si="9"/>
        <v>260.95037253321055</v>
      </c>
    </row>
    <row r="48" spans="1:47" x14ac:dyDescent="0.25">
      <c r="A48" s="1" t="s">
        <v>117</v>
      </c>
      <c r="B48" s="1" t="s">
        <v>118</v>
      </c>
      <c r="C48" s="1" t="s">
        <v>119</v>
      </c>
      <c r="D48" s="1" t="s">
        <v>210</v>
      </c>
      <c r="E48" s="1" t="s">
        <v>87</v>
      </c>
      <c r="F48" s="1" t="s">
        <v>107</v>
      </c>
      <c r="G48" s="1" t="s">
        <v>53</v>
      </c>
      <c r="H48" s="1" t="s">
        <v>54</v>
      </c>
      <c r="I48" s="2">
        <v>56</v>
      </c>
      <c r="J48" s="2">
        <v>16.61</v>
      </c>
      <c r="K48" s="2">
        <f t="shared" si="10"/>
        <v>16.579999999999998</v>
      </c>
      <c r="L48" s="2">
        <f t="shared" si="11"/>
        <v>0.04</v>
      </c>
      <c r="R48" s="7">
        <v>7.01</v>
      </c>
      <c r="S48" s="5">
        <v>6663.0050000000001</v>
      </c>
      <c r="T48" s="8">
        <v>8.7799999999999994</v>
      </c>
      <c r="U48" s="5">
        <v>2502.3000000000002</v>
      </c>
      <c r="Z48" s="9">
        <v>0.79</v>
      </c>
      <c r="AA48" s="5">
        <v>90.06</v>
      </c>
      <c r="AL48" s="5" t="str">
        <f t="shared" si="12"/>
        <v/>
      </c>
      <c r="AN48" s="5" t="str">
        <f t="shared" si="13"/>
        <v/>
      </c>
      <c r="AP48" s="5" t="str">
        <f t="shared" si="14"/>
        <v/>
      </c>
      <c r="AR48" s="2">
        <v>0.04</v>
      </c>
      <c r="AS48" s="5">
        <f t="shared" si="7"/>
        <v>9255.3649999999998</v>
      </c>
      <c r="AT48" s="11">
        <f t="shared" si="8"/>
        <v>0.47552676810714706</v>
      </c>
      <c r="AU48" s="5">
        <f t="shared" si="9"/>
        <v>475.52676810714706</v>
      </c>
    </row>
    <row r="49" spans="1:47" x14ac:dyDescent="0.25">
      <c r="A49" s="1" t="s">
        <v>120</v>
      </c>
      <c r="B49" s="1" t="s">
        <v>121</v>
      </c>
      <c r="C49" s="1" t="s">
        <v>122</v>
      </c>
      <c r="D49" s="1" t="s">
        <v>213</v>
      </c>
      <c r="E49" s="1" t="s">
        <v>59</v>
      </c>
      <c r="F49" s="1" t="s">
        <v>107</v>
      </c>
      <c r="G49" s="1" t="s">
        <v>53</v>
      </c>
      <c r="H49" s="1" t="s">
        <v>54</v>
      </c>
      <c r="I49" s="2">
        <v>104</v>
      </c>
      <c r="J49" s="2">
        <v>0.06</v>
      </c>
      <c r="K49" s="2">
        <f t="shared" si="10"/>
        <v>0</v>
      </c>
      <c r="L49" s="2">
        <f t="shared" si="11"/>
        <v>0.06</v>
      </c>
      <c r="AL49" s="5" t="str">
        <f t="shared" si="12"/>
        <v/>
      </c>
      <c r="AN49" s="5" t="str">
        <f t="shared" si="13"/>
        <v/>
      </c>
      <c r="AP49" s="5" t="str">
        <f t="shared" si="14"/>
        <v/>
      </c>
      <c r="AR49" s="2">
        <v>0.06</v>
      </c>
      <c r="AS49" s="5">
        <f t="shared" si="7"/>
        <v>0</v>
      </c>
      <c r="AT49" s="11">
        <f t="shared" si="8"/>
        <v>0</v>
      </c>
      <c r="AU49" s="5">
        <f t="shared" si="9"/>
        <v>0</v>
      </c>
    </row>
    <row r="50" spans="1:47" x14ac:dyDescent="0.25">
      <c r="A50" s="1" t="s">
        <v>120</v>
      </c>
      <c r="B50" s="1" t="s">
        <v>121</v>
      </c>
      <c r="C50" s="1" t="s">
        <v>122</v>
      </c>
      <c r="D50" s="1" t="s">
        <v>213</v>
      </c>
      <c r="E50" s="1" t="s">
        <v>60</v>
      </c>
      <c r="F50" s="1" t="s">
        <v>107</v>
      </c>
      <c r="G50" s="1" t="s">
        <v>53</v>
      </c>
      <c r="H50" s="1" t="s">
        <v>54</v>
      </c>
      <c r="I50" s="2">
        <v>104</v>
      </c>
      <c r="J50" s="2">
        <v>7.0000000000000007E-2</v>
      </c>
      <c r="K50" s="2">
        <f t="shared" si="10"/>
        <v>0</v>
      </c>
      <c r="L50" s="2">
        <f t="shared" si="11"/>
        <v>7.0000000000000007E-2</v>
      </c>
      <c r="AL50" s="5" t="str">
        <f t="shared" si="12"/>
        <v/>
      </c>
      <c r="AN50" s="5" t="str">
        <f t="shared" si="13"/>
        <v/>
      </c>
      <c r="AP50" s="5" t="str">
        <f t="shared" si="14"/>
        <v/>
      </c>
      <c r="AR50" s="2">
        <v>7.0000000000000007E-2</v>
      </c>
      <c r="AS50" s="5">
        <f t="shared" si="7"/>
        <v>0</v>
      </c>
      <c r="AT50" s="11">
        <f t="shared" si="8"/>
        <v>0</v>
      </c>
      <c r="AU50" s="5">
        <f t="shared" si="9"/>
        <v>0</v>
      </c>
    </row>
    <row r="51" spans="1:47" x14ac:dyDescent="0.25">
      <c r="A51" s="1" t="s">
        <v>120</v>
      </c>
      <c r="B51" s="1" t="s">
        <v>121</v>
      </c>
      <c r="C51" s="1" t="s">
        <v>122</v>
      </c>
      <c r="D51" s="1" t="s">
        <v>213</v>
      </c>
      <c r="E51" s="1" t="s">
        <v>61</v>
      </c>
      <c r="F51" s="1" t="s">
        <v>107</v>
      </c>
      <c r="G51" s="1" t="s">
        <v>53</v>
      </c>
      <c r="H51" s="1" t="s">
        <v>54</v>
      </c>
      <c r="I51" s="2">
        <v>104</v>
      </c>
      <c r="J51" s="2">
        <v>41</v>
      </c>
      <c r="K51" s="2">
        <f t="shared" si="10"/>
        <v>0</v>
      </c>
      <c r="L51" s="2">
        <f t="shared" si="11"/>
        <v>40</v>
      </c>
      <c r="AL51" s="5" t="str">
        <f t="shared" si="12"/>
        <v/>
      </c>
      <c r="AN51" s="5" t="str">
        <f t="shared" si="13"/>
        <v/>
      </c>
      <c r="AP51" s="5" t="str">
        <f t="shared" si="14"/>
        <v/>
      </c>
      <c r="AR51" s="2">
        <v>40</v>
      </c>
      <c r="AS51" s="5">
        <f t="shared" si="7"/>
        <v>0</v>
      </c>
      <c r="AT51" s="11">
        <f t="shared" si="8"/>
        <v>0</v>
      </c>
      <c r="AU51" s="5">
        <f t="shared" si="9"/>
        <v>0</v>
      </c>
    </row>
    <row r="52" spans="1:47" x14ac:dyDescent="0.25">
      <c r="A52" s="1" t="s">
        <v>120</v>
      </c>
      <c r="B52" s="1" t="s">
        <v>121</v>
      </c>
      <c r="C52" s="1" t="s">
        <v>122</v>
      </c>
      <c r="D52" s="1" t="s">
        <v>213</v>
      </c>
      <c r="E52" s="1" t="s">
        <v>62</v>
      </c>
      <c r="F52" s="1" t="s">
        <v>107</v>
      </c>
      <c r="G52" s="1" t="s">
        <v>53</v>
      </c>
      <c r="H52" s="1" t="s">
        <v>54</v>
      </c>
      <c r="I52" s="2">
        <v>104</v>
      </c>
      <c r="J52" s="2">
        <v>31.2</v>
      </c>
      <c r="K52" s="2">
        <f t="shared" si="10"/>
        <v>0</v>
      </c>
      <c r="L52" s="2">
        <f t="shared" si="11"/>
        <v>31.19</v>
      </c>
      <c r="AL52" s="5" t="str">
        <f t="shared" si="12"/>
        <v/>
      </c>
      <c r="AN52" s="5" t="str">
        <f t="shared" si="13"/>
        <v/>
      </c>
      <c r="AP52" s="5" t="str">
        <f t="shared" si="14"/>
        <v/>
      </c>
      <c r="AR52" s="2">
        <v>31.19</v>
      </c>
      <c r="AS52" s="5">
        <f t="shared" si="7"/>
        <v>0</v>
      </c>
      <c r="AT52" s="11">
        <f t="shared" si="8"/>
        <v>0</v>
      </c>
      <c r="AU52" s="5">
        <f t="shared" si="9"/>
        <v>0</v>
      </c>
    </row>
    <row r="53" spans="1:47" x14ac:dyDescent="0.25">
      <c r="A53" s="1" t="s">
        <v>120</v>
      </c>
      <c r="B53" s="1" t="s">
        <v>121</v>
      </c>
      <c r="C53" s="1" t="s">
        <v>122</v>
      </c>
      <c r="D53" s="1" t="s">
        <v>213</v>
      </c>
      <c r="E53" s="1" t="s">
        <v>55</v>
      </c>
      <c r="F53" s="1" t="s">
        <v>107</v>
      </c>
      <c r="G53" s="1" t="s">
        <v>53</v>
      </c>
      <c r="H53" s="1" t="s">
        <v>54</v>
      </c>
      <c r="I53" s="2">
        <v>104</v>
      </c>
      <c r="J53" s="2">
        <v>0.05</v>
      </c>
      <c r="K53" s="2">
        <f t="shared" si="10"/>
        <v>0</v>
      </c>
      <c r="L53" s="2">
        <f t="shared" si="11"/>
        <v>0.05</v>
      </c>
      <c r="AL53" s="5" t="str">
        <f t="shared" si="12"/>
        <v/>
      </c>
      <c r="AN53" s="5" t="str">
        <f t="shared" si="13"/>
        <v/>
      </c>
      <c r="AP53" s="5" t="str">
        <f t="shared" si="14"/>
        <v/>
      </c>
      <c r="AR53" s="2">
        <v>0.05</v>
      </c>
      <c r="AS53" s="5">
        <f t="shared" si="7"/>
        <v>0</v>
      </c>
      <c r="AT53" s="11">
        <f t="shared" si="8"/>
        <v>0</v>
      </c>
      <c r="AU53" s="5">
        <f t="shared" si="9"/>
        <v>0</v>
      </c>
    </row>
    <row r="54" spans="1:47" x14ac:dyDescent="0.25">
      <c r="A54" s="1" t="s">
        <v>120</v>
      </c>
      <c r="B54" s="1" t="s">
        <v>121</v>
      </c>
      <c r="C54" s="1" t="s">
        <v>122</v>
      </c>
      <c r="D54" s="1" t="s">
        <v>213</v>
      </c>
      <c r="E54" s="1" t="s">
        <v>84</v>
      </c>
      <c r="F54" s="1" t="s">
        <v>107</v>
      </c>
      <c r="G54" s="1" t="s">
        <v>53</v>
      </c>
      <c r="H54" s="1" t="s">
        <v>54</v>
      </c>
      <c r="I54" s="2">
        <v>104</v>
      </c>
      <c r="J54" s="2">
        <v>7.23</v>
      </c>
      <c r="K54" s="2">
        <f t="shared" si="10"/>
        <v>0</v>
      </c>
      <c r="L54" s="2">
        <f t="shared" si="11"/>
        <v>7.15</v>
      </c>
      <c r="AL54" s="5" t="str">
        <f t="shared" si="12"/>
        <v/>
      </c>
      <c r="AN54" s="5" t="str">
        <f t="shared" si="13"/>
        <v/>
      </c>
      <c r="AP54" s="5" t="str">
        <f t="shared" si="14"/>
        <v/>
      </c>
      <c r="AR54" s="2">
        <v>7.15</v>
      </c>
      <c r="AS54" s="5">
        <f t="shared" si="7"/>
        <v>0</v>
      </c>
      <c r="AT54" s="11">
        <f t="shared" si="8"/>
        <v>0</v>
      </c>
      <c r="AU54" s="5">
        <f t="shared" si="9"/>
        <v>0</v>
      </c>
    </row>
    <row r="55" spans="1:47" x14ac:dyDescent="0.25">
      <c r="A55" s="1" t="s">
        <v>120</v>
      </c>
      <c r="B55" s="1" t="s">
        <v>121</v>
      </c>
      <c r="C55" s="1" t="s">
        <v>122</v>
      </c>
      <c r="D55" s="1" t="s">
        <v>213</v>
      </c>
      <c r="E55" s="1" t="s">
        <v>87</v>
      </c>
      <c r="F55" s="1" t="s">
        <v>107</v>
      </c>
      <c r="G55" s="1" t="s">
        <v>53</v>
      </c>
      <c r="H55" s="1" t="s">
        <v>54</v>
      </c>
      <c r="I55" s="2">
        <v>104</v>
      </c>
      <c r="J55" s="2">
        <v>23.12</v>
      </c>
      <c r="K55" s="2">
        <f t="shared" si="10"/>
        <v>0</v>
      </c>
      <c r="L55" s="2">
        <f t="shared" si="11"/>
        <v>23.12</v>
      </c>
      <c r="AL55" s="5" t="str">
        <f t="shared" si="12"/>
        <v/>
      </c>
      <c r="AN55" s="5" t="str">
        <f t="shared" si="13"/>
        <v/>
      </c>
      <c r="AP55" s="5" t="str">
        <f t="shared" si="14"/>
        <v/>
      </c>
      <c r="AR55" s="2">
        <v>23.12</v>
      </c>
      <c r="AS55" s="5">
        <f t="shared" si="7"/>
        <v>0</v>
      </c>
      <c r="AT55" s="11">
        <f t="shared" si="8"/>
        <v>0</v>
      </c>
      <c r="AU55" s="5">
        <f t="shared" si="9"/>
        <v>0</v>
      </c>
    </row>
    <row r="56" spans="1:47" x14ac:dyDescent="0.25">
      <c r="A56" s="1" t="s">
        <v>123</v>
      </c>
      <c r="B56" s="1" t="s">
        <v>124</v>
      </c>
      <c r="C56" s="1" t="s">
        <v>125</v>
      </c>
      <c r="D56" s="1" t="s">
        <v>210</v>
      </c>
      <c r="E56" s="1" t="s">
        <v>67</v>
      </c>
      <c r="F56" s="1" t="s">
        <v>107</v>
      </c>
      <c r="G56" s="1" t="s">
        <v>53</v>
      </c>
      <c r="H56" s="1" t="s">
        <v>54</v>
      </c>
      <c r="I56" s="2">
        <v>8.43</v>
      </c>
      <c r="J56" s="2">
        <v>8.02</v>
      </c>
      <c r="K56" s="2">
        <f t="shared" si="10"/>
        <v>6.29</v>
      </c>
      <c r="L56" s="2">
        <f t="shared" si="11"/>
        <v>1.37</v>
      </c>
      <c r="R56" s="7">
        <v>1.68</v>
      </c>
      <c r="S56" s="5">
        <v>1653.87</v>
      </c>
      <c r="T56" s="8">
        <v>0.87</v>
      </c>
      <c r="U56" s="5">
        <v>493.05</v>
      </c>
      <c r="Z56" s="9">
        <v>3.74</v>
      </c>
      <c r="AA56" s="5">
        <v>684</v>
      </c>
      <c r="AL56" s="5" t="str">
        <f t="shared" si="12"/>
        <v/>
      </c>
      <c r="AN56" s="5" t="str">
        <f t="shared" si="13"/>
        <v/>
      </c>
      <c r="AP56" s="5" t="str">
        <f t="shared" si="14"/>
        <v/>
      </c>
      <c r="AR56" s="2">
        <v>1.37</v>
      </c>
      <c r="AS56" s="5">
        <f t="shared" si="7"/>
        <v>2830.92</v>
      </c>
      <c r="AT56" s="11">
        <f t="shared" si="8"/>
        <v>0.14544842244145798</v>
      </c>
      <c r="AU56" s="5">
        <f t="shared" si="9"/>
        <v>145.44842244145798</v>
      </c>
    </row>
    <row r="57" spans="1:47" x14ac:dyDescent="0.25">
      <c r="A57" s="1" t="s">
        <v>126</v>
      </c>
      <c r="B57" s="1" t="s">
        <v>127</v>
      </c>
      <c r="C57" s="1" t="s">
        <v>128</v>
      </c>
      <c r="D57" s="1" t="s">
        <v>203</v>
      </c>
      <c r="E57" s="1" t="s">
        <v>66</v>
      </c>
      <c r="F57" s="1" t="s">
        <v>107</v>
      </c>
      <c r="G57" s="1" t="s">
        <v>53</v>
      </c>
      <c r="H57" s="1" t="s">
        <v>54</v>
      </c>
      <c r="I57" s="2">
        <v>63.15</v>
      </c>
      <c r="J57" s="2">
        <v>32.630000000000003</v>
      </c>
      <c r="K57" s="2">
        <f t="shared" si="10"/>
        <v>32.589999999999996</v>
      </c>
      <c r="L57" s="2">
        <f t="shared" si="11"/>
        <v>0.04</v>
      </c>
      <c r="P57" s="6">
        <v>8.27</v>
      </c>
      <c r="Q57" s="5">
        <v>29047.200000000001</v>
      </c>
      <c r="R57" s="7">
        <v>21.97</v>
      </c>
      <c r="S57" s="5">
        <v>35669.888749999998</v>
      </c>
      <c r="T57" s="8">
        <v>2.35</v>
      </c>
      <c r="U57" s="5">
        <v>1339.5</v>
      </c>
      <c r="AL57" s="5" t="str">
        <f t="shared" si="12"/>
        <v/>
      </c>
      <c r="AN57" s="5" t="str">
        <f t="shared" si="13"/>
        <v/>
      </c>
      <c r="AP57" s="5" t="str">
        <f t="shared" si="14"/>
        <v/>
      </c>
      <c r="AR57" s="2">
        <v>0.04</v>
      </c>
      <c r="AS57" s="5">
        <f t="shared" si="7"/>
        <v>66056.588749999995</v>
      </c>
      <c r="AT57" s="11">
        <f t="shared" si="8"/>
        <v>3.3938884269254026</v>
      </c>
      <c r="AU57" s="5">
        <f t="shared" si="9"/>
        <v>3393.8884269254027</v>
      </c>
    </row>
    <row r="58" spans="1:47" x14ac:dyDescent="0.25">
      <c r="A58" s="1" t="s">
        <v>126</v>
      </c>
      <c r="B58" s="1" t="s">
        <v>127</v>
      </c>
      <c r="C58" s="1" t="s">
        <v>128</v>
      </c>
      <c r="D58" s="1" t="s">
        <v>203</v>
      </c>
      <c r="E58" s="1" t="s">
        <v>67</v>
      </c>
      <c r="F58" s="1" t="s">
        <v>107</v>
      </c>
      <c r="G58" s="1" t="s">
        <v>53</v>
      </c>
      <c r="H58" s="1" t="s">
        <v>54</v>
      </c>
      <c r="I58" s="2">
        <v>63.15</v>
      </c>
      <c r="J58" s="2">
        <v>1.75</v>
      </c>
      <c r="K58" s="2">
        <f t="shared" si="10"/>
        <v>1.75</v>
      </c>
      <c r="L58" s="2">
        <f t="shared" si="11"/>
        <v>0</v>
      </c>
      <c r="R58" s="7">
        <v>0.02</v>
      </c>
      <c r="S58" s="5">
        <v>38.020000000000003</v>
      </c>
      <c r="T58" s="8">
        <v>1.7</v>
      </c>
      <c r="U58" s="5">
        <v>969</v>
      </c>
      <c r="Z58" s="9">
        <v>0.03</v>
      </c>
      <c r="AA58" s="5">
        <v>6.84</v>
      </c>
      <c r="AL58" s="5" t="str">
        <f t="shared" si="12"/>
        <v/>
      </c>
      <c r="AN58" s="5" t="str">
        <f t="shared" si="13"/>
        <v/>
      </c>
      <c r="AP58" s="5" t="str">
        <f t="shared" si="14"/>
        <v/>
      </c>
      <c r="AS58" s="5">
        <f t="shared" si="7"/>
        <v>1013.86</v>
      </c>
      <c r="AT58" s="11">
        <f t="shared" si="8"/>
        <v>5.2090605731174529E-2</v>
      </c>
      <c r="AU58" s="5">
        <f t="shared" si="9"/>
        <v>52.090605731174534</v>
      </c>
    </row>
    <row r="59" spans="1:47" x14ac:dyDescent="0.25">
      <c r="A59" s="1" t="s">
        <v>126</v>
      </c>
      <c r="B59" s="1" t="s">
        <v>127</v>
      </c>
      <c r="C59" s="1" t="s">
        <v>128</v>
      </c>
      <c r="D59" s="1" t="s">
        <v>203</v>
      </c>
      <c r="E59" s="1" t="s">
        <v>60</v>
      </c>
      <c r="F59" s="1" t="s">
        <v>107</v>
      </c>
      <c r="G59" s="1" t="s">
        <v>53</v>
      </c>
      <c r="H59" s="1" t="s">
        <v>54</v>
      </c>
      <c r="I59" s="2">
        <v>63.15</v>
      </c>
      <c r="J59" s="2">
        <v>25.18</v>
      </c>
      <c r="K59" s="2">
        <f t="shared" si="10"/>
        <v>25.1</v>
      </c>
      <c r="L59" s="2">
        <f t="shared" si="11"/>
        <v>0.08</v>
      </c>
      <c r="P59" s="6">
        <v>15.42</v>
      </c>
      <c r="Q59" s="5">
        <v>29467.62</v>
      </c>
      <c r="R59" s="7">
        <v>9.68</v>
      </c>
      <c r="S59" s="5">
        <v>9379.0587500000001</v>
      </c>
      <c r="AL59" s="5" t="str">
        <f t="shared" si="12"/>
        <v/>
      </c>
      <c r="AN59" s="5" t="str">
        <f t="shared" si="13"/>
        <v/>
      </c>
      <c r="AP59" s="5" t="str">
        <f t="shared" si="14"/>
        <v/>
      </c>
      <c r="AR59" s="2">
        <v>0.08</v>
      </c>
      <c r="AS59" s="5">
        <f t="shared" si="7"/>
        <v>38846.678749999999</v>
      </c>
      <c r="AT59" s="11">
        <f t="shared" si="8"/>
        <v>1.9958840734735028</v>
      </c>
      <c r="AU59" s="5">
        <f t="shared" si="9"/>
        <v>1995.8840734735029</v>
      </c>
    </row>
    <row r="60" spans="1:47" x14ac:dyDescent="0.25">
      <c r="A60" s="1" t="s">
        <v>129</v>
      </c>
      <c r="B60" s="1" t="s">
        <v>130</v>
      </c>
      <c r="C60" s="1" t="s">
        <v>131</v>
      </c>
      <c r="D60" s="1" t="s">
        <v>214</v>
      </c>
      <c r="E60" s="1" t="s">
        <v>66</v>
      </c>
      <c r="F60" s="1" t="s">
        <v>107</v>
      </c>
      <c r="G60" s="1" t="s">
        <v>53</v>
      </c>
      <c r="H60" s="1" t="s">
        <v>54</v>
      </c>
      <c r="I60" s="2">
        <v>79.34</v>
      </c>
      <c r="J60" s="2">
        <v>7.72</v>
      </c>
      <c r="K60" s="2">
        <f t="shared" si="10"/>
        <v>0</v>
      </c>
      <c r="L60" s="2">
        <f t="shared" si="11"/>
        <v>7.73</v>
      </c>
      <c r="AL60" s="5" t="str">
        <f t="shared" si="12"/>
        <v/>
      </c>
      <c r="AN60" s="5" t="str">
        <f t="shared" si="13"/>
        <v/>
      </c>
      <c r="AP60" s="5" t="str">
        <f t="shared" si="14"/>
        <v/>
      </c>
      <c r="AR60" s="2">
        <v>7.73</v>
      </c>
      <c r="AS60" s="5">
        <f t="shared" si="7"/>
        <v>0</v>
      </c>
      <c r="AT60" s="11">
        <f t="shared" si="8"/>
        <v>0</v>
      </c>
      <c r="AU60" s="5">
        <f t="shared" si="9"/>
        <v>0</v>
      </c>
    </row>
    <row r="61" spans="1:47" x14ac:dyDescent="0.25">
      <c r="A61" s="1" t="s">
        <v>129</v>
      </c>
      <c r="B61" s="1" t="s">
        <v>130</v>
      </c>
      <c r="C61" s="1" t="s">
        <v>131</v>
      </c>
      <c r="D61" s="1" t="s">
        <v>214</v>
      </c>
      <c r="E61" s="1" t="s">
        <v>67</v>
      </c>
      <c r="F61" s="1" t="s">
        <v>107</v>
      </c>
      <c r="G61" s="1" t="s">
        <v>53</v>
      </c>
      <c r="H61" s="1" t="s">
        <v>54</v>
      </c>
      <c r="I61" s="2">
        <v>79.34</v>
      </c>
      <c r="J61" s="2">
        <v>18.14</v>
      </c>
      <c r="K61" s="2">
        <f t="shared" si="10"/>
        <v>0</v>
      </c>
      <c r="L61" s="2">
        <f t="shared" si="11"/>
        <v>18.14</v>
      </c>
      <c r="AL61" s="5" t="str">
        <f t="shared" si="12"/>
        <v/>
      </c>
      <c r="AN61" s="5" t="str">
        <f t="shared" si="13"/>
        <v/>
      </c>
      <c r="AP61" s="5" t="str">
        <f t="shared" si="14"/>
        <v/>
      </c>
      <c r="AR61" s="2">
        <v>18.14</v>
      </c>
      <c r="AS61" s="5">
        <f t="shared" si="7"/>
        <v>0</v>
      </c>
      <c r="AT61" s="11">
        <f t="shared" si="8"/>
        <v>0</v>
      </c>
      <c r="AU61" s="5">
        <f t="shared" si="9"/>
        <v>0</v>
      </c>
    </row>
    <row r="62" spans="1:47" x14ac:dyDescent="0.25">
      <c r="A62" s="1" t="s">
        <v>129</v>
      </c>
      <c r="B62" s="1" t="s">
        <v>130</v>
      </c>
      <c r="C62" s="1" t="s">
        <v>131</v>
      </c>
      <c r="D62" s="1" t="s">
        <v>214</v>
      </c>
      <c r="E62" s="1" t="s">
        <v>71</v>
      </c>
      <c r="F62" s="1" t="s">
        <v>107</v>
      </c>
      <c r="G62" s="1" t="s">
        <v>53</v>
      </c>
      <c r="H62" s="1" t="s">
        <v>54</v>
      </c>
      <c r="I62" s="2">
        <v>79.34</v>
      </c>
      <c r="J62" s="2">
        <v>0.04</v>
      </c>
      <c r="K62" s="2">
        <f t="shared" si="10"/>
        <v>0</v>
      </c>
      <c r="L62" s="2">
        <f t="shared" si="11"/>
        <v>0.04</v>
      </c>
      <c r="AL62" s="5" t="str">
        <f t="shared" si="12"/>
        <v/>
      </c>
      <c r="AN62" s="5" t="str">
        <f t="shared" si="13"/>
        <v/>
      </c>
      <c r="AP62" s="5" t="str">
        <f t="shared" si="14"/>
        <v/>
      </c>
      <c r="AR62" s="2">
        <v>0.04</v>
      </c>
      <c r="AS62" s="5">
        <f t="shared" si="7"/>
        <v>0</v>
      </c>
      <c r="AT62" s="11">
        <f t="shared" si="8"/>
        <v>0</v>
      </c>
      <c r="AU62" s="5">
        <f t="shared" si="9"/>
        <v>0</v>
      </c>
    </row>
    <row r="63" spans="1:47" x14ac:dyDescent="0.25">
      <c r="A63" s="1" t="s">
        <v>129</v>
      </c>
      <c r="B63" s="1" t="s">
        <v>130</v>
      </c>
      <c r="C63" s="1" t="s">
        <v>131</v>
      </c>
      <c r="D63" s="1" t="s">
        <v>214</v>
      </c>
      <c r="E63" s="1" t="s">
        <v>51</v>
      </c>
      <c r="F63" s="1" t="s">
        <v>107</v>
      </c>
      <c r="G63" s="1" t="s">
        <v>53</v>
      </c>
      <c r="H63" s="1" t="s">
        <v>54</v>
      </c>
      <c r="I63" s="2">
        <v>79.34</v>
      </c>
      <c r="J63" s="2">
        <v>0.03</v>
      </c>
      <c r="K63" s="2">
        <f t="shared" si="10"/>
        <v>0</v>
      </c>
      <c r="L63" s="2">
        <f t="shared" si="11"/>
        <v>0.03</v>
      </c>
      <c r="AL63" s="5" t="str">
        <f t="shared" si="12"/>
        <v/>
      </c>
      <c r="AN63" s="5" t="str">
        <f t="shared" si="13"/>
        <v/>
      </c>
      <c r="AP63" s="5" t="str">
        <f t="shared" si="14"/>
        <v/>
      </c>
      <c r="AR63" s="2">
        <v>0.03</v>
      </c>
      <c r="AS63" s="5">
        <f t="shared" si="7"/>
        <v>0</v>
      </c>
      <c r="AT63" s="11">
        <f t="shared" si="8"/>
        <v>0</v>
      </c>
      <c r="AU63" s="5">
        <f t="shared" si="9"/>
        <v>0</v>
      </c>
    </row>
    <row r="64" spans="1:47" x14ac:dyDescent="0.25">
      <c r="A64" s="1" t="s">
        <v>129</v>
      </c>
      <c r="B64" s="1" t="s">
        <v>130</v>
      </c>
      <c r="C64" s="1" t="s">
        <v>131</v>
      </c>
      <c r="D64" s="1" t="s">
        <v>214</v>
      </c>
      <c r="E64" s="1" t="s">
        <v>59</v>
      </c>
      <c r="F64" s="1" t="s">
        <v>107</v>
      </c>
      <c r="G64" s="1" t="s">
        <v>53</v>
      </c>
      <c r="H64" s="1" t="s">
        <v>54</v>
      </c>
      <c r="I64" s="2">
        <v>79.34</v>
      </c>
      <c r="J64" s="2">
        <v>37.18</v>
      </c>
      <c r="K64" s="2">
        <f t="shared" si="10"/>
        <v>0</v>
      </c>
      <c r="L64" s="2">
        <f t="shared" si="11"/>
        <v>37.19</v>
      </c>
      <c r="AL64" s="5" t="str">
        <f t="shared" si="12"/>
        <v/>
      </c>
      <c r="AN64" s="5" t="str">
        <f t="shared" si="13"/>
        <v/>
      </c>
      <c r="AP64" s="5" t="str">
        <f t="shared" si="14"/>
        <v/>
      </c>
      <c r="AR64" s="2">
        <v>37.19</v>
      </c>
      <c r="AS64" s="5">
        <f t="shared" si="7"/>
        <v>0</v>
      </c>
      <c r="AT64" s="11">
        <f t="shared" si="8"/>
        <v>0</v>
      </c>
      <c r="AU64" s="5">
        <f t="shared" si="9"/>
        <v>0</v>
      </c>
    </row>
    <row r="65" spans="1:47" x14ac:dyDescent="0.25">
      <c r="A65" s="1" t="s">
        <v>129</v>
      </c>
      <c r="B65" s="1" t="s">
        <v>130</v>
      </c>
      <c r="C65" s="1" t="s">
        <v>131</v>
      </c>
      <c r="D65" s="1" t="s">
        <v>214</v>
      </c>
      <c r="E65" s="1" t="s">
        <v>60</v>
      </c>
      <c r="F65" s="1" t="s">
        <v>107</v>
      </c>
      <c r="G65" s="1" t="s">
        <v>53</v>
      </c>
      <c r="H65" s="1" t="s">
        <v>54</v>
      </c>
      <c r="I65" s="2">
        <v>79.34</v>
      </c>
      <c r="J65" s="2">
        <v>16.05</v>
      </c>
      <c r="K65" s="2">
        <f t="shared" si="10"/>
        <v>0</v>
      </c>
      <c r="L65" s="2">
        <f t="shared" si="11"/>
        <v>16.04</v>
      </c>
      <c r="AL65" s="5" t="str">
        <f t="shared" si="12"/>
        <v/>
      </c>
      <c r="AN65" s="5" t="str">
        <f t="shared" si="13"/>
        <v/>
      </c>
      <c r="AP65" s="5" t="str">
        <f t="shared" si="14"/>
        <v/>
      </c>
      <c r="AR65" s="2">
        <v>16.04</v>
      </c>
      <c r="AS65" s="5">
        <f t="shared" si="7"/>
        <v>0</v>
      </c>
      <c r="AT65" s="11">
        <f t="shared" si="8"/>
        <v>0</v>
      </c>
      <c r="AU65" s="5">
        <f t="shared" si="9"/>
        <v>0</v>
      </c>
    </row>
    <row r="66" spans="1:47" x14ac:dyDescent="0.25">
      <c r="A66" s="1" t="s">
        <v>132</v>
      </c>
      <c r="B66" s="1" t="s">
        <v>101</v>
      </c>
      <c r="C66" s="1" t="s">
        <v>102</v>
      </c>
      <c r="D66" s="1" t="s">
        <v>210</v>
      </c>
      <c r="E66" s="1" t="s">
        <v>51</v>
      </c>
      <c r="F66" s="1" t="s">
        <v>107</v>
      </c>
      <c r="G66" s="1" t="s">
        <v>53</v>
      </c>
      <c r="H66" s="1" t="s">
        <v>54</v>
      </c>
      <c r="I66" s="2">
        <v>0.05</v>
      </c>
      <c r="J66" s="2">
        <v>0.05</v>
      </c>
      <c r="K66" s="2">
        <f t="shared" si="10"/>
        <v>0.05</v>
      </c>
      <c r="L66" s="2">
        <f t="shared" si="11"/>
        <v>0</v>
      </c>
      <c r="R66" s="7">
        <v>0.05</v>
      </c>
      <c r="S66" s="5">
        <v>47.524999999999999</v>
      </c>
      <c r="AL66" s="5" t="str">
        <f t="shared" si="12"/>
        <v/>
      </c>
      <c r="AN66" s="5" t="str">
        <f t="shared" si="13"/>
        <v/>
      </c>
      <c r="AP66" s="5" t="str">
        <f t="shared" si="14"/>
        <v/>
      </c>
      <c r="AS66" s="5">
        <f t="shared" si="7"/>
        <v>47.524999999999999</v>
      </c>
      <c r="AT66" s="11">
        <f t="shared" si="8"/>
        <v>2.4417631994299699E-3</v>
      </c>
      <c r="AU66" s="5">
        <f t="shared" si="9"/>
        <v>2.4417631994299702</v>
      </c>
    </row>
    <row r="67" spans="1:47" x14ac:dyDescent="0.25">
      <c r="A67" s="1" t="s">
        <v>133</v>
      </c>
      <c r="B67" s="1" t="s">
        <v>134</v>
      </c>
      <c r="C67" s="1" t="s">
        <v>135</v>
      </c>
      <c r="D67" s="1" t="s">
        <v>210</v>
      </c>
      <c r="E67" s="1" t="s">
        <v>110</v>
      </c>
      <c r="F67" s="1" t="s">
        <v>136</v>
      </c>
      <c r="G67" s="1" t="s">
        <v>53</v>
      </c>
      <c r="H67" s="1" t="s">
        <v>54</v>
      </c>
      <c r="I67" s="2">
        <v>3.33</v>
      </c>
      <c r="J67" s="2">
        <v>2.13</v>
      </c>
      <c r="K67" s="2">
        <f t="shared" ref="K67:K97" si="15">SUM(N67,P67,R67,T67,V67,X67,Z67,AB67,AE67,AG67,AI67)</f>
        <v>0.95</v>
      </c>
      <c r="L67" s="2">
        <f t="shared" ref="L67:L97" si="16">SUM(M67,AD67,AK67,AM67,AO67,AQ67,AR67)</f>
        <v>0</v>
      </c>
      <c r="Z67" s="9">
        <v>0.95</v>
      </c>
      <c r="AA67" s="5">
        <v>108.3</v>
      </c>
      <c r="AL67" s="5" t="str">
        <f t="shared" ref="AL67:AL95" si="17">IF(AK67&gt;0,AK67*$AL$1,"")</f>
        <v/>
      </c>
      <c r="AN67" s="5" t="str">
        <f t="shared" ref="AN67:AN95" si="18">IF(AM67&gt;0,AM67*$AN$1,"")</f>
        <v/>
      </c>
      <c r="AP67" s="5" t="str">
        <f t="shared" ref="AP67:AP95" si="19">IF(AO67&gt;0,AO67*$AP$1,"")</f>
        <v/>
      </c>
      <c r="AS67" s="5">
        <f t="shared" si="7"/>
        <v>108.3</v>
      </c>
      <c r="AT67" s="11">
        <f t="shared" si="8"/>
        <v>5.5642915202160073E-3</v>
      </c>
      <c r="AU67" s="5">
        <f t="shared" si="9"/>
        <v>5.5642915202160079</v>
      </c>
    </row>
    <row r="68" spans="1:47" x14ac:dyDescent="0.25">
      <c r="A68" s="1" t="s">
        <v>137</v>
      </c>
      <c r="B68" s="1" t="s">
        <v>138</v>
      </c>
      <c r="C68" s="1" t="s">
        <v>139</v>
      </c>
      <c r="D68" s="1" t="s">
        <v>210</v>
      </c>
      <c r="E68" s="1" t="s">
        <v>55</v>
      </c>
      <c r="F68" s="1" t="s">
        <v>140</v>
      </c>
      <c r="G68" s="1" t="s">
        <v>53</v>
      </c>
      <c r="H68" s="1" t="s">
        <v>54</v>
      </c>
      <c r="I68" s="2">
        <v>12</v>
      </c>
      <c r="J68" s="2">
        <v>0.75</v>
      </c>
      <c r="K68" s="2">
        <f t="shared" si="15"/>
        <v>0.03</v>
      </c>
      <c r="L68" s="2">
        <f t="shared" si="16"/>
        <v>0.72</v>
      </c>
      <c r="P68" s="6">
        <v>0.03</v>
      </c>
      <c r="Q68" s="5">
        <v>71.662499999999994</v>
      </c>
      <c r="AL68" s="5" t="str">
        <f t="shared" si="17"/>
        <v/>
      </c>
      <c r="AN68" s="5" t="str">
        <f t="shared" si="18"/>
        <v/>
      </c>
      <c r="AP68" s="5" t="str">
        <f t="shared" si="19"/>
        <v/>
      </c>
      <c r="AR68" s="2">
        <v>0.72</v>
      </c>
      <c r="AS68" s="5">
        <f t="shared" ref="AS68:AS131" si="20">SUM(O68,Q68,S68,U68,W68,Y68,AA68,AC68,AF68,AH68,AJ68)</f>
        <v>71.662499999999994</v>
      </c>
      <c r="AT68" s="11">
        <f t="shared" ref="AT68:AT131" si="21">(AS68/$AS$141)*100</f>
        <v>3.6819117365418249E-3</v>
      </c>
      <c r="AU68" s="5">
        <f t="shared" ref="AU68:AU131" si="22">(AT68/100)*$AU$1</f>
        <v>3.6819117365418248</v>
      </c>
    </row>
    <row r="69" spans="1:47" x14ac:dyDescent="0.25">
      <c r="A69" s="1" t="s">
        <v>137</v>
      </c>
      <c r="B69" s="1" t="s">
        <v>138</v>
      </c>
      <c r="C69" s="1" t="s">
        <v>139</v>
      </c>
      <c r="D69" s="1" t="s">
        <v>210</v>
      </c>
      <c r="E69" s="1" t="s">
        <v>116</v>
      </c>
      <c r="F69" s="1" t="s">
        <v>140</v>
      </c>
      <c r="G69" s="1" t="s">
        <v>53</v>
      </c>
      <c r="H69" s="1" t="s">
        <v>54</v>
      </c>
      <c r="I69" s="2">
        <v>12</v>
      </c>
      <c r="J69" s="2">
        <v>10.45</v>
      </c>
      <c r="K69" s="2">
        <f t="shared" si="15"/>
        <v>0</v>
      </c>
      <c r="L69" s="2">
        <f t="shared" si="16"/>
        <v>0.41</v>
      </c>
      <c r="AL69" s="5" t="str">
        <f t="shared" si="17"/>
        <v/>
      </c>
      <c r="AN69" s="5" t="str">
        <f t="shared" si="18"/>
        <v/>
      </c>
      <c r="AP69" s="5" t="str">
        <f t="shared" si="19"/>
        <v/>
      </c>
      <c r="AR69" s="2">
        <v>0.41</v>
      </c>
      <c r="AS69" s="5">
        <f t="shared" si="20"/>
        <v>0</v>
      </c>
      <c r="AT69" s="11">
        <f t="shared" si="21"/>
        <v>0</v>
      </c>
      <c r="AU69" s="5">
        <f t="shared" si="22"/>
        <v>0</v>
      </c>
    </row>
    <row r="70" spans="1:47" x14ac:dyDescent="0.25">
      <c r="A70" s="1" t="s">
        <v>141</v>
      </c>
      <c r="B70" s="1" t="s">
        <v>142</v>
      </c>
      <c r="C70" s="1" t="s">
        <v>143</v>
      </c>
      <c r="D70" s="1" t="s">
        <v>202</v>
      </c>
      <c r="E70" s="1" t="s">
        <v>51</v>
      </c>
      <c r="F70" s="1" t="s">
        <v>140</v>
      </c>
      <c r="G70" s="1" t="s">
        <v>53</v>
      </c>
      <c r="H70" s="1" t="s">
        <v>54</v>
      </c>
      <c r="I70" s="2">
        <v>65.5</v>
      </c>
      <c r="J70" s="2">
        <v>0.06</v>
      </c>
      <c r="K70" s="2">
        <f t="shared" si="15"/>
        <v>6.0000000000000005E-2</v>
      </c>
      <c r="L70" s="2">
        <f t="shared" si="16"/>
        <v>0</v>
      </c>
      <c r="P70" s="6">
        <v>0.05</v>
      </c>
      <c r="Q70" s="5">
        <v>95.550000000000011</v>
      </c>
      <c r="R70" s="7">
        <v>0.01</v>
      </c>
      <c r="S70" s="5">
        <v>9.5050000000000008</v>
      </c>
      <c r="AL70" s="5" t="str">
        <f t="shared" si="17"/>
        <v/>
      </c>
      <c r="AN70" s="5" t="str">
        <f t="shared" si="18"/>
        <v/>
      </c>
      <c r="AP70" s="5" t="str">
        <f t="shared" si="19"/>
        <v/>
      </c>
      <c r="AS70" s="5">
        <f t="shared" si="20"/>
        <v>105.05500000000001</v>
      </c>
      <c r="AT70" s="11">
        <f t="shared" si="21"/>
        <v>5.3975682886084281E-3</v>
      </c>
      <c r="AU70" s="5">
        <f t="shared" si="22"/>
        <v>5.3975682886084275</v>
      </c>
    </row>
    <row r="71" spans="1:47" x14ac:dyDescent="0.25">
      <c r="A71" s="1" t="s">
        <v>141</v>
      </c>
      <c r="B71" s="1" t="s">
        <v>142</v>
      </c>
      <c r="C71" s="1" t="s">
        <v>143</v>
      </c>
      <c r="D71" s="1" t="s">
        <v>202</v>
      </c>
      <c r="E71" s="1" t="s">
        <v>55</v>
      </c>
      <c r="F71" s="1" t="s">
        <v>140</v>
      </c>
      <c r="G71" s="1" t="s">
        <v>53</v>
      </c>
      <c r="H71" s="1" t="s">
        <v>54</v>
      </c>
      <c r="I71" s="2">
        <v>65.5</v>
      </c>
      <c r="J71" s="2">
        <v>38.47</v>
      </c>
      <c r="K71" s="2">
        <f t="shared" si="15"/>
        <v>38.049999999999983</v>
      </c>
      <c r="L71" s="2">
        <f t="shared" si="16"/>
        <v>0.01</v>
      </c>
      <c r="P71" s="6">
        <v>34.349999999999987</v>
      </c>
      <c r="Q71" s="5">
        <v>90767.722500000003</v>
      </c>
      <c r="R71" s="7">
        <v>3.65</v>
      </c>
      <c r="S71" s="5">
        <v>4367.5475000000006</v>
      </c>
      <c r="T71" s="8">
        <v>0.05</v>
      </c>
      <c r="U71" s="5">
        <v>14.25</v>
      </c>
      <c r="AL71" s="5" t="str">
        <f t="shared" si="17"/>
        <v/>
      </c>
      <c r="AN71" s="5" t="str">
        <f t="shared" si="18"/>
        <v/>
      </c>
      <c r="AP71" s="5" t="str">
        <f t="shared" si="19"/>
        <v/>
      </c>
      <c r="AR71" s="2">
        <v>0.01</v>
      </c>
      <c r="AS71" s="5">
        <f t="shared" si="20"/>
        <v>95149.52</v>
      </c>
      <c r="AT71" s="11">
        <f t="shared" si="21"/>
        <v>4.8886395871525714</v>
      </c>
      <c r="AU71" s="5">
        <f t="shared" si="22"/>
        <v>4888.639587152571</v>
      </c>
    </row>
    <row r="72" spans="1:47" x14ac:dyDescent="0.25">
      <c r="A72" s="1" t="s">
        <v>141</v>
      </c>
      <c r="B72" s="1" t="s">
        <v>142</v>
      </c>
      <c r="C72" s="1" t="s">
        <v>143</v>
      </c>
      <c r="D72" s="1" t="s">
        <v>202</v>
      </c>
      <c r="E72" s="1" t="s">
        <v>115</v>
      </c>
      <c r="F72" s="1" t="s">
        <v>140</v>
      </c>
      <c r="G72" s="1" t="s">
        <v>53</v>
      </c>
      <c r="H72" s="1" t="s">
        <v>54</v>
      </c>
      <c r="I72" s="2">
        <v>65.5</v>
      </c>
      <c r="J72" s="2">
        <v>0.09</v>
      </c>
      <c r="K72" s="2">
        <f t="shared" si="15"/>
        <v>0.09</v>
      </c>
      <c r="L72" s="2">
        <f t="shared" si="16"/>
        <v>0</v>
      </c>
      <c r="P72" s="6">
        <v>0.09</v>
      </c>
      <c r="Q72" s="5">
        <v>243.6525</v>
      </c>
      <c r="AL72" s="5" t="str">
        <f t="shared" si="17"/>
        <v/>
      </c>
      <c r="AN72" s="5" t="str">
        <f t="shared" si="18"/>
        <v/>
      </c>
      <c r="AP72" s="5" t="str">
        <f t="shared" si="19"/>
        <v/>
      </c>
      <c r="AS72" s="5">
        <f t="shared" si="20"/>
        <v>243.6525</v>
      </c>
      <c r="AT72" s="11">
        <f t="shared" si="21"/>
        <v>1.2518499904242206E-2</v>
      </c>
      <c r="AU72" s="5">
        <f t="shared" si="22"/>
        <v>12.518499904242207</v>
      </c>
    </row>
    <row r="73" spans="1:47" x14ac:dyDescent="0.25">
      <c r="A73" s="1" t="s">
        <v>141</v>
      </c>
      <c r="B73" s="1" t="s">
        <v>142</v>
      </c>
      <c r="C73" s="1" t="s">
        <v>143</v>
      </c>
      <c r="D73" s="1" t="s">
        <v>202</v>
      </c>
      <c r="E73" s="1" t="s">
        <v>95</v>
      </c>
      <c r="F73" s="1" t="s">
        <v>140</v>
      </c>
      <c r="G73" s="1" t="s">
        <v>53</v>
      </c>
      <c r="H73" s="1" t="s">
        <v>54</v>
      </c>
      <c r="I73" s="2">
        <v>65.5</v>
      </c>
      <c r="J73" s="2">
        <v>0.09</v>
      </c>
      <c r="K73" s="2">
        <f t="shared" si="15"/>
        <v>0.06</v>
      </c>
      <c r="L73" s="2">
        <f t="shared" si="16"/>
        <v>0</v>
      </c>
      <c r="P73" s="6">
        <v>0.04</v>
      </c>
      <c r="Q73" s="5">
        <v>76.44</v>
      </c>
      <c r="R73" s="7">
        <v>0.02</v>
      </c>
      <c r="S73" s="5">
        <v>19.010000000000002</v>
      </c>
      <c r="AL73" s="5" t="str">
        <f t="shared" si="17"/>
        <v/>
      </c>
      <c r="AN73" s="5" t="str">
        <f t="shared" si="18"/>
        <v/>
      </c>
      <c r="AP73" s="5" t="str">
        <f t="shared" si="19"/>
        <v/>
      </c>
      <c r="AS73" s="5">
        <f t="shared" si="20"/>
        <v>95.45</v>
      </c>
      <c r="AT73" s="11">
        <f t="shared" si="21"/>
        <v>4.9040777987499349E-3</v>
      </c>
      <c r="AU73" s="5">
        <f t="shared" si="22"/>
        <v>4.9040777987499355</v>
      </c>
    </row>
    <row r="74" spans="1:47" x14ac:dyDescent="0.25">
      <c r="A74" s="1" t="s">
        <v>141</v>
      </c>
      <c r="B74" s="1" t="s">
        <v>142</v>
      </c>
      <c r="C74" s="1" t="s">
        <v>143</v>
      </c>
      <c r="D74" s="1" t="s">
        <v>202</v>
      </c>
      <c r="E74" s="1" t="s">
        <v>116</v>
      </c>
      <c r="F74" s="1" t="s">
        <v>140</v>
      </c>
      <c r="G74" s="1" t="s">
        <v>53</v>
      </c>
      <c r="H74" s="1" t="s">
        <v>54</v>
      </c>
      <c r="I74" s="2">
        <v>65.5</v>
      </c>
      <c r="J74" s="2">
        <v>25.75</v>
      </c>
      <c r="K74" s="2">
        <f t="shared" si="15"/>
        <v>4.13</v>
      </c>
      <c r="L74" s="2">
        <f t="shared" si="16"/>
        <v>0</v>
      </c>
      <c r="P74" s="6">
        <v>3.66</v>
      </c>
      <c r="Q74" s="5">
        <v>7624.89</v>
      </c>
      <c r="R74" s="7">
        <v>0.47</v>
      </c>
      <c r="S74" s="5">
        <v>639.21125000000006</v>
      </c>
      <c r="AL74" s="5" t="str">
        <f t="shared" si="17"/>
        <v/>
      </c>
      <c r="AN74" s="5" t="str">
        <f t="shared" si="18"/>
        <v/>
      </c>
      <c r="AP74" s="5" t="str">
        <f t="shared" si="19"/>
        <v/>
      </c>
      <c r="AS74" s="5">
        <f t="shared" si="20"/>
        <v>8264.1012499999997</v>
      </c>
      <c r="AT74" s="11">
        <f t="shared" si="21"/>
        <v>0.42459712380038322</v>
      </c>
      <c r="AU74" s="5">
        <f t="shared" si="22"/>
        <v>424.5971238003832</v>
      </c>
    </row>
    <row r="75" spans="1:47" x14ac:dyDescent="0.25">
      <c r="A75" s="1" t="s">
        <v>144</v>
      </c>
      <c r="B75" s="1" t="s">
        <v>145</v>
      </c>
      <c r="C75" s="1" t="s">
        <v>146</v>
      </c>
      <c r="D75" s="1" t="s">
        <v>204</v>
      </c>
      <c r="E75" s="1" t="s">
        <v>95</v>
      </c>
      <c r="F75" s="1" t="s">
        <v>140</v>
      </c>
      <c r="G75" s="1" t="s">
        <v>53</v>
      </c>
      <c r="H75" s="1" t="s">
        <v>54</v>
      </c>
      <c r="I75" s="2">
        <v>3.27</v>
      </c>
      <c r="J75" s="2">
        <v>2.77</v>
      </c>
      <c r="K75" s="2">
        <f t="shared" si="15"/>
        <v>2.68</v>
      </c>
      <c r="L75" s="2">
        <f t="shared" si="16"/>
        <v>0.02</v>
      </c>
      <c r="Z75" s="9">
        <v>2.68</v>
      </c>
      <c r="AA75" s="5">
        <v>305.52</v>
      </c>
      <c r="AL75" s="5" t="str">
        <f t="shared" si="17"/>
        <v/>
      </c>
      <c r="AN75" s="5" t="str">
        <f t="shared" si="18"/>
        <v/>
      </c>
      <c r="AP75" s="5" t="str">
        <f t="shared" si="19"/>
        <v/>
      </c>
      <c r="AR75" s="2">
        <v>0.02</v>
      </c>
      <c r="AS75" s="5">
        <f t="shared" si="20"/>
        <v>305.52</v>
      </c>
      <c r="AT75" s="11">
        <f t="shared" si="21"/>
        <v>1.5697159235977792E-2</v>
      </c>
      <c r="AU75" s="5">
        <f t="shared" si="22"/>
        <v>15.697159235977793</v>
      </c>
    </row>
    <row r="76" spans="1:47" x14ac:dyDescent="0.25">
      <c r="A76" s="1" t="s">
        <v>147</v>
      </c>
      <c r="B76" s="1" t="s">
        <v>148</v>
      </c>
      <c r="C76" s="1" t="s">
        <v>149</v>
      </c>
      <c r="D76" s="1" t="s">
        <v>215</v>
      </c>
      <c r="E76" s="1" t="s">
        <v>110</v>
      </c>
      <c r="F76" s="1" t="s">
        <v>140</v>
      </c>
      <c r="G76" s="1" t="s">
        <v>53</v>
      </c>
      <c r="H76" s="1" t="s">
        <v>54</v>
      </c>
      <c r="I76" s="2">
        <v>75.92</v>
      </c>
      <c r="J76" s="2">
        <v>34.32</v>
      </c>
      <c r="K76" s="2">
        <f t="shared" si="15"/>
        <v>34.090000000000003</v>
      </c>
      <c r="L76" s="2">
        <f t="shared" si="16"/>
        <v>0.23</v>
      </c>
      <c r="P76" s="6">
        <v>7.27</v>
      </c>
      <c r="Q76" s="5">
        <v>23232.982499999998</v>
      </c>
      <c r="R76" s="7">
        <v>26.82</v>
      </c>
      <c r="S76" s="5">
        <v>39652.483750000007</v>
      </c>
      <c r="AL76" s="5" t="str">
        <f t="shared" si="17"/>
        <v/>
      </c>
      <c r="AN76" s="5" t="str">
        <f t="shared" si="18"/>
        <v/>
      </c>
      <c r="AP76" s="5" t="str">
        <f t="shared" si="19"/>
        <v/>
      </c>
      <c r="AR76" s="2">
        <v>0.23</v>
      </c>
      <c r="AS76" s="5">
        <f t="shared" si="20"/>
        <v>62885.466250000005</v>
      </c>
      <c r="AT76" s="11">
        <f t="shared" si="21"/>
        <v>3.2309609104312553</v>
      </c>
      <c r="AU76" s="5">
        <f t="shared" si="22"/>
        <v>3230.9609104312553</v>
      </c>
    </row>
    <row r="77" spans="1:47" x14ac:dyDescent="0.25">
      <c r="A77" s="1" t="s">
        <v>147</v>
      </c>
      <c r="B77" s="1" t="s">
        <v>148</v>
      </c>
      <c r="C77" s="1" t="s">
        <v>149</v>
      </c>
      <c r="D77" s="1" t="s">
        <v>215</v>
      </c>
      <c r="E77" s="1" t="s">
        <v>111</v>
      </c>
      <c r="F77" s="1" t="s">
        <v>140</v>
      </c>
      <c r="G77" s="1" t="s">
        <v>53</v>
      </c>
      <c r="H77" s="1" t="s">
        <v>54</v>
      </c>
      <c r="I77" s="2">
        <v>75.92</v>
      </c>
      <c r="J77" s="2">
        <v>38.729999999999997</v>
      </c>
      <c r="K77" s="2">
        <f t="shared" si="15"/>
        <v>38.729999999999997</v>
      </c>
      <c r="L77" s="2">
        <f t="shared" si="16"/>
        <v>0</v>
      </c>
      <c r="N77" s="4">
        <v>5.37</v>
      </c>
      <c r="O77" s="5">
        <v>17404.169999999998</v>
      </c>
      <c r="P77" s="6">
        <v>30.4</v>
      </c>
      <c r="Q77" s="5">
        <v>101593.53750000001</v>
      </c>
      <c r="R77" s="7">
        <v>2.96</v>
      </c>
      <c r="S77" s="5">
        <v>3112.8874999999998</v>
      </c>
      <c r="AL77" s="5" t="str">
        <f t="shared" si="17"/>
        <v/>
      </c>
      <c r="AN77" s="5" t="str">
        <f t="shared" si="18"/>
        <v/>
      </c>
      <c r="AP77" s="5" t="str">
        <f t="shared" si="19"/>
        <v/>
      </c>
      <c r="AS77" s="5">
        <f t="shared" si="20"/>
        <v>122110.595</v>
      </c>
      <c r="AT77" s="11">
        <f t="shared" si="21"/>
        <v>6.2738591716254035</v>
      </c>
      <c r="AU77" s="5">
        <f t="shared" si="22"/>
        <v>6273.8591716254041</v>
      </c>
    </row>
    <row r="78" spans="1:47" x14ac:dyDescent="0.25">
      <c r="A78" s="1" t="s">
        <v>150</v>
      </c>
      <c r="B78" s="1" t="s">
        <v>151</v>
      </c>
      <c r="C78" s="1" t="s">
        <v>152</v>
      </c>
      <c r="D78" s="1" t="s">
        <v>210</v>
      </c>
      <c r="E78" s="1" t="s">
        <v>95</v>
      </c>
      <c r="F78" s="1" t="s">
        <v>140</v>
      </c>
      <c r="G78" s="1" t="s">
        <v>53</v>
      </c>
      <c r="H78" s="1" t="s">
        <v>54</v>
      </c>
      <c r="I78" s="2">
        <v>2.8</v>
      </c>
      <c r="J78" s="2">
        <v>2.35</v>
      </c>
      <c r="K78" s="2">
        <f t="shared" si="15"/>
        <v>1.29</v>
      </c>
      <c r="L78" s="2">
        <f t="shared" si="16"/>
        <v>0</v>
      </c>
      <c r="R78" s="7">
        <v>0.01</v>
      </c>
      <c r="S78" s="5">
        <v>9.5050000000000008</v>
      </c>
      <c r="Z78" s="9">
        <v>1.28</v>
      </c>
      <c r="AA78" s="5">
        <v>145.91999999999999</v>
      </c>
      <c r="AL78" s="5" t="str">
        <f t="shared" si="17"/>
        <v/>
      </c>
      <c r="AN78" s="5" t="str">
        <f t="shared" si="18"/>
        <v/>
      </c>
      <c r="AP78" s="5" t="str">
        <f t="shared" si="19"/>
        <v/>
      </c>
      <c r="AS78" s="5">
        <f t="shared" si="20"/>
        <v>155.42499999999998</v>
      </c>
      <c r="AT78" s="11">
        <f t="shared" si="21"/>
        <v>7.9855033197559835E-3</v>
      </c>
      <c r="AU78" s="5">
        <f t="shared" si="22"/>
        <v>7.9855033197559839</v>
      </c>
    </row>
    <row r="79" spans="1:47" x14ac:dyDescent="0.25">
      <c r="A79" s="1" t="s">
        <v>153</v>
      </c>
      <c r="B79" s="1" t="s">
        <v>148</v>
      </c>
      <c r="C79" s="1" t="s">
        <v>149</v>
      </c>
      <c r="D79" s="1" t="s">
        <v>215</v>
      </c>
      <c r="E79" s="1" t="s">
        <v>111</v>
      </c>
      <c r="F79" s="1" t="s">
        <v>140</v>
      </c>
      <c r="G79" s="1" t="s">
        <v>53</v>
      </c>
      <c r="H79" s="1" t="s">
        <v>54</v>
      </c>
      <c r="I79" s="2">
        <v>72.91</v>
      </c>
      <c r="J79" s="2">
        <v>0.06</v>
      </c>
      <c r="K79" s="2">
        <f t="shared" si="15"/>
        <v>0.06</v>
      </c>
      <c r="L79" s="2">
        <f t="shared" si="16"/>
        <v>0</v>
      </c>
      <c r="N79" s="4">
        <v>0.04</v>
      </c>
      <c r="O79" s="5">
        <v>129.63999999999999</v>
      </c>
      <c r="P79" s="6">
        <v>0.02</v>
      </c>
      <c r="Q79" s="5">
        <v>66.885000000000005</v>
      </c>
      <c r="AL79" s="5" t="str">
        <f t="shared" si="17"/>
        <v/>
      </c>
      <c r="AN79" s="5" t="str">
        <f t="shared" si="18"/>
        <v/>
      </c>
      <c r="AP79" s="5" t="str">
        <f t="shared" si="19"/>
        <v/>
      </c>
      <c r="AS79" s="5">
        <f t="shared" si="20"/>
        <v>196.52499999999998</v>
      </c>
      <c r="AT79" s="11">
        <f t="shared" si="21"/>
        <v>1.0097159658452915E-2</v>
      </c>
      <c r="AU79" s="5">
        <f t="shared" si="22"/>
        <v>10.097159658452915</v>
      </c>
    </row>
    <row r="80" spans="1:47" x14ac:dyDescent="0.25">
      <c r="A80" s="1" t="s">
        <v>153</v>
      </c>
      <c r="B80" s="1" t="s">
        <v>148</v>
      </c>
      <c r="C80" s="1" t="s">
        <v>149</v>
      </c>
      <c r="D80" s="1" t="s">
        <v>215</v>
      </c>
      <c r="E80" s="1" t="s">
        <v>115</v>
      </c>
      <c r="F80" s="1" t="s">
        <v>140</v>
      </c>
      <c r="G80" s="1" t="s">
        <v>53</v>
      </c>
      <c r="H80" s="1" t="s">
        <v>54</v>
      </c>
      <c r="I80" s="2">
        <v>72.91</v>
      </c>
      <c r="J80" s="2">
        <v>38.33</v>
      </c>
      <c r="K80" s="2">
        <f t="shared" si="15"/>
        <v>38.33</v>
      </c>
      <c r="L80" s="2">
        <f t="shared" si="16"/>
        <v>0</v>
      </c>
      <c r="N80" s="4">
        <v>2.77</v>
      </c>
      <c r="O80" s="5">
        <v>8977.57</v>
      </c>
      <c r="P80" s="6">
        <v>30.8</v>
      </c>
      <c r="Q80" s="5">
        <v>86821.507500000007</v>
      </c>
      <c r="R80" s="7">
        <v>4.76</v>
      </c>
      <c r="S80" s="5">
        <v>4560.0237499999994</v>
      </c>
      <c r="AL80" s="5" t="str">
        <f t="shared" si="17"/>
        <v/>
      </c>
      <c r="AN80" s="5" t="str">
        <f t="shared" si="18"/>
        <v/>
      </c>
      <c r="AP80" s="5" t="str">
        <f t="shared" si="19"/>
        <v/>
      </c>
      <c r="AS80" s="5">
        <f t="shared" si="20"/>
        <v>100359.10125000001</v>
      </c>
      <c r="AT80" s="11">
        <f t="shared" si="21"/>
        <v>5.1563000559729897</v>
      </c>
      <c r="AU80" s="5">
        <f t="shared" si="22"/>
        <v>5156.3000559729899</v>
      </c>
    </row>
    <row r="81" spans="1:47" x14ac:dyDescent="0.25">
      <c r="A81" s="1" t="s">
        <v>153</v>
      </c>
      <c r="B81" s="1" t="s">
        <v>148</v>
      </c>
      <c r="C81" s="1" t="s">
        <v>149</v>
      </c>
      <c r="D81" s="1" t="s">
        <v>215</v>
      </c>
      <c r="E81" s="1" t="s">
        <v>95</v>
      </c>
      <c r="F81" s="1" t="s">
        <v>140</v>
      </c>
      <c r="G81" s="1" t="s">
        <v>53</v>
      </c>
      <c r="H81" s="1" t="s">
        <v>54</v>
      </c>
      <c r="I81" s="2">
        <v>72.91</v>
      </c>
      <c r="J81" s="2">
        <v>31.39</v>
      </c>
      <c r="K81" s="2">
        <f t="shared" si="15"/>
        <v>24.69</v>
      </c>
      <c r="L81" s="2">
        <f t="shared" si="16"/>
        <v>6.7</v>
      </c>
      <c r="P81" s="6">
        <v>17.61</v>
      </c>
      <c r="Q81" s="5">
        <v>33652.71</v>
      </c>
      <c r="R81" s="7">
        <v>5.57</v>
      </c>
      <c r="S81" s="5">
        <v>5294.2849999999999</v>
      </c>
      <c r="Z81" s="9">
        <v>1.51</v>
      </c>
      <c r="AA81" s="5">
        <v>172.14</v>
      </c>
      <c r="AL81" s="5" t="str">
        <f t="shared" si="17"/>
        <v/>
      </c>
      <c r="AN81" s="5" t="str">
        <f t="shared" si="18"/>
        <v/>
      </c>
      <c r="AP81" s="5" t="str">
        <f t="shared" si="19"/>
        <v/>
      </c>
      <c r="AR81" s="2">
        <v>6.7</v>
      </c>
      <c r="AS81" s="5">
        <f t="shared" si="20"/>
        <v>39119.134999999995</v>
      </c>
      <c r="AT81" s="11">
        <f t="shared" si="21"/>
        <v>2.0098824668391986</v>
      </c>
      <c r="AU81" s="5">
        <f t="shared" si="22"/>
        <v>2009.8824668391985</v>
      </c>
    </row>
    <row r="82" spans="1:47" x14ac:dyDescent="0.25">
      <c r="A82" s="1" t="s">
        <v>154</v>
      </c>
      <c r="B82" s="1" t="s">
        <v>155</v>
      </c>
      <c r="C82" s="1" t="s">
        <v>156</v>
      </c>
      <c r="D82" s="1" t="s">
        <v>210</v>
      </c>
      <c r="E82" s="1" t="s">
        <v>95</v>
      </c>
      <c r="F82" s="1" t="s">
        <v>140</v>
      </c>
      <c r="G82" s="1" t="s">
        <v>53</v>
      </c>
      <c r="H82" s="1" t="s">
        <v>54</v>
      </c>
      <c r="I82" s="2">
        <v>0.78</v>
      </c>
      <c r="J82" s="2">
        <v>0.63</v>
      </c>
      <c r="K82" s="2">
        <f t="shared" si="15"/>
        <v>0.6</v>
      </c>
      <c r="L82" s="2">
        <f t="shared" si="16"/>
        <v>0</v>
      </c>
      <c r="Z82" s="9">
        <v>0.6</v>
      </c>
      <c r="AA82" s="5">
        <v>68.399999999999991</v>
      </c>
      <c r="AL82" s="5" t="str">
        <f t="shared" si="17"/>
        <v/>
      </c>
      <c r="AN82" s="5" t="str">
        <f t="shared" si="18"/>
        <v/>
      </c>
      <c r="AP82" s="5" t="str">
        <f t="shared" si="19"/>
        <v/>
      </c>
      <c r="AS82" s="5">
        <f t="shared" si="20"/>
        <v>68.399999999999991</v>
      </c>
      <c r="AT82" s="11">
        <f t="shared" si="21"/>
        <v>3.5142893811890572E-3</v>
      </c>
      <c r="AU82" s="5">
        <f t="shared" si="22"/>
        <v>3.5142893811890574</v>
      </c>
    </row>
    <row r="83" spans="1:47" x14ac:dyDescent="0.25">
      <c r="A83" s="1" t="s">
        <v>157</v>
      </c>
      <c r="B83" s="1" t="s">
        <v>158</v>
      </c>
      <c r="C83" s="1" t="s">
        <v>159</v>
      </c>
      <c r="D83" s="1" t="s">
        <v>210</v>
      </c>
      <c r="E83" s="1" t="s">
        <v>95</v>
      </c>
      <c r="F83" s="1" t="s">
        <v>140</v>
      </c>
      <c r="G83" s="1" t="s">
        <v>53</v>
      </c>
      <c r="H83" s="1" t="s">
        <v>54</v>
      </c>
      <c r="I83" s="2">
        <v>0.24</v>
      </c>
      <c r="J83" s="2">
        <v>0.24</v>
      </c>
      <c r="K83" s="2">
        <f t="shared" si="15"/>
        <v>0.24</v>
      </c>
      <c r="L83" s="2">
        <f t="shared" si="16"/>
        <v>0</v>
      </c>
      <c r="Z83" s="9">
        <v>0.24</v>
      </c>
      <c r="AA83" s="5">
        <v>27.36</v>
      </c>
      <c r="AL83" s="5" t="str">
        <f t="shared" si="17"/>
        <v/>
      </c>
      <c r="AN83" s="5" t="str">
        <f t="shared" si="18"/>
        <v/>
      </c>
      <c r="AP83" s="5" t="str">
        <f t="shared" si="19"/>
        <v/>
      </c>
      <c r="AS83" s="5">
        <f t="shared" si="20"/>
        <v>27.36</v>
      </c>
      <c r="AT83" s="11">
        <f t="shared" si="21"/>
        <v>1.4057157524756229E-3</v>
      </c>
      <c r="AU83" s="5">
        <f t="shared" si="22"/>
        <v>1.405715752475623</v>
      </c>
    </row>
    <row r="84" spans="1:47" x14ac:dyDescent="0.25">
      <c r="A84" s="1" t="s">
        <v>160</v>
      </c>
      <c r="B84" s="1" t="s">
        <v>161</v>
      </c>
      <c r="C84" s="1" t="s">
        <v>162</v>
      </c>
      <c r="D84" s="1" t="s">
        <v>210</v>
      </c>
      <c r="E84" s="1" t="s">
        <v>110</v>
      </c>
      <c r="F84" s="1" t="s">
        <v>140</v>
      </c>
      <c r="G84" s="1" t="s">
        <v>53</v>
      </c>
      <c r="H84" s="1" t="s">
        <v>54</v>
      </c>
      <c r="I84" s="2">
        <v>4.08</v>
      </c>
      <c r="J84" s="2">
        <v>3.66</v>
      </c>
      <c r="K84" s="2">
        <f t="shared" si="15"/>
        <v>0.89999999999999991</v>
      </c>
      <c r="L84" s="2">
        <f t="shared" si="16"/>
        <v>2.75</v>
      </c>
      <c r="R84" s="7">
        <v>0.02</v>
      </c>
      <c r="S84" s="5">
        <v>28.515000000000001</v>
      </c>
      <c r="Z84" s="9">
        <v>0.87999999999999989</v>
      </c>
      <c r="AA84" s="5">
        <v>159.315</v>
      </c>
      <c r="AL84" s="5" t="str">
        <f t="shared" si="17"/>
        <v/>
      </c>
      <c r="AN84" s="5" t="str">
        <f t="shared" si="18"/>
        <v/>
      </c>
      <c r="AP84" s="5" t="str">
        <f t="shared" si="19"/>
        <v/>
      </c>
      <c r="AR84" s="2">
        <v>2.75</v>
      </c>
      <c r="AS84" s="5">
        <f t="shared" si="20"/>
        <v>187.82999999999998</v>
      </c>
      <c r="AT84" s="11">
        <f t="shared" si="21"/>
        <v>9.6504236033441611E-3</v>
      </c>
      <c r="AU84" s="5">
        <f t="shared" si="22"/>
        <v>9.6504236033441604</v>
      </c>
    </row>
    <row r="85" spans="1:47" x14ac:dyDescent="0.25">
      <c r="A85" s="1" t="s">
        <v>163</v>
      </c>
      <c r="B85" s="1" t="s">
        <v>164</v>
      </c>
      <c r="C85" s="1" t="s">
        <v>165</v>
      </c>
      <c r="D85" s="1" t="s">
        <v>216</v>
      </c>
      <c r="E85" s="1" t="s">
        <v>71</v>
      </c>
      <c r="F85" s="1" t="s">
        <v>140</v>
      </c>
      <c r="G85" s="1" t="s">
        <v>53</v>
      </c>
      <c r="H85" s="1" t="s">
        <v>54</v>
      </c>
      <c r="I85" s="2">
        <v>80</v>
      </c>
      <c r="J85" s="2">
        <v>38.93</v>
      </c>
      <c r="K85" s="2">
        <f t="shared" si="15"/>
        <v>38.94</v>
      </c>
      <c r="L85" s="2">
        <f t="shared" si="16"/>
        <v>0</v>
      </c>
      <c r="N85" s="4">
        <v>3.11</v>
      </c>
      <c r="O85" s="5">
        <v>5759.72</v>
      </c>
      <c r="P85" s="6">
        <v>6.62</v>
      </c>
      <c r="Q85" s="5">
        <v>13009.1325</v>
      </c>
      <c r="R85" s="7">
        <v>29.21</v>
      </c>
      <c r="S85" s="5">
        <v>31682.541249999991</v>
      </c>
      <c r="AL85" s="5" t="str">
        <f t="shared" si="17"/>
        <v/>
      </c>
      <c r="AN85" s="5" t="str">
        <f t="shared" si="18"/>
        <v/>
      </c>
      <c r="AP85" s="5" t="str">
        <f t="shared" si="19"/>
        <v/>
      </c>
      <c r="AS85" s="5">
        <f t="shared" si="20"/>
        <v>50451.393749999988</v>
      </c>
      <c r="AT85" s="11">
        <f t="shared" si="21"/>
        <v>2.5921169199095462</v>
      </c>
      <c r="AU85" s="5">
        <f t="shared" si="22"/>
        <v>2592.1169199095461</v>
      </c>
    </row>
    <row r="86" spans="1:47" x14ac:dyDescent="0.25">
      <c r="A86" s="1" t="s">
        <v>163</v>
      </c>
      <c r="B86" s="1" t="s">
        <v>164</v>
      </c>
      <c r="C86" s="1" t="s">
        <v>165</v>
      </c>
      <c r="D86" s="1" t="s">
        <v>216</v>
      </c>
      <c r="E86" s="1" t="s">
        <v>110</v>
      </c>
      <c r="F86" s="1" t="s">
        <v>140</v>
      </c>
      <c r="G86" s="1" t="s">
        <v>53</v>
      </c>
      <c r="H86" s="1" t="s">
        <v>54</v>
      </c>
      <c r="I86" s="2">
        <v>80</v>
      </c>
      <c r="J86" s="2">
        <v>0.08</v>
      </c>
      <c r="K86" s="2">
        <f t="shared" si="15"/>
        <v>0.06</v>
      </c>
      <c r="L86" s="2">
        <f t="shared" si="16"/>
        <v>0.02</v>
      </c>
      <c r="R86" s="7">
        <v>0.06</v>
      </c>
      <c r="S86" s="5">
        <v>73.663749999999993</v>
      </c>
      <c r="AL86" s="5" t="str">
        <f t="shared" si="17"/>
        <v/>
      </c>
      <c r="AN86" s="5" t="str">
        <f t="shared" si="18"/>
        <v/>
      </c>
      <c r="AP86" s="5" t="str">
        <f t="shared" si="19"/>
        <v/>
      </c>
      <c r="AR86" s="2">
        <v>0.02</v>
      </c>
      <c r="AS86" s="5">
        <f t="shared" si="20"/>
        <v>73.663749999999993</v>
      </c>
      <c r="AT86" s="11">
        <f t="shared" si="21"/>
        <v>3.7847329591164532E-3</v>
      </c>
      <c r="AU86" s="5">
        <f t="shared" si="22"/>
        <v>3.7847329591164534</v>
      </c>
    </row>
    <row r="87" spans="1:47" x14ac:dyDescent="0.25">
      <c r="A87" s="1" t="s">
        <v>163</v>
      </c>
      <c r="B87" s="1" t="s">
        <v>164</v>
      </c>
      <c r="C87" s="1" t="s">
        <v>165</v>
      </c>
      <c r="D87" s="1" t="s">
        <v>216</v>
      </c>
      <c r="E87" s="1" t="s">
        <v>111</v>
      </c>
      <c r="F87" s="1" t="s">
        <v>140</v>
      </c>
      <c r="G87" s="1" t="s">
        <v>53</v>
      </c>
      <c r="H87" s="1" t="s">
        <v>54</v>
      </c>
      <c r="I87" s="2">
        <v>80</v>
      </c>
      <c r="J87" s="2">
        <v>0.09</v>
      </c>
      <c r="K87" s="2">
        <f t="shared" si="15"/>
        <v>0.08</v>
      </c>
      <c r="L87" s="2">
        <f t="shared" si="16"/>
        <v>0</v>
      </c>
      <c r="N87" s="4">
        <v>0.01</v>
      </c>
      <c r="O87" s="5">
        <v>32.409999999999997</v>
      </c>
      <c r="P87" s="6">
        <v>0.03</v>
      </c>
      <c r="Q87" s="5">
        <v>100.3275</v>
      </c>
      <c r="R87" s="7">
        <v>0.04</v>
      </c>
      <c r="S87" s="5">
        <v>38.020000000000003</v>
      </c>
      <c r="AL87" s="5" t="str">
        <f t="shared" si="17"/>
        <v/>
      </c>
      <c r="AN87" s="5" t="str">
        <f t="shared" si="18"/>
        <v/>
      </c>
      <c r="AP87" s="5" t="str">
        <f t="shared" si="19"/>
        <v/>
      </c>
      <c r="AS87" s="5">
        <f t="shared" si="20"/>
        <v>170.75750000000002</v>
      </c>
      <c r="AT87" s="11">
        <f t="shared" si="21"/>
        <v>8.7732641667893352E-3</v>
      </c>
      <c r="AU87" s="5">
        <f t="shared" si="22"/>
        <v>8.7732641667893354</v>
      </c>
    </row>
    <row r="88" spans="1:47" x14ac:dyDescent="0.25">
      <c r="A88" s="1" t="s">
        <v>163</v>
      </c>
      <c r="B88" s="1" t="s">
        <v>164</v>
      </c>
      <c r="C88" s="1" t="s">
        <v>165</v>
      </c>
      <c r="D88" s="1" t="s">
        <v>216</v>
      </c>
      <c r="E88" s="1" t="s">
        <v>51</v>
      </c>
      <c r="F88" s="1" t="s">
        <v>140</v>
      </c>
      <c r="G88" s="1" t="s">
        <v>53</v>
      </c>
      <c r="H88" s="1" t="s">
        <v>54</v>
      </c>
      <c r="I88" s="2">
        <v>80</v>
      </c>
      <c r="J88" s="2">
        <v>39.74</v>
      </c>
      <c r="K88" s="2">
        <f t="shared" si="15"/>
        <v>39.729999999999997</v>
      </c>
      <c r="L88" s="2">
        <f t="shared" si="16"/>
        <v>0</v>
      </c>
      <c r="N88" s="4">
        <v>0.44</v>
      </c>
      <c r="O88" s="5">
        <v>1009.34</v>
      </c>
      <c r="P88" s="6">
        <v>20.170000000000002</v>
      </c>
      <c r="Q88" s="5">
        <v>39548.144999999997</v>
      </c>
      <c r="R88" s="7">
        <v>19.079999999999998</v>
      </c>
      <c r="S88" s="5">
        <v>18142.668750000001</v>
      </c>
      <c r="T88" s="8">
        <v>0.04</v>
      </c>
      <c r="U88" s="5">
        <v>11.4</v>
      </c>
      <c r="AL88" s="5" t="str">
        <f t="shared" si="17"/>
        <v/>
      </c>
      <c r="AN88" s="5" t="str">
        <f t="shared" si="18"/>
        <v/>
      </c>
      <c r="AP88" s="5" t="str">
        <f t="shared" si="19"/>
        <v/>
      </c>
      <c r="AS88" s="5">
        <f t="shared" si="20"/>
        <v>58711.553749999999</v>
      </c>
      <c r="AT88" s="11">
        <f t="shared" si="21"/>
        <v>3.0165115481978888</v>
      </c>
      <c r="AU88" s="5">
        <f t="shared" si="22"/>
        <v>3016.5115481978887</v>
      </c>
    </row>
    <row r="89" spans="1:47" x14ac:dyDescent="0.25">
      <c r="A89" s="1" t="s">
        <v>166</v>
      </c>
      <c r="B89" s="1" t="s">
        <v>167</v>
      </c>
      <c r="C89" s="1" t="s">
        <v>168</v>
      </c>
      <c r="D89" s="1" t="s">
        <v>210</v>
      </c>
      <c r="E89" s="1" t="s">
        <v>66</v>
      </c>
      <c r="F89" s="1" t="s">
        <v>140</v>
      </c>
      <c r="G89" s="1" t="s">
        <v>53</v>
      </c>
      <c r="H89" s="1" t="s">
        <v>54</v>
      </c>
      <c r="I89" s="2">
        <v>160</v>
      </c>
      <c r="J89" s="2">
        <v>38.01</v>
      </c>
      <c r="K89" s="2">
        <f t="shared" si="15"/>
        <v>21.13</v>
      </c>
      <c r="L89" s="2">
        <f t="shared" si="16"/>
        <v>0</v>
      </c>
      <c r="P89" s="6">
        <v>3</v>
      </c>
      <c r="Q89" s="5">
        <v>5733.0000000000009</v>
      </c>
      <c r="R89" s="7">
        <v>18.13</v>
      </c>
      <c r="S89" s="5">
        <v>17232.564999999999</v>
      </c>
      <c r="AL89" s="5" t="str">
        <f t="shared" si="17"/>
        <v/>
      </c>
      <c r="AN89" s="5" t="str">
        <f t="shared" si="18"/>
        <v/>
      </c>
      <c r="AP89" s="5" t="str">
        <f t="shared" si="19"/>
        <v/>
      </c>
      <c r="AS89" s="5">
        <f t="shared" si="20"/>
        <v>22965.564999999999</v>
      </c>
      <c r="AT89" s="11">
        <f t="shared" si="21"/>
        <v>1.1799362750366531</v>
      </c>
      <c r="AU89" s="5">
        <f t="shared" si="22"/>
        <v>1179.9362750366531</v>
      </c>
    </row>
    <row r="90" spans="1:47" x14ac:dyDescent="0.25">
      <c r="A90" s="1" t="s">
        <v>166</v>
      </c>
      <c r="B90" s="1" t="s">
        <v>167</v>
      </c>
      <c r="C90" s="1" t="s">
        <v>168</v>
      </c>
      <c r="D90" s="1" t="s">
        <v>210</v>
      </c>
      <c r="E90" s="1" t="s">
        <v>67</v>
      </c>
      <c r="F90" s="1" t="s">
        <v>140</v>
      </c>
      <c r="G90" s="1" t="s">
        <v>53</v>
      </c>
      <c r="H90" s="1" t="s">
        <v>54</v>
      </c>
      <c r="I90" s="2">
        <v>160</v>
      </c>
      <c r="J90" s="2">
        <v>38.909999999999997</v>
      </c>
      <c r="K90" s="2">
        <f t="shared" si="15"/>
        <v>38.9</v>
      </c>
      <c r="L90" s="2">
        <f t="shared" si="16"/>
        <v>0</v>
      </c>
      <c r="N90" s="4">
        <v>20.149999999999999</v>
      </c>
      <c r="O90" s="5">
        <v>37317.800000000003</v>
      </c>
      <c r="P90" s="6">
        <v>15.96</v>
      </c>
      <c r="Q90" s="5">
        <v>30499.56</v>
      </c>
      <c r="R90" s="7">
        <v>2.79</v>
      </c>
      <c r="S90" s="5">
        <v>2651.895</v>
      </c>
      <c r="AL90" s="5" t="str">
        <f t="shared" si="17"/>
        <v/>
      </c>
      <c r="AN90" s="5" t="str">
        <f t="shared" si="18"/>
        <v/>
      </c>
      <c r="AP90" s="5" t="str">
        <f t="shared" si="19"/>
        <v/>
      </c>
      <c r="AS90" s="5">
        <f t="shared" si="20"/>
        <v>70469.255000000005</v>
      </c>
      <c r="AT90" s="11">
        <f t="shared" si="21"/>
        <v>3.6206045986374842</v>
      </c>
      <c r="AU90" s="5">
        <f t="shared" si="22"/>
        <v>3620.6045986374843</v>
      </c>
    </row>
    <row r="91" spans="1:47" x14ac:dyDescent="0.25">
      <c r="A91" s="1" t="s">
        <v>166</v>
      </c>
      <c r="B91" s="1" t="s">
        <v>167</v>
      </c>
      <c r="C91" s="1" t="s">
        <v>168</v>
      </c>
      <c r="D91" s="1" t="s">
        <v>210</v>
      </c>
      <c r="E91" s="1" t="s">
        <v>71</v>
      </c>
      <c r="F91" s="1" t="s">
        <v>140</v>
      </c>
      <c r="G91" s="1" t="s">
        <v>53</v>
      </c>
      <c r="H91" s="1" t="s">
        <v>54</v>
      </c>
      <c r="I91" s="2">
        <v>160</v>
      </c>
      <c r="J91" s="2">
        <v>0.08</v>
      </c>
      <c r="K91" s="2">
        <f t="shared" si="15"/>
        <v>7.0000000000000007E-2</v>
      </c>
      <c r="L91" s="2">
        <f t="shared" si="16"/>
        <v>0</v>
      </c>
      <c r="N91" s="4">
        <v>0.05</v>
      </c>
      <c r="O91" s="5">
        <v>92.6</v>
      </c>
      <c r="P91" s="6">
        <v>0.02</v>
      </c>
      <c r="Q91" s="5">
        <v>38.22</v>
      </c>
      <c r="AL91" s="5" t="str">
        <f t="shared" si="17"/>
        <v/>
      </c>
      <c r="AN91" s="5" t="str">
        <f t="shared" si="18"/>
        <v/>
      </c>
      <c r="AP91" s="5" t="str">
        <f t="shared" si="19"/>
        <v/>
      </c>
      <c r="AS91" s="5">
        <f t="shared" si="20"/>
        <v>130.82</v>
      </c>
      <c r="AT91" s="11">
        <f t="shared" si="21"/>
        <v>6.7213353340226968E-3</v>
      </c>
      <c r="AU91" s="5">
        <f t="shared" si="22"/>
        <v>6.7213353340226973</v>
      </c>
    </row>
    <row r="92" spans="1:47" x14ac:dyDescent="0.25">
      <c r="A92" s="1" t="s">
        <v>166</v>
      </c>
      <c r="B92" s="1" t="s">
        <v>167</v>
      </c>
      <c r="C92" s="1" t="s">
        <v>168</v>
      </c>
      <c r="D92" s="1" t="s">
        <v>210</v>
      </c>
      <c r="E92" s="1" t="s">
        <v>51</v>
      </c>
      <c r="F92" s="1" t="s">
        <v>140</v>
      </c>
      <c r="G92" s="1" t="s">
        <v>53</v>
      </c>
      <c r="H92" s="1" t="s">
        <v>54</v>
      </c>
      <c r="I92" s="2">
        <v>160</v>
      </c>
      <c r="J92" s="2">
        <v>0.08</v>
      </c>
      <c r="K92" s="2">
        <f t="shared" si="15"/>
        <v>7.9999999999999988E-2</v>
      </c>
      <c r="L92" s="2">
        <f t="shared" si="16"/>
        <v>0</v>
      </c>
      <c r="P92" s="6">
        <v>0.01</v>
      </c>
      <c r="Q92" s="5">
        <v>19.11</v>
      </c>
      <c r="R92" s="7">
        <v>0.06</v>
      </c>
      <c r="S92" s="5">
        <v>57.03</v>
      </c>
      <c r="T92" s="8">
        <v>0.01</v>
      </c>
      <c r="U92" s="5">
        <v>2.85</v>
      </c>
      <c r="AL92" s="5" t="str">
        <f t="shared" si="17"/>
        <v/>
      </c>
      <c r="AN92" s="5" t="str">
        <f t="shared" si="18"/>
        <v/>
      </c>
      <c r="AP92" s="5" t="str">
        <f t="shared" si="19"/>
        <v/>
      </c>
      <c r="AS92" s="5">
        <f t="shared" si="20"/>
        <v>78.989999999999995</v>
      </c>
      <c r="AT92" s="11">
        <f t="shared" si="21"/>
        <v>4.058387693276661E-3</v>
      </c>
      <c r="AU92" s="5">
        <f t="shared" si="22"/>
        <v>4.0583876932766607</v>
      </c>
    </row>
    <row r="93" spans="1:47" x14ac:dyDescent="0.25">
      <c r="A93" s="1" t="s">
        <v>166</v>
      </c>
      <c r="B93" s="1" t="s">
        <v>167</v>
      </c>
      <c r="C93" s="1" t="s">
        <v>168</v>
      </c>
      <c r="D93" s="1" t="s">
        <v>210</v>
      </c>
      <c r="E93" s="1" t="s">
        <v>59</v>
      </c>
      <c r="F93" s="1" t="s">
        <v>140</v>
      </c>
      <c r="G93" s="1" t="s">
        <v>53</v>
      </c>
      <c r="H93" s="1" t="s">
        <v>54</v>
      </c>
      <c r="I93" s="2">
        <v>160</v>
      </c>
      <c r="J93" s="2">
        <v>39.75</v>
      </c>
      <c r="K93" s="2">
        <f t="shared" si="15"/>
        <v>39.75</v>
      </c>
      <c r="L93" s="2">
        <f t="shared" si="16"/>
        <v>0</v>
      </c>
      <c r="N93" s="4">
        <v>0.03</v>
      </c>
      <c r="O93" s="5">
        <v>55.56</v>
      </c>
      <c r="P93" s="6">
        <v>17.7</v>
      </c>
      <c r="Q93" s="5">
        <v>33824.699999999997</v>
      </c>
      <c r="R93" s="7">
        <v>14.03</v>
      </c>
      <c r="S93" s="5">
        <v>13335.514999999999</v>
      </c>
      <c r="T93" s="8">
        <v>7.99</v>
      </c>
      <c r="U93" s="5">
        <v>2277.15</v>
      </c>
      <c r="AL93" s="5" t="str">
        <f t="shared" si="17"/>
        <v/>
      </c>
      <c r="AN93" s="5" t="str">
        <f t="shared" si="18"/>
        <v/>
      </c>
      <c r="AP93" s="5" t="str">
        <f t="shared" si="19"/>
        <v/>
      </c>
      <c r="AS93" s="5">
        <f t="shared" si="20"/>
        <v>49492.924999999996</v>
      </c>
      <c r="AT93" s="11">
        <f t="shared" si="21"/>
        <v>2.5428722335012632</v>
      </c>
      <c r="AU93" s="5">
        <f t="shared" si="22"/>
        <v>2542.8722335012635</v>
      </c>
    </row>
    <row r="94" spans="1:47" x14ac:dyDescent="0.25">
      <c r="A94" s="1" t="s">
        <v>166</v>
      </c>
      <c r="B94" s="1" t="s">
        <v>167</v>
      </c>
      <c r="C94" s="1" t="s">
        <v>168</v>
      </c>
      <c r="D94" s="1" t="s">
        <v>210</v>
      </c>
      <c r="E94" s="1" t="s">
        <v>60</v>
      </c>
      <c r="F94" s="1" t="s">
        <v>140</v>
      </c>
      <c r="G94" s="1" t="s">
        <v>53</v>
      </c>
      <c r="H94" s="1" t="s">
        <v>54</v>
      </c>
      <c r="I94" s="2">
        <v>160</v>
      </c>
      <c r="J94" s="2">
        <v>38.58</v>
      </c>
      <c r="K94" s="2">
        <f t="shared" si="15"/>
        <v>13.17</v>
      </c>
      <c r="L94" s="2">
        <f t="shared" si="16"/>
        <v>1.05</v>
      </c>
      <c r="P94" s="6">
        <v>0.42</v>
      </c>
      <c r="Q94" s="5">
        <v>802.62</v>
      </c>
      <c r="R94" s="7">
        <v>11.81</v>
      </c>
      <c r="S94" s="5">
        <v>11225.405000000001</v>
      </c>
      <c r="T94" s="8">
        <v>0.67</v>
      </c>
      <c r="U94" s="5">
        <v>190.95</v>
      </c>
      <c r="Z94" s="9">
        <v>0.27</v>
      </c>
      <c r="AA94" s="5">
        <v>30.78</v>
      </c>
      <c r="AL94" s="5" t="str">
        <f t="shared" si="17"/>
        <v/>
      </c>
      <c r="AN94" s="5" t="str">
        <f t="shared" si="18"/>
        <v/>
      </c>
      <c r="AP94" s="5" t="str">
        <f t="shared" si="19"/>
        <v/>
      </c>
      <c r="AR94" s="2">
        <v>1.05</v>
      </c>
      <c r="AS94" s="5">
        <f t="shared" si="20"/>
        <v>12249.755000000003</v>
      </c>
      <c r="AT94" s="11">
        <f t="shared" si="21"/>
        <v>0.62937403389864877</v>
      </c>
      <c r="AU94" s="5">
        <f t="shared" si="22"/>
        <v>629.37403389864869</v>
      </c>
    </row>
    <row r="95" spans="1:47" x14ac:dyDescent="0.25">
      <c r="A95" s="1" t="s">
        <v>169</v>
      </c>
      <c r="B95" s="1" t="s">
        <v>170</v>
      </c>
      <c r="C95" s="1" t="s">
        <v>171</v>
      </c>
      <c r="D95" s="1" t="s">
        <v>211</v>
      </c>
      <c r="E95" s="1" t="s">
        <v>59</v>
      </c>
      <c r="F95" s="1" t="s">
        <v>140</v>
      </c>
      <c r="G95" s="1" t="s">
        <v>53</v>
      </c>
      <c r="H95" s="1" t="s">
        <v>54</v>
      </c>
      <c r="I95" s="2">
        <v>32.869999999999997</v>
      </c>
      <c r="J95" s="2">
        <v>0.06</v>
      </c>
      <c r="K95" s="2">
        <f t="shared" si="15"/>
        <v>0.06</v>
      </c>
      <c r="L95" s="2">
        <f t="shared" si="16"/>
        <v>0</v>
      </c>
      <c r="P95" s="6">
        <v>0.01</v>
      </c>
      <c r="Q95" s="5">
        <v>19.11</v>
      </c>
      <c r="R95" s="7">
        <v>0.02</v>
      </c>
      <c r="S95" s="5">
        <v>19.010000000000002</v>
      </c>
      <c r="T95" s="8">
        <v>0.03</v>
      </c>
      <c r="U95" s="5">
        <v>8.5500000000000007</v>
      </c>
      <c r="AL95" s="5" t="str">
        <f t="shared" si="17"/>
        <v/>
      </c>
      <c r="AN95" s="5" t="str">
        <f t="shared" si="18"/>
        <v/>
      </c>
      <c r="AP95" s="5" t="str">
        <f t="shared" si="19"/>
        <v/>
      </c>
      <c r="AS95" s="5">
        <f t="shared" si="20"/>
        <v>46.67</v>
      </c>
      <c r="AT95" s="11">
        <f t="shared" si="21"/>
        <v>2.3978345821651071E-3</v>
      </c>
      <c r="AU95" s="5">
        <f t="shared" si="22"/>
        <v>2.3978345821651068</v>
      </c>
    </row>
    <row r="96" spans="1:47" x14ac:dyDescent="0.25">
      <c r="A96" s="1" t="s">
        <v>169</v>
      </c>
      <c r="B96" s="1" t="s">
        <v>170</v>
      </c>
      <c r="C96" s="1" t="s">
        <v>171</v>
      </c>
      <c r="D96" s="1" t="s">
        <v>211</v>
      </c>
      <c r="E96" s="1" t="s">
        <v>60</v>
      </c>
      <c r="F96" s="1" t="s">
        <v>140</v>
      </c>
      <c r="G96" s="1" t="s">
        <v>53</v>
      </c>
      <c r="H96" s="1" t="s">
        <v>54</v>
      </c>
      <c r="I96" s="2">
        <v>32.869999999999997</v>
      </c>
      <c r="J96" s="2">
        <v>0.06</v>
      </c>
      <c r="K96" s="2">
        <f t="shared" si="15"/>
        <v>0.02</v>
      </c>
      <c r="L96" s="2">
        <f t="shared" si="16"/>
        <v>0</v>
      </c>
      <c r="R96" s="7">
        <v>0.01</v>
      </c>
      <c r="S96" s="5">
        <v>9.5050000000000008</v>
      </c>
      <c r="Z96" s="9">
        <v>0.01</v>
      </c>
      <c r="AA96" s="5">
        <v>1.1399999999999999</v>
      </c>
      <c r="AL96" s="5" t="str">
        <f t="shared" ref="AL96:AL127" si="23">IF(AK96&gt;0,AK96*$AL$1,"")</f>
        <v/>
      </c>
      <c r="AN96" s="5" t="str">
        <f t="shared" ref="AN96:AN127" si="24">IF(AM96&gt;0,AM96*$AN$1,"")</f>
        <v/>
      </c>
      <c r="AP96" s="5" t="str">
        <f t="shared" ref="AP96:AP127" si="25">IF(AO96&gt;0,AO96*$AP$1,"")</f>
        <v/>
      </c>
      <c r="AS96" s="5">
        <f t="shared" si="20"/>
        <v>10.645000000000001</v>
      </c>
      <c r="AT96" s="11">
        <f t="shared" si="21"/>
        <v>5.4692412957247835E-4</v>
      </c>
      <c r="AU96" s="5">
        <f t="shared" si="22"/>
        <v>0.54692412957247838</v>
      </c>
    </row>
    <row r="97" spans="1:47" x14ac:dyDescent="0.25">
      <c r="A97" s="1" t="s">
        <v>169</v>
      </c>
      <c r="B97" s="1" t="s">
        <v>170</v>
      </c>
      <c r="C97" s="1" t="s">
        <v>171</v>
      </c>
      <c r="D97" s="1" t="s">
        <v>211</v>
      </c>
      <c r="E97" s="1" t="s">
        <v>61</v>
      </c>
      <c r="F97" s="1" t="s">
        <v>140</v>
      </c>
      <c r="G97" s="1" t="s">
        <v>53</v>
      </c>
      <c r="H97" s="1" t="s">
        <v>54</v>
      </c>
      <c r="I97" s="2">
        <v>32.869999999999997</v>
      </c>
      <c r="J97" s="2">
        <v>15.73</v>
      </c>
      <c r="K97" s="2">
        <f t="shared" si="15"/>
        <v>4.8</v>
      </c>
      <c r="L97" s="2">
        <f t="shared" si="16"/>
        <v>0</v>
      </c>
      <c r="R97" s="7">
        <v>0.87</v>
      </c>
      <c r="S97" s="5">
        <v>826.93499999999995</v>
      </c>
      <c r="T97" s="8">
        <v>3.89</v>
      </c>
      <c r="U97" s="5">
        <v>1108.6500000000001</v>
      </c>
      <c r="Z97" s="9">
        <v>0.04</v>
      </c>
      <c r="AA97" s="5">
        <v>4.5599999999999996</v>
      </c>
      <c r="AL97" s="5" t="str">
        <f t="shared" si="23"/>
        <v/>
      </c>
      <c r="AN97" s="5" t="str">
        <f t="shared" si="24"/>
        <v/>
      </c>
      <c r="AP97" s="5" t="str">
        <f t="shared" si="25"/>
        <v/>
      </c>
      <c r="AS97" s="5">
        <f t="shared" si="20"/>
        <v>1940.145</v>
      </c>
      <c r="AT97" s="11">
        <f t="shared" si="21"/>
        <v>9.9681739348933388E-2</v>
      </c>
      <c r="AU97" s="5">
        <f t="shared" si="22"/>
        <v>99.681739348933391</v>
      </c>
    </row>
    <row r="98" spans="1:47" x14ac:dyDescent="0.25">
      <c r="A98" s="1" t="s">
        <v>169</v>
      </c>
      <c r="B98" s="1" t="s">
        <v>170</v>
      </c>
      <c r="C98" s="1" t="s">
        <v>171</v>
      </c>
      <c r="D98" s="1" t="s">
        <v>211</v>
      </c>
      <c r="E98" s="1" t="s">
        <v>62</v>
      </c>
      <c r="F98" s="1" t="s">
        <v>140</v>
      </c>
      <c r="G98" s="1" t="s">
        <v>53</v>
      </c>
      <c r="H98" s="1" t="s">
        <v>54</v>
      </c>
      <c r="I98" s="2">
        <v>32.869999999999997</v>
      </c>
      <c r="J98" s="2">
        <v>16.28</v>
      </c>
      <c r="K98" s="2">
        <f t="shared" ref="K98:K129" si="26">SUM(N98,P98,R98,T98,V98,X98,Z98,AB98,AE98,AG98,AI98)</f>
        <v>16.29</v>
      </c>
      <c r="L98" s="2">
        <f t="shared" ref="L98:L129" si="27">SUM(M98,AD98,AK98,AM98,AO98,AQ98,AR98)</f>
        <v>0</v>
      </c>
      <c r="P98" s="6">
        <v>0.37</v>
      </c>
      <c r="Q98" s="5">
        <v>707.06999999999994</v>
      </c>
      <c r="R98" s="7">
        <v>2.93</v>
      </c>
      <c r="S98" s="5">
        <v>2792.09375</v>
      </c>
      <c r="T98" s="8">
        <v>12.99</v>
      </c>
      <c r="U98" s="5">
        <v>4732.4250000000011</v>
      </c>
      <c r="AL98" s="5" t="str">
        <f t="shared" si="23"/>
        <v/>
      </c>
      <c r="AN98" s="5" t="str">
        <f t="shared" si="24"/>
        <v/>
      </c>
      <c r="AP98" s="5" t="str">
        <f t="shared" si="25"/>
        <v/>
      </c>
      <c r="AS98" s="5">
        <f t="shared" si="20"/>
        <v>8231.5887500000008</v>
      </c>
      <c r="AT98" s="11">
        <f t="shared" si="21"/>
        <v>0.42292668032807473</v>
      </c>
      <c r="AU98" s="5">
        <f t="shared" si="22"/>
        <v>422.92668032807472</v>
      </c>
    </row>
    <row r="99" spans="1:47" x14ac:dyDescent="0.25">
      <c r="A99" s="1" t="s">
        <v>169</v>
      </c>
      <c r="B99" s="1" t="s">
        <v>170</v>
      </c>
      <c r="C99" s="1" t="s">
        <v>171</v>
      </c>
      <c r="D99" s="1" t="s">
        <v>211</v>
      </c>
      <c r="E99" s="1" t="s">
        <v>55</v>
      </c>
      <c r="F99" s="1" t="s">
        <v>140</v>
      </c>
      <c r="G99" s="1" t="s">
        <v>53</v>
      </c>
      <c r="H99" s="1" t="s">
        <v>54</v>
      </c>
      <c r="I99" s="2">
        <v>32.869999999999997</v>
      </c>
      <c r="J99" s="2">
        <v>0.03</v>
      </c>
      <c r="K99" s="2">
        <f t="shared" si="26"/>
        <v>0.03</v>
      </c>
      <c r="L99" s="2">
        <f t="shared" si="27"/>
        <v>0</v>
      </c>
      <c r="R99" s="7">
        <v>0.01</v>
      </c>
      <c r="S99" s="5">
        <v>9.5050000000000008</v>
      </c>
      <c r="T99" s="8">
        <v>0.02</v>
      </c>
      <c r="U99" s="5">
        <v>5.7</v>
      </c>
      <c r="AL99" s="5" t="str">
        <f t="shared" si="23"/>
        <v/>
      </c>
      <c r="AN99" s="5" t="str">
        <f t="shared" si="24"/>
        <v/>
      </c>
      <c r="AP99" s="5" t="str">
        <f t="shared" si="25"/>
        <v/>
      </c>
      <c r="AS99" s="5">
        <f t="shared" si="20"/>
        <v>15.205000000000002</v>
      </c>
      <c r="AT99" s="11">
        <f t="shared" si="21"/>
        <v>7.8121008831841547E-4</v>
      </c>
      <c r="AU99" s="5">
        <f t="shared" si="22"/>
        <v>0.78121008831841554</v>
      </c>
    </row>
    <row r="100" spans="1:47" x14ac:dyDescent="0.25">
      <c r="A100" s="1" t="s">
        <v>172</v>
      </c>
      <c r="B100" s="1" t="s">
        <v>173</v>
      </c>
      <c r="C100" s="1" t="s">
        <v>174</v>
      </c>
      <c r="D100" s="1" t="s">
        <v>210</v>
      </c>
      <c r="E100" s="1" t="s">
        <v>61</v>
      </c>
      <c r="F100" s="1" t="s">
        <v>140</v>
      </c>
      <c r="G100" s="1" t="s">
        <v>53</v>
      </c>
      <c r="H100" s="1" t="s">
        <v>54</v>
      </c>
      <c r="I100" s="2">
        <v>114.88</v>
      </c>
      <c r="J100" s="2">
        <v>22.13</v>
      </c>
      <c r="K100" s="2">
        <f t="shared" si="26"/>
        <v>0.18</v>
      </c>
      <c r="L100" s="2">
        <f t="shared" si="27"/>
        <v>0</v>
      </c>
      <c r="T100" s="8">
        <v>0.18</v>
      </c>
      <c r="U100" s="5">
        <v>51.3</v>
      </c>
      <c r="AL100" s="5" t="str">
        <f t="shared" si="23"/>
        <v/>
      </c>
      <c r="AN100" s="5" t="str">
        <f t="shared" si="24"/>
        <v/>
      </c>
      <c r="AP100" s="5" t="str">
        <f t="shared" si="25"/>
        <v/>
      </c>
      <c r="AS100" s="5">
        <f t="shared" si="20"/>
        <v>51.3</v>
      </c>
      <c r="AT100" s="11">
        <f t="shared" si="21"/>
        <v>2.6357170358917931E-3</v>
      </c>
      <c r="AU100" s="5">
        <f t="shared" si="22"/>
        <v>2.6357170358917932</v>
      </c>
    </row>
    <row r="101" spans="1:47" x14ac:dyDescent="0.25">
      <c r="A101" s="1" t="s">
        <v>172</v>
      </c>
      <c r="B101" s="1" t="s">
        <v>173</v>
      </c>
      <c r="C101" s="1" t="s">
        <v>174</v>
      </c>
      <c r="D101" s="1" t="s">
        <v>210</v>
      </c>
      <c r="E101" s="1" t="s">
        <v>62</v>
      </c>
      <c r="F101" s="1" t="s">
        <v>140</v>
      </c>
      <c r="G101" s="1" t="s">
        <v>53</v>
      </c>
      <c r="H101" s="1" t="s">
        <v>54</v>
      </c>
      <c r="I101" s="2">
        <v>114.88</v>
      </c>
      <c r="J101" s="2">
        <v>22.96</v>
      </c>
      <c r="K101" s="2">
        <f t="shared" si="26"/>
        <v>18.68</v>
      </c>
      <c r="L101" s="2">
        <f t="shared" si="27"/>
        <v>0</v>
      </c>
      <c r="P101" s="6">
        <v>6.01</v>
      </c>
      <c r="Q101" s="5">
        <v>20098.942500000001</v>
      </c>
      <c r="R101" s="7">
        <v>8.65</v>
      </c>
      <c r="S101" s="5">
        <v>14388.19375</v>
      </c>
      <c r="T101" s="8">
        <v>4.0199999999999996</v>
      </c>
      <c r="U101" s="5">
        <v>1975.05</v>
      </c>
      <c r="AL101" s="5" t="str">
        <f t="shared" si="23"/>
        <v/>
      </c>
      <c r="AN101" s="5" t="str">
        <f t="shared" si="24"/>
        <v/>
      </c>
      <c r="AP101" s="5" t="str">
        <f t="shared" si="25"/>
        <v/>
      </c>
      <c r="AS101" s="5">
        <f t="shared" si="20"/>
        <v>36462.186250000006</v>
      </c>
      <c r="AT101" s="11">
        <f t="shared" si="21"/>
        <v>1.8733724262180216</v>
      </c>
      <c r="AU101" s="5">
        <f t="shared" si="22"/>
        <v>1873.3724262180215</v>
      </c>
    </row>
    <row r="102" spans="1:47" x14ac:dyDescent="0.25">
      <c r="A102" s="1" t="s">
        <v>172</v>
      </c>
      <c r="B102" s="1" t="s">
        <v>173</v>
      </c>
      <c r="C102" s="1" t="s">
        <v>174</v>
      </c>
      <c r="D102" s="1" t="s">
        <v>210</v>
      </c>
      <c r="E102" s="1" t="s">
        <v>55</v>
      </c>
      <c r="F102" s="1" t="s">
        <v>140</v>
      </c>
      <c r="G102" s="1" t="s">
        <v>53</v>
      </c>
      <c r="H102" s="1" t="s">
        <v>54</v>
      </c>
      <c r="I102" s="2">
        <v>114.88</v>
      </c>
      <c r="J102" s="2">
        <v>0.05</v>
      </c>
      <c r="K102" s="2">
        <f t="shared" si="26"/>
        <v>0.05</v>
      </c>
      <c r="L102" s="2">
        <f t="shared" si="27"/>
        <v>0</v>
      </c>
      <c r="P102" s="6">
        <v>0.03</v>
      </c>
      <c r="Q102" s="5">
        <v>100.3275</v>
      </c>
      <c r="R102" s="7">
        <v>0.02</v>
      </c>
      <c r="S102" s="5">
        <v>33.267499999999998</v>
      </c>
      <c r="AL102" s="5" t="str">
        <f t="shared" si="23"/>
        <v/>
      </c>
      <c r="AN102" s="5" t="str">
        <f t="shared" si="24"/>
        <v/>
      </c>
      <c r="AP102" s="5" t="str">
        <f t="shared" si="25"/>
        <v/>
      </c>
      <c r="AS102" s="5">
        <f t="shared" si="20"/>
        <v>133.595</v>
      </c>
      <c r="AT102" s="11">
        <f t="shared" si="21"/>
        <v>6.863910670759533E-3</v>
      </c>
      <c r="AU102" s="5">
        <f t="shared" si="22"/>
        <v>6.863910670759533</v>
      </c>
    </row>
    <row r="103" spans="1:47" x14ac:dyDescent="0.25">
      <c r="A103" s="1" t="s">
        <v>172</v>
      </c>
      <c r="B103" s="1" t="s">
        <v>173</v>
      </c>
      <c r="C103" s="1" t="s">
        <v>174</v>
      </c>
      <c r="D103" s="1" t="s">
        <v>210</v>
      </c>
      <c r="E103" s="1" t="s">
        <v>84</v>
      </c>
      <c r="F103" s="1" t="s">
        <v>140</v>
      </c>
      <c r="G103" s="1" t="s">
        <v>53</v>
      </c>
      <c r="H103" s="1" t="s">
        <v>54</v>
      </c>
      <c r="I103" s="2">
        <v>114.88</v>
      </c>
      <c r="J103" s="2">
        <v>27.71</v>
      </c>
      <c r="K103" s="2">
        <f t="shared" si="26"/>
        <v>1.6099999999999999</v>
      </c>
      <c r="L103" s="2">
        <f t="shared" si="27"/>
        <v>0</v>
      </c>
      <c r="P103" s="6">
        <v>0.22</v>
      </c>
      <c r="Q103" s="5">
        <v>735.73500000000001</v>
      </c>
      <c r="R103" s="7">
        <v>1.39</v>
      </c>
      <c r="S103" s="5">
        <v>2312.0912499999999</v>
      </c>
      <c r="AL103" s="5" t="str">
        <f t="shared" si="23"/>
        <v/>
      </c>
      <c r="AN103" s="5" t="str">
        <f t="shared" si="24"/>
        <v/>
      </c>
      <c r="AP103" s="5" t="str">
        <f t="shared" si="25"/>
        <v/>
      </c>
      <c r="AS103" s="5">
        <f t="shared" si="20"/>
        <v>3047.8262500000001</v>
      </c>
      <c r="AT103" s="11">
        <f t="shared" si="21"/>
        <v>0.1565927401474308</v>
      </c>
      <c r="AU103" s="5">
        <f t="shared" si="22"/>
        <v>156.59274014743079</v>
      </c>
    </row>
    <row r="104" spans="1:47" x14ac:dyDescent="0.25">
      <c r="A104" s="1" t="s">
        <v>175</v>
      </c>
      <c r="B104" s="1" t="s">
        <v>176</v>
      </c>
      <c r="C104" s="1" t="s">
        <v>177</v>
      </c>
      <c r="D104" s="1" t="s">
        <v>205</v>
      </c>
      <c r="E104" s="1" t="s">
        <v>61</v>
      </c>
      <c r="F104" s="1" t="s">
        <v>96</v>
      </c>
      <c r="G104" s="1" t="s">
        <v>53</v>
      </c>
      <c r="H104" s="1" t="s">
        <v>54</v>
      </c>
      <c r="I104" s="2">
        <v>120</v>
      </c>
      <c r="J104" s="2">
        <v>0.08</v>
      </c>
      <c r="K104" s="2">
        <f t="shared" si="26"/>
        <v>0.08</v>
      </c>
      <c r="L104" s="2">
        <f t="shared" si="27"/>
        <v>0</v>
      </c>
      <c r="N104" s="4">
        <v>0.03</v>
      </c>
      <c r="O104" s="5">
        <v>83.34</v>
      </c>
      <c r="P104" s="6">
        <v>0.05</v>
      </c>
      <c r="Q104" s="5">
        <v>143.32499999999999</v>
      </c>
      <c r="AL104" s="5" t="str">
        <f t="shared" si="23"/>
        <v/>
      </c>
      <c r="AN104" s="5" t="str">
        <f t="shared" si="24"/>
        <v/>
      </c>
      <c r="AP104" s="5" t="str">
        <f t="shared" si="25"/>
        <v/>
      </c>
      <c r="AS104" s="5">
        <f t="shared" si="20"/>
        <v>226.66499999999999</v>
      </c>
      <c r="AT104" s="11">
        <f t="shared" si="21"/>
        <v>1.1645707640164E-2</v>
      </c>
      <c r="AU104" s="5">
        <f t="shared" si="22"/>
        <v>11.645707640164</v>
      </c>
    </row>
    <row r="105" spans="1:47" x14ac:dyDescent="0.25">
      <c r="A105" s="1" t="s">
        <v>175</v>
      </c>
      <c r="B105" s="1" t="s">
        <v>176</v>
      </c>
      <c r="C105" s="1" t="s">
        <v>177</v>
      </c>
      <c r="D105" s="1" t="s">
        <v>205</v>
      </c>
      <c r="E105" s="1" t="s">
        <v>87</v>
      </c>
      <c r="F105" s="1" t="s">
        <v>96</v>
      </c>
      <c r="G105" s="1" t="s">
        <v>53</v>
      </c>
      <c r="H105" s="1" t="s">
        <v>54</v>
      </c>
      <c r="I105" s="2">
        <v>120</v>
      </c>
      <c r="J105" s="2">
        <v>0.08</v>
      </c>
      <c r="K105" s="2">
        <f t="shared" si="26"/>
        <v>0.08</v>
      </c>
      <c r="L105" s="2">
        <f t="shared" si="27"/>
        <v>0</v>
      </c>
      <c r="P105" s="6">
        <v>0.04</v>
      </c>
      <c r="Q105" s="5">
        <v>114.66</v>
      </c>
      <c r="R105" s="7">
        <v>0.03</v>
      </c>
      <c r="S105" s="5">
        <v>42.772500000000001</v>
      </c>
      <c r="T105" s="8">
        <v>0.01</v>
      </c>
      <c r="U105" s="5">
        <v>4.2750000000000004</v>
      </c>
      <c r="AL105" s="5" t="str">
        <f t="shared" si="23"/>
        <v/>
      </c>
      <c r="AN105" s="5" t="str">
        <f t="shared" si="24"/>
        <v/>
      </c>
      <c r="AP105" s="5" t="str">
        <f t="shared" si="25"/>
        <v/>
      </c>
      <c r="AS105" s="5">
        <f t="shared" si="20"/>
        <v>161.70750000000001</v>
      </c>
      <c r="AT105" s="11">
        <f t="shared" si="21"/>
        <v>8.308288744278209E-3</v>
      </c>
      <c r="AU105" s="5">
        <f t="shared" si="22"/>
        <v>8.3082887442782098</v>
      </c>
    </row>
    <row r="106" spans="1:47" x14ac:dyDescent="0.25">
      <c r="A106" s="1" t="s">
        <v>175</v>
      </c>
      <c r="B106" s="1" t="s">
        <v>176</v>
      </c>
      <c r="C106" s="1" t="s">
        <v>177</v>
      </c>
      <c r="D106" s="1" t="s">
        <v>205</v>
      </c>
      <c r="E106" s="1" t="s">
        <v>55</v>
      </c>
      <c r="F106" s="1" t="s">
        <v>178</v>
      </c>
      <c r="G106" s="1" t="s">
        <v>53</v>
      </c>
      <c r="H106" s="1" t="s">
        <v>54</v>
      </c>
      <c r="I106" s="2">
        <v>120</v>
      </c>
      <c r="J106" s="2">
        <v>39.049999999999997</v>
      </c>
      <c r="K106" s="2">
        <f t="shared" si="26"/>
        <v>37.6</v>
      </c>
      <c r="L106" s="2">
        <f t="shared" si="27"/>
        <v>1.3</v>
      </c>
      <c r="N106" s="4">
        <v>2.46</v>
      </c>
      <c r="O106" s="5">
        <v>4555.92</v>
      </c>
      <c r="P106" s="6">
        <v>21.3</v>
      </c>
      <c r="Q106" s="5">
        <v>40704.300000000003</v>
      </c>
      <c r="R106" s="7">
        <v>13.02</v>
      </c>
      <c r="S106" s="5">
        <v>12375.51</v>
      </c>
      <c r="T106" s="8">
        <v>0.82</v>
      </c>
      <c r="U106" s="5">
        <v>233.7</v>
      </c>
      <c r="AL106" s="5" t="str">
        <f t="shared" si="23"/>
        <v/>
      </c>
      <c r="AN106" s="5" t="str">
        <f t="shared" si="24"/>
        <v/>
      </c>
      <c r="AP106" s="5" t="str">
        <f t="shared" si="25"/>
        <v/>
      </c>
      <c r="AR106" s="2">
        <v>1.3</v>
      </c>
      <c r="AS106" s="5">
        <f t="shared" si="20"/>
        <v>57869.43</v>
      </c>
      <c r="AT106" s="11">
        <f t="shared" si="21"/>
        <v>2.9732444933401094</v>
      </c>
      <c r="AU106" s="5">
        <f t="shared" si="22"/>
        <v>2973.2444933401093</v>
      </c>
    </row>
    <row r="107" spans="1:47" x14ac:dyDescent="0.25">
      <c r="A107" s="1" t="s">
        <v>175</v>
      </c>
      <c r="B107" s="1" t="s">
        <v>176</v>
      </c>
      <c r="C107" s="1" t="s">
        <v>177</v>
      </c>
      <c r="D107" s="1" t="s">
        <v>205</v>
      </c>
      <c r="E107" s="1" t="s">
        <v>115</v>
      </c>
      <c r="F107" s="1" t="s">
        <v>178</v>
      </c>
      <c r="G107" s="1" t="s">
        <v>53</v>
      </c>
      <c r="H107" s="1" t="s">
        <v>54</v>
      </c>
      <c r="I107" s="2">
        <v>120</v>
      </c>
      <c r="J107" s="2">
        <v>40.130000000000003</v>
      </c>
      <c r="K107" s="2">
        <f t="shared" si="26"/>
        <v>40</v>
      </c>
      <c r="L107" s="2">
        <f t="shared" si="27"/>
        <v>0</v>
      </c>
      <c r="N107" s="4">
        <v>11.02</v>
      </c>
      <c r="O107" s="5">
        <v>30613.56</v>
      </c>
      <c r="P107" s="6">
        <v>12.88</v>
      </c>
      <c r="Q107" s="5">
        <v>32869.199999999997</v>
      </c>
      <c r="R107" s="7">
        <v>15.72</v>
      </c>
      <c r="S107" s="5">
        <v>15493.15</v>
      </c>
      <c r="T107" s="8">
        <v>0.38</v>
      </c>
      <c r="U107" s="5">
        <v>161.02500000000001</v>
      </c>
      <c r="AL107" s="5" t="str">
        <f t="shared" si="23"/>
        <v/>
      </c>
      <c r="AN107" s="5" t="str">
        <f t="shared" si="24"/>
        <v/>
      </c>
      <c r="AP107" s="5" t="str">
        <f t="shared" si="25"/>
        <v/>
      </c>
      <c r="AS107" s="5">
        <f t="shared" si="20"/>
        <v>79136.934999999983</v>
      </c>
      <c r="AT107" s="11">
        <f t="shared" si="21"/>
        <v>4.0659369931337519</v>
      </c>
      <c r="AU107" s="5">
        <f t="shared" si="22"/>
        <v>4065.9369931337524</v>
      </c>
    </row>
    <row r="108" spans="1:47" x14ac:dyDescent="0.25">
      <c r="A108" s="1" t="s">
        <v>175</v>
      </c>
      <c r="B108" s="1" t="s">
        <v>176</v>
      </c>
      <c r="C108" s="1" t="s">
        <v>177</v>
      </c>
      <c r="D108" s="1" t="s">
        <v>205</v>
      </c>
      <c r="E108" s="1" t="s">
        <v>95</v>
      </c>
      <c r="F108" s="1" t="s">
        <v>178</v>
      </c>
      <c r="G108" s="1" t="s">
        <v>53</v>
      </c>
      <c r="H108" s="1" t="s">
        <v>54</v>
      </c>
      <c r="I108" s="2">
        <v>120</v>
      </c>
      <c r="J108" s="2">
        <v>39.130000000000003</v>
      </c>
      <c r="K108" s="2">
        <f t="shared" si="26"/>
        <v>39.130000000000003</v>
      </c>
      <c r="L108" s="2">
        <f t="shared" si="27"/>
        <v>0</v>
      </c>
      <c r="P108" s="6">
        <v>29.24</v>
      </c>
      <c r="Q108" s="5">
        <v>83845.125</v>
      </c>
      <c r="R108" s="7">
        <v>8.5500000000000007</v>
      </c>
      <c r="S108" s="5">
        <v>11363.227500000001</v>
      </c>
      <c r="T108" s="8">
        <v>1.34</v>
      </c>
      <c r="U108" s="5">
        <v>571.42500000000007</v>
      </c>
      <c r="AL108" s="5" t="str">
        <f t="shared" si="23"/>
        <v/>
      </c>
      <c r="AN108" s="5" t="str">
        <f t="shared" si="24"/>
        <v/>
      </c>
      <c r="AP108" s="5" t="str">
        <f t="shared" si="25"/>
        <v/>
      </c>
      <c r="AS108" s="5">
        <f t="shared" si="20"/>
        <v>95779.777500000011</v>
      </c>
      <c r="AT108" s="11">
        <f t="shared" si="21"/>
        <v>4.9210212719429922</v>
      </c>
      <c r="AU108" s="5">
        <f t="shared" si="22"/>
        <v>4921.0212719429919</v>
      </c>
    </row>
    <row r="109" spans="1:47" x14ac:dyDescent="0.25">
      <c r="A109" s="1" t="s">
        <v>175</v>
      </c>
      <c r="B109" s="1" t="s">
        <v>176</v>
      </c>
      <c r="C109" s="1" t="s">
        <v>177</v>
      </c>
      <c r="D109" s="1" t="s">
        <v>205</v>
      </c>
      <c r="E109" s="1" t="s">
        <v>111</v>
      </c>
      <c r="F109" s="1" t="s">
        <v>178</v>
      </c>
      <c r="G109" s="1" t="s">
        <v>53</v>
      </c>
      <c r="H109" s="1" t="s">
        <v>54</v>
      </c>
      <c r="I109" s="2">
        <v>120</v>
      </c>
      <c r="J109" s="2">
        <v>0.06</v>
      </c>
      <c r="K109" s="2">
        <f t="shared" si="26"/>
        <v>7.0000000000000007E-2</v>
      </c>
      <c r="L109" s="2">
        <f t="shared" si="27"/>
        <v>0</v>
      </c>
      <c r="N109" s="4">
        <v>0.01</v>
      </c>
      <c r="O109" s="5">
        <v>27.78</v>
      </c>
      <c r="P109" s="6">
        <v>0.04</v>
      </c>
      <c r="Q109" s="5">
        <v>114.66</v>
      </c>
      <c r="R109" s="7">
        <v>0.02</v>
      </c>
      <c r="S109" s="5">
        <v>23.762499999999999</v>
      </c>
      <c r="AL109" s="5" t="str">
        <f t="shared" si="23"/>
        <v/>
      </c>
      <c r="AN109" s="5" t="str">
        <f t="shared" si="24"/>
        <v/>
      </c>
      <c r="AP109" s="5" t="str">
        <f t="shared" si="25"/>
        <v/>
      </c>
      <c r="AS109" s="5">
        <f t="shared" si="20"/>
        <v>166.20249999999999</v>
      </c>
      <c r="AT109" s="11">
        <f t="shared" si="21"/>
        <v>8.5392351005420218E-3</v>
      </c>
      <c r="AU109" s="5">
        <f t="shared" si="22"/>
        <v>8.5392351005420224</v>
      </c>
    </row>
    <row r="110" spans="1:47" x14ac:dyDescent="0.25">
      <c r="A110" s="1" t="s">
        <v>175</v>
      </c>
      <c r="B110" s="1" t="s">
        <v>176</v>
      </c>
      <c r="C110" s="1" t="s">
        <v>177</v>
      </c>
      <c r="D110" s="1" t="s">
        <v>205</v>
      </c>
      <c r="E110" s="1" t="s">
        <v>51</v>
      </c>
      <c r="F110" s="1" t="s">
        <v>178</v>
      </c>
      <c r="G110" s="1" t="s">
        <v>53</v>
      </c>
      <c r="H110" s="1" t="s">
        <v>54</v>
      </c>
      <c r="I110" s="2">
        <v>120</v>
      </c>
      <c r="J110" s="2">
        <v>0.06</v>
      </c>
      <c r="K110" s="2">
        <f t="shared" si="26"/>
        <v>0.06</v>
      </c>
      <c r="L110" s="2">
        <f t="shared" si="27"/>
        <v>0</v>
      </c>
      <c r="P110" s="6">
        <v>0.01</v>
      </c>
      <c r="Q110" s="5">
        <v>19.11</v>
      </c>
      <c r="R110" s="7">
        <v>0.02</v>
      </c>
      <c r="S110" s="5">
        <v>19.010000000000002</v>
      </c>
      <c r="T110" s="8">
        <v>0.03</v>
      </c>
      <c r="U110" s="5">
        <v>8.5499999999999989</v>
      </c>
      <c r="AL110" s="5" t="str">
        <f t="shared" si="23"/>
        <v/>
      </c>
      <c r="AN110" s="5" t="str">
        <f t="shared" si="24"/>
        <v/>
      </c>
      <c r="AP110" s="5" t="str">
        <f t="shared" si="25"/>
        <v/>
      </c>
      <c r="AS110" s="5">
        <f t="shared" si="20"/>
        <v>46.67</v>
      </c>
      <c r="AT110" s="11">
        <f t="shared" si="21"/>
        <v>2.3978345821651071E-3</v>
      </c>
      <c r="AU110" s="5">
        <f t="shared" si="22"/>
        <v>2.3978345821651068</v>
      </c>
    </row>
    <row r="111" spans="1:47" x14ac:dyDescent="0.25">
      <c r="A111" s="1" t="s">
        <v>179</v>
      </c>
      <c r="B111" s="1" t="s">
        <v>164</v>
      </c>
      <c r="C111" s="1" t="s">
        <v>165</v>
      </c>
      <c r="D111" s="1" t="s">
        <v>216</v>
      </c>
      <c r="E111" s="1" t="s">
        <v>55</v>
      </c>
      <c r="F111" s="1" t="s">
        <v>178</v>
      </c>
      <c r="G111" s="1" t="s">
        <v>53</v>
      </c>
      <c r="H111" s="1" t="s">
        <v>54</v>
      </c>
      <c r="I111" s="2">
        <v>40</v>
      </c>
      <c r="J111" s="2">
        <v>0.06</v>
      </c>
      <c r="K111" s="2">
        <f t="shared" si="26"/>
        <v>6.0000000000000005E-2</v>
      </c>
      <c r="L111" s="2">
        <f t="shared" si="27"/>
        <v>0</v>
      </c>
      <c r="N111" s="4">
        <v>0.02</v>
      </c>
      <c r="O111" s="5">
        <v>37.04</v>
      </c>
      <c r="P111" s="6">
        <v>0.03</v>
      </c>
      <c r="Q111" s="5">
        <v>57.33</v>
      </c>
      <c r="R111" s="7">
        <v>0.01</v>
      </c>
      <c r="S111" s="5">
        <v>9.5050000000000008</v>
      </c>
      <c r="AL111" s="5" t="str">
        <f t="shared" si="23"/>
        <v/>
      </c>
      <c r="AN111" s="5" t="str">
        <f t="shared" si="24"/>
        <v/>
      </c>
      <c r="AP111" s="5" t="str">
        <f t="shared" si="25"/>
        <v/>
      </c>
      <c r="AS111" s="5">
        <f t="shared" si="20"/>
        <v>103.875</v>
      </c>
      <c r="AT111" s="11">
        <f t="shared" si="21"/>
        <v>5.3369416589329434E-3</v>
      </c>
      <c r="AU111" s="5">
        <f t="shared" si="22"/>
        <v>5.3369416589329433</v>
      </c>
    </row>
    <row r="112" spans="1:47" x14ac:dyDescent="0.25">
      <c r="A112" s="1" t="s">
        <v>179</v>
      </c>
      <c r="B112" s="1" t="s">
        <v>164</v>
      </c>
      <c r="C112" s="1" t="s">
        <v>165</v>
      </c>
      <c r="D112" s="1" t="s">
        <v>216</v>
      </c>
      <c r="E112" s="1" t="s">
        <v>95</v>
      </c>
      <c r="F112" s="1" t="s">
        <v>178</v>
      </c>
      <c r="G112" s="1" t="s">
        <v>53</v>
      </c>
      <c r="H112" s="1" t="s">
        <v>54</v>
      </c>
      <c r="I112" s="2">
        <v>40</v>
      </c>
      <c r="J112" s="2">
        <v>0.08</v>
      </c>
      <c r="K112" s="2">
        <f t="shared" si="26"/>
        <v>9.0000000000000011E-2</v>
      </c>
      <c r="L112" s="2">
        <f t="shared" si="27"/>
        <v>0</v>
      </c>
      <c r="P112" s="6">
        <v>0.02</v>
      </c>
      <c r="Q112" s="5">
        <v>38.22</v>
      </c>
      <c r="R112" s="7">
        <v>7.0000000000000007E-2</v>
      </c>
      <c r="S112" s="5">
        <v>78.416249999999991</v>
      </c>
      <c r="AL112" s="5" t="str">
        <f t="shared" si="23"/>
        <v/>
      </c>
      <c r="AN112" s="5" t="str">
        <f t="shared" si="24"/>
        <v/>
      </c>
      <c r="AP112" s="5" t="str">
        <f t="shared" si="25"/>
        <v/>
      </c>
      <c r="AS112" s="5">
        <f t="shared" si="20"/>
        <v>116.63624999999999</v>
      </c>
      <c r="AT112" s="11">
        <f t="shared" si="21"/>
        <v>5.9925955385484236E-3</v>
      </c>
      <c r="AU112" s="5">
        <f t="shared" si="22"/>
        <v>5.9925955385484242</v>
      </c>
    </row>
    <row r="113" spans="1:47" x14ac:dyDescent="0.25">
      <c r="A113" s="1" t="s">
        <v>179</v>
      </c>
      <c r="B113" s="1" t="s">
        <v>164</v>
      </c>
      <c r="C113" s="1" t="s">
        <v>165</v>
      </c>
      <c r="D113" s="1" t="s">
        <v>216</v>
      </c>
      <c r="E113" s="1" t="s">
        <v>116</v>
      </c>
      <c r="F113" s="1" t="s">
        <v>178</v>
      </c>
      <c r="G113" s="1" t="s">
        <v>53</v>
      </c>
      <c r="H113" s="1" t="s">
        <v>54</v>
      </c>
      <c r="I113" s="2">
        <v>40</v>
      </c>
      <c r="J113" s="2">
        <v>38.14</v>
      </c>
      <c r="K113" s="2">
        <f t="shared" si="26"/>
        <v>38.130000000000003</v>
      </c>
      <c r="L113" s="2">
        <f t="shared" si="27"/>
        <v>0</v>
      </c>
      <c r="N113" s="4">
        <v>5.01</v>
      </c>
      <c r="O113" s="5">
        <v>9278.52</v>
      </c>
      <c r="P113" s="6">
        <v>26.01</v>
      </c>
      <c r="Q113" s="5">
        <v>49705.11</v>
      </c>
      <c r="R113" s="7">
        <v>5.81</v>
      </c>
      <c r="S113" s="5">
        <v>5966.7637500000001</v>
      </c>
      <c r="Z113" s="9">
        <v>1.3</v>
      </c>
      <c r="AA113" s="5">
        <v>152.47499999999999</v>
      </c>
      <c r="AL113" s="5" t="str">
        <f t="shared" si="23"/>
        <v/>
      </c>
      <c r="AN113" s="5" t="str">
        <f t="shared" si="24"/>
        <v/>
      </c>
      <c r="AP113" s="5" t="str">
        <f t="shared" si="25"/>
        <v/>
      </c>
      <c r="AS113" s="5">
        <f t="shared" si="20"/>
        <v>65102.868750000001</v>
      </c>
      <c r="AT113" s="11">
        <f t="shared" si="21"/>
        <v>3.3448877241676889</v>
      </c>
      <c r="AU113" s="5">
        <f t="shared" si="22"/>
        <v>3344.8877241676887</v>
      </c>
    </row>
    <row r="114" spans="1:47" x14ac:dyDescent="0.25">
      <c r="A114" s="1" t="s">
        <v>180</v>
      </c>
      <c r="B114" s="1" t="s">
        <v>176</v>
      </c>
      <c r="C114" s="1" t="s">
        <v>177</v>
      </c>
      <c r="D114" s="1" t="s">
        <v>205</v>
      </c>
      <c r="E114" s="1" t="s">
        <v>66</v>
      </c>
      <c r="F114" s="1" t="s">
        <v>96</v>
      </c>
      <c r="G114" s="1" t="s">
        <v>53</v>
      </c>
      <c r="H114" s="1" t="s">
        <v>54</v>
      </c>
      <c r="I114" s="2">
        <v>160</v>
      </c>
      <c r="J114" s="2">
        <v>0.08</v>
      </c>
      <c r="K114" s="2">
        <f t="shared" si="26"/>
        <v>0.06</v>
      </c>
      <c r="L114" s="2">
        <f t="shared" si="27"/>
        <v>0</v>
      </c>
      <c r="P114" s="6">
        <v>0.03</v>
      </c>
      <c r="Q114" s="5">
        <v>85.99499999999999</v>
      </c>
      <c r="R114" s="7">
        <v>0.03</v>
      </c>
      <c r="S114" s="5">
        <v>42.772500000000001</v>
      </c>
      <c r="AL114" s="5" t="str">
        <f t="shared" si="23"/>
        <v/>
      </c>
      <c r="AN114" s="5" t="str">
        <f t="shared" si="24"/>
        <v/>
      </c>
      <c r="AP114" s="5" t="str">
        <f t="shared" si="25"/>
        <v/>
      </c>
      <c r="AS114" s="5">
        <f t="shared" si="20"/>
        <v>128.76749999999998</v>
      </c>
      <c r="AT114" s="11">
        <f t="shared" si="21"/>
        <v>6.615880963337162E-3</v>
      </c>
      <c r="AU114" s="5">
        <f t="shared" si="22"/>
        <v>6.6158809633371618</v>
      </c>
    </row>
    <row r="115" spans="1:47" x14ac:dyDescent="0.25">
      <c r="A115" s="1" t="s">
        <v>180</v>
      </c>
      <c r="B115" s="1" t="s">
        <v>176</v>
      </c>
      <c r="C115" s="1" t="s">
        <v>177</v>
      </c>
      <c r="D115" s="1" t="s">
        <v>205</v>
      </c>
      <c r="E115" s="1" t="s">
        <v>60</v>
      </c>
      <c r="F115" s="1" t="s">
        <v>96</v>
      </c>
      <c r="G115" s="1" t="s">
        <v>53</v>
      </c>
      <c r="H115" s="1" t="s">
        <v>54</v>
      </c>
      <c r="I115" s="2">
        <v>160</v>
      </c>
      <c r="J115" s="2">
        <v>0.08</v>
      </c>
      <c r="K115" s="2">
        <f t="shared" si="26"/>
        <v>0.08</v>
      </c>
      <c r="L115" s="2">
        <f t="shared" si="27"/>
        <v>0</v>
      </c>
      <c r="P115" s="6">
        <v>0.08</v>
      </c>
      <c r="Q115" s="5">
        <v>229.32</v>
      </c>
      <c r="AL115" s="5" t="str">
        <f t="shared" si="23"/>
        <v/>
      </c>
      <c r="AN115" s="5" t="str">
        <f t="shared" si="24"/>
        <v/>
      </c>
      <c r="AP115" s="5" t="str">
        <f t="shared" si="25"/>
        <v/>
      </c>
      <c r="AS115" s="5">
        <f t="shared" si="20"/>
        <v>229.32</v>
      </c>
      <c r="AT115" s="11">
        <f t="shared" si="21"/>
        <v>1.1782117556933839E-2</v>
      </c>
      <c r="AU115" s="5">
        <f t="shared" si="22"/>
        <v>11.782117556933839</v>
      </c>
    </row>
    <row r="116" spans="1:47" x14ac:dyDescent="0.25">
      <c r="A116" s="1" t="s">
        <v>180</v>
      </c>
      <c r="B116" s="1" t="s">
        <v>176</v>
      </c>
      <c r="C116" s="1" t="s">
        <v>177</v>
      </c>
      <c r="D116" s="1" t="s">
        <v>205</v>
      </c>
      <c r="E116" s="1" t="s">
        <v>71</v>
      </c>
      <c r="F116" s="1" t="s">
        <v>178</v>
      </c>
      <c r="G116" s="1" t="s">
        <v>53</v>
      </c>
      <c r="H116" s="1" t="s">
        <v>54</v>
      </c>
      <c r="I116" s="2">
        <v>160</v>
      </c>
      <c r="J116" s="2">
        <v>38.17</v>
      </c>
      <c r="K116" s="2">
        <f t="shared" si="26"/>
        <v>30.54</v>
      </c>
      <c r="L116" s="2">
        <f t="shared" si="27"/>
        <v>0</v>
      </c>
      <c r="R116" s="7">
        <v>21.48</v>
      </c>
      <c r="S116" s="5">
        <v>30625.11</v>
      </c>
      <c r="T116" s="8">
        <v>9.06</v>
      </c>
      <c r="U116" s="5">
        <v>3873.15</v>
      </c>
      <c r="AL116" s="5" t="str">
        <f t="shared" si="23"/>
        <v/>
      </c>
      <c r="AN116" s="5" t="str">
        <f t="shared" si="24"/>
        <v/>
      </c>
      <c r="AP116" s="5" t="str">
        <f t="shared" si="25"/>
        <v/>
      </c>
      <c r="AS116" s="5">
        <f t="shared" si="20"/>
        <v>34498.26</v>
      </c>
      <c r="AT116" s="11">
        <f t="shared" si="21"/>
        <v>1.7724688419225032</v>
      </c>
      <c r="AU116" s="5">
        <f t="shared" si="22"/>
        <v>1772.4688419225031</v>
      </c>
    </row>
    <row r="117" spans="1:47" x14ac:dyDescent="0.25">
      <c r="A117" s="1" t="s">
        <v>180</v>
      </c>
      <c r="B117" s="1" t="s">
        <v>176</v>
      </c>
      <c r="C117" s="1" t="s">
        <v>177</v>
      </c>
      <c r="D117" s="1" t="s">
        <v>205</v>
      </c>
      <c r="E117" s="1" t="s">
        <v>110</v>
      </c>
      <c r="F117" s="1" t="s">
        <v>178</v>
      </c>
      <c r="G117" s="1" t="s">
        <v>53</v>
      </c>
      <c r="H117" s="1" t="s">
        <v>54</v>
      </c>
      <c r="I117" s="2">
        <v>160</v>
      </c>
      <c r="J117" s="2">
        <v>39.29</v>
      </c>
      <c r="K117" s="2">
        <f t="shared" si="26"/>
        <v>39.230000000000004</v>
      </c>
      <c r="L117" s="2">
        <f t="shared" si="27"/>
        <v>0</v>
      </c>
      <c r="N117" s="4">
        <v>3.6</v>
      </c>
      <c r="O117" s="5">
        <v>10000.799999999999</v>
      </c>
      <c r="P117" s="6">
        <v>23.13</v>
      </c>
      <c r="Q117" s="5">
        <v>66302.145000000004</v>
      </c>
      <c r="R117" s="7">
        <v>12.5</v>
      </c>
      <c r="S117" s="5">
        <v>17821.875</v>
      </c>
      <c r="AL117" s="5" t="str">
        <f t="shared" si="23"/>
        <v/>
      </c>
      <c r="AN117" s="5" t="str">
        <f t="shared" si="24"/>
        <v/>
      </c>
      <c r="AP117" s="5" t="str">
        <f t="shared" si="25"/>
        <v/>
      </c>
      <c r="AS117" s="5">
        <f t="shared" si="20"/>
        <v>94124.82</v>
      </c>
      <c r="AT117" s="11">
        <f t="shared" si="21"/>
        <v>4.8359920384843775</v>
      </c>
      <c r="AU117" s="5">
        <f t="shared" si="22"/>
        <v>4835.9920384843772</v>
      </c>
    </row>
    <row r="118" spans="1:47" x14ac:dyDescent="0.25">
      <c r="A118" s="1" t="s">
        <v>180</v>
      </c>
      <c r="B118" s="1" t="s">
        <v>176</v>
      </c>
      <c r="C118" s="1" t="s">
        <v>177</v>
      </c>
      <c r="D118" s="1" t="s">
        <v>205</v>
      </c>
      <c r="E118" s="1" t="s">
        <v>111</v>
      </c>
      <c r="F118" s="1" t="s">
        <v>178</v>
      </c>
      <c r="G118" s="1" t="s">
        <v>53</v>
      </c>
      <c r="H118" s="1" t="s">
        <v>54</v>
      </c>
      <c r="I118" s="2">
        <v>160</v>
      </c>
      <c r="J118" s="2">
        <v>40.18</v>
      </c>
      <c r="K118" s="2">
        <f t="shared" si="26"/>
        <v>40</v>
      </c>
      <c r="L118" s="2">
        <f t="shared" si="27"/>
        <v>0</v>
      </c>
      <c r="N118" s="4">
        <v>0.57999999999999996</v>
      </c>
      <c r="O118" s="5">
        <v>1611.24</v>
      </c>
      <c r="P118" s="6">
        <v>30.37</v>
      </c>
      <c r="Q118" s="5">
        <v>87055.604999999996</v>
      </c>
      <c r="R118" s="7">
        <v>9.0500000000000007</v>
      </c>
      <c r="S118" s="5">
        <v>12598.877500000001</v>
      </c>
      <c r="AL118" s="5" t="str">
        <f t="shared" si="23"/>
        <v/>
      </c>
      <c r="AN118" s="5" t="str">
        <f t="shared" si="24"/>
        <v/>
      </c>
      <c r="AP118" s="5" t="str">
        <f t="shared" si="25"/>
        <v/>
      </c>
      <c r="AS118" s="5">
        <f t="shared" si="20"/>
        <v>101265.7225</v>
      </c>
      <c r="AT118" s="11">
        <f t="shared" si="21"/>
        <v>5.2028808956167811</v>
      </c>
      <c r="AU118" s="5">
        <f t="shared" si="22"/>
        <v>5202.8808956167813</v>
      </c>
    </row>
    <row r="119" spans="1:47" x14ac:dyDescent="0.25">
      <c r="A119" s="1" t="s">
        <v>180</v>
      </c>
      <c r="B119" s="1" t="s">
        <v>176</v>
      </c>
      <c r="C119" s="1" t="s">
        <v>177</v>
      </c>
      <c r="D119" s="1" t="s">
        <v>205</v>
      </c>
      <c r="E119" s="1" t="s">
        <v>51</v>
      </c>
      <c r="F119" s="1" t="s">
        <v>178</v>
      </c>
      <c r="G119" s="1" t="s">
        <v>53</v>
      </c>
      <c r="H119" s="1" t="s">
        <v>54</v>
      </c>
      <c r="I119" s="2">
        <v>160</v>
      </c>
      <c r="J119" s="2">
        <v>39.409999999999997</v>
      </c>
      <c r="K119" s="2">
        <f t="shared" si="26"/>
        <v>21.05</v>
      </c>
      <c r="L119" s="2">
        <f t="shared" si="27"/>
        <v>0.82000000000000006</v>
      </c>
      <c r="P119" s="6">
        <v>0.41</v>
      </c>
      <c r="Q119" s="5">
        <v>783.51</v>
      </c>
      <c r="R119" s="7">
        <v>14.6</v>
      </c>
      <c r="S119" s="5">
        <v>19632.577499999999</v>
      </c>
      <c r="T119" s="8">
        <v>6.04</v>
      </c>
      <c r="U119" s="5">
        <v>1856.7750000000001</v>
      </c>
      <c r="AL119" s="5" t="str">
        <f t="shared" si="23"/>
        <v/>
      </c>
      <c r="AN119" s="5" t="str">
        <f t="shared" si="24"/>
        <v/>
      </c>
      <c r="AP119" s="5" t="str">
        <f t="shared" si="25"/>
        <v/>
      </c>
      <c r="AR119" s="2">
        <v>0.82000000000000006</v>
      </c>
      <c r="AS119" s="5">
        <f t="shared" si="20"/>
        <v>22272.862499999999</v>
      </c>
      <c r="AT119" s="11">
        <f t="shared" si="21"/>
        <v>1.1443462598309058</v>
      </c>
      <c r="AU119" s="5">
        <f t="shared" si="22"/>
        <v>1144.3462598309059</v>
      </c>
    </row>
    <row r="120" spans="1:47" x14ac:dyDescent="0.25">
      <c r="A120" s="1" t="s">
        <v>181</v>
      </c>
      <c r="B120" s="1" t="s">
        <v>182</v>
      </c>
      <c r="C120" s="1" t="s">
        <v>183</v>
      </c>
      <c r="D120" s="1" t="s">
        <v>209</v>
      </c>
      <c r="E120" s="1" t="s">
        <v>61</v>
      </c>
      <c r="F120" s="1" t="s">
        <v>178</v>
      </c>
      <c r="G120" s="1" t="s">
        <v>53</v>
      </c>
      <c r="H120" s="1" t="s">
        <v>54</v>
      </c>
      <c r="I120" s="2">
        <v>80</v>
      </c>
      <c r="J120" s="2">
        <v>0.06</v>
      </c>
      <c r="K120" s="2">
        <f t="shared" si="26"/>
        <v>0.06</v>
      </c>
      <c r="L120" s="2">
        <f t="shared" si="27"/>
        <v>0</v>
      </c>
      <c r="R120" s="7">
        <v>0.04</v>
      </c>
      <c r="S120" s="5">
        <v>38.020000000000003</v>
      </c>
      <c r="T120" s="8">
        <v>0.02</v>
      </c>
      <c r="U120" s="5">
        <v>5.7</v>
      </c>
      <c r="AL120" s="5" t="str">
        <f t="shared" si="23"/>
        <v/>
      </c>
      <c r="AN120" s="5" t="str">
        <f t="shared" si="24"/>
        <v/>
      </c>
      <c r="AP120" s="5" t="str">
        <f t="shared" si="25"/>
        <v/>
      </c>
      <c r="AS120" s="5">
        <f t="shared" si="20"/>
        <v>43.720000000000006</v>
      </c>
      <c r="AT120" s="11">
        <f t="shared" si="21"/>
        <v>2.2462680079763978E-3</v>
      </c>
      <c r="AU120" s="5">
        <f t="shared" si="22"/>
        <v>2.2462680079763979</v>
      </c>
    </row>
    <row r="121" spans="1:47" x14ac:dyDescent="0.25">
      <c r="A121" s="1" t="s">
        <v>181</v>
      </c>
      <c r="B121" s="1" t="s">
        <v>182</v>
      </c>
      <c r="C121" s="1" t="s">
        <v>183</v>
      </c>
      <c r="D121" s="1" t="s">
        <v>209</v>
      </c>
      <c r="E121" s="1" t="s">
        <v>62</v>
      </c>
      <c r="F121" s="1" t="s">
        <v>178</v>
      </c>
      <c r="G121" s="1" t="s">
        <v>53</v>
      </c>
      <c r="H121" s="1" t="s">
        <v>54</v>
      </c>
      <c r="I121" s="2">
        <v>80</v>
      </c>
      <c r="J121" s="2">
        <v>0.06</v>
      </c>
      <c r="K121" s="2">
        <f t="shared" si="26"/>
        <v>6.9999999999999993E-2</v>
      </c>
      <c r="L121" s="2">
        <f t="shared" si="27"/>
        <v>0</v>
      </c>
      <c r="P121" s="6">
        <v>0.06</v>
      </c>
      <c r="Q121" s="5">
        <v>114.66</v>
      </c>
      <c r="R121" s="7">
        <v>0.01</v>
      </c>
      <c r="S121" s="5">
        <v>9.5050000000000008</v>
      </c>
      <c r="AL121" s="5" t="str">
        <f t="shared" si="23"/>
        <v/>
      </c>
      <c r="AN121" s="5" t="str">
        <f t="shared" si="24"/>
        <v/>
      </c>
      <c r="AP121" s="5" t="str">
        <f t="shared" si="25"/>
        <v/>
      </c>
      <c r="AS121" s="5">
        <f t="shared" si="20"/>
        <v>124.16499999999999</v>
      </c>
      <c r="AT121" s="11">
        <f t="shared" si="21"/>
        <v>6.3794114183529137E-3</v>
      </c>
      <c r="AU121" s="5">
        <f t="shared" si="22"/>
        <v>6.3794114183529134</v>
      </c>
    </row>
    <row r="122" spans="1:47" x14ac:dyDescent="0.25">
      <c r="A122" s="1" t="s">
        <v>181</v>
      </c>
      <c r="B122" s="1" t="s">
        <v>182</v>
      </c>
      <c r="C122" s="1" t="s">
        <v>183</v>
      </c>
      <c r="D122" s="1" t="s">
        <v>209</v>
      </c>
      <c r="E122" s="1" t="s">
        <v>84</v>
      </c>
      <c r="F122" s="1" t="s">
        <v>178</v>
      </c>
      <c r="G122" s="1" t="s">
        <v>53</v>
      </c>
      <c r="H122" s="1" t="s">
        <v>54</v>
      </c>
      <c r="I122" s="2">
        <v>80</v>
      </c>
      <c r="J122" s="2">
        <v>37.880000000000003</v>
      </c>
      <c r="K122" s="2">
        <f t="shared" si="26"/>
        <v>37.880000000000003</v>
      </c>
      <c r="L122" s="2">
        <f t="shared" si="27"/>
        <v>0</v>
      </c>
      <c r="N122" s="4">
        <v>2.78</v>
      </c>
      <c r="O122" s="5">
        <v>5148.5599999999986</v>
      </c>
      <c r="P122" s="6">
        <v>34.15</v>
      </c>
      <c r="Q122" s="5">
        <v>65260.649999999987</v>
      </c>
      <c r="R122" s="7">
        <v>0.95</v>
      </c>
      <c r="S122" s="5">
        <v>902.97499999999991</v>
      </c>
      <c r="AL122" s="5" t="str">
        <f t="shared" si="23"/>
        <v/>
      </c>
      <c r="AN122" s="5" t="str">
        <f t="shared" si="24"/>
        <v/>
      </c>
      <c r="AP122" s="5" t="str">
        <f t="shared" si="25"/>
        <v/>
      </c>
      <c r="AS122" s="5">
        <f t="shared" si="20"/>
        <v>71312.184999999998</v>
      </c>
      <c r="AT122" s="11">
        <f t="shared" si="21"/>
        <v>3.6639130774106667</v>
      </c>
      <c r="AU122" s="5">
        <f t="shared" si="22"/>
        <v>3663.9130774106666</v>
      </c>
    </row>
    <row r="123" spans="1:47" x14ac:dyDescent="0.25">
      <c r="A123" s="1" t="s">
        <v>181</v>
      </c>
      <c r="B123" s="1" t="s">
        <v>182</v>
      </c>
      <c r="C123" s="1" t="s">
        <v>183</v>
      </c>
      <c r="D123" s="1" t="s">
        <v>209</v>
      </c>
      <c r="E123" s="1" t="s">
        <v>87</v>
      </c>
      <c r="F123" s="1" t="s">
        <v>178</v>
      </c>
      <c r="G123" s="1" t="s">
        <v>53</v>
      </c>
      <c r="H123" s="1" t="s">
        <v>54</v>
      </c>
      <c r="I123" s="2">
        <v>80</v>
      </c>
      <c r="J123" s="2">
        <v>37.340000000000003</v>
      </c>
      <c r="K123" s="2">
        <f t="shared" si="26"/>
        <v>34.808</v>
      </c>
      <c r="L123" s="2">
        <f t="shared" si="27"/>
        <v>0</v>
      </c>
      <c r="P123" s="6">
        <v>7.41</v>
      </c>
      <c r="Q123" s="5">
        <v>14160.51</v>
      </c>
      <c r="R123" s="7">
        <v>24.67</v>
      </c>
      <c r="S123" s="5">
        <v>23449.1538</v>
      </c>
      <c r="T123" s="8">
        <v>1.508</v>
      </c>
      <c r="U123" s="5">
        <v>429.99099999999999</v>
      </c>
      <c r="Z123" s="9">
        <v>1.22</v>
      </c>
      <c r="AA123" s="5">
        <v>139.08000000000001</v>
      </c>
      <c r="AL123" s="5" t="str">
        <f t="shared" si="23"/>
        <v/>
      </c>
      <c r="AN123" s="5" t="str">
        <f t="shared" si="24"/>
        <v/>
      </c>
      <c r="AP123" s="5" t="str">
        <f t="shared" si="25"/>
        <v/>
      </c>
      <c r="AS123" s="5">
        <f t="shared" si="20"/>
        <v>38178.734800000006</v>
      </c>
      <c r="AT123" s="11">
        <f t="shared" si="21"/>
        <v>1.9615661154221222</v>
      </c>
      <c r="AU123" s="5">
        <f t="shared" si="22"/>
        <v>1961.5661154221223</v>
      </c>
    </row>
    <row r="124" spans="1:47" x14ac:dyDescent="0.25">
      <c r="A124" s="1" t="s">
        <v>184</v>
      </c>
      <c r="B124" s="1" t="s">
        <v>182</v>
      </c>
      <c r="C124" s="1" t="s">
        <v>183</v>
      </c>
      <c r="D124" s="1" t="s">
        <v>209</v>
      </c>
      <c r="E124" s="1" t="s">
        <v>61</v>
      </c>
      <c r="F124" s="1" t="s">
        <v>178</v>
      </c>
      <c r="G124" s="1" t="s">
        <v>53</v>
      </c>
      <c r="H124" s="1" t="s">
        <v>54</v>
      </c>
      <c r="I124" s="2">
        <v>80</v>
      </c>
      <c r="J124" s="2">
        <v>37.200000000000003</v>
      </c>
      <c r="K124" s="2">
        <f t="shared" si="26"/>
        <v>8.43</v>
      </c>
      <c r="L124" s="2">
        <f t="shared" si="27"/>
        <v>0.34</v>
      </c>
      <c r="P124" s="6">
        <v>2.58</v>
      </c>
      <c r="Q124" s="5">
        <v>4930.38</v>
      </c>
      <c r="R124" s="7">
        <v>1.24</v>
      </c>
      <c r="S124" s="5">
        <v>1178.6199999999999</v>
      </c>
      <c r="T124" s="8">
        <v>3.7</v>
      </c>
      <c r="U124" s="5">
        <v>1054.5</v>
      </c>
      <c r="Z124" s="9">
        <v>0.91</v>
      </c>
      <c r="AA124" s="5">
        <v>103.74</v>
      </c>
      <c r="AL124" s="5" t="str">
        <f t="shared" si="23"/>
        <v/>
      </c>
      <c r="AN124" s="5" t="str">
        <f t="shared" si="24"/>
        <v/>
      </c>
      <c r="AP124" s="5" t="str">
        <f t="shared" si="25"/>
        <v/>
      </c>
      <c r="AR124" s="2">
        <v>0.34</v>
      </c>
      <c r="AS124" s="5">
        <f t="shared" si="20"/>
        <v>7267.24</v>
      </c>
      <c r="AT124" s="11">
        <f t="shared" si="21"/>
        <v>0.37337988834140884</v>
      </c>
      <c r="AU124" s="5">
        <f t="shared" si="22"/>
        <v>373.37988834140884</v>
      </c>
    </row>
    <row r="125" spans="1:47" x14ac:dyDescent="0.25">
      <c r="A125" s="1" t="s">
        <v>184</v>
      </c>
      <c r="B125" s="1" t="s">
        <v>182</v>
      </c>
      <c r="C125" s="1" t="s">
        <v>183</v>
      </c>
      <c r="D125" s="1" t="s">
        <v>209</v>
      </c>
      <c r="E125" s="1" t="s">
        <v>62</v>
      </c>
      <c r="F125" s="1" t="s">
        <v>178</v>
      </c>
      <c r="G125" s="1" t="s">
        <v>53</v>
      </c>
      <c r="H125" s="1" t="s">
        <v>54</v>
      </c>
      <c r="I125" s="2">
        <v>80</v>
      </c>
      <c r="J125" s="2">
        <v>39.56</v>
      </c>
      <c r="K125" s="2">
        <f t="shared" si="26"/>
        <v>15.85</v>
      </c>
      <c r="L125" s="2">
        <f t="shared" si="27"/>
        <v>1.63</v>
      </c>
      <c r="P125" s="6">
        <v>7.46</v>
      </c>
      <c r="Q125" s="5">
        <v>14256.06</v>
      </c>
      <c r="R125" s="7">
        <v>8.3800000000000008</v>
      </c>
      <c r="S125" s="5">
        <v>7965.1900000000014</v>
      </c>
      <c r="T125" s="8">
        <v>0.01</v>
      </c>
      <c r="U125" s="5">
        <v>2.85</v>
      </c>
      <c r="AL125" s="5" t="str">
        <f t="shared" si="23"/>
        <v/>
      </c>
      <c r="AN125" s="5" t="str">
        <f t="shared" si="24"/>
        <v/>
      </c>
      <c r="AP125" s="5" t="str">
        <f t="shared" si="25"/>
        <v/>
      </c>
      <c r="AR125" s="2">
        <v>1.63</v>
      </c>
      <c r="AS125" s="5">
        <f t="shared" si="20"/>
        <v>22224.1</v>
      </c>
      <c r="AT125" s="11">
        <f t="shared" si="21"/>
        <v>1.1418409157380662</v>
      </c>
      <c r="AU125" s="5">
        <f t="shared" si="22"/>
        <v>1141.8409157380661</v>
      </c>
    </row>
    <row r="126" spans="1:47" x14ac:dyDescent="0.25">
      <c r="A126" s="1" t="s">
        <v>185</v>
      </c>
      <c r="B126" s="1" t="s">
        <v>186</v>
      </c>
      <c r="C126" s="1" t="s">
        <v>187</v>
      </c>
      <c r="D126" s="1" t="s">
        <v>217</v>
      </c>
      <c r="E126" s="1" t="s">
        <v>87</v>
      </c>
      <c r="F126" s="1" t="s">
        <v>91</v>
      </c>
      <c r="G126" s="1" t="s">
        <v>53</v>
      </c>
      <c r="H126" s="1" t="s">
        <v>54</v>
      </c>
      <c r="I126" s="2">
        <v>47.15</v>
      </c>
      <c r="J126" s="2">
        <v>0.08</v>
      </c>
      <c r="K126" s="2">
        <f t="shared" si="26"/>
        <v>0.04</v>
      </c>
      <c r="L126" s="2">
        <f t="shared" si="27"/>
        <v>0</v>
      </c>
      <c r="P126" s="6">
        <v>0.01</v>
      </c>
      <c r="Q126" s="5">
        <v>28.664999999999999</v>
      </c>
      <c r="R126" s="7">
        <v>0.03</v>
      </c>
      <c r="S126" s="5">
        <v>42.772500000000001</v>
      </c>
      <c r="AL126" s="5" t="str">
        <f t="shared" si="23"/>
        <v/>
      </c>
      <c r="AN126" s="5" t="str">
        <f t="shared" si="24"/>
        <v/>
      </c>
      <c r="AP126" s="5" t="str">
        <f t="shared" si="25"/>
        <v/>
      </c>
      <c r="AS126" s="5">
        <f t="shared" si="20"/>
        <v>71.4375</v>
      </c>
      <c r="AT126" s="11">
        <f t="shared" si="21"/>
        <v>3.6703515741037035E-3</v>
      </c>
      <c r="AU126" s="5">
        <f t="shared" si="22"/>
        <v>3.6703515741037034</v>
      </c>
    </row>
    <row r="127" spans="1:47" x14ac:dyDescent="0.25">
      <c r="A127" s="1" t="s">
        <v>185</v>
      </c>
      <c r="B127" s="1" t="s">
        <v>186</v>
      </c>
      <c r="C127" s="1" t="s">
        <v>187</v>
      </c>
      <c r="D127" s="1" t="s">
        <v>217</v>
      </c>
      <c r="E127" s="1" t="s">
        <v>95</v>
      </c>
      <c r="F127" s="1" t="s">
        <v>188</v>
      </c>
      <c r="G127" s="1" t="s">
        <v>53</v>
      </c>
      <c r="H127" s="1" t="s">
        <v>54</v>
      </c>
      <c r="I127" s="2">
        <v>47.15</v>
      </c>
      <c r="J127" s="2">
        <v>38.6</v>
      </c>
      <c r="K127" s="2">
        <f t="shared" si="26"/>
        <v>23.630000000000003</v>
      </c>
      <c r="L127" s="2">
        <f t="shared" si="27"/>
        <v>0</v>
      </c>
      <c r="P127" s="6">
        <v>0.82</v>
      </c>
      <c r="Q127" s="5">
        <v>2350.5300000000002</v>
      </c>
      <c r="R127" s="7">
        <v>14.8</v>
      </c>
      <c r="S127" s="5">
        <v>21101.1</v>
      </c>
      <c r="T127" s="8">
        <v>8.01</v>
      </c>
      <c r="U127" s="5">
        <v>3424.2750000000001</v>
      </c>
      <c r="AL127" s="5" t="str">
        <f t="shared" si="23"/>
        <v/>
      </c>
      <c r="AN127" s="5" t="str">
        <f t="shared" si="24"/>
        <v/>
      </c>
      <c r="AP127" s="5" t="str">
        <f t="shared" si="25"/>
        <v/>
      </c>
      <c r="AS127" s="5">
        <f t="shared" si="20"/>
        <v>26875.904999999999</v>
      </c>
      <c r="AT127" s="11">
        <f t="shared" si="21"/>
        <v>1.3808436776512558</v>
      </c>
      <c r="AU127" s="5">
        <f t="shared" si="22"/>
        <v>1380.8436776512558</v>
      </c>
    </row>
    <row r="128" spans="1:47" x14ac:dyDescent="0.25">
      <c r="A128" s="1" t="s">
        <v>189</v>
      </c>
      <c r="B128" s="1" t="s">
        <v>190</v>
      </c>
      <c r="C128" s="1" t="s">
        <v>139</v>
      </c>
      <c r="D128" s="1" t="s">
        <v>210</v>
      </c>
      <c r="E128" s="1" t="s">
        <v>95</v>
      </c>
      <c r="F128" s="1" t="s">
        <v>188</v>
      </c>
      <c r="G128" s="1" t="s">
        <v>53</v>
      </c>
      <c r="H128" s="1" t="s">
        <v>54</v>
      </c>
      <c r="I128" s="2">
        <v>12.99</v>
      </c>
      <c r="J128" s="2">
        <v>0.08</v>
      </c>
      <c r="K128" s="2">
        <f t="shared" si="26"/>
        <v>0.05</v>
      </c>
      <c r="L128" s="2">
        <f t="shared" si="27"/>
        <v>0</v>
      </c>
      <c r="R128" s="7">
        <v>0.02</v>
      </c>
      <c r="S128" s="5">
        <v>28.515000000000001</v>
      </c>
      <c r="T128" s="8">
        <v>0.03</v>
      </c>
      <c r="U128" s="5">
        <v>12.824999999999999</v>
      </c>
      <c r="AL128" s="5" t="str">
        <f t="shared" ref="AL128:AL140" si="28">IF(AK128&gt;0,AK128*$AL$1,"")</f>
        <v/>
      </c>
      <c r="AN128" s="5" t="str">
        <f t="shared" ref="AN128:AN140" si="29">IF(AM128&gt;0,AM128*$AN$1,"")</f>
        <v/>
      </c>
      <c r="AP128" s="5" t="str">
        <f t="shared" ref="AP128:AP140" si="30">IF(AO128&gt;0,AO128*$AP$1,"")</f>
        <v/>
      </c>
      <c r="AS128" s="5">
        <f t="shared" si="20"/>
        <v>41.34</v>
      </c>
      <c r="AT128" s="11">
        <f t="shared" si="21"/>
        <v>2.1239871786309303E-3</v>
      </c>
      <c r="AU128" s="5">
        <f t="shared" si="22"/>
        <v>2.1239871786309301</v>
      </c>
    </row>
    <row r="129" spans="1:47" x14ac:dyDescent="0.25">
      <c r="A129" s="1" t="s">
        <v>189</v>
      </c>
      <c r="B129" s="1" t="s">
        <v>190</v>
      </c>
      <c r="C129" s="1" t="s">
        <v>139</v>
      </c>
      <c r="D129" s="1" t="s">
        <v>210</v>
      </c>
      <c r="E129" s="1" t="s">
        <v>116</v>
      </c>
      <c r="F129" s="1" t="s">
        <v>188</v>
      </c>
      <c r="G129" s="1" t="s">
        <v>53</v>
      </c>
      <c r="H129" s="1" t="s">
        <v>54</v>
      </c>
      <c r="I129" s="2">
        <v>12.99</v>
      </c>
      <c r="J129" s="2">
        <v>12.4</v>
      </c>
      <c r="K129" s="2">
        <f t="shared" si="26"/>
        <v>2.11</v>
      </c>
      <c r="L129" s="2">
        <f t="shared" si="27"/>
        <v>0</v>
      </c>
      <c r="R129" s="7">
        <v>0.64</v>
      </c>
      <c r="S129" s="5">
        <v>912.48</v>
      </c>
      <c r="T129" s="8">
        <v>1.47</v>
      </c>
      <c r="U129" s="5">
        <v>628.42499999999995</v>
      </c>
      <c r="AL129" s="5" t="str">
        <f t="shared" si="28"/>
        <v/>
      </c>
      <c r="AN129" s="5" t="str">
        <f t="shared" si="29"/>
        <v/>
      </c>
      <c r="AP129" s="5" t="str">
        <f t="shared" si="30"/>
        <v/>
      </c>
      <c r="AS129" s="5">
        <f t="shared" si="20"/>
        <v>1540.905</v>
      </c>
      <c r="AT129" s="11">
        <f t="shared" si="21"/>
        <v>7.9169387118729895E-2</v>
      </c>
      <c r="AU129" s="5">
        <f t="shared" si="22"/>
        <v>79.169387118729901</v>
      </c>
    </row>
    <row r="130" spans="1:47" x14ac:dyDescent="0.25">
      <c r="B130" s="29" t="s">
        <v>196</v>
      </c>
      <c r="AS130" s="5">
        <f t="shared" si="20"/>
        <v>0</v>
      </c>
      <c r="AT130" s="11">
        <f t="shared" si="21"/>
        <v>0</v>
      </c>
      <c r="AU130" s="5">
        <f t="shared" si="22"/>
        <v>0</v>
      </c>
    </row>
    <row r="131" spans="1:47" x14ac:dyDescent="0.25">
      <c r="B131" s="1" t="s">
        <v>191</v>
      </c>
      <c r="C131" s="1" t="s">
        <v>218</v>
      </c>
      <c r="D131" s="1" t="s">
        <v>219</v>
      </c>
      <c r="J131" s="2">
        <v>9.5399999999999991</v>
      </c>
      <c r="K131" s="2">
        <f>SUM(N131,P131,R131,T131,V131,X131,Z131,AB131,AE131,AG131,AI131)</f>
        <v>6.39</v>
      </c>
      <c r="L131" s="2">
        <f>SUM(M131,AD131,AK131,AM131,AO131,AQ131,AR131)</f>
        <v>0</v>
      </c>
      <c r="AG131" s="9">
        <v>6.39</v>
      </c>
      <c r="AH131" s="5">
        <v>7882.0649999999996</v>
      </c>
      <c r="AL131" s="5" t="str">
        <f t="shared" si="28"/>
        <v/>
      </c>
      <c r="AN131" s="5" t="str">
        <f t="shared" si="29"/>
        <v/>
      </c>
      <c r="AP131" s="5" t="str">
        <f t="shared" si="30"/>
        <v/>
      </c>
      <c r="AS131" s="5">
        <f t="shared" si="20"/>
        <v>7882.0649999999996</v>
      </c>
      <c r="AT131" s="11">
        <f t="shared" si="21"/>
        <v>0.40496867443482354</v>
      </c>
      <c r="AU131" s="5">
        <f t="shared" si="22"/>
        <v>404.96867443482353</v>
      </c>
    </row>
    <row r="132" spans="1:47" x14ac:dyDescent="0.25">
      <c r="B132" s="29" t="s">
        <v>195</v>
      </c>
      <c r="AS132" s="5">
        <f t="shared" ref="AS132:AS140" si="31">SUM(O132,Q132,S132,U132,W132,Y132,AA132,AC132,AF132,AH132,AJ132)</f>
        <v>0</v>
      </c>
      <c r="AT132" s="11">
        <f t="shared" ref="AT132:AT140" si="32">(AS132/$AS$141)*100</f>
        <v>0</v>
      </c>
      <c r="AU132" s="5">
        <f t="shared" ref="AU132:AU140" si="33">(AT132/100)*$AU$1</f>
        <v>0</v>
      </c>
    </row>
    <row r="133" spans="1:47" x14ac:dyDescent="0.25">
      <c r="B133" s="1" t="s">
        <v>192</v>
      </c>
      <c r="C133" s="1" t="s">
        <v>220</v>
      </c>
      <c r="D133" s="1" t="s">
        <v>210</v>
      </c>
      <c r="J133" s="2">
        <v>3.84</v>
      </c>
      <c r="K133" s="2">
        <f>SUM(N133,P133,R133,T133,V133,X133,Z133,AB133,AE133,AG133,AI133)</f>
        <v>0.76</v>
      </c>
      <c r="L133" s="2">
        <f>SUM(M133,AD133,AK133,AM133,AO133,AQ133,AR133)</f>
        <v>0</v>
      </c>
      <c r="AG133" s="9">
        <v>0.76</v>
      </c>
      <c r="AH133" s="5">
        <v>937.45999999999992</v>
      </c>
      <c r="AL133" s="5" t="str">
        <f t="shared" si="28"/>
        <v/>
      </c>
      <c r="AN133" s="5" t="str">
        <f t="shared" si="29"/>
        <v/>
      </c>
      <c r="AP133" s="5" t="str">
        <f t="shared" si="30"/>
        <v/>
      </c>
      <c r="AS133" s="5">
        <f t="shared" si="31"/>
        <v>937.45999999999992</v>
      </c>
      <c r="AT133" s="11">
        <f t="shared" si="32"/>
        <v>4.816528835218558E-2</v>
      </c>
      <c r="AU133" s="5">
        <f t="shared" si="33"/>
        <v>48.165288352185577</v>
      </c>
    </row>
    <row r="134" spans="1:47" x14ac:dyDescent="0.25">
      <c r="B134" s="1" t="s">
        <v>222</v>
      </c>
      <c r="C134" s="1" t="s">
        <v>220</v>
      </c>
      <c r="D134" s="1" t="s">
        <v>210</v>
      </c>
      <c r="J134" s="2">
        <v>3.02</v>
      </c>
      <c r="K134" s="2">
        <f>SUM(N134,P134,R134,T134,V134,X134,Z134,AB134,AE134,AG134,AI134)</f>
        <v>1.2384999999999999</v>
      </c>
      <c r="L134" s="2">
        <f>SUM(M134,AD134,AK134,AM134,AO134,AQ134,AR134)</f>
        <v>0</v>
      </c>
      <c r="AG134" s="9">
        <v>1.2384999999999999</v>
      </c>
      <c r="AH134" s="5">
        <v>1527.6890000000001</v>
      </c>
      <c r="AL134" s="5" t="str">
        <f t="shared" si="28"/>
        <v/>
      </c>
      <c r="AN134" s="5" t="str">
        <f t="shared" si="29"/>
        <v/>
      </c>
      <c r="AP134" s="5" t="str">
        <f t="shared" si="30"/>
        <v/>
      </c>
      <c r="AS134" s="5">
        <f t="shared" si="31"/>
        <v>1527.6890000000001</v>
      </c>
      <c r="AT134" s="11">
        <f t="shared" si="32"/>
        <v>7.8490368866364471E-2</v>
      </c>
      <c r="AU134" s="5">
        <f t="shared" si="33"/>
        <v>78.490368866364477</v>
      </c>
    </row>
    <row r="135" spans="1:47" x14ac:dyDescent="0.25">
      <c r="B135" s="29" t="s">
        <v>194</v>
      </c>
      <c r="AS135" s="5">
        <f t="shared" si="31"/>
        <v>0</v>
      </c>
      <c r="AT135" s="11">
        <f t="shared" si="32"/>
        <v>0</v>
      </c>
      <c r="AU135" s="5">
        <f t="shared" si="33"/>
        <v>0</v>
      </c>
    </row>
    <row r="136" spans="1:47" x14ac:dyDescent="0.25">
      <c r="B136" s="30" t="s">
        <v>197</v>
      </c>
      <c r="C136" s="1" t="s">
        <v>221</v>
      </c>
      <c r="D136" s="1" t="s">
        <v>210</v>
      </c>
      <c r="J136" s="2">
        <v>5.91</v>
      </c>
      <c r="K136" s="2">
        <f>SUM(N136,P136,R136,T136,V136,X136,Z136,AB136,AE136,AG136,AI136)</f>
        <v>6.3900000000000006</v>
      </c>
      <c r="L136" s="2">
        <f>SUM(M136,AD136,AK136,AM136,AO136,AQ136,AR136)</f>
        <v>0</v>
      </c>
      <c r="AG136" s="9">
        <v>6.3900000000000006</v>
      </c>
      <c r="AH136" s="5">
        <v>7882.0650000000014</v>
      </c>
      <c r="AL136" s="5" t="str">
        <f t="shared" si="28"/>
        <v/>
      </c>
      <c r="AN136" s="5" t="str">
        <f t="shared" si="29"/>
        <v/>
      </c>
      <c r="AP136" s="5" t="str">
        <f t="shared" si="30"/>
        <v/>
      </c>
      <c r="AS136" s="5">
        <f t="shared" si="31"/>
        <v>7882.0650000000014</v>
      </c>
      <c r="AT136" s="11">
        <f t="shared" si="32"/>
        <v>0.40496867443482359</v>
      </c>
      <c r="AU136" s="5">
        <f t="shared" si="33"/>
        <v>404.96867443482358</v>
      </c>
    </row>
    <row r="137" spans="1:47" x14ac:dyDescent="0.25">
      <c r="B137" s="30" t="s">
        <v>198</v>
      </c>
      <c r="C137" s="1" t="s">
        <v>221</v>
      </c>
      <c r="D137" s="1" t="s">
        <v>210</v>
      </c>
      <c r="J137" s="2">
        <v>15.83</v>
      </c>
      <c r="K137" s="2">
        <f>SUM(N137,P137,R137,T137,V137,X137,Z137,AB137,AE137,AG137,AI137)</f>
        <v>14.79</v>
      </c>
      <c r="L137" s="2">
        <f>SUM(M137,AD137,AK137,AM137,AO137,AQ137,AR137)</f>
        <v>0</v>
      </c>
      <c r="AG137" s="9">
        <v>14.79</v>
      </c>
      <c r="AH137" s="5">
        <v>23078.785</v>
      </c>
      <c r="AL137" s="5" t="str">
        <f t="shared" si="28"/>
        <v/>
      </c>
      <c r="AN137" s="5" t="str">
        <f t="shared" si="29"/>
        <v/>
      </c>
      <c r="AP137" s="5" t="str">
        <f t="shared" si="30"/>
        <v/>
      </c>
      <c r="AS137" s="5">
        <f t="shared" si="31"/>
        <v>23078.785</v>
      </c>
      <c r="AT137" s="11">
        <f t="shared" si="32"/>
        <v>1.1857533487755161</v>
      </c>
      <c r="AU137" s="5">
        <f t="shared" si="33"/>
        <v>1185.7533487755161</v>
      </c>
    </row>
    <row r="138" spans="1:47" x14ac:dyDescent="0.25">
      <c r="B138" s="30" t="s">
        <v>199</v>
      </c>
      <c r="C138" s="1" t="s">
        <v>221</v>
      </c>
      <c r="D138" s="1" t="s">
        <v>210</v>
      </c>
      <c r="J138" s="2">
        <v>5.9700000000000006</v>
      </c>
      <c r="K138" s="2">
        <f>SUM(N138,P138,R138,T138,V138,X138,Z138,AB138,AE138,AG138,AI138)</f>
        <v>3.22</v>
      </c>
      <c r="L138" s="2">
        <f>SUM(M138,AD138,AK138,AM138,AO138,AQ138,AR138)</f>
        <v>0</v>
      </c>
      <c r="AG138" s="9">
        <v>3.22</v>
      </c>
      <c r="AH138" s="5">
        <v>5957.8050000000003</v>
      </c>
      <c r="AL138" s="5" t="str">
        <f t="shared" si="28"/>
        <v/>
      </c>
      <c r="AN138" s="5" t="str">
        <f t="shared" si="29"/>
        <v/>
      </c>
      <c r="AP138" s="5" t="str">
        <f t="shared" si="30"/>
        <v/>
      </c>
      <c r="AS138" s="5">
        <f t="shared" si="31"/>
        <v>5957.8050000000003</v>
      </c>
      <c r="AT138" s="11">
        <f t="shared" si="32"/>
        <v>0.30610308255402152</v>
      </c>
      <c r="AU138" s="5">
        <f t="shared" si="33"/>
        <v>306.10308255402151</v>
      </c>
    </row>
    <row r="139" spans="1:47" x14ac:dyDescent="0.25">
      <c r="B139" s="30" t="s">
        <v>200</v>
      </c>
      <c r="C139" s="1" t="s">
        <v>221</v>
      </c>
      <c r="D139" s="1" t="s">
        <v>210</v>
      </c>
      <c r="J139" s="2">
        <v>6.7200000000000006</v>
      </c>
      <c r="K139" s="2">
        <f>SUM(N139,P139,R139,T139,V139,X139,Z139,AB139,AE139,AG139,AI139)</f>
        <v>7.9300000000000006</v>
      </c>
      <c r="L139" s="2">
        <f>SUM(M139,AD139,AK139,AM139,AO139,AQ139,AR139)</f>
        <v>0</v>
      </c>
      <c r="AG139" s="9">
        <v>7.9300000000000006</v>
      </c>
      <c r="AH139" s="5">
        <v>12594.035</v>
      </c>
      <c r="AL139" s="5" t="str">
        <f t="shared" si="28"/>
        <v/>
      </c>
      <c r="AN139" s="5" t="str">
        <f t="shared" si="29"/>
        <v/>
      </c>
      <c r="AP139" s="5" t="str">
        <f t="shared" si="30"/>
        <v/>
      </c>
      <c r="AS139" s="5">
        <f t="shared" si="31"/>
        <v>12594.035</v>
      </c>
      <c r="AT139" s="11">
        <f t="shared" si="32"/>
        <v>0.64706262378396684</v>
      </c>
      <c r="AU139" s="5">
        <f t="shared" si="33"/>
        <v>647.06262378396684</v>
      </c>
    </row>
    <row r="140" spans="1:47" ht="15.75" thickBot="1" x14ac:dyDescent="0.3">
      <c r="B140" s="30" t="s">
        <v>201</v>
      </c>
      <c r="C140" s="1" t="s">
        <v>221</v>
      </c>
      <c r="D140" s="1" t="s">
        <v>210</v>
      </c>
      <c r="J140" s="2">
        <v>2.83</v>
      </c>
      <c r="K140" s="2">
        <f>SUM(N140,P140,R140,T140,V140,X140,Z140,AB140,AE140,AG140,AI140)</f>
        <v>3.34</v>
      </c>
      <c r="L140" s="2">
        <f>SUM(M140,AD140,AK140,AM140,AO140,AQ140,AR140)</f>
        <v>0</v>
      </c>
      <c r="AG140" s="9">
        <v>3.34</v>
      </c>
      <c r="AH140" s="5">
        <v>4360.4224999999997</v>
      </c>
      <c r="AL140" s="5" t="str">
        <f t="shared" si="28"/>
        <v/>
      </c>
      <c r="AN140" s="5" t="str">
        <f t="shared" si="29"/>
        <v/>
      </c>
      <c r="AP140" s="5" t="str">
        <f t="shared" si="30"/>
        <v/>
      </c>
      <c r="AS140" s="5">
        <f t="shared" si="31"/>
        <v>4360.4224999999997</v>
      </c>
      <c r="AT140" s="11">
        <f t="shared" si="32"/>
        <v>0.22403196621707372</v>
      </c>
      <c r="AU140" s="5">
        <f t="shared" si="33"/>
        <v>224.03196621707372</v>
      </c>
    </row>
    <row r="141" spans="1:47" ht="15.75" thickTop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>
        <f t="shared" ref="K141:AU141" si="34">SUM(K3:K140)</f>
        <v>1472.4864999999993</v>
      </c>
      <c r="L141" s="20">
        <f t="shared" si="34"/>
        <v>204.73</v>
      </c>
      <c r="M141" s="21">
        <f t="shared" si="34"/>
        <v>0</v>
      </c>
      <c r="N141" s="22">
        <f t="shared" si="34"/>
        <v>58.89</v>
      </c>
      <c r="O141" s="23">
        <f t="shared" si="34"/>
        <v>136052.55000000002</v>
      </c>
      <c r="P141" s="24">
        <f t="shared" si="34"/>
        <v>438.14999999999986</v>
      </c>
      <c r="Q141" s="23">
        <f t="shared" si="34"/>
        <v>1078826.385</v>
      </c>
      <c r="R141" s="25">
        <f t="shared" si="34"/>
        <v>460.4899999999999</v>
      </c>
      <c r="S141" s="23">
        <f t="shared" si="34"/>
        <v>530799.91505000019</v>
      </c>
      <c r="T141" s="26">
        <f t="shared" si="34"/>
        <v>435.4079999999999</v>
      </c>
      <c r="U141" s="23">
        <f t="shared" si="34"/>
        <v>132070.06599999996</v>
      </c>
      <c r="V141" s="20">
        <f t="shared" si="34"/>
        <v>0</v>
      </c>
      <c r="W141" s="23">
        <f t="shared" si="34"/>
        <v>0</v>
      </c>
      <c r="X141" s="20">
        <f t="shared" si="34"/>
        <v>0</v>
      </c>
      <c r="Y141" s="23">
        <f t="shared" si="34"/>
        <v>0</v>
      </c>
      <c r="Z141" s="27">
        <f t="shared" si="34"/>
        <v>35.489999999999995</v>
      </c>
      <c r="AA141" s="23">
        <f t="shared" si="34"/>
        <v>4370.1900000000005</v>
      </c>
      <c r="AB141" s="28">
        <f t="shared" si="34"/>
        <v>0</v>
      </c>
      <c r="AC141" s="23">
        <f t="shared" si="34"/>
        <v>0</v>
      </c>
      <c r="AD141" s="20">
        <f t="shared" si="34"/>
        <v>0</v>
      </c>
      <c r="AE141" s="20">
        <f t="shared" si="34"/>
        <v>0</v>
      </c>
      <c r="AF141" s="23">
        <f t="shared" si="34"/>
        <v>0</v>
      </c>
      <c r="AG141" s="27">
        <f t="shared" si="34"/>
        <v>44.058499999999995</v>
      </c>
      <c r="AH141" s="23">
        <f t="shared" si="34"/>
        <v>64220.326499999996</v>
      </c>
      <c r="AI141" s="20">
        <f t="shared" si="34"/>
        <v>0</v>
      </c>
      <c r="AJ141" s="23">
        <f t="shared" si="34"/>
        <v>0</v>
      </c>
      <c r="AK141" s="21">
        <f t="shared" si="34"/>
        <v>0</v>
      </c>
      <c r="AL141" s="23">
        <f t="shared" si="34"/>
        <v>0</v>
      </c>
      <c r="AM141" s="21">
        <f t="shared" si="34"/>
        <v>0</v>
      </c>
      <c r="AN141" s="23">
        <f t="shared" si="34"/>
        <v>0</v>
      </c>
      <c r="AO141" s="20">
        <f t="shared" si="34"/>
        <v>0</v>
      </c>
      <c r="AP141" s="23">
        <f t="shared" si="34"/>
        <v>0</v>
      </c>
      <c r="AQ141" s="20">
        <f t="shared" si="34"/>
        <v>0</v>
      </c>
      <c r="AR141" s="20">
        <f t="shared" si="34"/>
        <v>204.73</v>
      </c>
      <c r="AS141" s="23">
        <f t="shared" si="34"/>
        <v>1946339.4325499998</v>
      </c>
      <c r="AT141" s="20">
        <f t="shared" si="34"/>
        <v>100.00000000000003</v>
      </c>
      <c r="AU141" s="23">
        <f t="shared" si="34"/>
        <v>100000</v>
      </c>
    </row>
    <row r="144" spans="1:47" x14ac:dyDescent="0.25">
      <c r="B144" s="29" t="s">
        <v>193</v>
      </c>
      <c r="C144" s="1">
        <f>SUM(K141,L141)</f>
        <v>1677.2164999999993</v>
      </c>
    </row>
  </sheetData>
  <autoFilter ref="A2:AU141" xr:uid="{00000000-0001-0000-0000-000000000000}"/>
  <conditionalFormatting sqref="I145:I194">
    <cfRule type="notContainsText" dxfId="12" priority="10" operator="notContains" text="#########">
      <formula>ISERROR(SEARCH("#########",I145))</formula>
    </cfRule>
  </conditionalFormatting>
  <conditionalFormatting sqref="J146:J147">
    <cfRule type="notContainsText" dxfId="11" priority="74" operator="notContains" text="#########">
      <formula>ISERROR(SEARCH("#########",J146))</formula>
    </cfRule>
  </conditionalFormatting>
  <conditionalFormatting sqref="J155">
    <cfRule type="notContainsText" dxfId="10" priority="76" operator="notContains" text="#########">
      <formula>ISERROR(SEARCH("#########",J155))</formula>
    </cfRule>
  </conditionalFormatting>
  <conditionalFormatting sqref="J162">
    <cfRule type="notContainsText" dxfId="9" priority="77" operator="notContains" text="#########">
      <formula>ISERROR(SEARCH("#########",J162))</formula>
    </cfRule>
  </conditionalFormatting>
  <conditionalFormatting sqref="J167">
    <cfRule type="notContainsText" dxfId="8" priority="78" operator="notContains" text="#########">
      <formula>ISERROR(SEARCH("#########",J167))</formula>
    </cfRule>
  </conditionalFormatting>
  <conditionalFormatting sqref="J169">
    <cfRule type="notContainsText" dxfId="7" priority="79" operator="notContains" text="#########">
      <formula>ISERROR(SEARCH("#########",J169))</formula>
    </cfRule>
  </conditionalFormatting>
  <conditionalFormatting sqref="J171:J172">
    <cfRule type="notContainsText" dxfId="6" priority="80" operator="notContains" text="#########">
      <formula>ISERROR(SEARCH("#########",J171))</formula>
    </cfRule>
  </conditionalFormatting>
  <conditionalFormatting sqref="J175">
    <cfRule type="notContainsText" dxfId="5" priority="82" operator="notContains" text="#########">
      <formula>ISERROR(SEARCH("#########",J175))</formula>
    </cfRule>
  </conditionalFormatting>
  <conditionalFormatting sqref="J179:J181">
    <cfRule type="notContainsText" dxfId="4" priority="83" operator="notContains" text="#########">
      <formula>ISERROR(SEARCH("#########",J179))</formula>
    </cfRule>
  </conditionalFormatting>
  <conditionalFormatting sqref="J187:J189">
    <cfRule type="notContainsText" dxfId="3" priority="86" operator="notContains" text="#########">
      <formula>ISERROR(SEARCH("#########",J187))</formula>
    </cfRule>
  </conditionalFormatting>
  <conditionalFormatting sqref="K148:L148">
    <cfRule type="notContainsText" dxfId="2" priority="107" operator="notContains" text="#########">
      <formula>ISERROR(SEARCH("#########",K148))</formula>
    </cfRule>
  </conditionalFormatting>
  <conditionalFormatting sqref="K157:L157">
    <cfRule type="notContainsText" dxfId="1" priority="109" operator="notContains" text="#########">
      <formula>ISERROR(SEARCH("#########",K157))</formula>
    </cfRule>
  </conditionalFormatting>
  <conditionalFormatting sqref="K160:L160">
    <cfRule type="notContainsText" dxfId="0" priority="111" operator="notContains" text="#########">
      <formula>ISERROR(SEARCH("#########",K160))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A1ADBE-35B5-4D54-B38E-9AA68C551E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9A0A4378-881C-4B9C-97EB-1438E96F4F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1DA408-2848-4A63-B706-DCE31EA6FA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2025-02-06T19:56:49Z</dcterms:created>
  <dcterms:modified xsi:type="dcterms:W3CDTF">2025-02-26T22:04:21Z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