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Wadena County/Group 1/JD 04/"/>
    </mc:Choice>
  </mc:AlternateContent>
  <xr:revisionPtr revIDLastSave="49" documentId="13_ncr:1_{5EC7B5C9-6A70-4D3B-8ACC-15A060329933}" xr6:coauthVersionLast="47" xr6:coauthVersionMax="47" xr10:uidLastSave="{C21B06FC-1FDD-4E8A-B9AE-319982230A0A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Sheet1!$A$2:$AV$148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4" i="1" l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S148" i="1"/>
  <c r="AR148" i="1"/>
  <c r="AP148" i="1"/>
  <c r="AN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AQ147" i="1"/>
  <c r="AO147" i="1"/>
  <c r="AM147" i="1"/>
  <c r="M147" i="1"/>
  <c r="L147" i="1"/>
  <c r="AQ144" i="1"/>
  <c r="AO144" i="1"/>
  <c r="AM144" i="1"/>
  <c r="M144" i="1"/>
  <c r="L144" i="1"/>
  <c r="AQ143" i="1"/>
  <c r="AO143" i="1"/>
  <c r="AM143" i="1"/>
  <c r="M143" i="1"/>
  <c r="L143" i="1"/>
  <c r="AQ140" i="1"/>
  <c r="AO140" i="1"/>
  <c r="AM140" i="1"/>
  <c r="M140" i="1"/>
  <c r="L140" i="1"/>
  <c r="AQ139" i="1"/>
  <c r="AO139" i="1"/>
  <c r="AM139" i="1"/>
  <c r="M139" i="1"/>
  <c r="L139" i="1"/>
  <c r="AQ138" i="1"/>
  <c r="AO138" i="1"/>
  <c r="AM138" i="1"/>
  <c r="M138" i="1"/>
  <c r="L138" i="1"/>
  <c r="AQ135" i="1"/>
  <c r="AO135" i="1"/>
  <c r="AM135" i="1"/>
  <c r="M135" i="1"/>
  <c r="L135" i="1"/>
  <c r="AQ133" i="1"/>
  <c r="AO133" i="1"/>
  <c r="AM133" i="1"/>
  <c r="M133" i="1"/>
  <c r="L133" i="1"/>
  <c r="AQ132" i="1"/>
  <c r="AO132" i="1"/>
  <c r="AM132" i="1"/>
  <c r="M132" i="1"/>
  <c r="L132" i="1"/>
  <c r="AQ130" i="1"/>
  <c r="AO130" i="1"/>
  <c r="AM130" i="1"/>
  <c r="M130" i="1"/>
  <c r="L130" i="1"/>
  <c r="AQ128" i="1"/>
  <c r="AO128" i="1"/>
  <c r="AM128" i="1"/>
  <c r="M128" i="1"/>
  <c r="L128" i="1"/>
  <c r="AQ127" i="1"/>
  <c r="AO127" i="1"/>
  <c r="AM127" i="1"/>
  <c r="M127" i="1"/>
  <c r="L127" i="1"/>
  <c r="AQ126" i="1"/>
  <c r="AO126" i="1"/>
  <c r="AM126" i="1"/>
  <c r="M126" i="1"/>
  <c r="L126" i="1"/>
  <c r="AQ125" i="1"/>
  <c r="AO125" i="1"/>
  <c r="AM125" i="1"/>
  <c r="M125" i="1"/>
  <c r="L125" i="1"/>
  <c r="AQ124" i="1"/>
  <c r="AO124" i="1"/>
  <c r="AM124" i="1"/>
  <c r="M124" i="1"/>
  <c r="L124" i="1"/>
  <c r="AQ123" i="1"/>
  <c r="AO123" i="1"/>
  <c r="AM123" i="1"/>
  <c r="M123" i="1"/>
  <c r="L123" i="1"/>
  <c r="AQ122" i="1"/>
  <c r="AO122" i="1"/>
  <c r="AM122" i="1"/>
  <c r="M122" i="1"/>
  <c r="L122" i="1"/>
  <c r="AQ121" i="1"/>
  <c r="AO121" i="1"/>
  <c r="AM121" i="1"/>
  <c r="M121" i="1"/>
  <c r="L121" i="1"/>
  <c r="AQ120" i="1"/>
  <c r="AO120" i="1"/>
  <c r="AM120" i="1"/>
  <c r="M120" i="1"/>
  <c r="L120" i="1"/>
  <c r="AQ119" i="1"/>
  <c r="AO119" i="1"/>
  <c r="AM119" i="1"/>
  <c r="M119" i="1"/>
  <c r="L119" i="1"/>
  <c r="AQ118" i="1"/>
  <c r="AO118" i="1"/>
  <c r="AM118" i="1"/>
  <c r="M118" i="1"/>
  <c r="L118" i="1"/>
  <c r="AQ117" i="1"/>
  <c r="AO117" i="1"/>
  <c r="AM117" i="1"/>
  <c r="M117" i="1"/>
  <c r="L117" i="1"/>
  <c r="AQ116" i="1"/>
  <c r="AO116" i="1"/>
  <c r="AM116" i="1"/>
  <c r="M116" i="1"/>
  <c r="L116" i="1"/>
  <c r="AQ115" i="1"/>
  <c r="AO115" i="1"/>
  <c r="AM115" i="1"/>
  <c r="M115" i="1"/>
  <c r="L115" i="1"/>
  <c r="AQ114" i="1"/>
  <c r="AO114" i="1"/>
  <c r="AM114" i="1"/>
  <c r="M114" i="1"/>
  <c r="L114" i="1"/>
  <c r="AQ113" i="1"/>
  <c r="AO113" i="1"/>
  <c r="AM113" i="1"/>
  <c r="M113" i="1"/>
  <c r="L113" i="1"/>
  <c r="AQ112" i="1"/>
  <c r="AO112" i="1"/>
  <c r="AM112" i="1"/>
  <c r="M112" i="1"/>
  <c r="L112" i="1"/>
  <c r="AQ111" i="1"/>
  <c r="AO111" i="1"/>
  <c r="AM111" i="1"/>
  <c r="M111" i="1"/>
  <c r="L111" i="1"/>
  <c r="AQ110" i="1"/>
  <c r="AO110" i="1"/>
  <c r="AM110" i="1"/>
  <c r="M110" i="1"/>
  <c r="L110" i="1"/>
  <c r="AQ109" i="1"/>
  <c r="AO109" i="1"/>
  <c r="AM109" i="1"/>
  <c r="M109" i="1"/>
  <c r="L109" i="1"/>
  <c r="AQ108" i="1"/>
  <c r="AO108" i="1"/>
  <c r="AM108" i="1"/>
  <c r="M108" i="1"/>
  <c r="L108" i="1"/>
  <c r="AQ107" i="1"/>
  <c r="AO107" i="1"/>
  <c r="AM107" i="1"/>
  <c r="M107" i="1"/>
  <c r="L107" i="1"/>
  <c r="AQ106" i="1"/>
  <c r="AO106" i="1"/>
  <c r="AM106" i="1"/>
  <c r="M106" i="1"/>
  <c r="L106" i="1"/>
  <c r="AQ105" i="1"/>
  <c r="AO105" i="1"/>
  <c r="AM105" i="1"/>
  <c r="M105" i="1"/>
  <c r="L105" i="1"/>
  <c r="AQ104" i="1"/>
  <c r="AO104" i="1"/>
  <c r="AM104" i="1"/>
  <c r="M104" i="1"/>
  <c r="L104" i="1"/>
  <c r="AQ103" i="1"/>
  <c r="AO103" i="1"/>
  <c r="AM103" i="1"/>
  <c r="M103" i="1"/>
  <c r="L103" i="1"/>
  <c r="AQ102" i="1"/>
  <c r="AO102" i="1"/>
  <c r="AM102" i="1"/>
  <c r="M102" i="1"/>
  <c r="L102" i="1"/>
  <c r="AQ101" i="1"/>
  <c r="AO101" i="1"/>
  <c r="AM101" i="1"/>
  <c r="M101" i="1"/>
  <c r="L101" i="1"/>
  <c r="AQ100" i="1"/>
  <c r="AO100" i="1"/>
  <c r="AM100" i="1"/>
  <c r="M100" i="1"/>
  <c r="L100" i="1"/>
  <c r="AQ99" i="1"/>
  <c r="AO99" i="1"/>
  <c r="AM99" i="1"/>
  <c r="M99" i="1"/>
  <c r="L99" i="1"/>
  <c r="AQ98" i="1"/>
  <c r="AO98" i="1"/>
  <c r="AM98" i="1"/>
  <c r="M98" i="1"/>
  <c r="L98" i="1"/>
  <c r="AQ97" i="1"/>
  <c r="AO97" i="1"/>
  <c r="AM97" i="1"/>
  <c r="M97" i="1"/>
  <c r="L97" i="1"/>
  <c r="AQ96" i="1"/>
  <c r="AO96" i="1"/>
  <c r="AM96" i="1"/>
  <c r="M96" i="1"/>
  <c r="L96" i="1"/>
  <c r="AQ95" i="1"/>
  <c r="AO95" i="1"/>
  <c r="AM95" i="1"/>
  <c r="M95" i="1"/>
  <c r="L95" i="1"/>
  <c r="AQ94" i="1"/>
  <c r="AO94" i="1"/>
  <c r="AM94" i="1"/>
  <c r="M94" i="1"/>
  <c r="L94" i="1"/>
  <c r="AQ93" i="1"/>
  <c r="AO93" i="1"/>
  <c r="AM93" i="1"/>
  <c r="M93" i="1"/>
  <c r="L93" i="1"/>
  <c r="AQ92" i="1"/>
  <c r="AO92" i="1"/>
  <c r="AM92" i="1"/>
  <c r="M92" i="1"/>
  <c r="L92" i="1"/>
  <c r="AQ91" i="1"/>
  <c r="AO91" i="1"/>
  <c r="AM91" i="1"/>
  <c r="M91" i="1"/>
  <c r="L91" i="1"/>
  <c r="AQ90" i="1"/>
  <c r="AO90" i="1"/>
  <c r="AM90" i="1"/>
  <c r="M90" i="1"/>
  <c r="L90" i="1"/>
  <c r="AQ89" i="1"/>
  <c r="AO89" i="1"/>
  <c r="AM89" i="1"/>
  <c r="M89" i="1"/>
  <c r="L89" i="1"/>
  <c r="AQ88" i="1"/>
  <c r="AO88" i="1"/>
  <c r="AM88" i="1"/>
  <c r="M88" i="1"/>
  <c r="L88" i="1"/>
  <c r="AQ87" i="1"/>
  <c r="AO87" i="1"/>
  <c r="AM87" i="1"/>
  <c r="M87" i="1"/>
  <c r="L87" i="1"/>
  <c r="AQ86" i="1"/>
  <c r="AO86" i="1"/>
  <c r="AM86" i="1"/>
  <c r="M86" i="1"/>
  <c r="L86" i="1"/>
  <c r="AQ85" i="1"/>
  <c r="AO85" i="1"/>
  <c r="AM85" i="1"/>
  <c r="M85" i="1"/>
  <c r="L85" i="1"/>
  <c r="AQ84" i="1"/>
  <c r="AO84" i="1"/>
  <c r="AM84" i="1"/>
  <c r="M84" i="1"/>
  <c r="L84" i="1"/>
  <c r="AQ83" i="1"/>
  <c r="AO83" i="1"/>
  <c r="AM83" i="1"/>
  <c r="M83" i="1"/>
  <c r="L83" i="1"/>
  <c r="AQ82" i="1"/>
  <c r="AO82" i="1"/>
  <c r="AM82" i="1"/>
  <c r="M82" i="1"/>
  <c r="L82" i="1"/>
  <c r="AQ81" i="1"/>
  <c r="AO81" i="1"/>
  <c r="AM81" i="1"/>
  <c r="M81" i="1"/>
  <c r="L81" i="1"/>
  <c r="AQ80" i="1"/>
  <c r="AO80" i="1"/>
  <c r="AM80" i="1"/>
  <c r="M80" i="1"/>
  <c r="L80" i="1"/>
  <c r="AQ79" i="1"/>
  <c r="AO79" i="1"/>
  <c r="AM79" i="1"/>
  <c r="M79" i="1"/>
  <c r="L79" i="1"/>
  <c r="AQ78" i="1"/>
  <c r="AO78" i="1"/>
  <c r="AM78" i="1"/>
  <c r="M78" i="1"/>
  <c r="L78" i="1"/>
  <c r="AQ77" i="1"/>
  <c r="AO77" i="1"/>
  <c r="AM77" i="1"/>
  <c r="M77" i="1"/>
  <c r="L77" i="1"/>
  <c r="AQ76" i="1"/>
  <c r="AO76" i="1"/>
  <c r="AM76" i="1"/>
  <c r="M76" i="1"/>
  <c r="L76" i="1"/>
  <c r="AQ75" i="1"/>
  <c r="AO75" i="1"/>
  <c r="AM75" i="1"/>
  <c r="M75" i="1"/>
  <c r="L75" i="1"/>
  <c r="AQ74" i="1"/>
  <c r="AO74" i="1"/>
  <c r="AM74" i="1"/>
  <c r="M74" i="1"/>
  <c r="L74" i="1"/>
  <c r="AQ73" i="1"/>
  <c r="AO73" i="1"/>
  <c r="AM73" i="1"/>
  <c r="M73" i="1"/>
  <c r="L73" i="1"/>
  <c r="AQ72" i="1"/>
  <c r="AO72" i="1"/>
  <c r="AM72" i="1"/>
  <c r="M72" i="1"/>
  <c r="L72" i="1"/>
  <c r="AQ71" i="1"/>
  <c r="AO71" i="1"/>
  <c r="AM71" i="1"/>
  <c r="M71" i="1"/>
  <c r="L71" i="1"/>
  <c r="AQ70" i="1"/>
  <c r="AO70" i="1"/>
  <c r="AM70" i="1"/>
  <c r="M70" i="1"/>
  <c r="L70" i="1"/>
  <c r="AQ69" i="1"/>
  <c r="AO69" i="1"/>
  <c r="AM69" i="1"/>
  <c r="M69" i="1"/>
  <c r="L69" i="1"/>
  <c r="AQ68" i="1"/>
  <c r="AO68" i="1"/>
  <c r="AM68" i="1"/>
  <c r="M68" i="1"/>
  <c r="L68" i="1"/>
  <c r="AQ67" i="1"/>
  <c r="AO67" i="1"/>
  <c r="AM67" i="1"/>
  <c r="M67" i="1"/>
  <c r="L67" i="1"/>
  <c r="AQ66" i="1"/>
  <c r="AO66" i="1"/>
  <c r="AM66" i="1"/>
  <c r="M66" i="1"/>
  <c r="L66" i="1"/>
  <c r="AQ65" i="1"/>
  <c r="AO65" i="1"/>
  <c r="AM65" i="1"/>
  <c r="M65" i="1"/>
  <c r="L65" i="1"/>
  <c r="AQ64" i="1"/>
  <c r="AO64" i="1"/>
  <c r="AM64" i="1"/>
  <c r="M64" i="1"/>
  <c r="L64" i="1"/>
  <c r="AQ63" i="1"/>
  <c r="AO63" i="1"/>
  <c r="AM63" i="1"/>
  <c r="M63" i="1"/>
  <c r="L63" i="1"/>
  <c r="AQ62" i="1"/>
  <c r="AO62" i="1"/>
  <c r="AM62" i="1"/>
  <c r="M62" i="1"/>
  <c r="L62" i="1"/>
  <c r="AQ61" i="1"/>
  <c r="AO61" i="1"/>
  <c r="AM61" i="1"/>
  <c r="M61" i="1"/>
  <c r="L61" i="1"/>
  <c r="AQ60" i="1"/>
  <c r="AO60" i="1"/>
  <c r="AM60" i="1"/>
  <c r="M60" i="1"/>
  <c r="L60" i="1"/>
  <c r="AQ59" i="1"/>
  <c r="AO59" i="1"/>
  <c r="AM59" i="1"/>
  <c r="M59" i="1"/>
  <c r="L59" i="1"/>
  <c r="AQ58" i="1"/>
  <c r="AO58" i="1"/>
  <c r="AM58" i="1"/>
  <c r="M58" i="1"/>
  <c r="L58" i="1"/>
  <c r="AQ57" i="1"/>
  <c r="AO57" i="1"/>
  <c r="AM57" i="1"/>
  <c r="M57" i="1"/>
  <c r="L57" i="1"/>
  <c r="AQ56" i="1"/>
  <c r="AO56" i="1"/>
  <c r="AM56" i="1"/>
  <c r="M56" i="1"/>
  <c r="L56" i="1"/>
  <c r="AQ55" i="1"/>
  <c r="AO55" i="1"/>
  <c r="AM55" i="1"/>
  <c r="M55" i="1"/>
  <c r="L55" i="1"/>
  <c r="AQ54" i="1"/>
  <c r="AO54" i="1"/>
  <c r="AM54" i="1"/>
  <c r="M54" i="1"/>
  <c r="L54" i="1"/>
  <c r="AQ53" i="1"/>
  <c r="AO53" i="1"/>
  <c r="AM53" i="1"/>
  <c r="M53" i="1"/>
  <c r="L53" i="1"/>
  <c r="AQ52" i="1"/>
  <c r="AO52" i="1"/>
  <c r="AM52" i="1"/>
  <c r="M52" i="1"/>
  <c r="L52" i="1"/>
  <c r="AQ51" i="1"/>
  <c r="AO51" i="1"/>
  <c r="AM51" i="1"/>
  <c r="M51" i="1"/>
  <c r="L51" i="1"/>
  <c r="AQ50" i="1"/>
  <c r="AO50" i="1"/>
  <c r="AM50" i="1"/>
  <c r="M50" i="1"/>
  <c r="L50" i="1"/>
  <c r="AQ49" i="1"/>
  <c r="AO49" i="1"/>
  <c r="AM49" i="1"/>
  <c r="M49" i="1"/>
  <c r="L49" i="1"/>
  <c r="AQ48" i="1"/>
  <c r="AO48" i="1"/>
  <c r="AM48" i="1"/>
  <c r="M48" i="1"/>
  <c r="L48" i="1"/>
  <c r="AQ47" i="1"/>
  <c r="AO47" i="1"/>
  <c r="AM47" i="1"/>
  <c r="M47" i="1"/>
  <c r="L47" i="1"/>
  <c r="AQ46" i="1"/>
  <c r="AO46" i="1"/>
  <c r="AM46" i="1"/>
  <c r="M46" i="1"/>
  <c r="L46" i="1"/>
  <c r="AQ45" i="1"/>
  <c r="AO45" i="1"/>
  <c r="AM45" i="1"/>
  <c r="M45" i="1"/>
  <c r="L45" i="1"/>
  <c r="AQ44" i="1"/>
  <c r="AO44" i="1"/>
  <c r="AM44" i="1"/>
  <c r="M44" i="1"/>
  <c r="L44" i="1"/>
  <c r="AQ43" i="1"/>
  <c r="AO43" i="1"/>
  <c r="AM43" i="1"/>
  <c r="M43" i="1"/>
  <c r="L43" i="1"/>
  <c r="AQ42" i="1"/>
  <c r="AO42" i="1"/>
  <c r="AM42" i="1"/>
  <c r="M42" i="1"/>
  <c r="L42" i="1"/>
  <c r="AQ41" i="1"/>
  <c r="AO41" i="1"/>
  <c r="AM41" i="1"/>
  <c r="M41" i="1"/>
  <c r="L41" i="1"/>
  <c r="AQ40" i="1"/>
  <c r="AO40" i="1"/>
  <c r="AM40" i="1"/>
  <c r="M40" i="1"/>
  <c r="L40" i="1"/>
  <c r="AQ39" i="1"/>
  <c r="AO39" i="1"/>
  <c r="AM39" i="1"/>
  <c r="M39" i="1"/>
  <c r="L39" i="1"/>
  <c r="AQ38" i="1"/>
  <c r="AO38" i="1"/>
  <c r="AM38" i="1"/>
  <c r="M38" i="1"/>
  <c r="L38" i="1"/>
  <c r="AQ37" i="1"/>
  <c r="AO37" i="1"/>
  <c r="AM37" i="1"/>
  <c r="M37" i="1"/>
  <c r="L37" i="1"/>
  <c r="AQ36" i="1"/>
  <c r="AO36" i="1"/>
  <c r="AM36" i="1"/>
  <c r="M36" i="1"/>
  <c r="L36" i="1"/>
  <c r="AQ35" i="1"/>
  <c r="AO35" i="1"/>
  <c r="AM35" i="1"/>
  <c r="M35" i="1"/>
  <c r="L35" i="1"/>
  <c r="AQ34" i="1"/>
  <c r="AO34" i="1"/>
  <c r="AM34" i="1"/>
  <c r="M34" i="1"/>
  <c r="L34" i="1"/>
  <c r="AQ33" i="1"/>
  <c r="AO33" i="1"/>
  <c r="AM33" i="1"/>
  <c r="M33" i="1"/>
  <c r="L33" i="1"/>
  <c r="AQ32" i="1"/>
  <c r="AO32" i="1"/>
  <c r="AM32" i="1"/>
  <c r="M32" i="1"/>
  <c r="L32" i="1"/>
  <c r="AQ31" i="1"/>
  <c r="AO31" i="1"/>
  <c r="AM31" i="1"/>
  <c r="M31" i="1"/>
  <c r="L31" i="1"/>
  <c r="AQ30" i="1"/>
  <c r="AO30" i="1"/>
  <c r="AM30" i="1"/>
  <c r="M30" i="1"/>
  <c r="L30" i="1"/>
  <c r="AQ29" i="1"/>
  <c r="AO29" i="1"/>
  <c r="AM29" i="1"/>
  <c r="M29" i="1"/>
  <c r="L29" i="1"/>
  <c r="AQ28" i="1"/>
  <c r="AO28" i="1"/>
  <c r="AM28" i="1"/>
  <c r="M28" i="1"/>
  <c r="L28" i="1"/>
  <c r="AQ27" i="1"/>
  <c r="AO27" i="1"/>
  <c r="AM27" i="1"/>
  <c r="M27" i="1"/>
  <c r="L27" i="1"/>
  <c r="AQ26" i="1"/>
  <c r="AO26" i="1"/>
  <c r="AM26" i="1"/>
  <c r="M26" i="1"/>
  <c r="L26" i="1"/>
  <c r="AQ25" i="1"/>
  <c r="AO25" i="1"/>
  <c r="AM25" i="1"/>
  <c r="M25" i="1"/>
  <c r="L25" i="1"/>
  <c r="AQ24" i="1"/>
  <c r="AO24" i="1"/>
  <c r="AM24" i="1"/>
  <c r="M24" i="1"/>
  <c r="L24" i="1"/>
  <c r="AQ23" i="1"/>
  <c r="AO23" i="1"/>
  <c r="AM23" i="1"/>
  <c r="M23" i="1"/>
  <c r="L23" i="1"/>
  <c r="AQ22" i="1"/>
  <c r="AO22" i="1"/>
  <c r="AM22" i="1"/>
  <c r="M22" i="1"/>
  <c r="L22" i="1"/>
  <c r="AQ21" i="1"/>
  <c r="AO21" i="1"/>
  <c r="AM21" i="1"/>
  <c r="M21" i="1"/>
  <c r="L21" i="1"/>
  <c r="AQ20" i="1"/>
  <c r="AO20" i="1"/>
  <c r="AM20" i="1"/>
  <c r="M20" i="1"/>
  <c r="L20" i="1"/>
  <c r="AQ19" i="1"/>
  <c r="AO19" i="1"/>
  <c r="AM19" i="1"/>
  <c r="M19" i="1"/>
  <c r="L19" i="1"/>
  <c r="AQ18" i="1"/>
  <c r="AO18" i="1"/>
  <c r="AM18" i="1"/>
  <c r="M18" i="1"/>
  <c r="L18" i="1"/>
  <c r="AQ17" i="1"/>
  <c r="AO17" i="1"/>
  <c r="AM17" i="1"/>
  <c r="M17" i="1"/>
  <c r="L17" i="1"/>
  <c r="AQ16" i="1"/>
  <c r="AO16" i="1"/>
  <c r="AM16" i="1"/>
  <c r="M16" i="1"/>
  <c r="L16" i="1"/>
  <c r="AQ15" i="1"/>
  <c r="AO15" i="1"/>
  <c r="AM15" i="1"/>
  <c r="M15" i="1"/>
  <c r="L15" i="1"/>
  <c r="AQ14" i="1"/>
  <c r="AO14" i="1"/>
  <c r="AM14" i="1"/>
  <c r="M14" i="1"/>
  <c r="L14" i="1"/>
  <c r="AQ13" i="1"/>
  <c r="AO13" i="1"/>
  <c r="AM13" i="1"/>
  <c r="M13" i="1"/>
  <c r="L13" i="1"/>
  <c r="AQ12" i="1"/>
  <c r="AO12" i="1"/>
  <c r="AM12" i="1"/>
  <c r="M12" i="1"/>
  <c r="L12" i="1"/>
  <c r="AQ11" i="1"/>
  <c r="AO11" i="1"/>
  <c r="AM11" i="1"/>
  <c r="M11" i="1"/>
  <c r="L11" i="1"/>
  <c r="AQ10" i="1"/>
  <c r="AO10" i="1"/>
  <c r="AM10" i="1"/>
  <c r="M10" i="1"/>
  <c r="L10" i="1"/>
  <c r="AQ9" i="1"/>
  <c r="AO9" i="1"/>
  <c r="AM9" i="1"/>
  <c r="M9" i="1"/>
  <c r="L9" i="1"/>
  <c r="AQ8" i="1"/>
  <c r="AO8" i="1"/>
  <c r="AM8" i="1"/>
  <c r="M8" i="1"/>
  <c r="L8" i="1"/>
  <c r="AQ7" i="1"/>
  <c r="AO7" i="1"/>
  <c r="AM7" i="1"/>
  <c r="M7" i="1"/>
  <c r="L7" i="1"/>
  <c r="AQ6" i="1"/>
  <c r="AO6" i="1"/>
  <c r="AM6" i="1"/>
  <c r="M6" i="1"/>
  <c r="L6" i="1"/>
  <c r="AQ5" i="1"/>
  <c r="AO5" i="1"/>
  <c r="AM5" i="1"/>
  <c r="M5" i="1"/>
  <c r="L5" i="1"/>
  <c r="AQ4" i="1"/>
  <c r="AO4" i="1"/>
  <c r="AM4" i="1"/>
  <c r="M4" i="1"/>
  <c r="L4" i="1"/>
  <c r="AT3" i="1"/>
  <c r="AQ3" i="1"/>
  <c r="AO3" i="1"/>
  <c r="AM3" i="1"/>
  <c r="M3" i="1"/>
  <c r="L3" i="1"/>
  <c r="AT148" i="1" l="1"/>
  <c r="AU122" i="1" s="1"/>
  <c r="AV122" i="1" s="1"/>
  <c r="AO148" i="1"/>
  <c r="L148" i="1"/>
  <c r="M148" i="1"/>
  <c r="AQ148" i="1"/>
  <c r="AM148" i="1"/>
  <c r="AU16" i="1" l="1"/>
  <c r="AV16" i="1" s="1"/>
  <c r="AU76" i="1"/>
  <c r="AV76" i="1" s="1"/>
  <c r="AU88" i="1"/>
  <c r="AV88" i="1" s="1"/>
  <c r="AU102" i="1"/>
  <c r="AV102" i="1" s="1"/>
  <c r="AU40" i="1"/>
  <c r="AV40" i="1" s="1"/>
  <c r="AU52" i="1"/>
  <c r="AV52" i="1" s="1"/>
  <c r="AU38" i="1"/>
  <c r="AV38" i="1" s="1"/>
  <c r="AU86" i="1"/>
  <c r="AV86" i="1" s="1"/>
  <c r="AU24" i="1"/>
  <c r="AV24" i="1" s="1"/>
  <c r="AU60" i="1"/>
  <c r="AV60" i="1" s="1"/>
  <c r="AU96" i="1"/>
  <c r="AV96" i="1" s="1"/>
  <c r="AU120" i="1"/>
  <c r="AV120" i="1" s="1"/>
  <c r="AU144" i="1"/>
  <c r="AV144" i="1" s="1"/>
  <c r="AU134" i="1"/>
  <c r="AV134" i="1" s="1"/>
  <c r="AU130" i="1"/>
  <c r="AV130" i="1" s="1"/>
  <c r="AU118" i="1"/>
  <c r="AV118" i="1" s="1"/>
  <c r="AU72" i="1"/>
  <c r="AV72" i="1" s="1"/>
  <c r="AU128" i="1"/>
  <c r="AV128" i="1" s="1"/>
  <c r="AU22" i="1"/>
  <c r="AV22" i="1" s="1"/>
  <c r="AU94" i="1"/>
  <c r="AV94" i="1" s="1"/>
  <c r="AU56" i="1"/>
  <c r="AV56" i="1" s="1"/>
  <c r="AU126" i="1"/>
  <c r="AV126" i="1" s="1"/>
  <c r="AU78" i="1"/>
  <c r="AV78" i="1" s="1"/>
  <c r="AU108" i="1"/>
  <c r="AV108" i="1" s="1"/>
  <c r="AU132" i="1"/>
  <c r="AV132" i="1" s="1"/>
  <c r="AU28" i="1"/>
  <c r="AV28" i="1" s="1"/>
  <c r="AU74" i="1"/>
  <c r="AV74" i="1" s="1"/>
  <c r="AU138" i="1"/>
  <c r="AV138" i="1" s="1"/>
  <c r="AU136" i="1"/>
  <c r="AV136" i="1" s="1"/>
  <c r="AU50" i="1"/>
  <c r="AV50" i="1" s="1"/>
  <c r="AU36" i="1"/>
  <c r="AV36" i="1" s="1"/>
  <c r="AU104" i="1"/>
  <c r="AV104" i="1" s="1"/>
  <c r="AU80" i="1"/>
  <c r="AV80" i="1" s="1"/>
  <c r="AU58" i="1"/>
  <c r="AV58" i="1" s="1"/>
  <c r="AU146" i="1"/>
  <c r="AV146" i="1" s="1"/>
  <c r="AU42" i="1"/>
  <c r="AV42" i="1" s="1"/>
  <c r="AU98" i="1"/>
  <c r="AV98" i="1" s="1"/>
  <c r="AU64" i="1"/>
  <c r="AV64" i="1" s="1"/>
  <c r="AU26" i="1"/>
  <c r="AV26" i="1" s="1"/>
  <c r="AU62" i="1"/>
  <c r="AV62" i="1" s="1"/>
  <c r="AU48" i="1"/>
  <c r="AV48" i="1" s="1"/>
  <c r="AU84" i="1"/>
  <c r="AV84" i="1" s="1"/>
  <c r="AU112" i="1"/>
  <c r="AV112" i="1" s="1"/>
  <c r="AU110" i="1"/>
  <c r="AV110" i="1" s="1"/>
  <c r="AU34" i="1"/>
  <c r="AV34" i="1" s="1"/>
  <c r="AU70" i="1"/>
  <c r="AV70" i="1" s="1"/>
  <c r="AU92" i="1"/>
  <c r="AV92" i="1" s="1"/>
  <c r="AU32" i="1"/>
  <c r="AV32" i="1" s="1"/>
  <c r="AU68" i="1"/>
  <c r="AV68" i="1" s="1"/>
  <c r="AU18" i="1"/>
  <c r="AV18" i="1" s="1"/>
  <c r="AU54" i="1"/>
  <c r="AV54" i="1" s="1"/>
  <c r="AU90" i="1"/>
  <c r="AV90" i="1" s="1"/>
  <c r="AU116" i="1"/>
  <c r="AV116" i="1" s="1"/>
  <c r="AU140" i="1"/>
  <c r="AV140" i="1" s="1"/>
  <c r="AU11" i="1"/>
  <c r="AV11" i="1" s="1"/>
  <c r="AU41" i="1"/>
  <c r="AV41" i="1" s="1"/>
  <c r="AU51" i="1"/>
  <c r="AV51" i="1" s="1"/>
  <c r="AU65" i="1"/>
  <c r="AV65" i="1" s="1"/>
  <c r="AU75" i="1"/>
  <c r="AV75" i="1" s="1"/>
  <c r="AU85" i="1"/>
  <c r="AV85" i="1" s="1"/>
  <c r="AU4" i="1"/>
  <c r="AV4" i="1" s="1"/>
  <c r="AU6" i="1"/>
  <c r="AV6" i="1" s="1"/>
  <c r="AU8" i="1"/>
  <c r="AV8" i="1" s="1"/>
  <c r="AU10" i="1"/>
  <c r="AV10" i="1" s="1"/>
  <c r="AU12" i="1"/>
  <c r="AV12" i="1" s="1"/>
  <c r="AU14" i="1"/>
  <c r="AV14" i="1" s="1"/>
  <c r="AU9" i="1"/>
  <c r="AV9" i="1" s="1"/>
  <c r="AU15" i="1"/>
  <c r="AV15" i="1" s="1"/>
  <c r="AU21" i="1"/>
  <c r="AV21" i="1" s="1"/>
  <c r="AU25" i="1"/>
  <c r="AV25" i="1" s="1"/>
  <c r="AU31" i="1"/>
  <c r="AV31" i="1" s="1"/>
  <c r="AU39" i="1"/>
  <c r="AV39" i="1" s="1"/>
  <c r="AU49" i="1"/>
  <c r="AV49" i="1" s="1"/>
  <c r="AU57" i="1"/>
  <c r="AV57" i="1" s="1"/>
  <c r="AU63" i="1"/>
  <c r="AV63" i="1" s="1"/>
  <c r="AU73" i="1"/>
  <c r="AV73" i="1" s="1"/>
  <c r="AU83" i="1"/>
  <c r="AV83" i="1" s="1"/>
  <c r="AU89" i="1"/>
  <c r="AV89" i="1" s="1"/>
  <c r="AU95" i="1"/>
  <c r="AV95" i="1" s="1"/>
  <c r="AU13" i="1"/>
  <c r="AV13" i="1" s="1"/>
  <c r="AU17" i="1"/>
  <c r="AV17" i="1" s="1"/>
  <c r="AU23" i="1"/>
  <c r="AV23" i="1" s="1"/>
  <c r="AU29" i="1"/>
  <c r="AV29" i="1" s="1"/>
  <c r="AU37" i="1"/>
  <c r="AV37" i="1" s="1"/>
  <c r="AU47" i="1"/>
  <c r="AV47" i="1" s="1"/>
  <c r="AU61" i="1"/>
  <c r="AV61" i="1" s="1"/>
  <c r="AU71" i="1"/>
  <c r="AV71" i="1" s="1"/>
  <c r="AU81" i="1"/>
  <c r="AV81" i="1" s="1"/>
  <c r="AU93" i="1"/>
  <c r="AV93" i="1" s="1"/>
  <c r="AU5" i="1"/>
  <c r="AV5" i="1" s="1"/>
  <c r="AU33" i="1"/>
  <c r="AV33" i="1" s="1"/>
  <c r="AU45" i="1"/>
  <c r="AV45" i="1" s="1"/>
  <c r="AU55" i="1"/>
  <c r="AV55" i="1" s="1"/>
  <c r="AU59" i="1"/>
  <c r="AV59" i="1" s="1"/>
  <c r="AU69" i="1"/>
  <c r="AV69" i="1" s="1"/>
  <c r="AU77" i="1"/>
  <c r="AV77" i="1" s="1"/>
  <c r="AU87" i="1"/>
  <c r="AV87" i="1" s="1"/>
  <c r="AU7" i="1"/>
  <c r="AV7" i="1" s="1"/>
  <c r="AU19" i="1"/>
  <c r="AV19" i="1" s="1"/>
  <c r="AU27" i="1"/>
  <c r="AV27" i="1" s="1"/>
  <c r="AU35" i="1"/>
  <c r="AV35" i="1" s="1"/>
  <c r="AU43" i="1"/>
  <c r="AV43" i="1" s="1"/>
  <c r="AU53" i="1"/>
  <c r="AV53" i="1" s="1"/>
  <c r="AU67" i="1"/>
  <c r="AV67" i="1" s="1"/>
  <c r="AU79" i="1"/>
  <c r="AV79" i="1" s="1"/>
  <c r="AU91" i="1"/>
  <c r="AV91" i="1" s="1"/>
  <c r="AU105" i="1"/>
  <c r="AV105" i="1" s="1"/>
  <c r="AU121" i="1"/>
  <c r="AV121" i="1" s="1"/>
  <c r="AU133" i="1"/>
  <c r="AV133" i="1" s="1"/>
  <c r="AU99" i="1"/>
  <c r="AV99" i="1" s="1"/>
  <c r="AU103" i="1"/>
  <c r="AV103" i="1" s="1"/>
  <c r="AU107" i="1"/>
  <c r="AV107" i="1" s="1"/>
  <c r="AU111" i="1"/>
  <c r="AV111" i="1" s="1"/>
  <c r="AU115" i="1"/>
  <c r="AV115" i="1" s="1"/>
  <c r="AU119" i="1"/>
  <c r="AV119" i="1" s="1"/>
  <c r="AU123" i="1"/>
  <c r="AV123" i="1" s="1"/>
  <c r="AU127" i="1"/>
  <c r="AV127" i="1" s="1"/>
  <c r="AU131" i="1"/>
  <c r="AV131" i="1" s="1"/>
  <c r="AU135" i="1"/>
  <c r="AV135" i="1" s="1"/>
  <c r="AU139" i="1"/>
  <c r="AV139" i="1" s="1"/>
  <c r="AU143" i="1"/>
  <c r="AV143" i="1" s="1"/>
  <c r="AU147" i="1"/>
  <c r="AV147" i="1" s="1"/>
  <c r="AU97" i="1"/>
  <c r="AV97" i="1" s="1"/>
  <c r="AU109" i="1"/>
  <c r="AV109" i="1" s="1"/>
  <c r="AU117" i="1"/>
  <c r="AV117" i="1" s="1"/>
  <c r="AU129" i="1"/>
  <c r="AV129" i="1" s="1"/>
  <c r="AU137" i="1"/>
  <c r="AV137" i="1" s="1"/>
  <c r="AU145" i="1"/>
  <c r="AV145" i="1" s="1"/>
  <c r="AU101" i="1"/>
  <c r="AV101" i="1" s="1"/>
  <c r="AU113" i="1"/>
  <c r="AV113" i="1" s="1"/>
  <c r="AU125" i="1"/>
  <c r="AV125" i="1" s="1"/>
  <c r="AU141" i="1"/>
  <c r="AV141" i="1" s="1"/>
  <c r="AU46" i="1"/>
  <c r="AV46" i="1" s="1"/>
  <c r="AU82" i="1"/>
  <c r="AV82" i="1" s="1"/>
  <c r="AU114" i="1"/>
  <c r="AV114" i="1" s="1"/>
  <c r="AU44" i="1"/>
  <c r="AV44" i="1" s="1"/>
  <c r="AU106" i="1"/>
  <c r="AV106" i="1" s="1"/>
  <c r="AU30" i="1"/>
  <c r="AV30" i="1" s="1"/>
  <c r="AU66" i="1"/>
  <c r="AV66" i="1" s="1"/>
  <c r="AU100" i="1"/>
  <c r="AV100" i="1" s="1"/>
  <c r="AU124" i="1"/>
  <c r="AV124" i="1" s="1"/>
  <c r="AU20" i="1"/>
  <c r="AV20" i="1" s="1"/>
  <c r="AU142" i="1"/>
  <c r="AV142" i="1" s="1"/>
  <c r="AU3" i="1"/>
  <c r="AV3" i="1" s="1"/>
  <c r="D151" i="1"/>
  <c r="AV148" i="1" l="1"/>
  <c r="AU148" i="1"/>
</calcChain>
</file>

<file path=xl/sharedStrings.xml><?xml version="1.0" encoding="utf-8"?>
<sst xmlns="http://schemas.openxmlformats.org/spreadsheetml/2006/main" count="1244" uniqueCount="318">
  <si>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</si>
  <si>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</si>
  <si>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</si>
  <si>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</si>
  <si>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</si>
  <si>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</si>
  <si>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</si>
  <si>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</si>
  <si>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</si>
  <si>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</si>
  <si>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</si>
  <si>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</si>
  <si>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</si>
  <si>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</si>
  <si>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</si>
  <si>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</si>
  <si>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</si>
  <si>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</si>
  <si>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</si>
  <si>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</si>
  <si>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</si>
  <si>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</si>
  <si>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</si>
  <si>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</si>
  <si>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</si>
  <si>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</si>
  <si>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</si>
  <si>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</si>
  <si>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</si>
  <si>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</si>
  <si>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</si>
  <si>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</si>
  <si>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</si>
  <si>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</si>
  <si>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</si>
  <si>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</si>
  <si>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</si>
  <si>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</si>
  <si>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</si>
  <si>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</si>
  <si>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</si>
  <si>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</si>
  <si>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</si>
  <si>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</si>
  <si>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</si>
  <si>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</si>
  <si>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</si>
  <si>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</si>
  <si>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05000.2401.37000</t>
  </si>
  <si>
    <t>CAMILLE L STONE REV TST</t>
  </si>
  <si>
    <t>414 BRYANT AVE SW</t>
  </si>
  <si>
    <t>WADENA, MN 56482-1441</t>
  </si>
  <si>
    <t>SESW</t>
  </si>
  <si>
    <t>24</t>
  </si>
  <si>
    <t>135</t>
  </si>
  <si>
    <t>36</t>
  </si>
  <si>
    <t>NESW</t>
  </si>
  <si>
    <t>05000.2401.39000</t>
  </si>
  <si>
    <t>RICK A PRICE</t>
  </si>
  <si>
    <t>63963 360TH ST</t>
  </si>
  <si>
    <t>WADENA, MN 56482-4961</t>
  </si>
  <si>
    <t>SESE</t>
  </si>
  <si>
    <t>05000.2401.39001</t>
  </si>
  <si>
    <t>RICKY A PRICE</t>
  </si>
  <si>
    <t>63627 360TH ST</t>
  </si>
  <si>
    <t>WADENA, MN 56482-4688</t>
  </si>
  <si>
    <t>SWSE</t>
  </si>
  <si>
    <t>05000.2401.39002</t>
  </si>
  <si>
    <t>ALAN RICHARD TABERY</t>
  </si>
  <si>
    <t>63493 360TH ST</t>
  </si>
  <si>
    <t>WADENA, MN 56482-4716</t>
  </si>
  <si>
    <t>NWSE</t>
  </si>
  <si>
    <t>NESE</t>
  </si>
  <si>
    <t>05000.2401.39003</t>
  </si>
  <si>
    <t>JOEY A PRICE</t>
  </si>
  <si>
    <t>WADENA, MN 56482-4691</t>
  </si>
  <si>
    <t>05000.2401.41000</t>
  </si>
  <si>
    <t>LYLE R GOEDEN ET AL</t>
  </si>
  <si>
    <t>25663 115TH AVE</t>
  </si>
  <si>
    <t>SEBEKA, MN 56477-2228</t>
  </si>
  <si>
    <t>SENE</t>
  </si>
  <si>
    <t>NENE</t>
  </si>
  <si>
    <t>05000.2501.42000</t>
  </si>
  <si>
    <t>DANIEL J DITSWORTH</t>
  </si>
  <si>
    <t>63742 360TH ST</t>
  </si>
  <si>
    <t>WADENA, MN 56482-4689</t>
  </si>
  <si>
    <t>25</t>
  </si>
  <si>
    <t>05000.2501.43000</t>
  </si>
  <si>
    <t>GALEN H BAYER ET AL</t>
  </si>
  <si>
    <t>63407 LEAF RIVER RD</t>
  </si>
  <si>
    <t>WADENA, MN 56482-4696</t>
  </si>
  <si>
    <t>NWSW</t>
  </si>
  <si>
    <t>SWNE</t>
  </si>
  <si>
    <t>SENW</t>
  </si>
  <si>
    <t>05000.2501.46000</t>
  </si>
  <si>
    <t>DANIEL R KOVAR ET AL</t>
  </si>
  <si>
    <t>35662 HIGHWAY 75</t>
  </si>
  <si>
    <t>WADENA, MN 56482-4620</t>
  </si>
  <si>
    <t>NWNE</t>
  </si>
  <si>
    <t>SWNW</t>
  </si>
  <si>
    <t>NENW</t>
  </si>
  <si>
    <t>NWNW</t>
  </si>
  <si>
    <t>05000.2501.47001</t>
  </si>
  <si>
    <t>JOSHUA J WEGSCHEID</t>
  </si>
  <si>
    <t>10307 180TH ST</t>
  </si>
  <si>
    <t>WADENA, MN 56482-4095</t>
  </si>
  <si>
    <t>05000.2501.47002</t>
  </si>
  <si>
    <t>PAUL E HAMANN</t>
  </si>
  <si>
    <t>63864 360TH ST</t>
  </si>
  <si>
    <t>WADENA, MN 56482-4690</t>
  </si>
  <si>
    <t>05000.2501.47003</t>
  </si>
  <si>
    <t>MATTHEW A PETERSON</t>
  </si>
  <si>
    <t>63948 360TH ST</t>
  </si>
  <si>
    <t>05000.2501.47004</t>
  </si>
  <si>
    <t>PAUL W FRIEDRICH</t>
  </si>
  <si>
    <t>49398 LEAF RIVER LOOP</t>
  </si>
  <si>
    <t>HENNING, MN 56551-9336</t>
  </si>
  <si>
    <t>05000.2501.47005</t>
  </si>
  <si>
    <t>05000.3602.01900</t>
  </si>
  <si>
    <t>KEVIN M GOEDEN</t>
  </si>
  <si>
    <t>34540 HIGHWAY 75</t>
  </si>
  <si>
    <t>WADENA, MN 56482-4619</t>
  </si>
  <si>
    <t>R05.004.1010</t>
  </si>
  <si>
    <t>SCHWARTZ/ALVIN J &amp; PATRICIA L</t>
  </si>
  <si>
    <t>21611 USHY 71</t>
  </si>
  <si>
    <t>WADENA MN 56482</t>
  </si>
  <si>
    <t>4</t>
  </si>
  <si>
    <t>35</t>
  </si>
  <si>
    <t>R05.004.1040</t>
  </si>
  <si>
    <t>LILLQUIST/DARIN D</t>
  </si>
  <si>
    <t>12259 220TH ST</t>
  </si>
  <si>
    <t>R05.004.2020</t>
  </si>
  <si>
    <t>OLSON/BRADLEY C &amp; DEE ANN</t>
  </si>
  <si>
    <t>21692 121ST AVE</t>
  </si>
  <si>
    <t>R05.004.2025</t>
  </si>
  <si>
    <t>R05.004.3010</t>
  </si>
  <si>
    <t>MURSU/DEBRA J &amp; RODNEY M</t>
  </si>
  <si>
    <t>54831 CNTY HWY 142</t>
  </si>
  <si>
    <t>NEW YORK MILLS MN 56567</t>
  </si>
  <si>
    <t>R05.004.3020</t>
  </si>
  <si>
    <t>OLSON/LOGAN M</t>
  </si>
  <si>
    <t>21226 121ST AVE</t>
  </si>
  <si>
    <t>SWSW</t>
  </si>
  <si>
    <t>R05.004.3040</t>
  </si>
  <si>
    <t>EDWARDS/GLENN A &amp; JACOB G</t>
  </si>
  <si>
    <t>14154 201ST AVE NW</t>
  </si>
  <si>
    <t>ELK RIVER MN 55330</t>
  </si>
  <si>
    <t>R05.004.4020</t>
  </si>
  <si>
    <t>EDWARDS/GLENN A</t>
  </si>
  <si>
    <t>R05.004.4030</t>
  </si>
  <si>
    <t>RICHTER/MATTHEW &amp; JASON</t>
  </si>
  <si>
    <t>54443 COUNTY HWY 56</t>
  </si>
  <si>
    <t>R05.005.1010</t>
  </si>
  <si>
    <t>JARES/FLOYD L &amp; NANCY</t>
  </si>
  <si>
    <t>1432 SHAMINEAU DR S</t>
  </si>
  <si>
    <t>MOTLEY MN 56466</t>
  </si>
  <si>
    <t>5</t>
  </si>
  <si>
    <t>R05.005.1030</t>
  </si>
  <si>
    <t>JAEGER/BRITTNEY M &amp; NICHOLAS L</t>
  </si>
  <si>
    <t>11886 210TH ST</t>
  </si>
  <si>
    <t>R05.005.3010</t>
  </si>
  <si>
    <t>KEPPERS/ROBERT J &amp; DENNIS W</t>
  </si>
  <si>
    <t>12428 150TH ST</t>
  </si>
  <si>
    <t>R05.005.3020</t>
  </si>
  <si>
    <t>EICKHOFF/PAUL M &amp; DANITA R</t>
  </si>
  <si>
    <t>20823 CO RD 66</t>
  </si>
  <si>
    <t>R05.007.1010</t>
  </si>
  <si>
    <t>20823 CORD 66</t>
  </si>
  <si>
    <t>7</t>
  </si>
  <si>
    <t>R05.007.4010</t>
  </si>
  <si>
    <t>KELDERMAN/DARREN S &amp; KANDACE</t>
  </si>
  <si>
    <t>106 JEFFERSON S</t>
  </si>
  <si>
    <t>R05.007.4030</t>
  </si>
  <si>
    <t>TABERY/GEORGE A/LIVING TRUST</t>
  </si>
  <si>
    <t>20254 COUNTY ROAD 66</t>
  </si>
  <si>
    <t>R05.008.1010</t>
  </si>
  <si>
    <t>BECQUER/RACHEL J</t>
  </si>
  <si>
    <t>523 1ST ST SE</t>
  </si>
  <si>
    <t>8</t>
  </si>
  <si>
    <t>R05.008.1020</t>
  </si>
  <si>
    <t>MARQUARDT &amp; MEAD BROS LLC</t>
  </si>
  <si>
    <t>23570 127TH ST</t>
  </si>
  <si>
    <t>GLENWOOD MN 56334</t>
  </si>
  <si>
    <t>R05.008.1030</t>
  </si>
  <si>
    <t>HELTEMES/JOHN A &amp; BRENDA L</t>
  </si>
  <si>
    <t>63920 320TH ST</t>
  </si>
  <si>
    <t>R05.008.2010</t>
  </si>
  <si>
    <t>KNEISL/LAWRENCE R</t>
  </si>
  <si>
    <t>1503 LINCOLN CIR SW</t>
  </si>
  <si>
    <t>R05.008.2020</t>
  </si>
  <si>
    <t>LUOMA/WARNER W/- TRUSTEE</t>
  </si>
  <si>
    <t>20864 CNTY ROAD 66</t>
  </si>
  <si>
    <t>R05.008.2030</t>
  </si>
  <si>
    <t>R05.008.2035</t>
  </si>
  <si>
    <t>PERLINGER/DANIEL J</t>
  </si>
  <si>
    <t>20532 CNTY ROAD 66</t>
  </si>
  <si>
    <t>R05.008.3010</t>
  </si>
  <si>
    <t>WOOD RIDGE WHITETAILS LLC</t>
  </si>
  <si>
    <t>23810 MEADOW CREEK DRIVE</t>
  </si>
  <si>
    <t>CORCORAN MN 55357</t>
  </si>
  <si>
    <t>R05.008.3020</t>
  </si>
  <si>
    <t>BOYLAN/GARY H &amp; KATHERINE E</t>
  </si>
  <si>
    <t>P O BOX 282</t>
  </si>
  <si>
    <t>SIREN WI 54872</t>
  </si>
  <si>
    <t>R05.008.3025</t>
  </si>
  <si>
    <t>TABERY/RYAN</t>
  </si>
  <si>
    <t>20326 CO RD 66</t>
  </si>
  <si>
    <t>R05.008.3030</t>
  </si>
  <si>
    <t>TABERY/JEFF</t>
  </si>
  <si>
    <t>23335 DRAKE ST NW</t>
  </si>
  <si>
    <t>ST FRANCIS MN 55070</t>
  </si>
  <si>
    <t>R05.008.3034</t>
  </si>
  <si>
    <t>TABERY/GEORGE A &amp; JUDITH A</t>
  </si>
  <si>
    <t>20254 CO RD 66</t>
  </si>
  <si>
    <t>R05.009.1010</t>
  </si>
  <si>
    <t>ROMANO/DIANE G</t>
  </si>
  <si>
    <t>131 HEDMAN LANE</t>
  </si>
  <si>
    <t>MONTICELLO MN 55362</t>
  </si>
  <si>
    <t>9</t>
  </si>
  <si>
    <t>R05.009.1020</t>
  </si>
  <si>
    <t>R05.009.2010</t>
  </si>
  <si>
    <t>SCHWARTZ/RICKEY D &amp; DEBRA</t>
  </si>
  <si>
    <t>12624 200TH ST</t>
  </si>
  <si>
    <t>R05.009.2020</t>
  </si>
  <si>
    <t>DANIELS/RON</t>
  </si>
  <si>
    <t>315 ORANGWEOOD LN</t>
  </si>
  <si>
    <t>HARBOR BLUFFS FL 33770</t>
  </si>
  <si>
    <t>R05.009.2030</t>
  </si>
  <si>
    <t>SEELHAMMER/ROSS J &amp; MELISSA J</t>
  </si>
  <si>
    <t>20213 US HWY 71</t>
  </si>
  <si>
    <t>R05.017.1022</t>
  </si>
  <si>
    <t>SCHMITZ/JOEY A &amp; ELIZABETH L.J</t>
  </si>
  <si>
    <t>19956 CO RD 66</t>
  </si>
  <si>
    <t>17</t>
  </si>
  <si>
    <t>R05.017.1025</t>
  </si>
  <si>
    <t>REGENTS OF THE UNIVERSITY</t>
  </si>
  <si>
    <t>319 15TH AVE SE</t>
  </si>
  <si>
    <t>MINNEAPOLIS MN 55455</t>
  </si>
  <si>
    <t>R05.017.2010</t>
  </si>
  <si>
    <t>SCHMITZ/DALE F &amp; LORA L</t>
  </si>
  <si>
    <t>19956 CORD 66</t>
  </si>
  <si>
    <t>R05.017.2020</t>
  </si>
  <si>
    <t>R05.017.3010</t>
  </si>
  <si>
    <t>WHEELER/GEORGE W JR</t>
  </si>
  <si>
    <t>19452 CORD 66</t>
  </si>
  <si>
    <t>R05.017.3015</t>
  </si>
  <si>
    <t>R05.018.1010</t>
  </si>
  <si>
    <t>18</t>
  </si>
  <si>
    <t>R05.018.1020</t>
  </si>
  <si>
    <t>USELMAN/DUANE A &amp; DONNA M</t>
  </si>
  <si>
    <t>10482 190TH ST</t>
  </si>
  <si>
    <t>R05.018.1025</t>
  </si>
  <si>
    <t>R05.018.1027</t>
  </si>
  <si>
    <t>SCHMITZ/DALE &amp; LORA</t>
  </si>
  <si>
    <t>19956 CNTY ROAD 66</t>
  </si>
  <si>
    <t>R05.018.3010</t>
  </si>
  <si>
    <t>R05.018.4010</t>
  </si>
  <si>
    <t>TESCH/AUDIE</t>
  </si>
  <si>
    <t>19335 CNTY RD 66</t>
  </si>
  <si>
    <t>R05.019.1010</t>
  </si>
  <si>
    <t>TROUT/RICHARD H &amp; MARILYN</t>
  </si>
  <si>
    <t>18777 CORD 66</t>
  </si>
  <si>
    <t>19</t>
  </si>
  <si>
    <t>R05.019.2010</t>
  </si>
  <si>
    <t>R05.019.2020</t>
  </si>
  <si>
    <t>SCHMITH/THOMAS L</t>
  </si>
  <si>
    <t>17224 110TH ST</t>
  </si>
  <si>
    <t>VERNDALE MN 56481</t>
  </si>
  <si>
    <t>R05.019.2030</t>
  </si>
  <si>
    <t>HILLUKKA/NATHAN P</t>
  </si>
  <si>
    <t>10353 190TH ST</t>
  </si>
  <si>
    <t>R05.019.3020</t>
  </si>
  <si>
    <t>NEMETH/ADAM &amp; REBECCA</t>
  </si>
  <si>
    <t>10170 180TH ST</t>
  </si>
  <si>
    <t>R05.019.3040</t>
  </si>
  <si>
    <t>R05.019.4030</t>
  </si>
  <si>
    <t>FISCHER/GARY L &amp; PAULA R</t>
  </si>
  <si>
    <t>34327 457TH AVE</t>
  </si>
  <si>
    <t>OTTERTAIL MN 56571</t>
  </si>
  <si>
    <t>R05.030.2010</t>
  </si>
  <si>
    <t>WEGSHEID/JOSHUA J</t>
  </si>
  <si>
    <t>30</t>
  </si>
  <si>
    <t>R05.030.2015</t>
  </si>
  <si>
    <t>R05.030.2020</t>
  </si>
  <si>
    <t>FISCHER/GARY &amp; PAULA</t>
  </si>
  <si>
    <t>R05.030.3010</t>
  </si>
  <si>
    <t>STATE OF MINNESOTA</t>
  </si>
  <si>
    <t>500 LAFAYETTE RD - BOX 45</t>
  </si>
  <si>
    <t>ST PAUL MN 55155</t>
  </si>
  <si>
    <t>US HWY 71</t>
  </si>
  <si>
    <t>CSAH 66</t>
  </si>
  <si>
    <t>CSAH 6</t>
  </si>
  <si>
    <t>CSAH 75</t>
  </si>
  <si>
    <t>640TH AVE</t>
  </si>
  <si>
    <t>360TH ST</t>
  </si>
  <si>
    <t>370TH ST</t>
  </si>
  <si>
    <t>LEAF RIVER RD</t>
  </si>
  <si>
    <t>190TH ST</t>
  </si>
  <si>
    <t>200TH ST</t>
  </si>
  <si>
    <t>180TH ST</t>
  </si>
  <si>
    <t>210TH ST</t>
  </si>
  <si>
    <t>121ST AVE</t>
  </si>
  <si>
    <t>TOTAL WATERSHED ACRES:</t>
  </si>
  <si>
    <t>BLUFFTON TWP RDS</t>
  </si>
  <si>
    <t>LEAF RIVER TWP RDS</t>
  </si>
  <si>
    <t>OTTERTAIL CTY RDS</t>
  </si>
  <si>
    <t>WADENA CTY RDS</t>
  </si>
  <si>
    <t>US HWYS</t>
  </si>
  <si>
    <t>1000 HWY 10 WEST</t>
  </si>
  <si>
    <t>DETROIT LAKES MN 56501</t>
  </si>
  <si>
    <t>221 HARRY RICH DRIVE</t>
  </si>
  <si>
    <t>505 SOUTH COURT ST</t>
  </si>
  <si>
    <t>FERGUS FALLS MN 56537</t>
  </si>
  <si>
    <t>COUNTY</t>
  </si>
  <si>
    <t>OTTER TAIL</t>
  </si>
  <si>
    <t>WADENA</t>
  </si>
  <si>
    <t>C/O NATE VANORSDEL 14138 LEAF RIVER RD</t>
  </si>
  <si>
    <t>C/O BECKY VORDERBRUGGEN 62631 CTY HWY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</si>
</sst>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13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1"/>
  <sheetViews>
    <sheetView tabSelected="1" workbookViewId="0">
      <pane xSplit="3" ySplit="2" topLeftCell="D123" activePane="bottomRight" state="frozen"/>
      <selection pane="topRight" activeCell="C1" sqref="C1"/>
      <selection pane="bottomLeft" activeCell="A3" sqref="A3"/>
      <selection pane="bottomRight" activeCell="E138" sqref="E138"/>
    </sheetView>
  </sheetViews>
  <sheetFormatPr defaultRowHeight="15" x14ac:dyDescent="0.25"/>
  <cols>
    <col min="1" max="1" width="10.85546875" bestFit="1" customWidth="1"/>
    <col min="2" max="2" width="14.7109375" style="1" customWidth="1"/>
    <col min="3" max="3" width="35.7109375" style="1" customWidth="1"/>
    <col min="4" max="4" width="39.42578125" style="1" bestFit="1" customWidth="1"/>
    <col min="5" max="5" width="25.7109375" style="1" customWidth="1"/>
    <col min="6" max="6" width="16.85546875" style="1" customWidth="1"/>
    <col min="7" max="9" width="8.5703125" style="1" customWidth="1"/>
    <col min="10" max="10" width="14.85546875" style="2" customWidth="1"/>
    <col min="11" max="11" width="12.42578125" style="2" customWidth="1"/>
    <col min="12" max="12" width="13.28515625" style="2" customWidth="1"/>
    <col min="13" max="13" width="15" style="2" customWidth="1"/>
    <col min="14" max="14" width="20.7109375" style="3" customWidth="1"/>
    <col min="15" max="15" width="13.7109375" style="4" customWidth="1"/>
    <col min="16" max="16" width="13.7109375" style="5" customWidth="1"/>
    <col min="17" max="17" width="13.7109375" style="6" customWidth="1"/>
    <col min="18" max="18" width="13.7109375" style="5" customWidth="1"/>
    <col min="19" max="19" width="13.7109375" style="7" customWidth="1"/>
    <col min="20" max="20" width="13.7109375" style="5" customWidth="1"/>
    <col min="21" max="21" width="13.7109375" style="8" customWidth="1"/>
    <col min="22" max="22" width="13.7109375" style="5" customWidth="1"/>
    <col min="23" max="23" width="17.7109375" style="2" hidden="1" customWidth="1"/>
    <col min="24" max="24" width="17.7109375" style="5" hidden="1" customWidth="1"/>
    <col min="25" max="25" width="17.7109375" style="2" hidden="1" customWidth="1"/>
    <col min="26" max="26" width="17.7109375" style="5" hidden="1" customWidth="1"/>
    <col min="27" max="27" width="17.7109375" style="9" customWidth="1"/>
    <col min="28" max="28" width="17.7109375" style="5" customWidth="1"/>
    <col min="29" max="29" width="17.7109375" style="10" hidden="1" customWidth="1"/>
    <col min="30" max="30" width="17.7109375" style="5" hidden="1" customWidth="1"/>
    <col min="31" max="32" width="17.7109375" style="2" hidden="1" customWidth="1"/>
    <col min="33" max="33" width="17.7109375" style="5" hidden="1" customWidth="1"/>
    <col min="34" max="34" width="17.7109375" style="9" customWidth="1"/>
    <col min="35" max="35" width="17.7109375" style="5" customWidth="1"/>
    <col min="36" max="36" width="19.7109375" style="2" hidden="1" customWidth="1"/>
    <col min="37" max="37" width="19.7109375" style="5" hidden="1" customWidth="1"/>
    <col min="38" max="38" width="17.7109375" style="3" customWidth="1"/>
    <col min="39" max="39" width="17.7109375" style="5" customWidth="1"/>
    <col min="40" max="40" width="17.7109375" style="3" customWidth="1"/>
    <col min="41" max="41" width="17.7109375" style="5" customWidth="1"/>
    <col min="42" max="42" width="17.7109375" style="2" customWidth="1"/>
    <col min="43" max="43" width="17.7109375" style="5" customWidth="1"/>
    <col min="44" max="45" width="17.7109375" style="2" customWidth="1"/>
    <col min="46" max="46" width="17.7109375" style="5" customWidth="1"/>
    <col min="47" max="47" width="17.7109375" style="11" customWidth="1"/>
    <col min="48" max="48" width="17.7109375" style="5" customWidth="1"/>
  </cols>
  <sheetData>
    <row r="1" spans="1:48" x14ac:dyDescent="0.25">
      <c r="AM1" s="5">
        <v>2002</v>
      </c>
      <c r="AO1" s="5">
        <v>3337</v>
      </c>
      <c r="AQ1" s="5">
        <v>1</v>
      </c>
      <c r="AV1" s="5" t="s">
        <v>0</v>
      </c>
    </row>
    <row r="2" spans="1:48" ht="68.099999999999994" customHeight="1" x14ac:dyDescent="0.25">
      <c r="A2" s="30" t="s">
        <v>313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3" t="s">
        <v>13</v>
      </c>
      <c r="O2" s="14" t="s">
        <v>14</v>
      </c>
      <c r="P2" s="12" t="s">
        <v>15</v>
      </c>
      <c r="Q2" s="15" t="s">
        <v>16</v>
      </c>
      <c r="R2" s="12" t="s">
        <v>17</v>
      </c>
      <c r="S2" s="16" t="s">
        <v>18</v>
      </c>
      <c r="T2" s="12" t="s">
        <v>19</v>
      </c>
      <c r="U2" s="17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8" t="s">
        <v>26</v>
      </c>
      <c r="AB2" s="12" t="s">
        <v>27</v>
      </c>
      <c r="AC2" s="19" t="s">
        <v>28</v>
      </c>
      <c r="AD2" s="12" t="s">
        <v>29</v>
      </c>
      <c r="AE2" s="12" t="s">
        <v>30</v>
      </c>
      <c r="AF2" s="12" t="s">
        <v>31</v>
      </c>
      <c r="AG2" s="12" t="s">
        <v>32</v>
      </c>
      <c r="AH2" s="18" t="s">
        <v>33</v>
      </c>
      <c r="AI2" s="12" t="s">
        <v>34</v>
      </c>
      <c r="AJ2" s="12" t="s">
        <v>35</v>
      </c>
      <c r="AK2" s="12" t="s">
        <v>36</v>
      </c>
      <c r="AL2" s="13" t="s">
        <v>37</v>
      </c>
      <c r="AM2" s="12" t="s">
        <v>38</v>
      </c>
      <c r="AN2" s="13" t="s">
        <v>39</v>
      </c>
      <c r="AO2" s="12" t="s">
        <v>40</v>
      </c>
      <c r="AP2" s="12" t="s">
        <v>41</v>
      </c>
      <c r="AQ2" s="12" t="s">
        <v>42</v>
      </c>
      <c r="AR2" s="12" t="s">
        <v>43</v>
      </c>
      <c r="AS2" s="12" t="s">
        <v>44</v>
      </c>
      <c r="AT2" s="12" t="s">
        <v>45</v>
      </c>
      <c r="AU2" s="12" t="s">
        <v>46</v>
      </c>
      <c r="AV2" s="12" t="s">
        <v>47</v>
      </c>
    </row>
    <row r="3" spans="1:48" x14ac:dyDescent="0.25">
      <c r="A3" t="s">
        <v>314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2">
        <v>155.96635574000001</v>
      </c>
      <c r="K3" s="2">
        <v>38.49</v>
      </c>
      <c r="L3" s="2">
        <f t="shared" ref="L3:L34" si="0">SUM(O3,Q3,S3,U3,W3,Y3,AA3,AC3,AF3,AH3,AJ3)</f>
        <v>0</v>
      </c>
      <c r="M3" s="2">
        <f t="shared" ref="M3:M34" si="1">SUM(N3,AE3,AL3,AN3,AP3,AR3,AS3)</f>
        <v>16.940000000000001</v>
      </c>
      <c r="AM3" s="5" t="str">
        <f t="shared" ref="AM3:AM34" si="2">IF(AL3&gt;0,AL3*$AM$1,"")</f>
        <v/>
      </c>
      <c r="AO3" s="5" t="str">
        <f t="shared" ref="AO3:AO34" si="3">IF(AN3&gt;0,AN3*$AO$1,"")</f>
        <v/>
      </c>
      <c r="AQ3" s="5" t="str">
        <f t="shared" ref="AQ3:AQ34" si="4">IF(AP3&gt;0,AP3*$AQ$1,"")</f>
        <v/>
      </c>
      <c r="AS3" s="2">
        <v>16.940000000000001</v>
      </c>
      <c r="AT3" s="5">
        <f t="shared" ref="AT3" si="5">SUM(P3,R3,T3,V3,X3,Z3,AB3,AD3,AG3,AI3,AK3)</f>
        <v>0</v>
      </c>
      <c r="AU3" s="11">
        <f>(AT3/$AT$148)*100</f>
        <v>0</v>
      </c>
      <c r="AV3" s="5">
        <f t="shared" ref="AV3:AV66" si="6">(AU3/100)*$AV$1</f>
        <v>0</v>
      </c>
    </row>
    <row r="4" spans="1:48" x14ac:dyDescent="0.25">
      <c r="A4" t="s">
        <v>314</v>
      </c>
      <c r="B4" s="1" t="s">
        <v>48</v>
      </c>
      <c r="C4" s="1" t="s">
        <v>49</v>
      </c>
      <c r="D4" s="1" t="s">
        <v>50</v>
      </c>
      <c r="E4" s="1" t="s">
        <v>51</v>
      </c>
      <c r="F4" s="1" t="s">
        <v>56</v>
      </c>
      <c r="G4" s="1" t="s">
        <v>53</v>
      </c>
      <c r="H4" s="1" t="s">
        <v>54</v>
      </c>
      <c r="I4" s="1" t="s">
        <v>55</v>
      </c>
      <c r="J4" s="2">
        <v>155.96635574000001</v>
      </c>
      <c r="K4" s="2">
        <v>39.32</v>
      </c>
      <c r="L4" s="2">
        <f t="shared" si="0"/>
        <v>0</v>
      </c>
      <c r="M4" s="2">
        <f t="shared" si="1"/>
        <v>4.42</v>
      </c>
      <c r="AM4" s="5" t="str">
        <f t="shared" si="2"/>
        <v/>
      </c>
      <c r="AO4" s="5" t="str">
        <f t="shared" si="3"/>
        <v/>
      </c>
      <c r="AQ4" s="5" t="str">
        <f t="shared" si="4"/>
        <v/>
      </c>
      <c r="AS4" s="2">
        <v>4.42</v>
      </c>
      <c r="AT4" s="5">
        <f t="shared" ref="AT4:AT67" si="7">SUM(P4,R4,T4,V4,X4,Z4,AB4,AD4,AG4,AI4,AK4)</f>
        <v>0</v>
      </c>
      <c r="AU4" s="11">
        <f t="shared" ref="AU4:AU67" si="8">(AT4/$AT$148)*100</f>
        <v>0</v>
      </c>
      <c r="AV4" s="5">
        <f t="shared" si="6"/>
        <v>0</v>
      </c>
    </row>
    <row r="5" spans="1:48" x14ac:dyDescent="0.25">
      <c r="A5" t="s">
        <v>314</v>
      </c>
      <c r="B5" s="1" t="s">
        <v>57</v>
      </c>
      <c r="C5" s="1" t="s">
        <v>58</v>
      </c>
      <c r="D5" s="1" t="s">
        <v>59</v>
      </c>
      <c r="E5" s="1" t="s">
        <v>60</v>
      </c>
      <c r="F5" s="1" t="s">
        <v>61</v>
      </c>
      <c r="G5" s="1" t="s">
        <v>53</v>
      </c>
      <c r="H5" s="1" t="s">
        <v>54</v>
      </c>
      <c r="I5" s="1" t="s">
        <v>55</v>
      </c>
      <c r="J5" s="2">
        <v>5.0000515800000001</v>
      </c>
      <c r="K5" s="2">
        <v>4.3</v>
      </c>
      <c r="L5" s="2">
        <f t="shared" si="0"/>
        <v>0</v>
      </c>
      <c r="M5" s="2">
        <f t="shared" si="1"/>
        <v>4.3</v>
      </c>
      <c r="AM5" s="5" t="str">
        <f t="shared" si="2"/>
        <v/>
      </c>
      <c r="AO5" s="5" t="str">
        <f t="shared" si="3"/>
        <v/>
      </c>
      <c r="AQ5" s="5" t="str">
        <f t="shared" si="4"/>
        <v/>
      </c>
      <c r="AS5" s="2">
        <v>4.3</v>
      </c>
      <c r="AT5" s="5">
        <f t="shared" si="7"/>
        <v>0</v>
      </c>
      <c r="AU5" s="11">
        <f t="shared" si="8"/>
        <v>0</v>
      </c>
      <c r="AV5" s="5">
        <f t="shared" si="6"/>
        <v>0</v>
      </c>
    </row>
    <row r="6" spans="1:48" x14ac:dyDescent="0.25">
      <c r="A6" t="s">
        <v>314</v>
      </c>
      <c r="B6" s="1" t="s">
        <v>62</v>
      </c>
      <c r="C6" s="1" t="s">
        <v>63</v>
      </c>
      <c r="D6" s="1" t="s">
        <v>64</v>
      </c>
      <c r="E6" s="1" t="s">
        <v>65</v>
      </c>
      <c r="F6" s="1" t="s">
        <v>66</v>
      </c>
      <c r="G6" s="1" t="s">
        <v>53</v>
      </c>
      <c r="H6" s="1" t="s">
        <v>54</v>
      </c>
      <c r="I6" s="1" t="s">
        <v>55</v>
      </c>
      <c r="J6" s="2">
        <v>4.9996399499999997</v>
      </c>
      <c r="K6" s="2">
        <v>4.82</v>
      </c>
      <c r="L6" s="2">
        <f t="shared" si="0"/>
        <v>0</v>
      </c>
      <c r="M6" s="2">
        <f t="shared" si="1"/>
        <v>4.82</v>
      </c>
      <c r="AM6" s="5" t="str">
        <f t="shared" si="2"/>
        <v/>
      </c>
      <c r="AO6" s="5" t="str">
        <f t="shared" si="3"/>
        <v/>
      </c>
      <c r="AP6" s="2">
        <v>0.34</v>
      </c>
      <c r="AQ6" s="5">
        <f t="shared" si="4"/>
        <v>0.34</v>
      </c>
      <c r="AR6" s="2">
        <v>0.54</v>
      </c>
      <c r="AS6" s="2">
        <v>3.94</v>
      </c>
      <c r="AT6" s="5">
        <f t="shared" si="7"/>
        <v>0</v>
      </c>
      <c r="AU6" s="11">
        <f t="shared" si="8"/>
        <v>0</v>
      </c>
      <c r="AV6" s="5">
        <f t="shared" si="6"/>
        <v>0</v>
      </c>
    </row>
    <row r="7" spans="1:48" x14ac:dyDescent="0.25">
      <c r="A7" t="s">
        <v>314</v>
      </c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53</v>
      </c>
      <c r="H7" s="1" t="s">
        <v>54</v>
      </c>
      <c r="I7" s="1" t="s">
        <v>55</v>
      </c>
      <c r="J7" s="2">
        <v>144.77564458000001</v>
      </c>
      <c r="K7" s="2">
        <v>39.82</v>
      </c>
      <c r="L7" s="2">
        <f t="shared" si="0"/>
        <v>0</v>
      </c>
      <c r="M7" s="2">
        <f t="shared" si="1"/>
        <v>31.15</v>
      </c>
      <c r="AM7" s="5" t="str">
        <f t="shared" si="2"/>
        <v/>
      </c>
      <c r="AO7" s="5" t="str">
        <f t="shared" si="3"/>
        <v/>
      </c>
      <c r="AP7" s="2">
        <v>0.18</v>
      </c>
      <c r="AQ7" s="5">
        <f t="shared" si="4"/>
        <v>0.18</v>
      </c>
      <c r="AR7" s="2">
        <v>0.27</v>
      </c>
      <c r="AS7" s="2">
        <v>30.7</v>
      </c>
      <c r="AT7" s="5">
        <f t="shared" si="7"/>
        <v>0</v>
      </c>
      <c r="AU7" s="11">
        <f t="shared" si="8"/>
        <v>0</v>
      </c>
      <c r="AV7" s="5">
        <f t="shared" si="6"/>
        <v>0</v>
      </c>
    </row>
    <row r="8" spans="1:48" x14ac:dyDescent="0.25">
      <c r="A8" t="s">
        <v>314</v>
      </c>
      <c r="B8" s="1" t="s">
        <v>67</v>
      </c>
      <c r="C8" s="1" t="s">
        <v>68</v>
      </c>
      <c r="D8" s="1" t="s">
        <v>69</v>
      </c>
      <c r="E8" s="1" t="s">
        <v>70</v>
      </c>
      <c r="F8" s="1" t="s">
        <v>66</v>
      </c>
      <c r="G8" s="1" t="s">
        <v>53</v>
      </c>
      <c r="H8" s="1" t="s">
        <v>54</v>
      </c>
      <c r="I8" s="1" t="s">
        <v>55</v>
      </c>
      <c r="J8" s="2">
        <v>144.77564458000001</v>
      </c>
      <c r="K8" s="2">
        <v>29.67</v>
      </c>
      <c r="L8" s="2">
        <f t="shared" si="0"/>
        <v>0</v>
      </c>
      <c r="M8" s="2">
        <f t="shared" si="1"/>
        <v>29.68</v>
      </c>
      <c r="AM8" s="5" t="str">
        <f t="shared" si="2"/>
        <v/>
      </c>
      <c r="AO8" s="5" t="str">
        <f t="shared" si="3"/>
        <v/>
      </c>
      <c r="AP8" s="2">
        <v>0.78</v>
      </c>
      <c r="AQ8" s="5">
        <f t="shared" si="4"/>
        <v>0.78</v>
      </c>
      <c r="AR8" s="2">
        <v>1.17</v>
      </c>
      <c r="AS8" s="2">
        <v>27.73</v>
      </c>
      <c r="AT8" s="5">
        <f t="shared" si="7"/>
        <v>0</v>
      </c>
      <c r="AU8" s="11">
        <f t="shared" si="8"/>
        <v>0</v>
      </c>
      <c r="AV8" s="5">
        <f t="shared" si="6"/>
        <v>0</v>
      </c>
    </row>
    <row r="9" spans="1:48" x14ac:dyDescent="0.25">
      <c r="A9" t="s">
        <v>314</v>
      </c>
      <c r="B9" s="1" t="s">
        <v>67</v>
      </c>
      <c r="C9" s="1" t="s">
        <v>68</v>
      </c>
      <c r="D9" s="1" t="s">
        <v>69</v>
      </c>
      <c r="E9" s="1" t="s">
        <v>70</v>
      </c>
      <c r="F9" s="1" t="s">
        <v>61</v>
      </c>
      <c r="G9" s="1" t="s">
        <v>53</v>
      </c>
      <c r="H9" s="1" t="s">
        <v>54</v>
      </c>
      <c r="I9" s="1" t="s">
        <v>55</v>
      </c>
      <c r="J9" s="2">
        <v>144.77564458000001</v>
      </c>
      <c r="K9" s="2">
        <v>34.369999999999997</v>
      </c>
      <c r="L9" s="2">
        <f t="shared" si="0"/>
        <v>0</v>
      </c>
      <c r="M9" s="2">
        <f t="shared" si="1"/>
        <v>34.369999999999997</v>
      </c>
      <c r="AM9" s="5" t="str">
        <f t="shared" si="2"/>
        <v/>
      </c>
      <c r="AO9" s="5" t="str">
        <f t="shared" si="3"/>
        <v/>
      </c>
      <c r="AQ9" s="5" t="str">
        <f t="shared" si="4"/>
        <v/>
      </c>
      <c r="AS9" s="2">
        <v>34.369999999999997</v>
      </c>
      <c r="AT9" s="5">
        <f t="shared" si="7"/>
        <v>0</v>
      </c>
      <c r="AU9" s="11">
        <f t="shared" si="8"/>
        <v>0</v>
      </c>
      <c r="AV9" s="5">
        <f t="shared" si="6"/>
        <v>0</v>
      </c>
    </row>
    <row r="10" spans="1:48" x14ac:dyDescent="0.25">
      <c r="A10" t="s">
        <v>314</v>
      </c>
      <c r="B10" s="1" t="s">
        <v>67</v>
      </c>
      <c r="C10" s="1" t="s">
        <v>68</v>
      </c>
      <c r="D10" s="1" t="s">
        <v>69</v>
      </c>
      <c r="E10" s="1" t="s">
        <v>70</v>
      </c>
      <c r="F10" s="1" t="s">
        <v>72</v>
      </c>
      <c r="G10" s="1" t="s">
        <v>53</v>
      </c>
      <c r="H10" s="1" t="s">
        <v>54</v>
      </c>
      <c r="I10" s="1" t="s">
        <v>55</v>
      </c>
      <c r="J10" s="2">
        <v>144.77564458000001</v>
      </c>
      <c r="K10" s="2">
        <v>38.64</v>
      </c>
      <c r="L10" s="2">
        <f t="shared" si="0"/>
        <v>1.45</v>
      </c>
      <c r="M10" s="2">
        <f t="shared" si="1"/>
        <v>37.200000000000003</v>
      </c>
      <c r="Q10" s="6">
        <v>1.1499999999999999</v>
      </c>
      <c r="R10" s="5">
        <v>601.44999999999993</v>
      </c>
      <c r="S10" s="7">
        <v>0.3</v>
      </c>
      <c r="T10" s="5">
        <v>63.599999999999987</v>
      </c>
      <c r="AM10" s="5" t="str">
        <f t="shared" si="2"/>
        <v/>
      </c>
      <c r="AO10" s="5" t="str">
        <f t="shared" si="3"/>
        <v/>
      </c>
      <c r="AP10" s="2">
        <v>1.1100000000000001</v>
      </c>
      <c r="AQ10" s="5">
        <f t="shared" si="4"/>
        <v>1.1100000000000001</v>
      </c>
      <c r="AR10" s="2">
        <v>1.67</v>
      </c>
      <c r="AS10" s="2">
        <v>34.42</v>
      </c>
      <c r="AT10" s="5">
        <f t="shared" si="7"/>
        <v>665.05</v>
      </c>
      <c r="AU10" s="11">
        <f t="shared" si="8"/>
        <v>0.33668003565603827</v>
      </c>
      <c r="AV10" s="5">
        <f t="shared" si="6"/>
        <v>336.68003565603829</v>
      </c>
    </row>
    <row r="11" spans="1:48" x14ac:dyDescent="0.25">
      <c r="A11" t="s">
        <v>314</v>
      </c>
      <c r="B11" s="1" t="s">
        <v>73</v>
      </c>
      <c r="C11" s="1" t="s">
        <v>74</v>
      </c>
      <c r="D11" s="1" t="s">
        <v>59</v>
      </c>
      <c r="E11" s="1" t="s">
        <v>75</v>
      </c>
      <c r="F11" s="1" t="s">
        <v>66</v>
      </c>
      <c r="G11" s="1" t="s">
        <v>53</v>
      </c>
      <c r="H11" s="1" t="s">
        <v>54</v>
      </c>
      <c r="I11" s="1" t="s">
        <v>55</v>
      </c>
      <c r="J11" s="2">
        <v>4.99963772</v>
      </c>
      <c r="K11" s="2">
        <v>4.8099999999999996</v>
      </c>
      <c r="L11" s="2">
        <f t="shared" si="0"/>
        <v>0</v>
      </c>
      <c r="M11" s="2">
        <f t="shared" si="1"/>
        <v>4.8100000000000005</v>
      </c>
      <c r="AM11" s="5" t="str">
        <f t="shared" si="2"/>
        <v/>
      </c>
      <c r="AO11" s="5" t="str">
        <f t="shared" si="3"/>
        <v/>
      </c>
      <c r="AP11" s="2">
        <v>0.19</v>
      </c>
      <c r="AQ11" s="5">
        <f t="shared" si="4"/>
        <v>0.19</v>
      </c>
      <c r="AR11" s="2">
        <v>0.26</v>
      </c>
      <c r="AS11" s="2">
        <v>4.3600000000000003</v>
      </c>
      <c r="AT11" s="5">
        <f t="shared" si="7"/>
        <v>0</v>
      </c>
      <c r="AU11" s="11">
        <f t="shared" si="8"/>
        <v>0</v>
      </c>
      <c r="AV11" s="5">
        <f t="shared" si="6"/>
        <v>0</v>
      </c>
    </row>
    <row r="12" spans="1:48" x14ac:dyDescent="0.25">
      <c r="A12" t="s">
        <v>314</v>
      </c>
      <c r="B12" s="1" t="s">
        <v>76</v>
      </c>
      <c r="C12" s="1" t="s">
        <v>77</v>
      </c>
      <c r="D12" s="1" t="s">
        <v>78</v>
      </c>
      <c r="E12" s="1" t="s">
        <v>79</v>
      </c>
      <c r="F12" s="1" t="s">
        <v>80</v>
      </c>
      <c r="G12" s="1" t="s">
        <v>53</v>
      </c>
      <c r="H12" s="1" t="s">
        <v>54</v>
      </c>
      <c r="I12" s="1" t="s">
        <v>55</v>
      </c>
      <c r="J12" s="2">
        <v>159.07886434</v>
      </c>
      <c r="K12" s="2">
        <v>38.83</v>
      </c>
      <c r="L12" s="2">
        <f t="shared" si="0"/>
        <v>3.45</v>
      </c>
      <c r="M12" s="2">
        <f t="shared" si="1"/>
        <v>17.12</v>
      </c>
      <c r="Q12" s="6">
        <v>1.64</v>
      </c>
      <c r="R12" s="5">
        <v>857.71999999999991</v>
      </c>
      <c r="S12" s="7">
        <v>1.81</v>
      </c>
      <c r="T12" s="5">
        <v>383.72</v>
      </c>
      <c r="AM12" s="5" t="str">
        <f t="shared" si="2"/>
        <v/>
      </c>
      <c r="AO12" s="5" t="str">
        <f t="shared" si="3"/>
        <v/>
      </c>
      <c r="AQ12" s="5" t="str">
        <f t="shared" si="4"/>
        <v/>
      </c>
      <c r="AS12" s="2">
        <v>17.12</v>
      </c>
      <c r="AT12" s="5">
        <f t="shared" si="7"/>
        <v>1241.44</v>
      </c>
      <c r="AU12" s="11">
        <f t="shared" si="8"/>
        <v>0.62847614986066036</v>
      </c>
      <c r="AV12" s="5">
        <f t="shared" si="6"/>
        <v>628.47614986066037</v>
      </c>
    </row>
    <row r="13" spans="1:48" x14ac:dyDescent="0.25">
      <c r="A13" t="s">
        <v>314</v>
      </c>
      <c r="B13" s="1" t="s">
        <v>76</v>
      </c>
      <c r="C13" s="1" t="s">
        <v>77</v>
      </c>
      <c r="D13" s="1" t="s">
        <v>78</v>
      </c>
      <c r="E13" s="1" t="s">
        <v>79</v>
      </c>
      <c r="F13" s="1" t="s">
        <v>72</v>
      </c>
      <c r="G13" s="1" t="s">
        <v>53</v>
      </c>
      <c r="H13" s="1" t="s">
        <v>54</v>
      </c>
      <c r="I13" s="1" t="s">
        <v>55</v>
      </c>
      <c r="J13" s="2">
        <v>159.07886434</v>
      </c>
      <c r="K13" s="2">
        <v>0.28000000000000003</v>
      </c>
      <c r="L13" s="2">
        <f t="shared" si="0"/>
        <v>0</v>
      </c>
      <c r="M13" s="2">
        <f t="shared" si="1"/>
        <v>0.28000000000000003</v>
      </c>
      <c r="AM13" s="5" t="str">
        <f t="shared" si="2"/>
        <v/>
      </c>
      <c r="AO13" s="5" t="str">
        <f t="shared" si="3"/>
        <v/>
      </c>
      <c r="AQ13" s="5" t="str">
        <f t="shared" si="4"/>
        <v/>
      </c>
      <c r="AS13" s="2">
        <v>0.28000000000000003</v>
      </c>
      <c r="AT13" s="5">
        <f t="shared" si="7"/>
        <v>0</v>
      </c>
      <c r="AU13" s="11">
        <f t="shared" si="8"/>
        <v>0</v>
      </c>
      <c r="AV13" s="5">
        <f t="shared" si="6"/>
        <v>0</v>
      </c>
    </row>
    <row r="14" spans="1:48" x14ac:dyDescent="0.25">
      <c r="A14" t="s">
        <v>314</v>
      </c>
      <c r="B14" s="1" t="s">
        <v>76</v>
      </c>
      <c r="C14" s="1" t="s">
        <v>77</v>
      </c>
      <c r="D14" s="1" t="s">
        <v>78</v>
      </c>
      <c r="E14" s="1" t="s">
        <v>79</v>
      </c>
      <c r="F14" s="1" t="s">
        <v>81</v>
      </c>
      <c r="G14" s="1" t="s">
        <v>53</v>
      </c>
      <c r="H14" s="1" t="s">
        <v>54</v>
      </c>
      <c r="I14" s="1" t="s">
        <v>55</v>
      </c>
      <c r="J14" s="2">
        <v>159.07886434</v>
      </c>
      <c r="K14" s="2">
        <v>37.659999999999997</v>
      </c>
      <c r="L14" s="2">
        <f t="shared" si="0"/>
        <v>0</v>
      </c>
      <c r="M14" s="2">
        <f t="shared" si="1"/>
        <v>1.21</v>
      </c>
      <c r="AM14" s="5" t="str">
        <f t="shared" si="2"/>
        <v/>
      </c>
      <c r="AO14" s="5" t="str">
        <f t="shared" si="3"/>
        <v/>
      </c>
      <c r="AQ14" s="5" t="str">
        <f t="shared" si="4"/>
        <v/>
      </c>
      <c r="AS14" s="2">
        <v>1.21</v>
      </c>
      <c r="AT14" s="5">
        <f t="shared" si="7"/>
        <v>0</v>
      </c>
      <c r="AU14" s="11">
        <f t="shared" si="8"/>
        <v>0</v>
      </c>
      <c r="AV14" s="5">
        <f t="shared" si="6"/>
        <v>0</v>
      </c>
    </row>
    <row r="15" spans="1:48" x14ac:dyDescent="0.25">
      <c r="A15" t="s">
        <v>314</v>
      </c>
      <c r="B15" s="1" t="s">
        <v>82</v>
      </c>
      <c r="C15" s="1" t="s">
        <v>83</v>
      </c>
      <c r="D15" s="1" t="s">
        <v>84</v>
      </c>
      <c r="E15" s="1" t="s">
        <v>85</v>
      </c>
      <c r="F15" s="1" t="s">
        <v>66</v>
      </c>
      <c r="G15" s="1" t="s">
        <v>86</v>
      </c>
      <c r="H15" s="1" t="s">
        <v>54</v>
      </c>
      <c r="I15" s="1" t="s">
        <v>55</v>
      </c>
      <c r="J15" s="2">
        <v>39.002937260000003</v>
      </c>
      <c r="K15" s="2">
        <v>18.760000000000002</v>
      </c>
      <c r="L15" s="2">
        <f t="shared" si="0"/>
        <v>0</v>
      </c>
      <c r="M15" s="2">
        <f t="shared" si="1"/>
        <v>18.54</v>
      </c>
      <c r="AM15" s="5" t="str">
        <f t="shared" si="2"/>
        <v/>
      </c>
      <c r="AO15" s="5" t="str">
        <f t="shared" si="3"/>
        <v/>
      </c>
      <c r="AQ15" s="5" t="str">
        <f t="shared" si="4"/>
        <v/>
      </c>
      <c r="AS15" s="2">
        <v>18.54</v>
      </c>
      <c r="AT15" s="5">
        <f t="shared" si="7"/>
        <v>0</v>
      </c>
      <c r="AU15" s="11">
        <f t="shared" si="8"/>
        <v>0</v>
      </c>
      <c r="AV15" s="5">
        <f t="shared" si="6"/>
        <v>0</v>
      </c>
    </row>
    <row r="16" spans="1:48" x14ac:dyDescent="0.25">
      <c r="A16" t="s">
        <v>314</v>
      </c>
      <c r="B16" s="1" t="s">
        <v>82</v>
      </c>
      <c r="C16" s="1" t="s">
        <v>83</v>
      </c>
      <c r="D16" s="1" t="s">
        <v>84</v>
      </c>
      <c r="E16" s="1" t="s">
        <v>85</v>
      </c>
      <c r="F16" s="1" t="s">
        <v>61</v>
      </c>
      <c r="G16" s="1" t="s">
        <v>86</v>
      </c>
      <c r="H16" s="1" t="s">
        <v>54</v>
      </c>
      <c r="I16" s="1" t="s">
        <v>55</v>
      </c>
      <c r="J16" s="2">
        <v>39.002937260000003</v>
      </c>
      <c r="K16" s="2">
        <v>4.42</v>
      </c>
      <c r="L16" s="2">
        <f t="shared" si="0"/>
        <v>0</v>
      </c>
      <c r="M16" s="2">
        <f t="shared" si="1"/>
        <v>4.41</v>
      </c>
      <c r="AM16" s="5" t="str">
        <f t="shared" si="2"/>
        <v/>
      </c>
      <c r="AO16" s="5" t="str">
        <f t="shared" si="3"/>
        <v/>
      </c>
      <c r="AQ16" s="5" t="str">
        <f t="shared" si="4"/>
        <v/>
      </c>
      <c r="AS16" s="2">
        <v>4.41</v>
      </c>
      <c r="AT16" s="5">
        <f t="shared" si="7"/>
        <v>0</v>
      </c>
      <c r="AU16" s="11">
        <f t="shared" si="8"/>
        <v>0</v>
      </c>
      <c r="AV16" s="5">
        <f t="shared" si="6"/>
        <v>0</v>
      </c>
    </row>
    <row r="17" spans="1:48" x14ac:dyDescent="0.25">
      <c r="A17" t="s">
        <v>314</v>
      </c>
      <c r="B17" s="1" t="s">
        <v>82</v>
      </c>
      <c r="C17" s="1" t="s">
        <v>83</v>
      </c>
      <c r="D17" s="1" t="s">
        <v>84</v>
      </c>
      <c r="E17" s="1" t="s">
        <v>85</v>
      </c>
      <c r="F17" s="1" t="s">
        <v>72</v>
      </c>
      <c r="G17" s="1" t="s">
        <v>86</v>
      </c>
      <c r="H17" s="1" t="s">
        <v>54</v>
      </c>
      <c r="I17" s="1" t="s">
        <v>55</v>
      </c>
      <c r="J17" s="2">
        <v>39.002937260000003</v>
      </c>
      <c r="K17" s="2">
        <v>5.27</v>
      </c>
      <c r="L17" s="2">
        <f t="shared" si="0"/>
        <v>0</v>
      </c>
      <c r="M17" s="2">
        <f t="shared" si="1"/>
        <v>5.27</v>
      </c>
      <c r="AM17" s="5" t="str">
        <f t="shared" si="2"/>
        <v/>
      </c>
      <c r="AO17" s="5" t="str">
        <f t="shared" si="3"/>
        <v/>
      </c>
      <c r="AP17" s="2">
        <v>0.14000000000000001</v>
      </c>
      <c r="AQ17" s="5">
        <f t="shared" si="4"/>
        <v>0.14000000000000001</v>
      </c>
      <c r="AR17" s="2">
        <v>0.21</v>
      </c>
      <c r="AS17" s="2">
        <v>4.92</v>
      </c>
      <c r="AT17" s="5">
        <f t="shared" si="7"/>
        <v>0</v>
      </c>
      <c r="AU17" s="11">
        <f t="shared" si="8"/>
        <v>0</v>
      </c>
      <c r="AV17" s="5">
        <f t="shared" si="6"/>
        <v>0</v>
      </c>
    </row>
    <row r="18" spans="1:48" x14ac:dyDescent="0.25">
      <c r="A18" t="s">
        <v>314</v>
      </c>
      <c r="B18" s="1" t="s">
        <v>82</v>
      </c>
      <c r="C18" s="1" t="s">
        <v>83</v>
      </c>
      <c r="D18" s="1" t="s">
        <v>84</v>
      </c>
      <c r="E18" s="1" t="s">
        <v>85</v>
      </c>
      <c r="F18" s="1" t="s">
        <v>80</v>
      </c>
      <c r="G18" s="1" t="s">
        <v>86</v>
      </c>
      <c r="H18" s="1" t="s">
        <v>54</v>
      </c>
      <c r="I18" s="1" t="s">
        <v>55</v>
      </c>
      <c r="J18" s="2">
        <v>39.002937260000003</v>
      </c>
      <c r="K18" s="2">
        <v>5.27</v>
      </c>
      <c r="L18" s="2">
        <f t="shared" si="0"/>
        <v>0</v>
      </c>
      <c r="M18" s="2">
        <f t="shared" si="1"/>
        <v>5.27</v>
      </c>
      <c r="AM18" s="5" t="str">
        <f t="shared" si="2"/>
        <v/>
      </c>
      <c r="AO18" s="5" t="str">
        <f t="shared" si="3"/>
        <v/>
      </c>
      <c r="AQ18" s="5" t="str">
        <f t="shared" si="4"/>
        <v/>
      </c>
      <c r="AS18" s="2">
        <v>5.27</v>
      </c>
      <c r="AT18" s="5">
        <f t="shared" si="7"/>
        <v>0</v>
      </c>
      <c r="AU18" s="11">
        <f t="shared" si="8"/>
        <v>0</v>
      </c>
      <c r="AV18" s="5">
        <f t="shared" si="6"/>
        <v>0</v>
      </c>
    </row>
    <row r="19" spans="1:48" x14ac:dyDescent="0.25">
      <c r="A19" t="s">
        <v>314</v>
      </c>
      <c r="B19" s="1" t="s">
        <v>82</v>
      </c>
      <c r="C19" s="1" t="s">
        <v>83</v>
      </c>
      <c r="D19" s="1" t="s">
        <v>84</v>
      </c>
      <c r="E19" s="1" t="s">
        <v>85</v>
      </c>
      <c r="F19" s="1" t="s">
        <v>81</v>
      </c>
      <c r="G19" s="1" t="s">
        <v>86</v>
      </c>
      <c r="H19" s="1" t="s">
        <v>54</v>
      </c>
      <c r="I19" s="1" t="s">
        <v>55</v>
      </c>
      <c r="J19" s="2">
        <v>39.002937260000003</v>
      </c>
      <c r="K19" s="2">
        <v>5.08</v>
      </c>
      <c r="L19" s="2">
        <f t="shared" si="0"/>
        <v>0</v>
      </c>
      <c r="M19" s="2">
        <f t="shared" si="1"/>
        <v>5.08</v>
      </c>
      <c r="AM19" s="5" t="str">
        <f t="shared" si="2"/>
        <v/>
      </c>
      <c r="AO19" s="5" t="str">
        <f t="shared" si="3"/>
        <v/>
      </c>
      <c r="AQ19" s="5" t="str">
        <f t="shared" si="4"/>
        <v/>
      </c>
      <c r="AS19" s="2">
        <v>5.08</v>
      </c>
      <c r="AT19" s="5">
        <f t="shared" si="7"/>
        <v>0</v>
      </c>
      <c r="AU19" s="11">
        <f t="shared" si="8"/>
        <v>0</v>
      </c>
      <c r="AV19" s="5">
        <f t="shared" si="6"/>
        <v>0</v>
      </c>
    </row>
    <row r="20" spans="1:48" x14ac:dyDescent="0.25">
      <c r="A20" t="s">
        <v>314</v>
      </c>
      <c r="B20" s="1" t="s">
        <v>87</v>
      </c>
      <c r="C20" s="1" t="s">
        <v>88</v>
      </c>
      <c r="D20" s="1" t="s">
        <v>89</v>
      </c>
      <c r="E20" s="1" t="s">
        <v>90</v>
      </c>
      <c r="F20" s="1" t="s">
        <v>52</v>
      </c>
      <c r="G20" s="1" t="s">
        <v>86</v>
      </c>
      <c r="H20" s="1" t="s">
        <v>54</v>
      </c>
      <c r="I20" s="1" t="s">
        <v>55</v>
      </c>
      <c r="J20" s="2">
        <v>296.86779351000001</v>
      </c>
      <c r="K20" s="2">
        <v>39.56</v>
      </c>
      <c r="L20" s="2">
        <f t="shared" si="0"/>
        <v>0</v>
      </c>
      <c r="M20" s="2">
        <f t="shared" si="1"/>
        <v>25.69</v>
      </c>
      <c r="AM20" s="5" t="str">
        <f t="shared" si="2"/>
        <v/>
      </c>
      <c r="AO20" s="5" t="str">
        <f t="shared" si="3"/>
        <v/>
      </c>
      <c r="AQ20" s="5" t="str">
        <f t="shared" si="4"/>
        <v/>
      </c>
      <c r="AS20" s="2">
        <v>25.69</v>
      </c>
      <c r="AT20" s="5">
        <f t="shared" si="7"/>
        <v>0</v>
      </c>
      <c r="AU20" s="11">
        <f t="shared" si="8"/>
        <v>0</v>
      </c>
      <c r="AV20" s="5">
        <f t="shared" si="6"/>
        <v>0</v>
      </c>
    </row>
    <row r="21" spans="1:48" x14ac:dyDescent="0.25">
      <c r="A21" t="s">
        <v>314</v>
      </c>
      <c r="B21" s="1" t="s">
        <v>87</v>
      </c>
      <c r="C21" s="1" t="s">
        <v>88</v>
      </c>
      <c r="D21" s="1" t="s">
        <v>89</v>
      </c>
      <c r="E21" s="1" t="s">
        <v>90</v>
      </c>
      <c r="F21" s="1" t="s">
        <v>66</v>
      </c>
      <c r="G21" s="1" t="s">
        <v>86</v>
      </c>
      <c r="H21" s="1" t="s">
        <v>54</v>
      </c>
      <c r="I21" s="1" t="s">
        <v>55</v>
      </c>
      <c r="J21" s="2">
        <v>296.86779351000001</v>
      </c>
      <c r="K21" s="2">
        <v>19.75</v>
      </c>
      <c r="L21" s="2">
        <f t="shared" si="0"/>
        <v>0</v>
      </c>
      <c r="M21" s="2">
        <f t="shared" si="1"/>
        <v>19.75</v>
      </c>
      <c r="AM21" s="5" t="str">
        <f t="shared" si="2"/>
        <v/>
      </c>
      <c r="AO21" s="5" t="str">
        <f t="shared" si="3"/>
        <v/>
      </c>
      <c r="AQ21" s="5" t="str">
        <f t="shared" si="4"/>
        <v/>
      </c>
      <c r="AS21" s="2">
        <v>19.75</v>
      </c>
      <c r="AT21" s="5">
        <f t="shared" si="7"/>
        <v>0</v>
      </c>
      <c r="AU21" s="11">
        <f t="shared" si="8"/>
        <v>0</v>
      </c>
      <c r="AV21" s="5">
        <f t="shared" si="6"/>
        <v>0</v>
      </c>
    </row>
    <row r="22" spans="1:48" x14ac:dyDescent="0.25">
      <c r="A22" t="s">
        <v>314</v>
      </c>
      <c r="B22" s="1" t="s">
        <v>87</v>
      </c>
      <c r="C22" s="1" t="s">
        <v>88</v>
      </c>
      <c r="D22" s="1" t="s">
        <v>89</v>
      </c>
      <c r="E22" s="1" t="s">
        <v>90</v>
      </c>
      <c r="F22" s="1" t="s">
        <v>71</v>
      </c>
      <c r="G22" s="1" t="s">
        <v>86</v>
      </c>
      <c r="H22" s="1" t="s">
        <v>54</v>
      </c>
      <c r="I22" s="1" t="s">
        <v>55</v>
      </c>
      <c r="J22" s="2">
        <v>296.86779351000001</v>
      </c>
      <c r="K22" s="2">
        <v>39.69</v>
      </c>
      <c r="L22" s="2">
        <f t="shared" si="0"/>
        <v>0</v>
      </c>
      <c r="M22" s="2">
        <f t="shared" si="1"/>
        <v>39.69</v>
      </c>
      <c r="AM22" s="5" t="str">
        <f t="shared" si="2"/>
        <v/>
      </c>
      <c r="AO22" s="5" t="str">
        <f t="shared" si="3"/>
        <v/>
      </c>
      <c r="AP22" s="2">
        <v>0.82</v>
      </c>
      <c r="AQ22" s="5">
        <f t="shared" si="4"/>
        <v>0.82</v>
      </c>
      <c r="AR22" s="2">
        <v>1.26</v>
      </c>
      <c r="AS22" s="2">
        <v>37.61</v>
      </c>
      <c r="AT22" s="5">
        <f t="shared" si="7"/>
        <v>0</v>
      </c>
      <c r="AU22" s="11">
        <f t="shared" si="8"/>
        <v>0</v>
      </c>
      <c r="AV22" s="5">
        <f t="shared" si="6"/>
        <v>0</v>
      </c>
    </row>
    <row r="23" spans="1:48" x14ac:dyDescent="0.25">
      <c r="A23" t="s">
        <v>314</v>
      </c>
      <c r="B23" s="1" t="s">
        <v>87</v>
      </c>
      <c r="C23" s="1" t="s">
        <v>88</v>
      </c>
      <c r="D23" s="1" t="s">
        <v>89</v>
      </c>
      <c r="E23" s="1" t="s">
        <v>90</v>
      </c>
      <c r="F23" s="1" t="s">
        <v>56</v>
      </c>
      <c r="G23" s="1" t="s">
        <v>86</v>
      </c>
      <c r="H23" s="1" t="s">
        <v>54</v>
      </c>
      <c r="I23" s="1" t="s">
        <v>55</v>
      </c>
      <c r="J23" s="2">
        <v>296.86779351000001</v>
      </c>
      <c r="K23" s="2">
        <v>39.28</v>
      </c>
      <c r="L23" s="2">
        <f t="shared" si="0"/>
        <v>0</v>
      </c>
      <c r="M23" s="2">
        <f t="shared" si="1"/>
        <v>38.630000000000003</v>
      </c>
      <c r="AM23" s="5" t="str">
        <f t="shared" si="2"/>
        <v/>
      </c>
      <c r="AO23" s="5" t="str">
        <f t="shared" si="3"/>
        <v/>
      </c>
      <c r="AQ23" s="5" t="str">
        <f t="shared" si="4"/>
        <v/>
      </c>
      <c r="AS23" s="2">
        <v>38.630000000000003</v>
      </c>
      <c r="AT23" s="5">
        <f t="shared" si="7"/>
        <v>0</v>
      </c>
      <c r="AU23" s="11">
        <f t="shared" si="8"/>
        <v>0</v>
      </c>
      <c r="AV23" s="5">
        <f t="shared" si="6"/>
        <v>0</v>
      </c>
    </row>
    <row r="24" spans="1:48" x14ac:dyDescent="0.25">
      <c r="A24" t="s">
        <v>314</v>
      </c>
      <c r="B24" s="1" t="s">
        <v>87</v>
      </c>
      <c r="C24" s="1" t="s">
        <v>88</v>
      </c>
      <c r="D24" s="1" t="s">
        <v>89</v>
      </c>
      <c r="E24" s="1" t="s">
        <v>90</v>
      </c>
      <c r="F24" s="1" t="s">
        <v>91</v>
      </c>
      <c r="G24" s="1" t="s">
        <v>86</v>
      </c>
      <c r="H24" s="1" t="s">
        <v>54</v>
      </c>
      <c r="I24" s="1" t="s">
        <v>55</v>
      </c>
      <c r="J24" s="2">
        <v>296.86779351000001</v>
      </c>
      <c r="K24" s="2">
        <v>35.56</v>
      </c>
      <c r="L24" s="2">
        <f t="shared" si="0"/>
        <v>0</v>
      </c>
      <c r="M24" s="2">
        <f t="shared" si="1"/>
        <v>24.36</v>
      </c>
      <c r="AM24" s="5" t="str">
        <f t="shared" si="2"/>
        <v/>
      </c>
      <c r="AO24" s="5" t="str">
        <f t="shared" si="3"/>
        <v/>
      </c>
      <c r="AQ24" s="5" t="str">
        <f t="shared" si="4"/>
        <v/>
      </c>
      <c r="AS24" s="2">
        <v>24.36</v>
      </c>
      <c r="AT24" s="5">
        <f t="shared" si="7"/>
        <v>0</v>
      </c>
      <c r="AU24" s="11">
        <f t="shared" si="8"/>
        <v>0</v>
      </c>
      <c r="AV24" s="5">
        <f t="shared" si="6"/>
        <v>0</v>
      </c>
    </row>
    <row r="25" spans="1:48" x14ac:dyDescent="0.25">
      <c r="A25" t="s">
        <v>314</v>
      </c>
      <c r="B25" s="1" t="s">
        <v>87</v>
      </c>
      <c r="C25" s="1" t="s">
        <v>88</v>
      </c>
      <c r="D25" s="1" t="s">
        <v>89</v>
      </c>
      <c r="E25" s="1" t="s">
        <v>90</v>
      </c>
      <c r="F25" s="1" t="s">
        <v>92</v>
      </c>
      <c r="G25" s="1" t="s">
        <v>86</v>
      </c>
      <c r="H25" s="1" t="s">
        <v>54</v>
      </c>
      <c r="I25" s="1" t="s">
        <v>55</v>
      </c>
      <c r="J25" s="2">
        <v>296.86779351000001</v>
      </c>
      <c r="K25" s="2">
        <v>39.659999999999997</v>
      </c>
      <c r="L25" s="2">
        <f t="shared" si="0"/>
        <v>0</v>
      </c>
      <c r="M25" s="2">
        <f t="shared" si="1"/>
        <v>39.67</v>
      </c>
      <c r="AM25" s="5" t="str">
        <f t="shared" si="2"/>
        <v/>
      </c>
      <c r="AO25" s="5" t="str">
        <f t="shared" si="3"/>
        <v/>
      </c>
      <c r="AP25" s="2">
        <v>0.26</v>
      </c>
      <c r="AQ25" s="5">
        <f t="shared" si="4"/>
        <v>0.26</v>
      </c>
      <c r="AR25" s="2">
        <v>0.37</v>
      </c>
      <c r="AS25" s="2">
        <v>39.04</v>
      </c>
      <c r="AT25" s="5">
        <f t="shared" si="7"/>
        <v>0</v>
      </c>
      <c r="AU25" s="11">
        <f t="shared" si="8"/>
        <v>0</v>
      </c>
      <c r="AV25" s="5">
        <f t="shared" si="6"/>
        <v>0</v>
      </c>
    </row>
    <row r="26" spans="1:48" x14ac:dyDescent="0.25">
      <c r="A26" t="s">
        <v>314</v>
      </c>
      <c r="B26" s="1" t="s">
        <v>87</v>
      </c>
      <c r="C26" s="1" t="s">
        <v>88</v>
      </c>
      <c r="D26" s="1" t="s">
        <v>89</v>
      </c>
      <c r="E26" s="1" t="s">
        <v>90</v>
      </c>
      <c r="F26" s="1" t="s">
        <v>93</v>
      </c>
      <c r="G26" s="1" t="s">
        <v>86</v>
      </c>
      <c r="H26" s="1" t="s">
        <v>54</v>
      </c>
      <c r="I26" s="1" t="s">
        <v>55</v>
      </c>
      <c r="J26" s="2">
        <v>296.86779351000001</v>
      </c>
      <c r="K26" s="2">
        <v>37.4</v>
      </c>
      <c r="L26" s="2">
        <f t="shared" si="0"/>
        <v>0</v>
      </c>
      <c r="M26" s="2">
        <f t="shared" si="1"/>
        <v>37.4</v>
      </c>
      <c r="AM26" s="5" t="str">
        <f t="shared" si="2"/>
        <v/>
      </c>
      <c r="AO26" s="5" t="str">
        <f t="shared" si="3"/>
        <v/>
      </c>
      <c r="AP26" s="2">
        <v>1.0900000000000001</v>
      </c>
      <c r="AQ26" s="5">
        <f t="shared" si="4"/>
        <v>1.0900000000000001</v>
      </c>
      <c r="AR26" s="2">
        <v>1.66</v>
      </c>
      <c r="AS26" s="2">
        <v>34.65</v>
      </c>
      <c r="AT26" s="5">
        <f t="shared" si="7"/>
        <v>0</v>
      </c>
      <c r="AU26" s="11">
        <f t="shared" si="8"/>
        <v>0</v>
      </c>
      <c r="AV26" s="5">
        <f t="shared" si="6"/>
        <v>0</v>
      </c>
    </row>
    <row r="27" spans="1:48" x14ac:dyDescent="0.25">
      <c r="A27" t="s">
        <v>314</v>
      </c>
      <c r="B27" s="1" t="s">
        <v>94</v>
      </c>
      <c r="C27" s="1" t="s">
        <v>95</v>
      </c>
      <c r="D27" s="1" t="s">
        <v>96</v>
      </c>
      <c r="E27" s="1" t="s">
        <v>97</v>
      </c>
      <c r="F27" s="1" t="s">
        <v>98</v>
      </c>
      <c r="G27" s="1" t="s">
        <v>86</v>
      </c>
      <c r="H27" s="1" t="s">
        <v>54</v>
      </c>
      <c r="I27" s="1" t="s">
        <v>55</v>
      </c>
      <c r="J27" s="2">
        <v>151.49201565999999</v>
      </c>
      <c r="K27" s="2">
        <v>38.44</v>
      </c>
      <c r="L27" s="2">
        <f t="shared" si="0"/>
        <v>0</v>
      </c>
      <c r="M27" s="2">
        <f t="shared" si="1"/>
        <v>38.44</v>
      </c>
      <c r="AM27" s="5" t="str">
        <f t="shared" si="2"/>
        <v/>
      </c>
      <c r="AO27" s="5" t="str">
        <f t="shared" si="3"/>
        <v/>
      </c>
      <c r="AP27" s="2">
        <v>0.56000000000000005</v>
      </c>
      <c r="AQ27" s="5">
        <f t="shared" si="4"/>
        <v>0.56000000000000005</v>
      </c>
      <c r="AR27" s="2">
        <v>0.84</v>
      </c>
      <c r="AS27" s="2">
        <v>37.04</v>
      </c>
      <c r="AT27" s="5">
        <f t="shared" si="7"/>
        <v>0</v>
      </c>
      <c r="AU27" s="11">
        <f t="shared" si="8"/>
        <v>0</v>
      </c>
      <c r="AV27" s="5">
        <f t="shared" si="6"/>
        <v>0</v>
      </c>
    </row>
    <row r="28" spans="1:48" x14ac:dyDescent="0.25">
      <c r="A28" t="s">
        <v>314</v>
      </c>
      <c r="B28" s="1" t="s">
        <v>94</v>
      </c>
      <c r="C28" s="1" t="s">
        <v>95</v>
      </c>
      <c r="D28" s="1" t="s">
        <v>96</v>
      </c>
      <c r="E28" s="1" t="s">
        <v>97</v>
      </c>
      <c r="F28" s="1" t="s">
        <v>99</v>
      </c>
      <c r="G28" s="1" t="s">
        <v>86</v>
      </c>
      <c r="H28" s="1" t="s">
        <v>54</v>
      </c>
      <c r="I28" s="1" t="s">
        <v>55</v>
      </c>
      <c r="J28" s="2">
        <v>151.49201565999999</v>
      </c>
      <c r="K28" s="2">
        <v>37.36</v>
      </c>
      <c r="L28" s="2">
        <f t="shared" si="0"/>
        <v>0</v>
      </c>
      <c r="M28" s="2">
        <f t="shared" si="1"/>
        <v>21.33</v>
      </c>
      <c r="AM28" s="5" t="str">
        <f t="shared" si="2"/>
        <v/>
      </c>
      <c r="AO28" s="5" t="str">
        <f t="shared" si="3"/>
        <v/>
      </c>
      <c r="AQ28" s="5" t="str">
        <f t="shared" si="4"/>
        <v/>
      </c>
      <c r="AS28" s="2">
        <v>21.33</v>
      </c>
      <c r="AT28" s="5">
        <f t="shared" si="7"/>
        <v>0</v>
      </c>
      <c r="AU28" s="11">
        <f t="shared" si="8"/>
        <v>0</v>
      </c>
      <c r="AV28" s="5">
        <f t="shared" si="6"/>
        <v>0</v>
      </c>
    </row>
    <row r="29" spans="1:48" x14ac:dyDescent="0.25">
      <c r="A29" t="s">
        <v>314</v>
      </c>
      <c r="B29" s="1" t="s">
        <v>94</v>
      </c>
      <c r="C29" s="1" t="s">
        <v>95</v>
      </c>
      <c r="D29" s="1" t="s">
        <v>96</v>
      </c>
      <c r="E29" s="1" t="s">
        <v>97</v>
      </c>
      <c r="F29" s="1" t="s">
        <v>100</v>
      </c>
      <c r="G29" s="1" t="s">
        <v>86</v>
      </c>
      <c r="H29" s="1" t="s">
        <v>54</v>
      </c>
      <c r="I29" s="1" t="s">
        <v>55</v>
      </c>
      <c r="J29" s="2">
        <v>151.49201565999999</v>
      </c>
      <c r="K29" s="2">
        <v>38.04</v>
      </c>
      <c r="L29" s="2">
        <f t="shared" si="0"/>
        <v>0</v>
      </c>
      <c r="M29" s="2">
        <f t="shared" si="1"/>
        <v>38.03</v>
      </c>
      <c r="AM29" s="5" t="str">
        <f t="shared" si="2"/>
        <v/>
      </c>
      <c r="AO29" s="5" t="str">
        <f t="shared" si="3"/>
        <v/>
      </c>
      <c r="AP29" s="2">
        <v>0.63</v>
      </c>
      <c r="AQ29" s="5">
        <f t="shared" si="4"/>
        <v>0.63</v>
      </c>
      <c r="AR29" s="2">
        <v>0.95</v>
      </c>
      <c r="AS29" s="2">
        <v>36.450000000000003</v>
      </c>
      <c r="AT29" s="5">
        <f t="shared" si="7"/>
        <v>0</v>
      </c>
      <c r="AU29" s="11">
        <f t="shared" si="8"/>
        <v>0</v>
      </c>
      <c r="AV29" s="5">
        <f t="shared" si="6"/>
        <v>0</v>
      </c>
    </row>
    <row r="30" spans="1:48" x14ac:dyDescent="0.25">
      <c r="A30" t="s">
        <v>314</v>
      </c>
      <c r="B30" s="1" t="s">
        <v>94</v>
      </c>
      <c r="C30" s="1" t="s">
        <v>95</v>
      </c>
      <c r="D30" s="1" t="s">
        <v>96</v>
      </c>
      <c r="E30" s="1" t="s">
        <v>97</v>
      </c>
      <c r="F30" s="1" t="s">
        <v>101</v>
      </c>
      <c r="G30" s="1" t="s">
        <v>86</v>
      </c>
      <c r="H30" s="1" t="s">
        <v>54</v>
      </c>
      <c r="I30" s="1" t="s">
        <v>55</v>
      </c>
      <c r="J30" s="2">
        <v>151.49201565999999</v>
      </c>
      <c r="K30" s="2">
        <v>31.09</v>
      </c>
      <c r="L30" s="2">
        <f t="shared" si="0"/>
        <v>0</v>
      </c>
      <c r="M30" s="2">
        <f t="shared" si="1"/>
        <v>8.44</v>
      </c>
      <c r="AM30" s="5" t="str">
        <f t="shared" si="2"/>
        <v/>
      </c>
      <c r="AO30" s="5" t="str">
        <f t="shared" si="3"/>
        <v/>
      </c>
      <c r="AQ30" s="5" t="str">
        <f t="shared" si="4"/>
        <v/>
      </c>
      <c r="AS30" s="2">
        <v>8.44</v>
      </c>
      <c r="AT30" s="5">
        <f t="shared" si="7"/>
        <v>0</v>
      </c>
      <c r="AU30" s="11">
        <f t="shared" si="8"/>
        <v>0</v>
      </c>
      <c r="AV30" s="5">
        <f t="shared" si="6"/>
        <v>0</v>
      </c>
    </row>
    <row r="31" spans="1:48" x14ac:dyDescent="0.25">
      <c r="A31" t="s">
        <v>314</v>
      </c>
      <c r="B31" s="1" t="s">
        <v>102</v>
      </c>
      <c r="C31" s="1" t="s">
        <v>103</v>
      </c>
      <c r="D31" s="1" t="s">
        <v>104</v>
      </c>
      <c r="E31" s="1" t="s">
        <v>105</v>
      </c>
      <c r="F31" s="1" t="s">
        <v>80</v>
      </c>
      <c r="G31" s="1" t="s">
        <v>86</v>
      </c>
      <c r="H31" s="1" t="s">
        <v>54</v>
      </c>
      <c r="I31" s="1" t="s">
        <v>55</v>
      </c>
      <c r="J31" s="2">
        <v>20.60766997</v>
      </c>
      <c r="K31" s="2">
        <v>0.17</v>
      </c>
      <c r="L31" s="2">
        <f t="shared" si="0"/>
        <v>0</v>
      </c>
      <c r="M31" s="2">
        <f t="shared" si="1"/>
        <v>0.17</v>
      </c>
      <c r="AM31" s="5" t="str">
        <f t="shared" si="2"/>
        <v/>
      </c>
      <c r="AO31" s="5" t="str">
        <f t="shared" si="3"/>
        <v/>
      </c>
      <c r="AQ31" s="5" t="str">
        <f t="shared" si="4"/>
        <v/>
      </c>
      <c r="AS31" s="2">
        <v>0.17</v>
      </c>
      <c r="AT31" s="5">
        <f t="shared" si="7"/>
        <v>0</v>
      </c>
      <c r="AU31" s="11">
        <f t="shared" si="8"/>
        <v>0</v>
      </c>
      <c r="AV31" s="5">
        <f t="shared" si="6"/>
        <v>0</v>
      </c>
    </row>
    <row r="32" spans="1:48" x14ac:dyDescent="0.25">
      <c r="A32" t="s">
        <v>314</v>
      </c>
      <c r="B32" s="1" t="s">
        <v>102</v>
      </c>
      <c r="C32" s="1" t="s">
        <v>103</v>
      </c>
      <c r="D32" s="1" t="s">
        <v>104</v>
      </c>
      <c r="E32" s="1" t="s">
        <v>105</v>
      </c>
      <c r="F32" s="1" t="s">
        <v>81</v>
      </c>
      <c r="G32" s="1" t="s">
        <v>86</v>
      </c>
      <c r="H32" s="1" t="s">
        <v>54</v>
      </c>
      <c r="I32" s="1" t="s">
        <v>55</v>
      </c>
      <c r="J32" s="2">
        <v>20.60766997</v>
      </c>
      <c r="K32" s="2">
        <v>20.43</v>
      </c>
      <c r="L32" s="2">
        <f t="shared" si="0"/>
        <v>0</v>
      </c>
      <c r="M32" s="2">
        <f t="shared" si="1"/>
        <v>20.43</v>
      </c>
      <c r="AM32" s="5" t="str">
        <f t="shared" si="2"/>
        <v/>
      </c>
      <c r="AO32" s="5" t="str">
        <f t="shared" si="3"/>
        <v/>
      </c>
      <c r="AQ32" s="5" t="str">
        <f t="shared" si="4"/>
        <v/>
      </c>
      <c r="AS32" s="2">
        <v>20.43</v>
      </c>
      <c r="AT32" s="5">
        <f t="shared" si="7"/>
        <v>0</v>
      </c>
      <c r="AU32" s="11">
        <f t="shared" si="8"/>
        <v>0</v>
      </c>
      <c r="AV32" s="5">
        <f t="shared" si="6"/>
        <v>0</v>
      </c>
    </row>
    <row r="33" spans="1:48" x14ac:dyDescent="0.25">
      <c r="A33" t="s">
        <v>314</v>
      </c>
      <c r="B33" s="1" t="s">
        <v>106</v>
      </c>
      <c r="C33" s="1" t="s">
        <v>107</v>
      </c>
      <c r="D33" s="1" t="s">
        <v>108</v>
      </c>
      <c r="E33" s="1" t="s">
        <v>109</v>
      </c>
      <c r="F33" s="1" t="s">
        <v>81</v>
      </c>
      <c r="G33" s="1" t="s">
        <v>86</v>
      </c>
      <c r="H33" s="1" t="s">
        <v>54</v>
      </c>
      <c r="I33" s="1" t="s">
        <v>55</v>
      </c>
      <c r="J33" s="2">
        <v>4.0224227600000004</v>
      </c>
      <c r="K33" s="2">
        <v>3.48</v>
      </c>
      <c r="L33" s="2">
        <f t="shared" si="0"/>
        <v>0</v>
      </c>
      <c r="M33" s="2">
        <f t="shared" si="1"/>
        <v>3.48</v>
      </c>
      <c r="AM33" s="5" t="str">
        <f t="shared" si="2"/>
        <v/>
      </c>
      <c r="AO33" s="5" t="str">
        <f t="shared" si="3"/>
        <v/>
      </c>
      <c r="AQ33" s="5" t="str">
        <f t="shared" si="4"/>
        <v/>
      </c>
      <c r="AS33" s="2">
        <v>3.48</v>
      </c>
      <c r="AT33" s="5">
        <f t="shared" si="7"/>
        <v>0</v>
      </c>
      <c r="AU33" s="11">
        <f t="shared" si="8"/>
        <v>0</v>
      </c>
      <c r="AV33" s="5">
        <f t="shared" si="6"/>
        <v>0</v>
      </c>
    </row>
    <row r="34" spans="1:48" x14ac:dyDescent="0.25">
      <c r="A34" t="s">
        <v>314</v>
      </c>
      <c r="B34" s="1" t="s">
        <v>110</v>
      </c>
      <c r="C34" s="1" t="s">
        <v>111</v>
      </c>
      <c r="D34" s="1" t="s">
        <v>112</v>
      </c>
      <c r="E34" s="1" t="s">
        <v>75</v>
      </c>
      <c r="F34" s="1" t="s">
        <v>81</v>
      </c>
      <c r="G34" s="1" t="s">
        <v>86</v>
      </c>
      <c r="H34" s="1" t="s">
        <v>54</v>
      </c>
      <c r="I34" s="1" t="s">
        <v>55</v>
      </c>
      <c r="J34" s="2">
        <v>5.6181036899999999</v>
      </c>
      <c r="K34" s="2">
        <v>5.17</v>
      </c>
      <c r="L34" s="2">
        <f t="shared" si="0"/>
        <v>0</v>
      </c>
      <c r="M34" s="2">
        <f t="shared" si="1"/>
        <v>5.17</v>
      </c>
      <c r="AM34" s="5" t="str">
        <f t="shared" si="2"/>
        <v/>
      </c>
      <c r="AO34" s="5" t="str">
        <f t="shared" si="3"/>
        <v/>
      </c>
      <c r="AQ34" s="5" t="str">
        <f t="shared" si="4"/>
        <v/>
      </c>
      <c r="AS34" s="2">
        <v>5.17</v>
      </c>
      <c r="AT34" s="5">
        <f t="shared" si="7"/>
        <v>0</v>
      </c>
      <c r="AU34" s="11">
        <f t="shared" si="8"/>
        <v>0</v>
      </c>
      <c r="AV34" s="5">
        <f t="shared" si="6"/>
        <v>0</v>
      </c>
    </row>
    <row r="35" spans="1:48" x14ac:dyDescent="0.25">
      <c r="A35" t="s">
        <v>314</v>
      </c>
      <c r="B35" s="1" t="s">
        <v>113</v>
      </c>
      <c r="C35" s="1" t="s">
        <v>114</v>
      </c>
      <c r="D35" s="1" t="s">
        <v>115</v>
      </c>
      <c r="E35" s="1" t="s">
        <v>116</v>
      </c>
      <c r="F35" s="1" t="s">
        <v>80</v>
      </c>
      <c r="G35" s="1" t="s">
        <v>86</v>
      </c>
      <c r="H35" s="1" t="s">
        <v>54</v>
      </c>
      <c r="I35" s="1" t="s">
        <v>55</v>
      </c>
      <c r="J35" s="2">
        <v>5.2124102199999998</v>
      </c>
      <c r="K35" s="2">
        <v>0.69</v>
      </c>
      <c r="L35" s="2">
        <f t="shared" ref="L35:L66" si="9">SUM(O35,Q35,S35,U35,W35,Y35,AA35,AC35,AF35,AH35,AJ35)</f>
        <v>0</v>
      </c>
      <c r="M35" s="2">
        <f t="shared" ref="M35:M66" si="10">SUM(N35,AE35,AL35,AN35,AP35,AR35,AS35)</f>
        <v>0.69</v>
      </c>
      <c r="AM35" s="5" t="str">
        <f t="shared" ref="AM35:AM66" si="11">IF(AL35&gt;0,AL35*$AM$1,"")</f>
        <v/>
      </c>
      <c r="AO35" s="5" t="str">
        <f t="shared" ref="AO35:AO66" si="12">IF(AN35&gt;0,AN35*$AO$1,"")</f>
        <v/>
      </c>
      <c r="AQ35" s="5" t="str">
        <f t="shared" ref="AQ35:AQ66" si="13">IF(AP35&gt;0,AP35*$AQ$1,"")</f>
        <v/>
      </c>
      <c r="AS35" s="2">
        <v>0.69</v>
      </c>
      <c r="AT35" s="5">
        <f t="shared" si="7"/>
        <v>0</v>
      </c>
      <c r="AU35" s="11">
        <f t="shared" si="8"/>
        <v>0</v>
      </c>
      <c r="AV35" s="5">
        <f t="shared" si="6"/>
        <v>0</v>
      </c>
    </row>
    <row r="36" spans="1:48" x14ac:dyDescent="0.25">
      <c r="A36" t="s">
        <v>314</v>
      </c>
      <c r="B36" s="1" t="s">
        <v>113</v>
      </c>
      <c r="C36" s="1" t="s">
        <v>114</v>
      </c>
      <c r="D36" s="1" t="s">
        <v>115</v>
      </c>
      <c r="E36" s="1" t="s">
        <v>116</v>
      </c>
      <c r="F36" s="1" t="s">
        <v>81</v>
      </c>
      <c r="G36" s="1" t="s">
        <v>86</v>
      </c>
      <c r="H36" s="1" t="s">
        <v>54</v>
      </c>
      <c r="I36" s="1" t="s">
        <v>55</v>
      </c>
      <c r="J36" s="2">
        <v>5.2124102199999998</v>
      </c>
      <c r="K36" s="2">
        <v>4.3600000000000003</v>
      </c>
      <c r="L36" s="2">
        <f t="shared" si="9"/>
        <v>0</v>
      </c>
      <c r="M36" s="2">
        <f t="shared" si="10"/>
        <v>4.3600000000000003</v>
      </c>
      <c r="AM36" s="5" t="str">
        <f t="shared" si="11"/>
        <v/>
      </c>
      <c r="AO36" s="5" t="str">
        <f t="shared" si="12"/>
        <v/>
      </c>
      <c r="AQ36" s="5" t="str">
        <f t="shared" si="13"/>
        <v/>
      </c>
      <c r="AS36" s="2">
        <v>4.3600000000000003</v>
      </c>
      <c r="AT36" s="5">
        <f t="shared" si="7"/>
        <v>0</v>
      </c>
      <c r="AU36" s="11">
        <f t="shared" si="8"/>
        <v>0</v>
      </c>
      <c r="AV36" s="5">
        <f t="shared" si="6"/>
        <v>0</v>
      </c>
    </row>
    <row r="37" spans="1:48" x14ac:dyDescent="0.25">
      <c r="A37" t="s">
        <v>314</v>
      </c>
      <c r="B37" s="1" t="s">
        <v>117</v>
      </c>
      <c r="C37" s="1" t="s">
        <v>107</v>
      </c>
      <c r="D37" s="1" t="s">
        <v>108</v>
      </c>
      <c r="E37" s="1" t="s">
        <v>109</v>
      </c>
      <c r="F37" s="1" t="s">
        <v>61</v>
      </c>
      <c r="G37" s="1" t="s">
        <v>86</v>
      </c>
      <c r="H37" s="1" t="s">
        <v>54</v>
      </c>
      <c r="I37" s="1" t="s">
        <v>55</v>
      </c>
      <c r="J37" s="2">
        <v>87.954696999999996</v>
      </c>
      <c r="K37" s="2">
        <v>19.63</v>
      </c>
      <c r="L37" s="2">
        <f t="shared" si="9"/>
        <v>0</v>
      </c>
      <c r="M37" s="2">
        <f t="shared" si="10"/>
        <v>19.399999999999999</v>
      </c>
      <c r="AM37" s="5" t="str">
        <f t="shared" si="11"/>
        <v/>
      </c>
      <c r="AO37" s="5" t="str">
        <f t="shared" si="12"/>
        <v/>
      </c>
      <c r="AQ37" s="5" t="str">
        <f t="shared" si="13"/>
        <v/>
      </c>
      <c r="AS37" s="2">
        <v>19.399999999999999</v>
      </c>
      <c r="AT37" s="5">
        <f t="shared" si="7"/>
        <v>0</v>
      </c>
      <c r="AU37" s="11">
        <f t="shared" si="8"/>
        <v>0</v>
      </c>
      <c r="AV37" s="5">
        <f t="shared" si="6"/>
        <v>0</v>
      </c>
    </row>
    <row r="38" spans="1:48" x14ac:dyDescent="0.25">
      <c r="A38" t="s">
        <v>314</v>
      </c>
      <c r="B38" s="1" t="s">
        <v>117</v>
      </c>
      <c r="C38" s="1" t="s">
        <v>107</v>
      </c>
      <c r="D38" s="1" t="s">
        <v>108</v>
      </c>
      <c r="E38" s="1" t="s">
        <v>109</v>
      </c>
      <c r="F38" s="1" t="s">
        <v>72</v>
      </c>
      <c r="G38" s="1" t="s">
        <v>86</v>
      </c>
      <c r="H38" s="1" t="s">
        <v>54</v>
      </c>
      <c r="I38" s="1" t="s">
        <v>55</v>
      </c>
      <c r="J38" s="2">
        <v>87.954696999999996</v>
      </c>
      <c r="K38" s="2">
        <v>34.31</v>
      </c>
      <c r="L38" s="2">
        <f t="shared" si="9"/>
        <v>0</v>
      </c>
      <c r="M38" s="2">
        <f t="shared" si="10"/>
        <v>28.560000000000002</v>
      </c>
      <c r="AM38" s="5" t="str">
        <f t="shared" si="11"/>
        <v/>
      </c>
      <c r="AO38" s="5" t="str">
        <f t="shared" si="12"/>
        <v/>
      </c>
      <c r="AP38" s="2">
        <v>0.69</v>
      </c>
      <c r="AQ38" s="5">
        <f t="shared" si="13"/>
        <v>0.69</v>
      </c>
      <c r="AR38" s="2">
        <v>1.0900000000000001</v>
      </c>
      <c r="AS38" s="2">
        <v>26.78</v>
      </c>
      <c r="AT38" s="5">
        <f t="shared" si="7"/>
        <v>0</v>
      </c>
      <c r="AU38" s="11">
        <f t="shared" si="8"/>
        <v>0</v>
      </c>
      <c r="AV38" s="5">
        <f t="shared" si="6"/>
        <v>0</v>
      </c>
    </row>
    <row r="39" spans="1:48" x14ac:dyDescent="0.25">
      <c r="A39" t="s">
        <v>314</v>
      </c>
      <c r="B39" s="1" t="s">
        <v>117</v>
      </c>
      <c r="C39" s="1" t="s">
        <v>107</v>
      </c>
      <c r="D39" s="1" t="s">
        <v>108</v>
      </c>
      <c r="E39" s="1" t="s">
        <v>109</v>
      </c>
      <c r="F39" s="1" t="s">
        <v>80</v>
      </c>
      <c r="G39" s="1" t="s">
        <v>86</v>
      </c>
      <c r="H39" s="1" t="s">
        <v>54</v>
      </c>
      <c r="I39" s="1" t="s">
        <v>55</v>
      </c>
      <c r="J39" s="2">
        <v>87.954696999999996</v>
      </c>
      <c r="K39" s="2">
        <v>33.94</v>
      </c>
      <c r="L39" s="2">
        <f t="shared" si="9"/>
        <v>0</v>
      </c>
      <c r="M39" s="2">
        <f t="shared" si="10"/>
        <v>31.55</v>
      </c>
      <c r="AM39" s="5" t="str">
        <f t="shared" si="11"/>
        <v/>
      </c>
      <c r="AO39" s="5" t="str">
        <f t="shared" si="12"/>
        <v/>
      </c>
      <c r="AQ39" s="5" t="str">
        <f t="shared" si="13"/>
        <v/>
      </c>
      <c r="AS39" s="2">
        <v>31.55</v>
      </c>
      <c r="AT39" s="5">
        <f t="shared" si="7"/>
        <v>0</v>
      </c>
      <c r="AU39" s="11">
        <f t="shared" si="8"/>
        <v>0</v>
      </c>
      <c r="AV39" s="5">
        <f t="shared" si="6"/>
        <v>0</v>
      </c>
    </row>
    <row r="40" spans="1:48" x14ac:dyDescent="0.25">
      <c r="A40" t="s">
        <v>314</v>
      </c>
      <c r="B40" s="1" t="s">
        <v>118</v>
      </c>
      <c r="C40" s="1" t="s">
        <v>119</v>
      </c>
      <c r="D40" s="1" t="s">
        <v>120</v>
      </c>
      <c r="E40" s="1" t="s">
        <v>121</v>
      </c>
      <c r="F40" s="1" t="s">
        <v>98</v>
      </c>
      <c r="G40" s="1" t="s">
        <v>55</v>
      </c>
      <c r="H40" s="1" t="s">
        <v>54</v>
      </c>
      <c r="I40" s="1" t="s">
        <v>55</v>
      </c>
      <c r="J40" s="2">
        <v>463.96306750000002</v>
      </c>
      <c r="K40" s="2">
        <v>39.880000000000003</v>
      </c>
      <c r="L40" s="2">
        <f t="shared" si="9"/>
        <v>0</v>
      </c>
      <c r="M40" s="2">
        <f t="shared" si="10"/>
        <v>0.08</v>
      </c>
      <c r="AM40" s="5" t="str">
        <f t="shared" si="11"/>
        <v/>
      </c>
      <c r="AO40" s="5" t="str">
        <f t="shared" si="12"/>
        <v/>
      </c>
      <c r="AQ40" s="5" t="str">
        <f t="shared" si="13"/>
        <v/>
      </c>
      <c r="AS40" s="2">
        <v>0.08</v>
      </c>
      <c r="AT40" s="5">
        <f t="shared" si="7"/>
        <v>0</v>
      </c>
      <c r="AU40" s="11">
        <f t="shared" si="8"/>
        <v>0</v>
      </c>
      <c r="AV40" s="5">
        <f t="shared" si="6"/>
        <v>0</v>
      </c>
    </row>
    <row r="41" spans="1:48" x14ac:dyDescent="0.25">
      <c r="A41" t="s">
        <v>314</v>
      </c>
      <c r="B41" s="1" t="s">
        <v>118</v>
      </c>
      <c r="C41" s="1" t="s">
        <v>119</v>
      </c>
      <c r="D41" s="1" t="s">
        <v>120</v>
      </c>
      <c r="E41" s="1" t="s">
        <v>121</v>
      </c>
      <c r="F41" s="1" t="s">
        <v>100</v>
      </c>
      <c r="G41" s="1" t="s">
        <v>55</v>
      </c>
      <c r="H41" s="1" t="s">
        <v>54</v>
      </c>
      <c r="I41" s="1" t="s">
        <v>55</v>
      </c>
      <c r="J41" s="2">
        <v>463.96306750000002</v>
      </c>
      <c r="K41" s="2">
        <v>39.61</v>
      </c>
      <c r="L41" s="2">
        <f t="shared" si="9"/>
        <v>0</v>
      </c>
      <c r="M41" s="2">
        <f t="shared" si="10"/>
        <v>0.44</v>
      </c>
      <c r="AM41" s="5" t="str">
        <f t="shared" si="11"/>
        <v/>
      </c>
      <c r="AO41" s="5" t="str">
        <f t="shared" si="12"/>
        <v/>
      </c>
      <c r="AQ41" s="5" t="str">
        <f t="shared" si="13"/>
        <v/>
      </c>
      <c r="AS41" s="2">
        <v>0.44</v>
      </c>
      <c r="AT41" s="5">
        <f t="shared" si="7"/>
        <v>0</v>
      </c>
      <c r="AU41" s="11">
        <f t="shared" si="8"/>
        <v>0</v>
      </c>
      <c r="AV41" s="5">
        <f t="shared" si="6"/>
        <v>0</v>
      </c>
    </row>
    <row r="42" spans="1:48" x14ac:dyDescent="0.25">
      <c r="A42" t="s">
        <v>315</v>
      </c>
      <c r="B42" s="1" t="s">
        <v>122</v>
      </c>
      <c r="C42" s="1" t="s">
        <v>123</v>
      </c>
      <c r="D42" s="1" t="s">
        <v>124</v>
      </c>
      <c r="E42" s="1" t="s">
        <v>125</v>
      </c>
      <c r="F42" s="1" t="s">
        <v>92</v>
      </c>
      <c r="G42" s="1" t="s">
        <v>126</v>
      </c>
      <c r="H42" s="1" t="s">
        <v>54</v>
      </c>
      <c r="I42" s="1" t="s">
        <v>127</v>
      </c>
      <c r="J42" s="2">
        <v>111.02</v>
      </c>
      <c r="K42" s="2">
        <v>39.44</v>
      </c>
      <c r="L42" s="2">
        <f t="shared" si="9"/>
        <v>5.56</v>
      </c>
      <c r="M42" s="2">
        <f t="shared" si="10"/>
        <v>4.76</v>
      </c>
      <c r="S42" s="7">
        <v>5.56</v>
      </c>
      <c r="T42" s="5">
        <v>1178.72</v>
      </c>
      <c r="AM42" s="5" t="str">
        <f t="shared" si="11"/>
        <v/>
      </c>
      <c r="AO42" s="5" t="str">
        <f t="shared" si="12"/>
        <v/>
      </c>
      <c r="AQ42" s="5" t="str">
        <f t="shared" si="13"/>
        <v/>
      </c>
      <c r="AS42" s="2">
        <v>4.76</v>
      </c>
      <c r="AT42" s="5">
        <f t="shared" si="7"/>
        <v>1178.72</v>
      </c>
      <c r="AU42" s="11">
        <f t="shared" si="8"/>
        <v>0.59672429385532733</v>
      </c>
      <c r="AV42" s="5">
        <f t="shared" si="6"/>
        <v>596.72429385532735</v>
      </c>
    </row>
    <row r="43" spans="1:48" x14ac:dyDescent="0.25">
      <c r="A43" t="s">
        <v>315</v>
      </c>
      <c r="B43" s="1" t="s">
        <v>128</v>
      </c>
      <c r="C43" s="1" t="s">
        <v>129</v>
      </c>
      <c r="D43" s="1" t="s">
        <v>130</v>
      </c>
      <c r="E43" s="1" t="s">
        <v>125</v>
      </c>
      <c r="F43" s="1" t="s">
        <v>93</v>
      </c>
      <c r="G43" s="1" t="s">
        <v>126</v>
      </c>
      <c r="H43" s="1" t="s">
        <v>54</v>
      </c>
      <c r="I43" s="1" t="s">
        <v>127</v>
      </c>
      <c r="J43" s="2">
        <v>134.49</v>
      </c>
      <c r="K43" s="2">
        <v>39.67</v>
      </c>
      <c r="L43" s="2">
        <f t="shared" si="9"/>
        <v>16.22</v>
      </c>
      <c r="M43" s="2">
        <f t="shared" si="10"/>
        <v>7.97</v>
      </c>
      <c r="S43" s="7">
        <v>12.49</v>
      </c>
      <c r="T43" s="5">
        <v>2647.88</v>
      </c>
      <c r="U43" s="8">
        <v>3.73</v>
      </c>
      <c r="V43" s="5">
        <v>236.85499999999999</v>
      </c>
      <c r="AM43" s="5" t="str">
        <f t="shared" si="11"/>
        <v/>
      </c>
      <c r="AO43" s="5" t="str">
        <f t="shared" si="12"/>
        <v/>
      </c>
      <c r="AQ43" s="5" t="str">
        <f t="shared" si="13"/>
        <v/>
      </c>
      <c r="AS43" s="2">
        <v>7.97</v>
      </c>
      <c r="AT43" s="5">
        <f t="shared" si="7"/>
        <v>2884.7350000000001</v>
      </c>
      <c r="AU43" s="11">
        <f t="shared" si="8"/>
        <v>1.4603904708792146</v>
      </c>
      <c r="AV43" s="5">
        <f t="shared" si="6"/>
        <v>1460.3904708792145</v>
      </c>
    </row>
    <row r="44" spans="1:48" x14ac:dyDescent="0.25">
      <c r="A44" t="s">
        <v>315</v>
      </c>
      <c r="B44" s="1" t="s">
        <v>128</v>
      </c>
      <c r="C44" s="1" t="s">
        <v>129</v>
      </c>
      <c r="D44" s="1" t="s">
        <v>130</v>
      </c>
      <c r="E44" s="1" t="s">
        <v>125</v>
      </c>
      <c r="F44" s="1" t="s">
        <v>101</v>
      </c>
      <c r="G44" s="1" t="s">
        <v>126</v>
      </c>
      <c r="H44" s="1" t="s">
        <v>54</v>
      </c>
      <c r="I44" s="1" t="s">
        <v>127</v>
      </c>
      <c r="J44" s="2">
        <v>134.49</v>
      </c>
      <c r="K44" s="2">
        <v>18.72</v>
      </c>
      <c r="L44" s="2">
        <f t="shared" si="9"/>
        <v>0.83000000000000007</v>
      </c>
      <c r="M44" s="2">
        <f t="shared" si="10"/>
        <v>0.42</v>
      </c>
      <c r="U44" s="8">
        <v>0.06</v>
      </c>
      <c r="V44" s="5">
        <v>3.81</v>
      </c>
      <c r="AA44" s="9">
        <v>0.77</v>
      </c>
      <c r="AB44" s="5">
        <v>19.635000000000002</v>
      </c>
      <c r="AM44" s="5" t="str">
        <f t="shared" si="11"/>
        <v/>
      </c>
      <c r="AO44" s="5" t="str">
        <f t="shared" si="12"/>
        <v/>
      </c>
      <c r="AQ44" s="5" t="str">
        <f t="shared" si="13"/>
        <v/>
      </c>
      <c r="AS44" s="2">
        <v>0.42</v>
      </c>
      <c r="AT44" s="5">
        <f t="shared" si="7"/>
        <v>23.445</v>
      </c>
      <c r="AU44" s="11">
        <f t="shared" si="8"/>
        <v>1.1868977424187381E-2</v>
      </c>
      <c r="AV44" s="5">
        <f t="shared" si="6"/>
        <v>11.868977424187381</v>
      </c>
    </row>
    <row r="45" spans="1:48" x14ac:dyDescent="0.25">
      <c r="A45" t="s">
        <v>315</v>
      </c>
      <c r="B45" s="1" t="s">
        <v>131</v>
      </c>
      <c r="C45" s="1" t="s">
        <v>132</v>
      </c>
      <c r="D45" s="1" t="s">
        <v>133</v>
      </c>
      <c r="E45" s="1" t="s">
        <v>125</v>
      </c>
      <c r="F45" s="1" t="s">
        <v>99</v>
      </c>
      <c r="G45" s="1" t="s">
        <v>126</v>
      </c>
      <c r="H45" s="1" t="s">
        <v>54</v>
      </c>
      <c r="I45" s="1" t="s">
        <v>127</v>
      </c>
      <c r="J45" s="2">
        <v>39.92</v>
      </c>
      <c r="K45" s="2">
        <v>38.909999999999997</v>
      </c>
      <c r="L45" s="2">
        <f t="shared" si="9"/>
        <v>29.820000000000004</v>
      </c>
      <c r="M45" s="2">
        <f t="shared" si="10"/>
        <v>2.4900000000000002</v>
      </c>
      <c r="S45" s="7">
        <v>16.71</v>
      </c>
      <c r="T45" s="5">
        <v>3542.52</v>
      </c>
      <c r="U45" s="8">
        <v>8.24</v>
      </c>
      <c r="V45" s="5">
        <v>523.24</v>
      </c>
      <c r="AA45" s="9">
        <v>4.87</v>
      </c>
      <c r="AB45" s="5">
        <v>124.185</v>
      </c>
      <c r="AM45" s="5" t="str">
        <f t="shared" si="11"/>
        <v/>
      </c>
      <c r="AO45" s="5" t="str">
        <f t="shared" si="12"/>
        <v/>
      </c>
      <c r="AQ45" s="5" t="str">
        <f t="shared" si="13"/>
        <v/>
      </c>
      <c r="AS45" s="2">
        <v>2.4900000000000002</v>
      </c>
      <c r="AT45" s="5">
        <f t="shared" si="7"/>
        <v>4189.9450000000006</v>
      </c>
      <c r="AU45" s="11">
        <f t="shared" si="8"/>
        <v>2.121150036834583</v>
      </c>
      <c r="AV45" s="5">
        <f t="shared" si="6"/>
        <v>2121.1500368345833</v>
      </c>
    </row>
    <row r="46" spans="1:48" x14ac:dyDescent="0.25">
      <c r="A46" t="s">
        <v>315</v>
      </c>
      <c r="B46" s="1" t="s">
        <v>134</v>
      </c>
      <c r="C46" s="1" t="s">
        <v>129</v>
      </c>
      <c r="D46" s="1" t="s">
        <v>130</v>
      </c>
      <c r="E46" s="1" t="s">
        <v>125</v>
      </c>
      <c r="F46" s="1" t="s">
        <v>101</v>
      </c>
      <c r="G46" s="1" t="s">
        <v>126</v>
      </c>
      <c r="H46" s="1" t="s">
        <v>54</v>
      </c>
      <c r="I46" s="1" t="s">
        <v>127</v>
      </c>
      <c r="J46" s="2">
        <v>19.12</v>
      </c>
      <c r="K46" s="2">
        <v>17.68</v>
      </c>
      <c r="L46" s="2">
        <f t="shared" si="9"/>
        <v>0.03</v>
      </c>
      <c r="M46" s="2">
        <f t="shared" si="10"/>
        <v>0.37</v>
      </c>
      <c r="AA46" s="9">
        <v>0.03</v>
      </c>
      <c r="AB46" s="5">
        <v>0.76500000000000001</v>
      </c>
      <c r="AM46" s="5" t="str">
        <f t="shared" si="11"/>
        <v/>
      </c>
      <c r="AO46" s="5" t="str">
        <f t="shared" si="12"/>
        <v/>
      </c>
      <c r="AQ46" s="5" t="str">
        <f t="shared" si="13"/>
        <v/>
      </c>
      <c r="AS46" s="2">
        <v>0.37</v>
      </c>
      <c r="AT46" s="5">
        <f t="shared" si="7"/>
        <v>0.76500000000000001</v>
      </c>
      <c r="AU46" s="11">
        <f t="shared" si="8"/>
        <v>3.8727949368749613E-4</v>
      </c>
      <c r="AV46" s="5">
        <f t="shared" si="6"/>
        <v>0.38727949368749609</v>
      </c>
    </row>
    <row r="47" spans="1:48" x14ac:dyDescent="0.25">
      <c r="A47" t="s">
        <v>315</v>
      </c>
      <c r="B47" s="1" t="s">
        <v>135</v>
      </c>
      <c r="C47" s="1" t="s">
        <v>136</v>
      </c>
      <c r="D47" s="1" t="s">
        <v>137</v>
      </c>
      <c r="E47" s="1" t="s">
        <v>138</v>
      </c>
      <c r="F47" s="1" t="s">
        <v>91</v>
      </c>
      <c r="G47" s="1" t="s">
        <v>126</v>
      </c>
      <c r="H47" s="1" t="s">
        <v>54</v>
      </c>
      <c r="I47" s="1" t="s">
        <v>127</v>
      </c>
      <c r="J47" s="2">
        <v>79.25</v>
      </c>
      <c r="K47" s="2">
        <v>38.729999999999997</v>
      </c>
      <c r="L47" s="2">
        <f t="shared" si="9"/>
        <v>31.24</v>
      </c>
      <c r="M47" s="2">
        <f t="shared" si="10"/>
        <v>7.49</v>
      </c>
      <c r="S47" s="7">
        <v>19.52</v>
      </c>
      <c r="T47" s="5">
        <v>4138.24</v>
      </c>
      <c r="U47" s="8">
        <v>11.64</v>
      </c>
      <c r="V47" s="5">
        <v>739.14</v>
      </c>
      <c r="AA47" s="9">
        <v>0.08</v>
      </c>
      <c r="AB47" s="5">
        <v>2.04</v>
      </c>
      <c r="AM47" s="5" t="str">
        <f t="shared" si="11"/>
        <v/>
      </c>
      <c r="AO47" s="5" t="str">
        <f t="shared" si="12"/>
        <v/>
      </c>
      <c r="AQ47" s="5" t="str">
        <f t="shared" si="13"/>
        <v/>
      </c>
      <c r="AS47" s="2">
        <v>7.49</v>
      </c>
      <c r="AT47" s="5">
        <f t="shared" si="7"/>
        <v>4879.42</v>
      </c>
      <c r="AU47" s="11">
        <f t="shared" si="8"/>
        <v>2.4701951726648916</v>
      </c>
      <c r="AV47" s="5">
        <f t="shared" si="6"/>
        <v>2470.1951726648917</v>
      </c>
    </row>
    <row r="48" spans="1:48" x14ac:dyDescent="0.25">
      <c r="A48" t="s">
        <v>315</v>
      </c>
      <c r="B48" s="1" t="s">
        <v>135</v>
      </c>
      <c r="C48" s="1" t="s">
        <v>136</v>
      </c>
      <c r="D48" s="1" t="s">
        <v>137</v>
      </c>
      <c r="E48" s="1" t="s">
        <v>138</v>
      </c>
      <c r="F48" s="1" t="s">
        <v>56</v>
      </c>
      <c r="G48" s="1" t="s">
        <v>126</v>
      </c>
      <c r="H48" s="1" t="s">
        <v>54</v>
      </c>
      <c r="I48" s="1" t="s">
        <v>127</v>
      </c>
      <c r="J48" s="2">
        <v>79.25</v>
      </c>
      <c r="K48" s="2">
        <v>39.5</v>
      </c>
      <c r="L48" s="2">
        <f t="shared" si="9"/>
        <v>13.439999999999998</v>
      </c>
      <c r="M48" s="2">
        <f t="shared" si="10"/>
        <v>26.06</v>
      </c>
      <c r="Q48" s="6">
        <v>0.61</v>
      </c>
      <c r="R48" s="5">
        <v>319.02999999999997</v>
      </c>
      <c r="S48" s="7">
        <v>12.29</v>
      </c>
      <c r="T48" s="5">
        <v>2605.48</v>
      </c>
      <c r="U48" s="8">
        <v>0.54</v>
      </c>
      <c r="V48" s="5">
        <v>34.29</v>
      </c>
      <c r="AM48" s="5" t="str">
        <f t="shared" si="11"/>
        <v/>
      </c>
      <c r="AO48" s="5" t="str">
        <f t="shared" si="12"/>
        <v/>
      </c>
      <c r="AQ48" s="5" t="str">
        <f t="shared" si="13"/>
        <v/>
      </c>
      <c r="AS48" s="2">
        <v>26.06</v>
      </c>
      <c r="AT48" s="5">
        <f t="shared" si="7"/>
        <v>2958.8</v>
      </c>
      <c r="AU48" s="11">
        <f t="shared" si="8"/>
        <v>1.4978857070883183</v>
      </c>
      <c r="AV48" s="5">
        <f t="shared" si="6"/>
        <v>1497.8857070883182</v>
      </c>
    </row>
    <row r="49" spans="1:48" x14ac:dyDescent="0.25">
      <c r="A49" t="s">
        <v>315</v>
      </c>
      <c r="B49" s="1" t="s">
        <v>139</v>
      </c>
      <c r="C49" s="1" t="s">
        <v>140</v>
      </c>
      <c r="D49" s="1" t="s">
        <v>141</v>
      </c>
      <c r="E49" s="1" t="s">
        <v>125</v>
      </c>
      <c r="F49" s="1" t="s">
        <v>142</v>
      </c>
      <c r="G49" s="1" t="s">
        <v>126</v>
      </c>
      <c r="H49" s="1" t="s">
        <v>54</v>
      </c>
      <c r="I49" s="1" t="s">
        <v>127</v>
      </c>
      <c r="J49" s="2">
        <v>39.57</v>
      </c>
      <c r="K49" s="2">
        <v>37.590000000000003</v>
      </c>
      <c r="L49" s="2">
        <f t="shared" si="9"/>
        <v>34.320000000000007</v>
      </c>
      <c r="M49" s="2">
        <f t="shared" si="10"/>
        <v>3.2800000000000002</v>
      </c>
      <c r="O49" s="4">
        <v>5.23</v>
      </c>
      <c r="P49" s="5">
        <v>3428.2649999999999</v>
      </c>
      <c r="Q49" s="6">
        <v>7.51</v>
      </c>
      <c r="R49" s="5">
        <v>3927.73</v>
      </c>
      <c r="S49" s="7">
        <v>16.420000000000002</v>
      </c>
      <c r="T49" s="5">
        <v>3481.04</v>
      </c>
      <c r="U49" s="8">
        <v>2.0499999999999998</v>
      </c>
      <c r="V49" s="5">
        <v>130.17500000000001</v>
      </c>
      <c r="AA49" s="9">
        <v>3.11</v>
      </c>
      <c r="AB49" s="5">
        <v>79.304999999999993</v>
      </c>
      <c r="AM49" s="5" t="str">
        <f t="shared" si="11"/>
        <v/>
      </c>
      <c r="AN49" s="3">
        <v>0.1</v>
      </c>
      <c r="AO49" s="5">
        <f t="shared" si="12"/>
        <v>333.70000000000005</v>
      </c>
      <c r="AP49" s="2">
        <v>0.01</v>
      </c>
      <c r="AQ49" s="5">
        <f t="shared" si="13"/>
        <v>0.01</v>
      </c>
      <c r="AR49" s="2">
        <v>0.13</v>
      </c>
      <c r="AS49" s="2">
        <v>3.04</v>
      </c>
      <c r="AT49" s="5">
        <f t="shared" si="7"/>
        <v>11046.514999999999</v>
      </c>
      <c r="AU49" s="11">
        <f t="shared" si="8"/>
        <v>5.5922728577925893</v>
      </c>
      <c r="AV49" s="5">
        <f t="shared" si="6"/>
        <v>5592.2728577925891</v>
      </c>
    </row>
    <row r="50" spans="1:48" x14ac:dyDescent="0.25">
      <c r="A50" t="s">
        <v>315</v>
      </c>
      <c r="B50" s="1" t="s">
        <v>143</v>
      </c>
      <c r="C50" s="1" t="s">
        <v>144</v>
      </c>
      <c r="D50" s="1" t="s">
        <v>145</v>
      </c>
      <c r="E50" s="1" t="s">
        <v>146</v>
      </c>
      <c r="F50" s="1" t="s">
        <v>52</v>
      </c>
      <c r="G50" s="1" t="s">
        <v>126</v>
      </c>
      <c r="H50" s="1" t="s">
        <v>54</v>
      </c>
      <c r="I50" s="1" t="s">
        <v>127</v>
      </c>
      <c r="J50" s="2">
        <v>39.33</v>
      </c>
      <c r="K50" s="2">
        <v>38.33</v>
      </c>
      <c r="L50" s="2">
        <f t="shared" si="9"/>
        <v>10.07</v>
      </c>
      <c r="M50" s="2">
        <f t="shared" si="10"/>
        <v>28.26</v>
      </c>
      <c r="Q50" s="6">
        <v>1.39</v>
      </c>
      <c r="R50" s="5">
        <v>726.96999999999991</v>
      </c>
      <c r="S50" s="7">
        <v>7.88</v>
      </c>
      <c r="T50" s="5">
        <v>1670.56</v>
      </c>
      <c r="U50" s="8">
        <v>0.8</v>
      </c>
      <c r="V50" s="5">
        <v>50.8</v>
      </c>
      <c r="AM50" s="5" t="str">
        <f t="shared" si="11"/>
        <v/>
      </c>
      <c r="AO50" s="5" t="str">
        <f t="shared" si="12"/>
        <v/>
      </c>
      <c r="AQ50" s="5" t="str">
        <f t="shared" si="13"/>
        <v/>
      </c>
      <c r="AS50" s="2">
        <v>28.26</v>
      </c>
      <c r="AT50" s="5">
        <f t="shared" si="7"/>
        <v>2448.33</v>
      </c>
      <c r="AU50" s="11">
        <f t="shared" si="8"/>
        <v>1.2394614415423624</v>
      </c>
      <c r="AV50" s="5">
        <f t="shared" si="6"/>
        <v>1239.4614415423625</v>
      </c>
    </row>
    <row r="51" spans="1:48" x14ac:dyDescent="0.25">
      <c r="A51" t="s">
        <v>315</v>
      </c>
      <c r="B51" s="1" t="s">
        <v>147</v>
      </c>
      <c r="C51" s="1" t="s">
        <v>148</v>
      </c>
      <c r="D51" s="1" t="s">
        <v>145</v>
      </c>
      <c r="E51" s="1" t="s">
        <v>146</v>
      </c>
      <c r="F51" s="1" t="s">
        <v>66</v>
      </c>
      <c r="G51" s="1" t="s">
        <v>126</v>
      </c>
      <c r="H51" s="1" t="s">
        <v>54</v>
      </c>
      <c r="I51" s="1" t="s">
        <v>127</v>
      </c>
      <c r="J51" s="2">
        <v>78.37</v>
      </c>
      <c r="K51" s="2">
        <v>38.1</v>
      </c>
      <c r="L51" s="2">
        <f t="shared" si="9"/>
        <v>13.41</v>
      </c>
      <c r="M51" s="2">
        <f t="shared" si="10"/>
        <v>18.62</v>
      </c>
      <c r="S51" s="7">
        <v>12.09</v>
      </c>
      <c r="T51" s="5">
        <v>2563.08</v>
      </c>
      <c r="U51" s="8">
        <v>1.32</v>
      </c>
      <c r="V51" s="5">
        <v>83.820000000000007</v>
      </c>
      <c r="AM51" s="5" t="str">
        <f t="shared" si="11"/>
        <v/>
      </c>
      <c r="AO51" s="5" t="str">
        <f t="shared" si="12"/>
        <v/>
      </c>
      <c r="AQ51" s="5" t="str">
        <f t="shared" si="13"/>
        <v/>
      </c>
      <c r="AS51" s="2">
        <v>18.62</v>
      </c>
      <c r="AT51" s="5">
        <f t="shared" si="7"/>
        <v>2646.9</v>
      </c>
      <c r="AU51" s="11">
        <f t="shared" si="8"/>
        <v>1.3399870481587366</v>
      </c>
      <c r="AV51" s="5">
        <f t="shared" si="6"/>
        <v>1339.9870481587366</v>
      </c>
    </row>
    <row r="52" spans="1:48" x14ac:dyDescent="0.25">
      <c r="A52" t="s">
        <v>315</v>
      </c>
      <c r="B52" s="1" t="s">
        <v>147</v>
      </c>
      <c r="C52" s="1" t="s">
        <v>148</v>
      </c>
      <c r="D52" s="1" t="s">
        <v>145</v>
      </c>
      <c r="E52" s="1" t="s">
        <v>146</v>
      </c>
      <c r="F52" s="1" t="s">
        <v>71</v>
      </c>
      <c r="G52" s="1" t="s">
        <v>126</v>
      </c>
      <c r="H52" s="1" t="s">
        <v>54</v>
      </c>
      <c r="I52" s="1" t="s">
        <v>127</v>
      </c>
      <c r="J52" s="2">
        <v>78.37</v>
      </c>
      <c r="K52" s="2">
        <v>39.26</v>
      </c>
      <c r="L52" s="2">
        <f t="shared" si="9"/>
        <v>2.25</v>
      </c>
      <c r="M52" s="2">
        <f t="shared" si="10"/>
        <v>25.19</v>
      </c>
      <c r="S52" s="7">
        <v>2.25</v>
      </c>
      <c r="T52" s="5">
        <v>477</v>
      </c>
      <c r="AM52" s="5" t="str">
        <f t="shared" si="11"/>
        <v/>
      </c>
      <c r="AO52" s="5" t="str">
        <f t="shared" si="12"/>
        <v/>
      </c>
      <c r="AQ52" s="5" t="str">
        <f t="shared" si="13"/>
        <v/>
      </c>
      <c r="AS52" s="2">
        <v>25.19</v>
      </c>
      <c r="AT52" s="5">
        <f t="shared" si="7"/>
        <v>477</v>
      </c>
      <c r="AU52" s="11">
        <f t="shared" si="8"/>
        <v>0.24148015488749758</v>
      </c>
      <c r="AV52" s="5">
        <f t="shared" si="6"/>
        <v>241.48015488749758</v>
      </c>
    </row>
    <row r="53" spans="1:48" x14ac:dyDescent="0.25">
      <c r="A53" t="s">
        <v>315</v>
      </c>
      <c r="B53" s="1" t="s">
        <v>149</v>
      </c>
      <c r="C53" s="1" t="s">
        <v>150</v>
      </c>
      <c r="D53" s="1" t="s">
        <v>151</v>
      </c>
      <c r="E53" s="1" t="s">
        <v>138</v>
      </c>
      <c r="F53" s="1" t="s">
        <v>61</v>
      </c>
      <c r="G53" s="1" t="s">
        <v>126</v>
      </c>
      <c r="H53" s="1" t="s">
        <v>54</v>
      </c>
      <c r="I53" s="1" t="s">
        <v>127</v>
      </c>
      <c r="J53" s="2">
        <v>19.46</v>
      </c>
      <c r="K53" s="2">
        <v>18.96</v>
      </c>
      <c r="L53" s="2">
        <f t="shared" si="9"/>
        <v>0</v>
      </c>
      <c r="M53" s="2">
        <f t="shared" si="10"/>
        <v>2.69</v>
      </c>
      <c r="AM53" s="5" t="str">
        <f t="shared" si="11"/>
        <v/>
      </c>
      <c r="AO53" s="5" t="str">
        <f t="shared" si="12"/>
        <v/>
      </c>
      <c r="AQ53" s="5" t="str">
        <f t="shared" si="13"/>
        <v/>
      </c>
      <c r="AS53" s="2">
        <v>2.69</v>
      </c>
      <c r="AT53" s="5">
        <f t="shared" si="7"/>
        <v>0</v>
      </c>
      <c r="AU53" s="11">
        <f t="shared" si="8"/>
        <v>0</v>
      </c>
      <c r="AV53" s="5">
        <f t="shared" si="6"/>
        <v>0</v>
      </c>
    </row>
    <row r="54" spans="1:48" x14ac:dyDescent="0.25">
      <c r="A54" t="s">
        <v>315</v>
      </c>
      <c r="B54" s="1" t="s">
        <v>152</v>
      </c>
      <c r="C54" s="1" t="s">
        <v>153</v>
      </c>
      <c r="D54" s="1" t="s">
        <v>154</v>
      </c>
      <c r="E54" s="1" t="s">
        <v>155</v>
      </c>
      <c r="F54" s="1" t="s">
        <v>80</v>
      </c>
      <c r="G54" s="1" t="s">
        <v>156</v>
      </c>
      <c r="H54" s="1" t="s">
        <v>54</v>
      </c>
      <c r="I54" s="1" t="s">
        <v>127</v>
      </c>
      <c r="J54" s="2">
        <v>73.380168190500001</v>
      </c>
      <c r="K54" s="2">
        <v>14.73</v>
      </c>
      <c r="L54" s="2">
        <f t="shared" si="9"/>
        <v>2.0699999999999998</v>
      </c>
      <c r="M54" s="2">
        <f t="shared" si="10"/>
        <v>0.44</v>
      </c>
      <c r="S54" s="7">
        <v>1.96</v>
      </c>
      <c r="T54" s="5">
        <v>415.52</v>
      </c>
      <c r="U54" s="8">
        <v>0.11</v>
      </c>
      <c r="V54" s="5">
        <v>6.9850000000000003</v>
      </c>
      <c r="AM54" s="5" t="str">
        <f t="shared" si="11"/>
        <v/>
      </c>
      <c r="AO54" s="5" t="str">
        <f t="shared" si="12"/>
        <v/>
      </c>
      <c r="AQ54" s="5" t="str">
        <f t="shared" si="13"/>
        <v/>
      </c>
      <c r="AS54" s="2">
        <v>0.44</v>
      </c>
      <c r="AT54" s="5">
        <f t="shared" si="7"/>
        <v>422.505</v>
      </c>
      <c r="AU54" s="11">
        <f t="shared" si="8"/>
        <v>0.21389218624893536</v>
      </c>
      <c r="AV54" s="5">
        <f t="shared" si="6"/>
        <v>213.89218624893536</v>
      </c>
    </row>
    <row r="55" spans="1:48" x14ac:dyDescent="0.25">
      <c r="A55" t="s">
        <v>315</v>
      </c>
      <c r="B55" s="1" t="s">
        <v>157</v>
      </c>
      <c r="C55" s="1" t="s">
        <v>158</v>
      </c>
      <c r="D55" s="1" t="s">
        <v>159</v>
      </c>
      <c r="E55" s="1" t="s">
        <v>125</v>
      </c>
      <c r="F55" s="1" t="s">
        <v>66</v>
      </c>
      <c r="G55" s="1" t="s">
        <v>156</v>
      </c>
      <c r="H55" s="1" t="s">
        <v>54</v>
      </c>
      <c r="I55" s="1" t="s">
        <v>127</v>
      </c>
      <c r="J55" s="2">
        <v>205.8</v>
      </c>
      <c r="K55" s="2">
        <v>39.159999999999997</v>
      </c>
      <c r="L55" s="2">
        <f t="shared" si="9"/>
        <v>16.54</v>
      </c>
      <c r="M55" s="2">
        <f t="shared" si="10"/>
        <v>22.62</v>
      </c>
      <c r="S55" s="7">
        <v>9.77</v>
      </c>
      <c r="T55" s="5">
        <v>2071.2399999999998</v>
      </c>
      <c r="U55" s="8">
        <v>1.95</v>
      </c>
      <c r="V55" s="5">
        <v>123.825</v>
      </c>
      <c r="AA55" s="9">
        <v>4.82</v>
      </c>
      <c r="AB55" s="5">
        <v>122.91</v>
      </c>
      <c r="AM55" s="5" t="str">
        <f t="shared" si="11"/>
        <v/>
      </c>
      <c r="AO55" s="5" t="str">
        <f t="shared" si="12"/>
        <v/>
      </c>
      <c r="AQ55" s="5" t="str">
        <f t="shared" si="13"/>
        <v/>
      </c>
      <c r="AS55" s="2">
        <v>22.62</v>
      </c>
      <c r="AT55" s="5">
        <f t="shared" si="7"/>
        <v>2317.9749999999995</v>
      </c>
      <c r="AU55" s="11">
        <f t="shared" si="8"/>
        <v>1.1734695220657172</v>
      </c>
      <c r="AV55" s="5">
        <f t="shared" si="6"/>
        <v>1173.4695220657172</v>
      </c>
    </row>
    <row r="56" spans="1:48" x14ac:dyDescent="0.25">
      <c r="A56" t="s">
        <v>315</v>
      </c>
      <c r="B56" s="1" t="s">
        <v>157</v>
      </c>
      <c r="C56" s="1" t="s">
        <v>158</v>
      </c>
      <c r="D56" s="1" t="s">
        <v>159</v>
      </c>
      <c r="E56" s="1" t="s">
        <v>125</v>
      </c>
      <c r="F56" s="1" t="s">
        <v>71</v>
      </c>
      <c r="G56" s="1" t="s">
        <v>156</v>
      </c>
      <c r="H56" s="1" t="s">
        <v>54</v>
      </c>
      <c r="I56" s="1" t="s">
        <v>127</v>
      </c>
      <c r="J56" s="2">
        <v>205.8</v>
      </c>
      <c r="K56" s="2">
        <v>40.090000000000003</v>
      </c>
      <c r="L56" s="2">
        <f t="shared" si="9"/>
        <v>18.669999999999998</v>
      </c>
      <c r="M56" s="2">
        <f t="shared" si="10"/>
        <v>20.77</v>
      </c>
      <c r="S56" s="7">
        <v>11.11</v>
      </c>
      <c r="T56" s="5">
        <v>2355.3200000000002</v>
      </c>
      <c r="U56" s="8">
        <v>7.56</v>
      </c>
      <c r="V56" s="5">
        <v>480.06</v>
      </c>
      <c r="AM56" s="5" t="str">
        <f t="shared" si="11"/>
        <v/>
      </c>
      <c r="AO56" s="5" t="str">
        <f t="shared" si="12"/>
        <v/>
      </c>
      <c r="AQ56" s="5" t="str">
        <f t="shared" si="13"/>
        <v/>
      </c>
      <c r="AS56" s="2">
        <v>20.77</v>
      </c>
      <c r="AT56" s="5">
        <f t="shared" si="7"/>
        <v>2835.38</v>
      </c>
      <c r="AU56" s="11">
        <f t="shared" si="8"/>
        <v>1.4354046154400688</v>
      </c>
      <c r="AV56" s="5">
        <f t="shared" si="6"/>
        <v>1435.4046154400689</v>
      </c>
    </row>
    <row r="57" spans="1:48" x14ac:dyDescent="0.25">
      <c r="A57" t="s">
        <v>315</v>
      </c>
      <c r="B57" s="1" t="s">
        <v>157</v>
      </c>
      <c r="C57" s="1" t="s">
        <v>158</v>
      </c>
      <c r="D57" s="1" t="s">
        <v>159</v>
      </c>
      <c r="E57" s="1" t="s">
        <v>125</v>
      </c>
      <c r="F57" s="1" t="s">
        <v>72</v>
      </c>
      <c r="G57" s="1" t="s">
        <v>156</v>
      </c>
      <c r="H57" s="1" t="s">
        <v>54</v>
      </c>
      <c r="I57" s="1" t="s">
        <v>127</v>
      </c>
      <c r="J57" s="2">
        <v>205.8</v>
      </c>
      <c r="K57" s="2">
        <v>39.159999999999997</v>
      </c>
      <c r="L57" s="2">
        <f t="shared" si="9"/>
        <v>19.670000000000002</v>
      </c>
      <c r="M57" s="2">
        <f t="shared" si="10"/>
        <v>19.5</v>
      </c>
      <c r="Q57" s="6">
        <v>9.3800000000000008</v>
      </c>
      <c r="R57" s="5">
        <v>4905.7400000000007</v>
      </c>
      <c r="S57" s="7">
        <v>10.29</v>
      </c>
      <c r="T57" s="5">
        <v>2181.48</v>
      </c>
      <c r="AM57" s="5" t="str">
        <f t="shared" si="11"/>
        <v/>
      </c>
      <c r="AO57" s="5" t="str">
        <f t="shared" si="12"/>
        <v/>
      </c>
      <c r="AQ57" s="5" t="str">
        <f t="shared" si="13"/>
        <v/>
      </c>
      <c r="AS57" s="2">
        <v>19.5</v>
      </c>
      <c r="AT57" s="5">
        <f t="shared" si="7"/>
        <v>7087.2200000000012</v>
      </c>
      <c r="AU57" s="11">
        <f t="shared" si="8"/>
        <v>3.5878888539240474</v>
      </c>
      <c r="AV57" s="5">
        <f t="shared" si="6"/>
        <v>3587.8888539240475</v>
      </c>
    </row>
    <row r="58" spans="1:48" x14ac:dyDescent="0.25">
      <c r="A58" t="s">
        <v>315</v>
      </c>
      <c r="B58" s="1" t="s">
        <v>157</v>
      </c>
      <c r="C58" s="1" t="s">
        <v>158</v>
      </c>
      <c r="D58" s="1" t="s">
        <v>159</v>
      </c>
      <c r="E58" s="1" t="s">
        <v>125</v>
      </c>
      <c r="F58" s="1" t="s">
        <v>92</v>
      </c>
      <c r="G58" s="1" t="s">
        <v>156</v>
      </c>
      <c r="H58" s="1" t="s">
        <v>54</v>
      </c>
      <c r="I58" s="1" t="s">
        <v>127</v>
      </c>
      <c r="J58" s="2">
        <v>205.8</v>
      </c>
      <c r="K58" s="2">
        <v>20.010000000000002</v>
      </c>
      <c r="L58" s="2">
        <f t="shared" si="9"/>
        <v>3.74</v>
      </c>
      <c r="M58" s="2">
        <f t="shared" si="10"/>
        <v>0</v>
      </c>
      <c r="S58" s="7">
        <v>3.6</v>
      </c>
      <c r="T58" s="5">
        <v>763.2</v>
      </c>
      <c r="U58" s="8">
        <v>0.14000000000000001</v>
      </c>
      <c r="V58" s="5">
        <v>8.89</v>
      </c>
      <c r="AM58" s="5" t="str">
        <f t="shared" si="11"/>
        <v/>
      </c>
      <c r="AO58" s="5" t="str">
        <f t="shared" si="12"/>
        <v/>
      </c>
      <c r="AQ58" s="5" t="str">
        <f t="shared" si="13"/>
        <v/>
      </c>
      <c r="AT58" s="5">
        <f t="shared" si="7"/>
        <v>772.09</v>
      </c>
      <c r="AU58" s="11">
        <f t="shared" si="8"/>
        <v>0.39086878991003776</v>
      </c>
      <c r="AV58" s="5">
        <f t="shared" si="6"/>
        <v>390.86878991003778</v>
      </c>
    </row>
    <row r="59" spans="1:48" x14ac:dyDescent="0.25">
      <c r="A59" t="s">
        <v>315</v>
      </c>
      <c r="B59" s="1" t="s">
        <v>157</v>
      </c>
      <c r="C59" s="1" t="s">
        <v>158</v>
      </c>
      <c r="D59" s="1" t="s">
        <v>159</v>
      </c>
      <c r="E59" s="1" t="s">
        <v>125</v>
      </c>
      <c r="F59" s="1" t="s">
        <v>80</v>
      </c>
      <c r="G59" s="1" t="s">
        <v>156</v>
      </c>
      <c r="H59" s="1" t="s">
        <v>54</v>
      </c>
      <c r="I59" s="1" t="s">
        <v>127</v>
      </c>
      <c r="J59" s="2">
        <v>205.8</v>
      </c>
      <c r="K59" s="2">
        <v>24.35</v>
      </c>
      <c r="L59" s="2">
        <f t="shared" si="9"/>
        <v>19.600000000000001</v>
      </c>
      <c r="M59" s="2">
        <f t="shared" si="10"/>
        <v>4.4000000000000004</v>
      </c>
      <c r="Q59" s="6">
        <v>0.2</v>
      </c>
      <c r="R59" s="5">
        <v>104.6</v>
      </c>
      <c r="S59" s="7">
        <v>18.920000000000002</v>
      </c>
      <c r="T59" s="5">
        <v>4011.04</v>
      </c>
      <c r="U59" s="8">
        <v>0.48</v>
      </c>
      <c r="V59" s="5">
        <v>30.48</v>
      </c>
      <c r="AM59" s="5" t="str">
        <f t="shared" si="11"/>
        <v/>
      </c>
      <c r="AO59" s="5" t="str">
        <f t="shared" si="12"/>
        <v/>
      </c>
      <c r="AQ59" s="5" t="str">
        <f t="shared" si="13"/>
        <v/>
      </c>
      <c r="AS59" s="2">
        <v>4.4000000000000004</v>
      </c>
      <c r="AT59" s="5">
        <f t="shared" si="7"/>
        <v>4146.12</v>
      </c>
      <c r="AU59" s="11">
        <f t="shared" si="8"/>
        <v>2.0989637311994791</v>
      </c>
      <c r="AV59" s="5">
        <f t="shared" si="6"/>
        <v>2098.9637311994788</v>
      </c>
    </row>
    <row r="60" spans="1:48" x14ac:dyDescent="0.25">
      <c r="A60" t="s">
        <v>315</v>
      </c>
      <c r="B60" s="1" t="s">
        <v>157</v>
      </c>
      <c r="C60" s="1" t="s">
        <v>158</v>
      </c>
      <c r="D60" s="1" t="s">
        <v>159</v>
      </c>
      <c r="E60" s="1" t="s">
        <v>125</v>
      </c>
      <c r="F60" s="1" t="s">
        <v>61</v>
      </c>
      <c r="G60" s="1" t="s">
        <v>156</v>
      </c>
      <c r="H60" s="1" t="s">
        <v>54</v>
      </c>
      <c r="I60" s="1" t="s">
        <v>127</v>
      </c>
      <c r="J60" s="2">
        <v>205.8</v>
      </c>
      <c r="K60" s="2">
        <v>38.26</v>
      </c>
      <c r="L60" s="2">
        <f t="shared" si="9"/>
        <v>24.380000000000003</v>
      </c>
      <c r="M60" s="2">
        <f t="shared" si="10"/>
        <v>13.88</v>
      </c>
      <c r="O60" s="4">
        <v>0.31</v>
      </c>
      <c r="P60" s="5">
        <v>203.20500000000001</v>
      </c>
      <c r="Q60" s="6">
        <v>12.55</v>
      </c>
      <c r="R60" s="5">
        <v>6563.6500000000005</v>
      </c>
      <c r="S60" s="7">
        <v>9.4499999999999993</v>
      </c>
      <c r="T60" s="5">
        <v>2003.4</v>
      </c>
      <c r="AA60" s="9">
        <v>2.0699999999999998</v>
      </c>
      <c r="AB60" s="5">
        <v>52.784999999999997</v>
      </c>
      <c r="AM60" s="5" t="str">
        <f t="shared" si="11"/>
        <v/>
      </c>
      <c r="AO60" s="5" t="str">
        <f t="shared" si="12"/>
        <v/>
      </c>
      <c r="AQ60" s="5" t="str">
        <f t="shared" si="13"/>
        <v/>
      </c>
      <c r="AS60" s="2">
        <v>13.88</v>
      </c>
      <c r="AT60" s="5">
        <f t="shared" si="7"/>
        <v>8823.0400000000009</v>
      </c>
      <c r="AU60" s="11">
        <f t="shared" si="8"/>
        <v>4.4666437437706223</v>
      </c>
      <c r="AV60" s="5">
        <f t="shared" si="6"/>
        <v>4466.6437437706218</v>
      </c>
    </row>
    <row r="61" spans="1:48" x14ac:dyDescent="0.25">
      <c r="A61" t="s">
        <v>315</v>
      </c>
      <c r="B61" s="1" t="s">
        <v>160</v>
      </c>
      <c r="C61" s="1" t="s">
        <v>161</v>
      </c>
      <c r="D61" s="1" t="s">
        <v>162</v>
      </c>
      <c r="E61" s="1" t="s">
        <v>125</v>
      </c>
      <c r="F61" s="1" t="s">
        <v>56</v>
      </c>
      <c r="G61" s="1" t="s">
        <v>156</v>
      </c>
      <c r="H61" s="1" t="s">
        <v>54</v>
      </c>
      <c r="I61" s="1" t="s">
        <v>127</v>
      </c>
      <c r="J61" s="2">
        <v>79.983143914899998</v>
      </c>
      <c r="K61" s="2">
        <v>40.020000000000003</v>
      </c>
      <c r="L61" s="2">
        <f t="shared" si="9"/>
        <v>0</v>
      </c>
      <c r="M61" s="2">
        <f t="shared" si="10"/>
        <v>10.210000000000001</v>
      </c>
      <c r="AM61" s="5" t="str">
        <f t="shared" si="11"/>
        <v/>
      </c>
      <c r="AO61" s="5" t="str">
        <f t="shared" si="12"/>
        <v/>
      </c>
      <c r="AQ61" s="5" t="str">
        <f t="shared" si="13"/>
        <v/>
      </c>
      <c r="AS61" s="2">
        <v>10.210000000000001</v>
      </c>
      <c r="AT61" s="5">
        <f t="shared" si="7"/>
        <v>0</v>
      </c>
      <c r="AU61" s="11">
        <f t="shared" si="8"/>
        <v>0</v>
      </c>
      <c r="AV61" s="5">
        <f t="shared" si="6"/>
        <v>0</v>
      </c>
    </row>
    <row r="62" spans="1:48" x14ac:dyDescent="0.25">
      <c r="A62" t="s">
        <v>315</v>
      </c>
      <c r="B62" s="1" t="s">
        <v>163</v>
      </c>
      <c r="C62" s="1" t="s">
        <v>164</v>
      </c>
      <c r="D62" s="1" t="s">
        <v>165</v>
      </c>
      <c r="E62" s="1" t="s">
        <v>125</v>
      </c>
      <c r="F62" s="1" t="s">
        <v>52</v>
      </c>
      <c r="G62" s="1" t="s">
        <v>156</v>
      </c>
      <c r="H62" s="1" t="s">
        <v>54</v>
      </c>
      <c r="I62" s="1" t="s">
        <v>127</v>
      </c>
      <c r="J62" s="2">
        <v>80.148693262500004</v>
      </c>
      <c r="K62" s="2">
        <v>39.090000000000003</v>
      </c>
      <c r="L62" s="2">
        <f t="shared" si="9"/>
        <v>9.2799999999999994</v>
      </c>
      <c r="M62" s="2">
        <f t="shared" si="10"/>
        <v>20.96</v>
      </c>
      <c r="Q62" s="6">
        <v>0.04</v>
      </c>
      <c r="R62" s="5">
        <v>20.92</v>
      </c>
      <c r="S62" s="7">
        <v>7.18</v>
      </c>
      <c r="T62" s="5">
        <v>1522.16</v>
      </c>
      <c r="U62" s="8">
        <v>2.06</v>
      </c>
      <c r="V62" s="5">
        <v>130.81</v>
      </c>
      <c r="AM62" s="5" t="str">
        <f t="shared" si="11"/>
        <v/>
      </c>
      <c r="AO62" s="5" t="str">
        <f t="shared" si="12"/>
        <v/>
      </c>
      <c r="AQ62" s="5" t="str">
        <f t="shared" si="13"/>
        <v/>
      </c>
      <c r="AS62" s="2">
        <v>20.96</v>
      </c>
      <c r="AT62" s="5">
        <f t="shared" si="7"/>
        <v>1673.89</v>
      </c>
      <c r="AU62" s="11">
        <f t="shared" si="8"/>
        <v>0.84740296952753313</v>
      </c>
      <c r="AV62" s="5">
        <f t="shared" si="6"/>
        <v>847.40296952753317</v>
      </c>
    </row>
    <row r="63" spans="1:48" x14ac:dyDescent="0.25">
      <c r="A63" t="s">
        <v>315</v>
      </c>
      <c r="B63" s="1" t="s">
        <v>166</v>
      </c>
      <c r="C63" s="1" t="s">
        <v>164</v>
      </c>
      <c r="D63" s="1" t="s">
        <v>167</v>
      </c>
      <c r="E63" s="1" t="s">
        <v>125</v>
      </c>
      <c r="F63" s="1" t="s">
        <v>81</v>
      </c>
      <c r="G63" s="1" t="s">
        <v>168</v>
      </c>
      <c r="H63" s="1" t="s">
        <v>54</v>
      </c>
      <c r="I63" s="1" t="s">
        <v>127</v>
      </c>
      <c r="J63" s="2">
        <v>79.719852740899995</v>
      </c>
      <c r="K63" s="2">
        <v>35.79</v>
      </c>
      <c r="L63" s="2">
        <f t="shared" si="9"/>
        <v>0</v>
      </c>
      <c r="M63" s="2">
        <f t="shared" si="10"/>
        <v>0.41</v>
      </c>
      <c r="AM63" s="5" t="str">
        <f t="shared" si="11"/>
        <v/>
      </c>
      <c r="AO63" s="5" t="str">
        <f t="shared" si="12"/>
        <v/>
      </c>
      <c r="AQ63" s="5" t="str">
        <f t="shared" si="13"/>
        <v/>
      </c>
      <c r="AS63" s="2">
        <v>0.41</v>
      </c>
      <c r="AT63" s="5">
        <f t="shared" si="7"/>
        <v>0</v>
      </c>
      <c r="AU63" s="11">
        <f t="shared" si="8"/>
        <v>0</v>
      </c>
      <c r="AV63" s="5">
        <f t="shared" si="6"/>
        <v>0</v>
      </c>
    </row>
    <row r="64" spans="1:48" x14ac:dyDescent="0.25">
      <c r="A64" t="s">
        <v>315</v>
      </c>
      <c r="B64" s="1" t="s">
        <v>169</v>
      </c>
      <c r="C64" s="1" t="s">
        <v>170</v>
      </c>
      <c r="D64" s="1" t="s">
        <v>171</v>
      </c>
      <c r="E64" s="1" t="s">
        <v>125</v>
      </c>
      <c r="F64" s="1" t="s">
        <v>72</v>
      </c>
      <c r="G64" s="1" t="s">
        <v>168</v>
      </c>
      <c r="H64" s="1" t="s">
        <v>54</v>
      </c>
      <c r="I64" s="1" t="s">
        <v>127</v>
      </c>
      <c r="J64" s="2">
        <v>79.722954948400002</v>
      </c>
      <c r="K64" s="2">
        <v>38.340000000000003</v>
      </c>
      <c r="L64" s="2">
        <f t="shared" si="9"/>
        <v>0</v>
      </c>
      <c r="M64" s="2">
        <f t="shared" si="10"/>
        <v>6.82</v>
      </c>
      <c r="AM64" s="5" t="str">
        <f t="shared" si="11"/>
        <v/>
      </c>
      <c r="AO64" s="5" t="str">
        <f t="shared" si="12"/>
        <v/>
      </c>
      <c r="AQ64" s="5" t="str">
        <f t="shared" si="13"/>
        <v/>
      </c>
      <c r="AS64" s="2">
        <v>6.82</v>
      </c>
      <c r="AT64" s="5">
        <f t="shared" si="7"/>
        <v>0</v>
      </c>
      <c r="AU64" s="11">
        <f t="shared" si="8"/>
        <v>0</v>
      </c>
      <c r="AV64" s="5">
        <f t="shared" si="6"/>
        <v>0</v>
      </c>
    </row>
    <row r="65" spans="1:48" x14ac:dyDescent="0.25">
      <c r="A65" t="s">
        <v>315</v>
      </c>
      <c r="B65" s="1" t="s">
        <v>172</v>
      </c>
      <c r="C65" s="1" t="s">
        <v>173</v>
      </c>
      <c r="D65" s="1" t="s">
        <v>174</v>
      </c>
      <c r="E65" s="1" t="s">
        <v>125</v>
      </c>
      <c r="F65" s="1" t="s">
        <v>61</v>
      </c>
      <c r="G65" s="1" t="s">
        <v>168</v>
      </c>
      <c r="H65" s="1" t="s">
        <v>54</v>
      </c>
      <c r="I65" s="1" t="s">
        <v>127</v>
      </c>
      <c r="J65" s="2">
        <v>79.73</v>
      </c>
      <c r="K65" s="2">
        <v>37.380000000000003</v>
      </c>
      <c r="L65" s="2">
        <f t="shared" si="9"/>
        <v>0</v>
      </c>
      <c r="M65" s="2">
        <f t="shared" si="10"/>
        <v>7.63</v>
      </c>
      <c r="AM65" s="5" t="str">
        <f t="shared" si="11"/>
        <v/>
      </c>
      <c r="AO65" s="5" t="str">
        <f t="shared" si="12"/>
        <v/>
      </c>
      <c r="AQ65" s="5" t="str">
        <f t="shared" si="13"/>
        <v/>
      </c>
      <c r="AS65" s="2">
        <v>7.63</v>
      </c>
      <c r="AT65" s="5">
        <f t="shared" si="7"/>
        <v>0</v>
      </c>
      <c r="AU65" s="11">
        <f t="shared" si="8"/>
        <v>0</v>
      </c>
      <c r="AV65" s="5">
        <f t="shared" si="6"/>
        <v>0</v>
      </c>
    </row>
    <row r="66" spans="1:48" x14ac:dyDescent="0.25">
      <c r="A66" t="s">
        <v>315</v>
      </c>
      <c r="B66" s="1" t="s">
        <v>175</v>
      </c>
      <c r="C66" s="1" t="s">
        <v>176</v>
      </c>
      <c r="D66" s="1" t="s">
        <v>177</v>
      </c>
      <c r="E66" s="1" t="s">
        <v>125</v>
      </c>
      <c r="F66" s="1" t="s">
        <v>81</v>
      </c>
      <c r="G66" s="1" t="s">
        <v>178</v>
      </c>
      <c r="H66" s="1" t="s">
        <v>54</v>
      </c>
      <c r="I66" s="1" t="s">
        <v>127</v>
      </c>
      <c r="J66" s="2">
        <v>40.47</v>
      </c>
      <c r="K66" s="2">
        <v>38.47</v>
      </c>
      <c r="L66" s="2">
        <f t="shared" si="9"/>
        <v>9.18</v>
      </c>
      <c r="M66" s="2">
        <f t="shared" si="10"/>
        <v>29.299999999999997</v>
      </c>
      <c r="Q66" s="6">
        <v>3.33</v>
      </c>
      <c r="R66" s="5">
        <v>1741.59</v>
      </c>
      <c r="S66" s="7">
        <v>5.85</v>
      </c>
      <c r="T66" s="5">
        <v>1240.2</v>
      </c>
      <c r="AM66" s="5" t="str">
        <f t="shared" si="11"/>
        <v/>
      </c>
      <c r="AO66" s="5" t="str">
        <f t="shared" si="12"/>
        <v/>
      </c>
      <c r="AP66" s="2">
        <v>0.66</v>
      </c>
      <c r="AQ66" s="5">
        <f t="shared" si="13"/>
        <v>0.66</v>
      </c>
      <c r="AR66" s="2">
        <v>0.99</v>
      </c>
      <c r="AS66" s="2">
        <v>27.65</v>
      </c>
      <c r="AT66" s="5">
        <f t="shared" si="7"/>
        <v>2981.79</v>
      </c>
      <c r="AU66" s="11">
        <f t="shared" si="8"/>
        <v>1.5095243418071098</v>
      </c>
      <c r="AV66" s="5">
        <f t="shared" si="6"/>
        <v>1509.5243418071097</v>
      </c>
    </row>
    <row r="67" spans="1:48" x14ac:dyDescent="0.25">
      <c r="A67" t="s">
        <v>315</v>
      </c>
      <c r="B67" s="1" t="s">
        <v>179</v>
      </c>
      <c r="C67" s="1" t="s">
        <v>180</v>
      </c>
      <c r="D67" s="1" t="s">
        <v>181</v>
      </c>
      <c r="E67" s="1" t="s">
        <v>182</v>
      </c>
      <c r="F67" s="1" t="s">
        <v>92</v>
      </c>
      <c r="G67" s="1" t="s">
        <v>178</v>
      </c>
      <c r="H67" s="1" t="s">
        <v>54</v>
      </c>
      <c r="I67" s="1" t="s">
        <v>127</v>
      </c>
      <c r="J67" s="2">
        <v>80.8</v>
      </c>
      <c r="K67" s="2">
        <v>40.36</v>
      </c>
      <c r="L67" s="2">
        <f t="shared" ref="L67:L98" si="14">SUM(O67,Q67,S67,U67,W67,Y67,AA67,AC67,AF67,AH67,AJ67)</f>
        <v>0</v>
      </c>
      <c r="M67" s="2">
        <f t="shared" ref="M67:M98" si="15">SUM(N67,AE67,AL67,AN67,AP67,AR67,AS67)</f>
        <v>40</v>
      </c>
      <c r="AM67" s="5" t="str">
        <f t="shared" ref="AM67:AM98" si="16">IF(AL67&gt;0,AL67*$AM$1,"")</f>
        <v/>
      </c>
      <c r="AO67" s="5" t="str">
        <f t="shared" ref="AO67:AO98" si="17">IF(AN67&gt;0,AN67*$AO$1,"")</f>
        <v/>
      </c>
      <c r="AP67" s="2">
        <v>1.1599999999999999</v>
      </c>
      <c r="AQ67" s="5">
        <f t="shared" ref="AQ67:AQ98" si="18">IF(AP67&gt;0,AP67*$AQ$1,"")</f>
        <v>1.1599999999999999</v>
      </c>
      <c r="AR67" s="2">
        <v>1.73</v>
      </c>
      <c r="AS67" s="2">
        <v>37.11</v>
      </c>
      <c r="AT67" s="5">
        <f t="shared" si="7"/>
        <v>0</v>
      </c>
      <c r="AU67" s="11">
        <f t="shared" si="8"/>
        <v>0</v>
      </c>
      <c r="AV67" s="5">
        <f t="shared" ref="AV67:AV130" si="19">(AU67/100)*$AV$1</f>
        <v>0</v>
      </c>
    </row>
    <row r="68" spans="1:48" x14ac:dyDescent="0.25">
      <c r="A68" t="s">
        <v>315</v>
      </c>
      <c r="B68" s="1" t="s">
        <v>179</v>
      </c>
      <c r="C68" s="1" t="s">
        <v>180</v>
      </c>
      <c r="D68" s="1" t="s">
        <v>181</v>
      </c>
      <c r="E68" s="1" t="s">
        <v>182</v>
      </c>
      <c r="F68" s="1" t="s">
        <v>80</v>
      </c>
      <c r="G68" s="1" t="s">
        <v>178</v>
      </c>
      <c r="H68" s="1" t="s">
        <v>54</v>
      </c>
      <c r="I68" s="1" t="s">
        <v>127</v>
      </c>
      <c r="J68" s="2">
        <v>80.8</v>
      </c>
      <c r="K68" s="2">
        <v>39.42</v>
      </c>
      <c r="L68" s="2">
        <f t="shared" si="14"/>
        <v>11.469999999999999</v>
      </c>
      <c r="M68" s="2">
        <f t="shared" si="15"/>
        <v>27.94</v>
      </c>
      <c r="Q68" s="6">
        <v>1.62</v>
      </c>
      <c r="R68" s="5">
        <v>847.2600000000001</v>
      </c>
      <c r="S68" s="7">
        <v>9.33</v>
      </c>
      <c r="T68" s="5">
        <v>1977.96</v>
      </c>
      <c r="U68" s="8">
        <v>0.52</v>
      </c>
      <c r="V68" s="5">
        <v>33.020000000000003</v>
      </c>
      <c r="AM68" s="5" t="str">
        <f t="shared" si="16"/>
        <v/>
      </c>
      <c r="AO68" s="5" t="str">
        <f t="shared" si="17"/>
        <v/>
      </c>
      <c r="AP68" s="2">
        <v>0.46</v>
      </c>
      <c r="AQ68" s="5">
        <f t="shared" si="18"/>
        <v>0.46</v>
      </c>
      <c r="AR68" s="2">
        <v>0.68</v>
      </c>
      <c r="AS68" s="2">
        <v>26.8</v>
      </c>
      <c r="AT68" s="5">
        <f t="shared" ref="AT68:AT131" si="20">SUM(P68,R68,T68,V68,X68,Z68,AB68,AD68,AG68,AI68,AK68)</f>
        <v>2858.2400000000002</v>
      </c>
      <c r="AU68" s="11">
        <f t="shared" ref="AU68:AU131" si="21">(AT68/$AT$148)*100</f>
        <v>1.4469774379573188</v>
      </c>
      <c r="AV68" s="5">
        <f t="shared" si="19"/>
        <v>1446.9774379573189</v>
      </c>
    </row>
    <row r="69" spans="1:48" x14ac:dyDescent="0.25">
      <c r="A69" t="s">
        <v>315</v>
      </c>
      <c r="B69" s="1" t="s">
        <v>183</v>
      </c>
      <c r="C69" s="1" t="s">
        <v>184</v>
      </c>
      <c r="D69" s="1" t="s">
        <v>185</v>
      </c>
      <c r="E69" s="1" t="s">
        <v>125</v>
      </c>
      <c r="F69" s="1" t="s">
        <v>98</v>
      </c>
      <c r="G69" s="1" t="s">
        <v>178</v>
      </c>
      <c r="H69" s="1" t="s">
        <v>54</v>
      </c>
      <c r="I69" s="1" t="s">
        <v>127</v>
      </c>
      <c r="J69" s="2">
        <v>40.411211515700003</v>
      </c>
      <c r="K69" s="2">
        <v>39.39</v>
      </c>
      <c r="L69" s="2">
        <f t="shared" si="14"/>
        <v>0</v>
      </c>
      <c r="M69" s="2">
        <f t="shared" si="15"/>
        <v>39.39</v>
      </c>
      <c r="AM69" s="5" t="str">
        <f t="shared" si="16"/>
        <v/>
      </c>
      <c r="AO69" s="5" t="str">
        <f t="shared" si="17"/>
        <v/>
      </c>
      <c r="AQ69" s="5" t="str">
        <f t="shared" si="18"/>
        <v/>
      </c>
      <c r="AS69" s="2">
        <v>39.39</v>
      </c>
      <c r="AT69" s="5">
        <f t="shared" si="20"/>
        <v>0</v>
      </c>
      <c r="AU69" s="11">
        <f t="shared" si="21"/>
        <v>0</v>
      </c>
      <c r="AV69" s="5">
        <f t="shared" si="19"/>
        <v>0</v>
      </c>
    </row>
    <row r="70" spans="1:48" x14ac:dyDescent="0.25">
      <c r="A70" t="s">
        <v>315</v>
      </c>
      <c r="B70" s="1" t="s">
        <v>186</v>
      </c>
      <c r="C70" s="1" t="s">
        <v>187</v>
      </c>
      <c r="D70" s="1" t="s">
        <v>188</v>
      </c>
      <c r="E70" s="1" t="s">
        <v>125</v>
      </c>
      <c r="F70" s="1" t="s">
        <v>93</v>
      </c>
      <c r="G70" s="1" t="s">
        <v>178</v>
      </c>
      <c r="H70" s="1" t="s">
        <v>54</v>
      </c>
      <c r="I70" s="1" t="s">
        <v>127</v>
      </c>
      <c r="J70" s="2">
        <v>80.666749438899998</v>
      </c>
      <c r="K70" s="2">
        <v>40.299999999999997</v>
      </c>
      <c r="L70" s="2">
        <f t="shared" si="14"/>
        <v>15.76</v>
      </c>
      <c r="M70" s="2">
        <f t="shared" si="15"/>
        <v>23.77</v>
      </c>
      <c r="Q70" s="6">
        <v>0.81</v>
      </c>
      <c r="R70" s="5">
        <v>423.63000000000011</v>
      </c>
      <c r="S70" s="7">
        <v>11.76</v>
      </c>
      <c r="T70" s="5">
        <v>2493.12</v>
      </c>
      <c r="U70" s="8">
        <v>3.19</v>
      </c>
      <c r="V70" s="5">
        <v>202.565</v>
      </c>
      <c r="AM70" s="5" t="str">
        <f t="shared" si="16"/>
        <v/>
      </c>
      <c r="AO70" s="5" t="str">
        <f t="shared" si="17"/>
        <v/>
      </c>
      <c r="AQ70" s="5" t="str">
        <f t="shared" si="18"/>
        <v/>
      </c>
      <c r="AS70" s="2">
        <v>23.77</v>
      </c>
      <c r="AT70" s="5">
        <f t="shared" si="20"/>
        <v>3119.3150000000001</v>
      </c>
      <c r="AU70" s="11">
        <f t="shared" si="21"/>
        <v>1.5791460573226299</v>
      </c>
      <c r="AV70" s="5">
        <f t="shared" si="19"/>
        <v>1579.14605732263</v>
      </c>
    </row>
    <row r="71" spans="1:48" x14ac:dyDescent="0.25">
      <c r="A71" t="s">
        <v>315</v>
      </c>
      <c r="B71" s="1" t="s">
        <v>186</v>
      </c>
      <c r="C71" s="1" t="s">
        <v>187</v>
      </c>
      <c r="D71" s="1" t="s">
        <v>188</v>
      </c>
      <c r="E71" s="1" t="s">
        <v>125</v>
      </c>
      <c r="F71" s="1" t="s">
        <v>100</v>
      </c>
      <c r="G71" s="1" t="s">
        <v>178</v>
      </c>
      <c r="H71" s="1" t="s">
        <v>54</v>
      </c>
      <c r="I71" s="1" t="s">
        <v>127</v>
      </c>
      <c r="J71" s="2">
        <v>80.666749438899998</v>
      </c>
      <c r="K71" s="2">
        <v>39.340000000000003</v>
      </c>
      <c r="L71" s="2">
        <f t="shared" si="14"/>
        <v>5.45</v>
      </c>
      <c r="M71" s="2">
        <f t="shared" si="15"/>
        <v>33.880000000000003</v>
      </c>
      <c r="Q71" s="6">
        <v>1.2</v>
      </c>
      <c r="R71" s="5">
        <v>627.6</v>
      </c>
      <c r="S71" s="7">
        <v>4.25</v>
      </c>
      <c r="T71" s="5">
        <v>901</v>
      </c>
      <c r="AM71" s="5" t="str">
        <f t="shared" si="16"/>
        <v/>
      </c>
      <c r="AO71" s="5" t="str">
        <f t="shared" si="17"/>
        <v/>
      </c>
      <c r="AQ71" s="5" t="str">
        <f t="shared" si="18"/>
        <v/>
      </c>
      <c r="AS71" s="2">
        <v>33.880000000000003</v>
      </c>
      <c r="AT71" s="5">
        <f t="shared" si="20"/>
        <v>1528.6</v>
      </c>
      <c r="AU71" s="11">
        <f t="shared" si="21"/>
        <v>0.77385024058915886</v>
      </c>
      <c r="AV71" s="5">
        <f t="shared" si="19"/>
        <v>773.85024058915894</v>
      </c>
    </row>
    <row r="72" spans="1:48" x14ac:dyDescent="0.25">
      <c r="A72" t="s">
        <v>315</v>
      </c>
      <c r="B72" s="1" t="s">
        <v>189</v>
      </c>
      <c r="C72" s="1" t="s">
        <v>190</v>
      </c>
      <c r="D72" s="1" t="s">
        <v>191</v>
      </c>
      <c r="E72" s="1" t="s">
        <v>125</v>
      </c>
      <c r="F72" s="1" t="s">
        <v>101</v>
      </c>
      <c r="G72" s="1" t="s">
        <v>178</v>
      </c>
      <c r="H72" s="1" t="s">
        <v>54</v>
      </c>
      <c r="I72" s="1" t="s">
        <v>127</v>
      </c>
      <c r="J72" s="2">
        <v>40.294901266899998</v>
      </c>
      <c r="K72" s="2">
        <v>38.479999999999997</v>
      </c>
      <c r="L72" s="2">
        <f t="shared" si="14"/>
        <v>13.36</v>
      </c>
      <c r="M72" s="2">
        <f t="shared" si="15"/>
        <v>7.84</v>
      </c>
      <c r="S72" s="7">
        <v>9.6199999999999992</v>
      </c>
      <c r="T72" s="5">
        <v>2039.44</v>
      </c>
      <c r="U72" s="8">
        <v>3.74</v>
      </c>
      <c r="V72" s="5">
        <v>237.49</v>
      </c>
      <c r="AM72" s="5" t="str">
        <f t="shared" si="16"/>
        <v/>
      </c>
      <c r="AO72" s="5" t="str">
        <f t="shared" si="17"/>
        <v/>
      </c>
      <c r="AQ72" s="5" t="str">
        <f t="shared" si="18"/>
        <v/>
      </c>
      <c r="AS72" s="2">
        <v>7.84</v>
      </c>
      <c r="AT72" s="5">
        <f t="shared" si="20"/>
        <v>2276.9300000000003</v>
      </c>
      <c r="AU72" s="11">
        <f t="shared" si="21"/>
        <v>1.1526905850481968</v>
      </c>
      <c r="AV72" s="5">
        <f t="shared" si="19"/>
        <v>1152.6905850481969</v>
      </c>
    </row>
    <row r="73" spans="1:48" x14ac:dyDescent="0.25">
      <c r="A73" t="s">
        <v>315</v>
      </c>
      <c r="B73" s="1" t="s">
        <v>192</v>
      </c>
      <c r="C73" s="1" t="s">
        <v>190</v>
      </c>
      <c r="D73" s="1" t="s">
        <v>191</v>
      </c>
      <c r="E73" s="1" t="s">
        <v>125</v>
      </c>
      <c r="F73" s="1" t="s">
        <v>99</v>
      </c>
      <c r="G73" s="1" t="s">
        <v>178</v>
      </c>
      <c r="H73" s="1" t="s">
        <v>54</v>
      </c>
      <c r="I73" s="1" t="s">
        <v>127</v>
      </c>
      <c r="J73" s="2">
        <v>20.132686751400001</v>
      </c>
      <c r="K73" s="2">
        <v>19.37</v>
      </c>
      <c r="L73" s="2">
        <f t="shared" si="14"/>
        <v>0</v>
      </c>
      <c r="M73" s="2">
        <f t="shared" si="15"/>
        <v>2.11</v>
      </c>
      <c r="AM73" s="5" t="str">
        <f t="shared" si="16"/>
        <v/>
      </c>
      <c r="AO73" s="5" t="str">
        <f t="shared" si="17"/>
        <v/>
      </c>
      <c r="AQ73" s="5" t="str">
        <f t="shared" si="18"/>
        <v/>
      </c>
      <c r="AS73" s="2">
        <v>2.11</v>
      </c>
      <c r="AT73" s="5">
        <f t="shared" si="20"/>
        <v>0</v>
      </c>
      <c r="AU73" s="11">
        <f t="shared" si="21"/>
        <v>0</v>
      </c>
      <c r="AV73" s="5">
        <f t="shared" si="19"/>
        <v>0</v>
      </c>
    </row>
    <row r="74" spans="1:48" x14ac:dyDescent="0.25">
      <c r="A74" t="s">
        <v>315</v>
      </c>
      <c r="B74" s="1" t="s">
        <v>193</v>
      </c>
      <c r="C74" s="1" t="s">
        <v>194</v>
      </c>
      <c r="D74" s="1" t="s">
        <v>195</v>
      </c>
      <c r="E74" s="1" t="s">
        <v>125</v>
      </c>
      <c r="F74" s="1" t="s">
        <v>99</v>
      </c>
      <c r="G74" s="1" t="s">
        <v>178</v>
      </c>
      <c r="H74" s="1" t="s">
        <v>54</v>
      </c>
      <c r="I74" s="1" t="s">
        <v>127</v>
      </c>
      <c r="J74" s="2">
        <v>20.122847337900001</v>
      </c>
      <c r="K74" s="2">
        <v>19.36</v>
      </c>
      <c r="L74" s="2">
        <f t="shared" si="14"/>
        <v>0</v>
      </c>
      <c r="M74" s="2">
        <f t="shared" si="15"/>
        <v>0.25</v>
      </c>
      <c r="AM74" s="5" t="str">
        <f t="shared" si="16"/>
        <v/>
      </c>
      <c r="AO74" s="5" t="str">
        <f t="shared" si="17"/>
        <v/>
      </c>
      <c r="AQ74" s="5" t="str">
        <f t="shared" si="18"/>
        <v/>
      </c>
      <c r="AS74" s="2">
        <v>0.25</v>
      </c>
      <c r="AT74" s="5">
        <f t="shared" si="20"/>
        <v>0</v>
      </c>
      <c r="AU74" s="11">
        <f t="shared" si="21"/>
        <v>0</v>
      </c>
      <c r="AV74" s="5">
        <f t="shared" si="19"/>
        <v>0</v>
      </c>
    </row>
    <row r="75" spans="1:48" x14ac:dyDescent="0.25">
      <c r="A75" t="s">
        <v>315</v>
      </c>
      <c r="B75" s="1" t="s">
        <v>196</v>
      </c>
      <c r="C75" s="1" t="s">
        <v>197</v>
      </c>
      <c r="D75" s="1" t="s">
        <v>198</v>
      </c>
      <c r="E75" s="1" t="s">
        <v>199</v>
      </c>
      <c r="F75" s="1" t="s">
        <v>56</v>
      </c>
      <c r="G75" s="1" t="s">
        <v>178</v>
      </c>
      <c r="H75" s="1" t="s">
        <v>54</v>
      </c>
      <c r="I75" s="1" t="s">
        <v>127</v>
      </c>
      <c r="J75" s="2">
        <v>142.75</v>
      </c>
      <c r="K75" s="2">
        <v>40.270000000000003</v>
      </c>
      <c r="L75" s="2">
        <f t="shared" si="14"/>
        <v>0.2</v>
      </c>
      <c r="M75" s="2">
        <f t="shared" si="15"/>
        <v>39.800000000000004</v>
      </c>
      <c r="Q75" s="6">
        <v>0.19</v>
      </c>
      <c r="R75" s="5">
        <v>99.37</v>
      </c>
      <c r="S75" s="7">
        <v>0.01</v>
      </c>
      <c r="T75" s="5">
        <v>2.12</v>
      </c>
      <c r="AM75" s="5" t="str">
        <f t="shared" si="16"/>
        <v/>
      </c>
      <c r="AO75" s="5" t="str">
        <f t="shared" si="17"/>
        <v/>
      </c>
      <c r="AP75" s="2">
        <v>0.98</v>
      </c>
      <c r="AQ75" s="5">
        <f t="shared" si="18"/>
        <v>0.98</v>
      </c>
      <c r="AR75" s="2">
        <v>1.47</v>
      </c>
      <c r="AS75" s="2">
        <v>37.35</v>
      </c>
      <c r="AT75" s="5">
        <f t="shared" si="20"/>
        <v>101.49000000000001</v>
      </c>
      <c r="AU75" s="11">
        <f t="shared" si="21"/>
        <v>5.1379079495874488E-2</v>
      </c>
      <c r="AV75" s="5">
        <f t="shared" si="19"/>
        <v>51.379079495874485</v>
      </c>
    </row>
    <row r="76" spans="1:48" x14ac:dyDescent="0.25">
      <c r="A76" t="s">
        <v>315</v>
      </c>
      <c r="B76" s="1" t="s">
        <v>196</v>
      </c>
      <c r="C76" s="1" t="s">
        <v>197</v>
      </c>
      <c r="D76" s="1" t="s">
        <v>198</v>
      </c>
      <c r="E76" s="1" t="s">
        <v>199</v>
      </c>
      <c r="F76" s="1" t="s">
        <v>71</v>
      </c>
      <c r="G76" s="1" t="s">
        <v>178</v>
      </c>
      <c r="H76" s="1" t="s">
        <v>54</v>
      </c>
      <c r="I76" s="1" t="s">
        <v>127</v>
      </c>
      <c r="J76" s="2">
        <v>142.75</v>
      </c>
      <c r="K76" s="2">
        <v>40.32</v>
      </c>
      <c r="L76" s="2">
        <f t="shared" si="14"/>
        <v>2.87</v>
      </c>
      <c r="M76" s="2">
        <f t="shared" si="15"/>
        <v>37.129999999999995</v>
      </c>
      <c r="O76" s="4">
        <v>0.92</v>
      </c>
      <c r="P76" s="5">
        <v>603.06000000000006</v>
      </c>
      <c r="Q76" s="6">
        <v>0.71</v>
      </c>
      <c r="R76" s="5">
        <v>371.33</v>
      </c>
      <c r="S76" s="7">
        <v>1.24</v>
      </c>
      <c r="T76" s="5">
        <v>262.88</v>
      </c>
      <c r="AM76" s="5" t="str">
        <f t="shared" si="16"/>
        <v/>
      </c>
      <c r="AO76" s="5" t="str">
        <f t="shared" si="17"/>
        <v/>
      </c>
      <c r="AP76" s="2">
        <v>0.16</v>
      </c>
      <c r="AQ76" s="5">
        <f t="shared" si="18"/>
        <v>0.16</v>
      </c>
      <c r="AR76" s="2">
        <v>0.25</v>
      </c>
      <c r="AS76" s="2">
        <v>36.72</v>
      </c>
      <c r="AT76" s="5">
        <f t="shared" si="20"/>
        <v>1237.27</v>
      </c>
      <c r="AU76" s="11">
        <f t="shared" si="21"/>
        <v>0.62636509693428533</v>
      </c>
      <c r="AV76" s="5">
        <f t="shared" si="19"/>
        <v>626.36509693428536</v>
      </c>
    </row>
    <row r="77" spans="1:48" x14ac:dyDescent="0.25">
      <c r="A77" t="s">
        <v>315</v>
      </c>
      <c r="B77" s="1" t="s">
        <v>196</v>
      </c>
      <c r="C77" s="1" t="s">
        <v>197</v>
      </c>
      <c r="D77" s="1" t="s">
        <v>198</v>
      </c>
      <c r="E77" s="1" t="s">
        <v>199</v>
      </c>
      <c r="F77" s="1" t="s">
        <v>72</v>
      </c>
      <c r="G77" s="1" t="s">
        <v>178</v>
      </c>
      <c r="H77" s="1" t="s">
        <v>54</v>
      </c>
      <c r="I77" s="1" t="s">
        <v>127</v>
      </c>
      <c r="J77" s="2">
        <v>142.75</v>
      </c>
      <c r="K77" s="2">
        <v>38.92</v>
      </c>
      <c r="L77" s="2">
        <f t="shared" si="14"/>
        <v>0</v>
      </c>
      <c r="M77" s="2">
        <f t="shared" si="15"/>
        <v>21.99</v>
      </c>
      <c r="AM77" s="5" t="str">
        <f t="shared" si="16"/>
        <v/>
      </c>
      <c r="AO77" s="5" t="str">
        <f t="shared" si="17"/>
        <v/>
      </c>
      <c r="AQ77" s="5" t="str">
        <f t="shared" si="18"/>
        <v/>
      </c>
      <c r="AS77" s="2">
        <v>21.99</v>
      </c>
      <c r="AT77" s="5">
        <f t="shared" si="20"/>
        <v>0</v>
      </c>
      <c r="AU77" s="11">
        <f t="shared" si="21"/>
        <v>0</v>
      </c>
      <c r="AV77" s="5">
        <f t="shared" si="19"/>
        <v>0</v>
      </c>
    </row>
    <row r="78" spans="1:48" x14ac:dyDescent="0.25">
      <c r="A78" t="s">
        <v>315</v>
      </c>
      <c r="B78" s="1" t="s">
        <v>196</v>
      </c>
      <c r="C78" s="1" t="s">
        <v>197</v>
      </c>
      <c r="D78" s="1" t="s">
        <v>198</v>
      </c>
      <c r="E78" s="1" t="s">
        <v>199</v>
      </c>
      <c r="F78" s="1" t="s">
        <v>61</v>
      </c>
      <c r="G78" s="1" t="s">
        <v>178</v>
      </c>
      <c r="H78" s="1" t="s">
        <v>54</v>
      </c>
      <c r="I78" s="1" t="s">
        <v>127</v>
      </c>
      <c r="J78" s="2">
        <v>142.75</v>
      </c>
      <c r="K78" s="2">
        <v>18.73</v>
      </c>
      <c r="L78" s="2">
        <f t="shared" si="14"/>
        <v>8.2799999999999994</v>
      </c>
      <c r="M78" s="2">
        <f t="shared" si="15"/>
        <v>4</v>
      </c>
      <c r="Q78" s="6">
        <v>0.16</v>
      </c>
      <c r="R78" s="5">
        <v>83.68</v>
      </c>
      <c r="S78" s="7">
        <v>3.02</v>
      </c>
      <c r="T78" s="5">
        <v>640.24</v>
      </c>
      <c r="U78" s="8">
        <v>5.0999999999999996</v>
      </c>
      <c r="V78" s="5">
        <v>323.85000000000002</v>
      </c>
      <c r="AM78" s="5" t="str">
        <f t="shared" si="16"/>
        <v/>
      </c>
      <c r="AO78" s="5" t="str">
        <f t="shared" si="17"/>
        <v/>
      </c>
      <c r="AQ78" s="5" t="str">
        <f t="shared" si="18"/>
        <v/>
      </c>
      <c r="AS78" s="2">
        <v>4</v>
      </c>
      <c r="AT78" s="5">
        <f t="shared" si="20"/>
        <v>1047.77</v>
      </c>
      <c r="AU78" s="11">
        <f t="shared" si="21"/>
        <v>0.530431156994703</v>
      </c>
      <c r="AV78" s="5">
        <f t="shared" si="19"/>
        <v>530.43115699470297</v>
      </c>
    </row>
    <row r="79" spans="1:48" x14ac:dyDescent="0.25">
      <c r="A79" t="s">
        <v>315</v>
      </c>
      <c r="B79" s="1" t="s">
        <v>200</v>
      </c>
      <c r="C79" s="1" t="s">
        <v>201</v>
      </c>
      <c r="D79" s="1" t="s">
        <v>202</v>
      </c>
      <c r="E79" s="1" t="s">
        <v>203</v>
      </c>
      <c r="F79" s="1" t="s">
        <v>66</v>
      </c>
      <c r="G79" s="1" t="s">
        <v>178</v>
      </c>
      <c r="H79" s="1" t="s">
        <v>54</v>
      </c>
      <c r="I79" s="1" t="s">
        <v>127</v>
      </c>
      <c r="J79" s="2">
        <v>80.528107654199999</v>
      </c>
      <c r="K79" s="2">
        <v>38.76</v>
      </c>
      <c r="L79" s="2">
        <f t="shared" si="14"/>
        <v>16.73</v>
      </c>
      <c r="M79" s="2">
        <f t="shared" si="15"/>
        <v>22.03</v>
      </c>
      <c r="Q79" s="6">
        <v>8.26</v>
      </c>
      <c r="R79" s="5">
        <v>4319.9799999999996</v>
      </c>
      <c r="S79" s="7">
        <v>7.24</v>
      </c>
      <c r="T79" s="5">
        <v>1534.88</v>
      </c>
      <c r="U79" s="8">
        <v>1.23</v>
      </c>
      <c r="V79" s="5">
        <v>78.105000000000004</v>
      </c>
      <c r="AM79" s="5" t="str">
        <f t="shared" si="16"/>
        <v/>
      </c>
      <c r="AO79" s="5" t="str">
        <f t="shared" si="17"/>
        <v/>
      </c>
      <c r="AQ79" s="5" t="str">
        <f t="shared" si="18"/>
        <v/>
      </c>
      <c r="AS79" s="2">
        <v>22.03</v>
      </c>
      <c r="AT79" s="5">
        <f t="shared" si="20"/>
        <v>5932.9649999999992</v>
      </c>
      <c r="AU79" s="11">
        <f t="shared" si="21"/>
        <v>3.0035499101511571</v>
      </c>
      <c r="AV79" s="5">
        <f t="shared" si="19"/>
        <v>3003.5499101511568</v>
      </c>
    </row>
    <row r="80" spans="1:48" x14ac:dyDescent="0.25">
      <c r="A80" t="s">
        <v>315</v>
      </c>
      <c r="B80" s="1" t="s">
        <v>200</v>
      </c>
      <c r="C80" s="1" t="s">
        <v>201</v>
      </c>
      <c r="D80" s="1" t="s">
        <v>202</v>
      </c>
      <c r="E80" s="1" t="s">
        <v>203</v>
      </c>
      <c r="F80" s="1" t="s">
        <v>52</v>
      </c>
      <c r="G80" s="1" t="s">
        <v>178</v>
      </c>
      <c r="H80" s="1" t="s">
        <v>54</v>
      </c>
      <c r="I80" s="1" t="s">
        <v>127</v>
      </c>
      <c r="J80" s="2">
        <v>80.528107654199999</v>
      </c>
      <c r="K80" s="2">
        <v>38.700000000000003</v>
      </c>
      <c r="L80" s="2">
        <f t="shared" si="14"/>
        <v>0</v>
      </c>
      <c r="M80" s="2">
        <f t="shared" si="15"/>
        <v>38.71</v>
      </c>
      <c r="AM80" s="5" t="str">
        <f t="shared" si="16"/>
        <v/>
      </c>
      <c r="AO80" s="5" t="str">
        <f t="shared" si="17"/>
        <v/>
      </c>
      <c r="AP80" s="2">
        <v>0.98</v>
      </c>
      <c r="AQ80" s="5">
        <f t="shared" si="18"/>
        <v>0.98</v>
      </c>
      <c r="AR80" s="2">
        <v>1.47</v>
      </c>
      <c r="AS80" s="2">
        <v>36.26</v>
      </c>
      <c r="AT80" s="5">
        <f t="shared" si="20"/>
        <v>0</v>
      </c>
      <c r="AU80" s="11">
        <f t="shared" si="21"/>
        <v>0</v>
      </c>
      <c r="AV80" s="5">
        <f t="shared" si="19"/>
        <v>0</v>
      </c>
    </row>
    <row r="81" spans="1:48" x14ac:dyDescent="0.25">
      <c r="A81" t="s">
        <v>315</v>
      </c>
      <c r="B81" s="1" t="s">
        <v>204</v>
      </c>
      <c r="C81" s="1" t="s">
        <v>205</v>
      </c>
      <c r="D81" s="1" t="s">
        <v>206</v>
      </c>
      <c r="E81" s="1" t="s">
        <v>125</v>
      </c>
      <c r="F81" s="1" t="s">
        <v>91</v>
      </c>
      <c r="G81" s="1" t="s">
        <v>178</v>
      </c>
      <c r="H81" s="1" t="s">
        <v>54</v>
      </c>
      <c r="I81" s="1" t="s">
        <v>127</v>
      </c>
      <c r="J81" s="2">
        <v>40.216183276700001</v>
      </c>
      <c r="K81" s="2">
        <v>38.69</v>
      </c>
      <c r="L81" s="2">
        <f t="shared" si="14"/>
        <v>7.6099999999999994</v>
      </c>
      <c r="M81" s="2">
        <f t="shared" si="15"/>
        <v>20.23</v>
      </c>
      <c r="S81" s="7">
        <v>1.45</v>
      </c>
      <c r="T81" s="5">
        <v>307.39999999999998</v>
      </c>
      <c r="U81" s="8">
        <v>3.59</v>
      </c>
      <c r="V81" s="5">
        <v>227.965</v>
      </c>
      <c r="AA81" s="9">
        <v>2.57</v>
      </c>
      <c r="AB81" s="5">
        <v>65.534999999999997</v>
      </c>
      <c r="AM81" s="5" t="str">
        <f t="shared" si="16"/>
        <v/>
      </c>
      <c r="AO81" s="5" t="str">
        <f t="shared" si="17"/>
        <v/>
      </c>
      <c r="AQ81" s="5" t="str">
        <f t="shared" si="18"/>
        <v/>
      </c>
      <c r="AS81" s="2">
        <v>20.23</v>
      </c>
      <c r="AT81" s="5">
        <f t="shared" si="20"/>
        <v>600.9</v>
      </c>
      <c r="AU81" s="11">
        <f t="shared" si="21"/>
        <v>0.30420424543374691</v>
      </c>
      <c r="AV81" s="5">
        <f t="shared" si="19"/>
        <v>304.20424543374691</v>
      </c>
    </row>
    <row r="82" spans="1:48" x14ac:dyDescent="0.25">
      <c r="A82" t="s">
        <v>315</v>
      </c>
      <c r="B82" s="1" t="s">
        <v>207</v>
      </c>
      <c r="C82" s="1" t="s">
        <v>208</v>
      </c>
      <c r="D82" s="1" t="s">
        <v>209</v>
      </c>
      <c r="E82" s="1" t="s">
        <v>210</v>
      </c>
      <c r="F82" s="1" t="s">
        <v>142</v>
      </c>
      <c r="G82" s="1" t="s">
        <v>178</v>
      </c>
      <c r="H82" s="1" t="s">
        <v>54</v>
      </c>
      <c r="I82" s="1" t="s">
        <v>127</v>
      </c>
      <c r="J82" s="2">
        <v>30.18</v>
      </c>
      <c r="K82" s="2">
        <v>27.89</v>
      </c>
      <c r="L82" s="2">
        <f t="shared" si="14"/>
        <v>5.41</v>
      </c>
      <c r="M82" s="2">
        <f t="shared" si="15"/>
        <v>22.48</v>
      </c>
      <c r="S82" s="7">
        <v>5.41</v>
      </c>
      <c r="T82" s="5">
        <v>1146.92</v>
      </c>
      <c r="AM82" s="5" t="str">
        <f t="shared" si="16"/>
        <v/>
      </c>
      <c r="AO82" s="5" t="str">
        <f t="shared" si="17"/>
        <v/>
      </c>
      <c r="AQ82" s="5" t="str">
        <f t="shared" si="18"/>
        <v/>
      </c>
      <c r="AS82" s="2">
        <v>22.48</v>
      </c>
      <c r="AT82" s="5">
        <f t="shared" si="20"/>
        <v>1146.92</v>
      </c>
      <c r="AU82" s="11">
        <f t="shared" si="21"/>
        <v>0.58062561686282754</v>
      </c>
      <c r="AV82" s="5">
        <f t="shared" si="19"/>
        <v>580.62561686282754</v>
      </c>
    </row>
    <row r="83" spans="1:48" x14ac:dyDescent="0.25">
      <c r="A83" t="s">
        <v>315</v>
      </c>
      <c r="B83" s="1" t="s">
        <v>211</v>
      </c>
      <c r="C83" s="1" t="s">
        <v>212</v>
      </c>
      <c r="D83" s="1" t="s">
        <v>213</v>
      </c>
      <c r="E83" s="1" t="s">
        <v>125</v>
      </c>
      <c r="F83" s="1" t="s">
        <v>142</v>
      </c>
      <c r="G83" s="1" t="s">
        <v>178</v>
      </c>
      <c r="H83" s="1" t="s">
        <v>54</v>
      </c>
      <c r="I83" s="1" t="s">
        <v>127</v>
      </c>
      <c r="J83" s="2">
        <v>10</v>
      </c>
      <c r="K83" s="2">
        <v>9.3000000000000007</v>
      </c>
      <c r="L83" s="2">
        <f t="shared" si="14"/>
        <v>8.1999999999999993</v>
      </c>
      <c r="M83" s="2">
        <f t="shared" si="15"/>
        <v>1.1100000000000001</v>
      </c>
      <c r="S83" s="7">
        <v>4.8600000000000003</v>
      </c>
      <c r="T83" s="5">
        <v>1030.32</v>
      </c>
      <c r="AA83" s="9">
        <v>3.34</v>
      </c>
      <c r="AB83" s="5">
        <v>85.17</v>
      </c>
      <c r="AM83" s="5" t="str">
        <f t="shared" si="16"/>
        <v/>
      </c>
      <c r="AO83" s="5" t="str">
        <f t="shared" si="17"/>
        <v/>
      </c>
      <c r="AQ83" s="5" t="str">
        <f t="shared" si="18"/>
        <v/>
      </c>
      <c r="AS83" s="2">
        <v>1.1100000000000001</v>
      </c>
      <c r="AT83" s="5">
        <f t="shared" si="20"/>
        <v>1115.49</v>
      </c>
      <c r="AU83" s="11">
        <f t="shared" si="21"/>
        <v>0.56471425152086929</v>
      </c>
      <c r="AV83" s="5">
        <f t="shared" si="19"/>
        <v>564.7142515208692</v>
      </c>
    </row>
    <row r="84" spans="1:48" x14ac:dyDescent="0.25">
      <c r="A84" t="s">
        <v>315</v>
      </c>
      <c r="B84" s="1" t="s">
        <v>214</v>
      </c>
      <c r="C84" s="1" t="s">
        <v>215</v>
      </c>
      <c r="D84" s="1" t="s">
        <v>216</v>
      </c>
      <c r="E84" s="1" t="s">
        <v>217</v>
      </c>
      <c r="F84" s="1" t="s">
        <v>81</v>
      </c>
      <c r="G84" s="1" t="s">
        <v>218</v>
      </c>
      <c r="H84" s="1" t="s">
        <v>54</v>
      </c>
      <c r="I84" s="1" t="s">
        <v>127</v>
      </c>
      <c r="J84" s="2">
        <v>37.4952600664</v>
      </c>
      <c r="K84" s="2">
        <v>36.549999999999997</v>
      </c>
      <c r="L84" s="2">
        <f t="shared" si="14"/>
        <v>14.64</v>
      </c>
      <c r="M84" s="2">
        <f t="shared" si="15"/>
        <v>1.3</v>
      </c>
      <c r="S84" s="7">
        <v>3.49</v>
      </c>
      <c r="T84" s="5">
        <v>739.88</v>
      </c>
      <c r="U84" s="8">
        <v>11.15</v>
      </c>
      <c r="V84" s="5">
        <v>708.02499999999998</v>
      </c>
      <c r="AM84" s="5" t="str">
        <f t="shared" si="16"/>
        <v/>
      </c>
      <c r="AO84" s="5" t="str">
        <f t="shared" si="17"/>
        <v/>
      </c>
      <c r="AQ84" s="5" t="str">
        <f t="shared" si="18"/>
        <v/>
      </c>
      <c r="AS84" s="2">
        <v>1.3</v>
      </c>
      <c r="AT84" s="5">
        <f t="shared" si="20"/>
        <v>1447.905</v>
      </c>
      <c r="AU84" s="11">
        <f t="shared" si="21"/>
        <v>0.7329985821014301</v>
      </c>
      <c r="AV84" s="5">
        <f t="shared" si="19"/>
        <v>732.99858210143009</v>
      </c>
    </row>
    <row r="85" spans="1:48" x14ac:dyDescent="0.25">
      <c r="A85" t="s">
        <v>315</v>
      </c>
      <c r="B85" s="1" t="s">
        <v>219</v>
      </c>
      <c r="C85" s="1" t="s">
        <v>150</v>
      </c>
      <c r="D85" s="1" t="s">
        <v>151</v>
      </c>
      <c r="E85" s="1" t="s">
        <v>138</v>
      </c>
      <c r="F85" s="1" t="s">
        <v>92</v>
      </c>
      <c r="G85" s="1" t="s">
        <v>218</v>
      </c>
      <c r="H85" s="1" t="s">
        <v>54</v>
      </c>
      <c r="I85" s="1" t="s">
        <v>127</v>
      </c>
      <c r="J85" s="2">
        <v>117.59226793800001</v>
      </c>
      <c r="K85" s="2">
        <v>39.96</v>
      </c>
      <c r="L85" s="2">
        <f t="shared" si="14"/>
        <v>0</v>
      </c>
      <c r="M85" s="2">
        <f t="shared" si="15"/>
        <v>0.06</v>
      </c>
      <c r="AM85" s="5" t="str">
        <f t="shared" si="16"/>
        <v/>
      </c>
      <c r="AO85" s="5" t="str">
        <f t="shared" si="17"/>
        <v/>
      </c>
      <c r="AQ85" s="5" t="str">
        <f t="shared" si="18"/>
        <v/>
      </c>
      <c r="AS85" s="2">
        <v>0.06</v>
      </c>
      <c r="AT85" s="5">
        <f t="shared" si="20"/>
        <v>0</v>
      </c>
      <c r="AU85" s="11">
        <f t="shared" si="21"/>
        <v>0</v>
      </c>
      <c r="AV85" s="5">
        <f t="shared" si="19"/>
        <v>0</v>
      </c>
    </row>
    <row r="86" spans="1:48" x14ac:dyDescent="0.25">
      <c r="A86" t="s">
        <v>315</v>
      </c>
      <c r="B86" s="1" t="s">
        <v>219</v>
      </c>
      <c r="C86" s="1" t="s">
        <v>150</v>
      </c>
      <c r="D86" s="1" t="s">
        <v>151</v>
      </c>
      <c r="E86" s="1" t="s">
        <v>138</v>
      </c>
      <c r="F86" s="1" t="s">
        <v>98</v>
      </c>
      <c r="G86" s="1" t="s">
        <v>218</v>
      </c>
      <c r="H86" s="1" t="s">
        <v>54</v>
      </c>
      <c r="I86" s="1" t="s">
        <v>127</v>
      </c>
      <c r="J86" s="2">
        <v>117.59226793800001</v>
      </c>
      <c r="K86" s="2">
        <v>38.799999999999997</v>
      </c>
      <c r="L86" s="2">
        <f t="shared" si="14"/>
        <v>0</v>
      </c>
      <c r="M86" s="2">
        <f t="shared" si="15"/>
        <v>28.78</v>
      </c>
      <c r="AM86" s="5" t="str">
        <f t="shared" si="16"/>
        <v/>
      </c>
      <c r="AO86" s="5" t="str">
        <f t="shared" si="17"/>
        <v/>
      </c>
      <c r="AQ86" s="5" t="str">
        <f t="shared" si="18"/>
        <v/>
      </c>
      <c r="AS86" s="2">
        <v>28.78</v>
      </c>
      <c r="AT86" s="5">
        <f t="shared" si="20"/>
        <v>0</v>
      </c>
      <c r="AU86" s="11">
        <f t="shared" si="21"/>
        <v>0</v>
      </c>
      <c r="AV86" s="5">
        <f t="shared" si="19"/>
        <v>0</v>
      </c>
    </row>
    <row r="87" spans="1:48" x14ac:dyDescent="0.25">
      <c r="A87" t="s">
        <v>315</v>
      </c>
      <c r="B87" s="1" t="s">
        <v>220</v>
      </c>
      <c r="C87" s="1" t="s">
        <v>221</v>
      </c>
      <c r="D87" s="1" t="s">
        <v>222</v>
      </c>
      <c r="E87" s="1" t="s">
        <v>125</v>
      </c>
      <c r="F87" s="1" t="s">
        <v>99</v>
      </c>
      <c r="G87" s="1" t="s">
        <v>218</v>
      </c>
      <c r="H87" s="1" t="s">
        <v>54</v>
      </c>
      <c r="I87" s="1" t="s">
        <v>127</v>
      </c>
      <c r="J87" s="2">
        <v>78.89</v>
      </c>
      <c r="K87" s="2">
        <v>39.01</v>
      </c>
      <c r="L87" s="2">
        <f t="shared" si="14"/>
        <v>0</v>
      </c>
      <c r="M87" s="2">
        <f t="shared" si="15"/>
        <v>30.02</v>
      </c>
      <c r="AM87" s="5" t="str">
        <f t="shared" si="16"/>
        <v/>
      </c>
      <c r="AO87" s="5" t="str">
        <f t="shared" si="17"/>
        <v/>
      </c>
      <c r="AQ87" s="5" t="str">
        <f t="shared" si="18"/>
        <v/>
      </c>
      <c r="AS87" s="2">
        <v>30.02</v>
      </c>
      <c r="AT87" s="5">
        <f t="shared" si="20"/>
        <v>0</v>
      </c>
      <c r="AU87" s="11">
        <f t="shared" si="21"/>
        <v>0</v>
      </c>
      <c r="AV87" s="5">
        <f t="shared" si="19"/>
        <v>0</v>
      </c>
    </row>
    <row r="88" spans="1:48" x14ac:dyDescent="0.25">
      <c r="A88" t="s">
        <v>315</v>
      </c>
      <c r="B88" s="1" t="s">
        <v>220</v>
      </c>
      <c r="C88" s="1" t="s">
        <v>221</v>
      </c>
      <c r="D88" s="1" t="s">
        <v>222</v>
      </c>
      <c r="E88" s="1" t="s">
        <v>125</v>
      </c>
      <c r="F88" s="1" t="s">
        <v>101</v>
      </c>
      <c r="G88" s="1" t="s">
        <v>218</v>
      </c>
      <c r="H88" s="1" t="s">
        <v>54</v>
      </c>
      <c r="I88" s="1" t="s">
        <v>127</v>
      </c>
      <c r="J88" s="2">
        <v>78.89</v>
      </c>
      <c r="K88" s="2">
        <v>37.18</v>
      </c>
      <c r="L88" s="2">
        <f t="shared" si="14"/>
        <v>0.17</v>
      </c>
      <c r="M88" s="2">
        <f t="shared" si="15"/>
        <v>37</v>
      </c>
      <c r="Q88" s="6">
        <v>0.04</v>
      </c>
      <c r="R88" s="5">
        <v>20.92</v>
      </c>
      <c r="S88" s="7">
        <v>0.13</v>
      </c>
      <c r="T88" s="5">
        <v>27.56</v>
      </c>
      <c r="AM88" s="5" t="str">
        <f t="shared" si="16"/>
        <v/>
      </c>
      <c r="AN88" s="3">
        <v>0.06</v>
      </c>
      <c r="AO88" s="5">
        <f t="shared" si="17"/>
        <v>200.22</v>
      </c>
      <c r="AP88" s="2">
        <v>1.1499999999999999</v>
      </c>
      <c r="AQ88" s="5">
        <f t="shared" si="18"/>
        <v>1.1499999999999999</v>
      </c>
      <c r="AR88" s="2">
        <v>1.82</v>
      </c>
      <c r="AS88" s="2">
        <v>33.97</v>
      </c>
      <c r="AT88" s="5">
        <f t="shared" si="20"/>
        <v>48.480000000000004</v>
      </c>
      <c r="AU88" s="11">
        <f t="shared" si="21"/>
        <v>2.4542888697999754E-2</v>
      </c>
      <c r="AV88" s="5">
        <f t="shared" si="19"/>
        <v>24.542888697999754</v>
      </c>
    </row>
    <row r="89" spans="1:48" x14ac:dyDescent="0.25">
      <c r="A89" t="s">
        <v>315</v>
      </c>
      <c r="B89" s="1" t="s">
        <v>223</v>
      </c>
      <c r="C89" s="1" t="s">
        <v>224</v>
      </c>
      <c r="D89" s="1" t="s">
        <v>225</v>
      </c>
      <c r="E89" s="1" t="s">
        <v>226</v>
      </c>
      <c r="F89" s="1" t="s">
        <v>101</v>
      </c>
      <c r="G89" s="1" t="s">
        <v>218</v>
      </c>
      <c r="H89" s="1" t="s">
        <v>54</v>
      </c>
      <c r="I89" s="1" t="s">
        <v>127</v>
      </c>
      <c r="J89" s="2">
        <v>0.99288401064099996</v>
      </c>
      <c r="K89" s="2">
        <v>0.7</v>
      </c>
      <c r="L89" s="2">
        <f t="shared" si="14"/>
        <v>0</v>
      </c>
      <c r="M89" s="2">
        <f t="shared" si="15"/>
        <v>0.7</v>
      </c>
      <c r="AM89" s="5" t="str">
        <f t="shared" si="16"/>
        <v/>
      </c>
      <c r="AO89" s="5" t="str">
        <f t="shared" si="17"/>
        <v/>
      </c>
      <c r="AQ89" s="5" t="str">
        <f t="shared" si="18"/>
        <v/>
      </c>
      <c r="AS89" s="2">
        <v>0.7</v>
      </c>
      <c r="AT89" s="5">
        <f t="shared" si="20"/>
        <v>0</v>
      </c>
      <c r="AU89" s="11">
        <f t="shared" si="21"/>
        <v>0</v>
      </c>
      <c r="AV89" s="5">
        <f t="shared" si="19"/>
        <v>0</v>
      </c>
    </row>
    <row r="90" spans="1:48" x14ac:dyDescent="0.25">
      <c r="A90" t="s">
        <v>315</v>
      </c>
      <c r="B90" s="1" t="s">
        <v>227</v>
      </c>
      <c r="C90" s="1" t="s">
        <v>228</v>
      </c>
      <c r="D90" s="1" t="s">
        <v>229</v>
      </c>
      <c r="E90" s="1" t="s">
        <v>125</v>
      </c>
      <c r="F90" s="1" t="s">
        <v>93</v>
      </c>
      <c r="G90" s="1" t="s">
        <v>218</v>
      </c>
      <c r="H90" s="1" t="s">
        <v>54</v>
      </c>
      <c r="I90" s="1" t="s">
        <v>127</v>
      </c>
      <c r="J90" s="2">
        <v>79.83</v>
      </c>
      <c r="K90" s="2">
        <v>39.979999999999997</v>
      </c>
      <c r="L90" s="2">
        <f t="shared" si="14"/>
        <v>0</v>
      </c>
      <c r="M90" s="2">
        <f t="shared" si="15"/>
        <v>11.7</v>
      </c>
      <c r="AM90" s="5" t="str">
        <f t="shared" si="16"/>
        <v/>
      </c>
      <c r="AO90" s="5" t="str">
        <f t="shared" si="17"/>
        <v/>
      </c>
      <c r="AQ90" s="5" t="str">
        <f t="shared" si="18"/>
        <v/>
      </c>
      <c r="AS90" s="2">
        <v>11.7</v>
      </c>
      <c r="AT90" s="5">
        <f t="shared" si="20"/>
        <v>0</v>
      </c>
      <c r="AU90" s="11">
        <f t="shared" si="21"/>
        <v>0</v>
      </c>
      <c r="AV90" s="5">
        <f t="shared" si="19"/>
        <v>0</v>
      </c>
    </row>
    <row r="91" spans="1:48" x14ac:dyDescent="0.25">
      <c r="A91" t="s">
        <v>315</v>
      </c>
      <c r="B91" s="1" t="s">
        <v>227</v>
      </c>
      <c r="C91" s="1" t="s">
        <v>228</v>
      </c>
      <c r="D91" s="1" t="s">
        <v>229</v>
      </c>
      <c r="E91" s="1" t="s">
        <v>125</v>
      </c>
      <c r="F91" s="1" t="s">
        <v>100</v>
      </c>
      <c r="G91" s="1" t="s">
        <v>218</v>
      </c>
      <c r="H91" s="1" t="s">
        <v>54</v>
      </c>
      <c r="I91" s="1" t="s">
        <v>127</v>
      </c>
      <c r="J91" s="2">
        <v>79.83</v>
      </c>
      <c r="K91" s="2">
        <v>38.83</v>
      </c>
      <c r="L91" s="2">
        <f t="shared" si="14"/>
        <v>4.8499999999999996</v>
      </c>
      <c r="M91" s="2">
        <f t="shared" si="15"/>
        <v>33.979999999999997</v>
      </c>
      <c r="S91" s="7">
        <v>3.42</v>
      </c>
      <c r="T91" s="5">
        <v>725.04</v>
      </c>
      <c r="U91" s="8">
        <v>1.43</v>
      </c>
      <c r="V91" s="5">
        <v>90.804999999999993</v>
      </c>
      <c r="AM91" s="5" t="str">
        <f t="shared" si="16"/>
        <v/>
      </c>
      <c r="AO91" s="5" t="str">
        <f t="shared" si="17"/>
        <v/>
      </c>
      <c r="AQ91" s="5" t="str">
        <f t="shared" si="18"/>
        <v/>
      </c>
      <c r="AS91" s="2">
        <v>33.979999999999997</v>
      </c>
      <c r="AT91" s="5">
        <f t="shared" si="20"/>
        <v>815.84499999999991</v>
      </c>
      <c r="AU91" s="11">
        <f t="shared" si="21"/>
        <v>0.41301965820584996</v>
      </c>
      <c r="AV91" s="5">
        <f t="shared" si="19"/>
        <v>413.01965820584996</v>
      </c>
    </row>
    <row r="92" spans="1:48" x14ac:dyDescent="0.25">
      <c r="A92" t="s">
        <v>315</v>
      </c>
      <c r="B92" s="1" t="s">
        <v>230</v>
      </c>
      <c r="C92" s="1" t="s">
        <v>231</v>
      </c>
      <c r="D92" s="1" t="s">
        <v>232</v>
      </c>
      <c r="E92" s="1" t="s">
        <v>125</v>
      </c>
      <c r="F92" s="1" t="s">
        <v>98</v>
      </c>
      <c r="G92" s="1" t="s">
        <v>233</v>
      </c>
      <c r="H92" s="1" t="s">
        <v>54</v>
      </c>
      <c r="I92" s="1" t="s">
        <v>127</v>
      </c>
      <c r="J92" s="2">
        <v>10.19</v>
      </c>
      <c r="K92" s="2">
        <v>9.81</v>
      </c>
      <c r="L92" s="2">
        <f t="shared" si="14"/>
        <v>0.46</v>
      </c>
      <c r="M92" s="2">
        <f t="shared" si="15"/>
        <v>0</v>
      </c>
      <c r="U92" s="8">
        <v>0.46</v>
      </c>
      <c r="V92" s="5">
        <v>29.21</v>
      </c>
      <c r="AM92" s="5" t="str">
        <f t="shared" si="16"/>
        <v/>
      </c>
      <c r="AO92" s="5" t="str">
        <f t="shared" si="17"/>
        <v/>
      </c>
      <c r="AQ92" s="5" t="str">
        <f t="shared" si="18"/>
        <v/>
      </c>
      <c r="AT92" s="5">
        <f t="shared" si="20"/>
        <v>29.21</v>
      </c>
      <c r="AU92" s="11">
        <f t="shared" si="21"/>
        <v>1.4787495438708186E-2</v>
      </c>
      <c r="AV92" s="5">
        <f t="shared" si="19"/>
        <v>14.787495438708186</v>
      </c>
    </row>
    <row r="93" spans="1:48" x14ac:dyDescent="0.25">
      <c r="A93" t="s">
        <v>315</v>
      </c>
      <c r="B93" s="1" t="s">
        <v>234</v>
      </c>
      <c r="C93" s="1" t="s">
        <v>235</v>
      </c>
      <c r="D93" s="1" t="s">
        <v>236</v>
      </c>
      <c r="E93" s="1" t="s">
        <v>237</v>
      </c>
      <c r="F93" s="1" t="s">
        <v>98</v>
      </c>
      <c r="G93" s="1" t="s">
        <v>233</v>
      </c>
      <c r="H93" s="1" t="s">
        <v>54</v>
      </c>
      <c r="I93" s="1" t="s">
        <v>127</v>
      </c>
      <c r="J93" s="2">
        <v>30.07</v>
      </c>
      <c r="K93" s="2">
        <v>28.93</v>
      </c>
      <c r="L93" s="2">
        <f t="shared" si="14"/>
        <v>12.19</v>
      </c>
      <c r="M93" s="2">
        <f t="shared" si="15"/>
        <v>0.95</v>
      </c>
      <c r="S93" s="7">
        <v>2.11</v>
      </c>
      <c r="T93" s="5">
        <v>447.32</v>
      </c>
      <c r="U93" s="8">
        <v>10.08</v>
      </c>
      <c r="V93" s="5">
        <v>640.08000000000004</v>
      </c>
      <c r="AM93" s="5" t="str">
        <f t="shared" si="16"/>
        <v/>
      </c>
      <c r="AO93" s="5" t="str">
        <f t="shared" si="17"/>
        <v/>
      </c>
      <c r="AQ93" s="5" t="str">
        <f t="shared" si="18"/>
        <v/>
      </c>
      <c r="AS93" s="2">
        <v>0.95</v>
      </c>
      <c r="AT93" s="5">
        <f t="shared" si="20"/>
        <v>1087.4000000000001</v>
      </c>
      <c r="AU93" s="11">
        <f t="shared" si="21"/>
        <v>0.55049375351082785</v>
      </c>
      <c r="AV93" s="5">
        <f t="shared" si="19"/>
        <v>550.4937535108279</v>
      </c>
    </row>
    <row r="94" spans="1:48" x14ac:dyDescent="0.25">
      <c r="A94" t="s">
        <v>315</v>
      </c>
      <c r="B94" s="1" t="s">
        <v>238</v>
      </c>
      <c r="C94" s="1" t="s">
        <v>239</v>
      </c>
      <c r="D94" s="1" t="s">
        <v>240</v>
      </c>
      <c r="E94" s="1" t="s">
        <v>125</v>
      </c>
      <c r="F94" s="1" t="s">
        <v>100</v>
      </c>
      <c r="G94" s="1" t="s">
        <v>233</v>
      </c>
      <c r="H94" s="1" t="s">
        <v>54</v>
      </c>
      <c r="I94" s="1" t="s">
        <v>127</v>
      </c>
      <c r="J94" s="2">
        <v>80.72</v>
      </c>
      <c r="K94" s="2">
        <v>38.799999999999997</v>
      </c>
      <c r="L94" s="2">
        <f t="shared" si="14"/>
        <v>1.2799999999999998</v>
      </c>
      <c r="M94" s="2">
        <f t="shared" si="15"/>
        <v>37.430000000000007</v>
      </c>
      <c r="Q94" s="6">
        <v>0.57999999999999996</v>
      </c>
      <c r="R94" s="5">
        <v>303.33999999999997</v>
      </c>
      <c r="S94" s="7">
        <v>0.7</v>
      </c>
      <c r="T94" s="5">
        <v>148.4</v>
      </c>
      <c r="AM94" s="5" t="str">
        <f t="shared" si="16"/>
        <v/>
      </c>
      <c r="AO94" s="5" t="str">
        <f t="shared" si="17"/>
        <v/>
      </c>
      <c r="AP94" s="2">
        <v>0.74</v>
      </c>
      <c r="AQ94" s="5">
        <f t="shared" si="18"/>
        <v>0.74</v>
      </c>
      <c r="AR94" s="2">
        <v>1.1000000000000001</v>
      </c>
      <c r="AS94" s="2">
        <v>35.590000000000003</v>
      </c>
      <c r="AT94" s="5">
        <f t="shared" si="20"/>
        <v>451.74</v>
      </c>
      <c r="AU94" s="11">
        <f t="shared" si="21"/>
        <v>0.2286923378802477</v>
      </c>
      <c r="AV94" s="5">
        <f t="shared" si="19"/>
        <v>228.69233788024769</v>
      </c>
    </row>
    <row r="95" spans="1:48" x14ac:dyDescent="0.25">
      <c r="A95" t="s">
        <v>315</v>
      </c>
      <c r="B95" s="1" t="s">
        <v>238</v>
      </c>
      <c r="C95" s="1" t="s">
        <v>239</v>
      </c>
      <c r="D95" s="1" t="s">
        <v>240</v>
      </c>
      <c r="E95" s="1" t="s">
        <v>125</v>
      </c>
      <c r="F95" s="1" t="s">
        <v>101</v>
      </c>
      <c r="G95" s="1" t="s">
        <v>233</v>
      </c>
      <c r="H95" s="1" t="s">
        <v>54</v>
      </c>
      <c r="I95" s="1" t="s">
        <v>127</v>
      </c>
      <c r="J95" s="2">
        <v>80.72</v>
      </c>
      <c r="K95" s="2">
        <v>37.39</v>
      </c>
      <c r="L95" s="2">
        <f t="shared" si="14"/>
        <v>22.04</v>
      </c>
      <c r="M95" s="2">
        <f t="shared" si="15"/>
        <v>15.36</v>
      </c>
      <c r="Q95" s="6">
        <v>12.25</v>
      </c>
      <c r="R95" s="5">
        <v>6406.75</v>
      </c>
      <c r="S95" s="7">
        <v>3.53</v>
      </c>
      <c r="T95" s="5">
        <v>748.36</v>
      </c>
      <c r="AA95" s="9">
        <v>6.26</v>
      </c>
      <c r="AB95" s="5">
        <v>159.63</v>
      </c>
      <c r="AM95" s="5" t="str">
        <f t="shared" si="16"/>
        <v/>
      </c>
      <c r="AN95" s="3">
        <v>0.28999999999999998</v>
      </c>
      <c r="AO95" s="5">
        <f t="shared" si="17"/>
        <v>967.7299999999999</v>
      </c>
      <c r="AP95" s="2">
        <v>0.25</v>
      </c>
      <c r="AQ95" s="5">
        <f t="shared" si="18"/>
        <v>0.25</v>
      </c>
      <c r="AR95" s="2">
        <v>0.8</v>
      </c>
      <c r="AS95" s="2">
        <v>14.02</v>
      </c>
      <c r="AT95" s="5">
        <f t="shared" si="20"/>
        <v>7314.74</v>
      </c>
      <c r="AU95" s="11">
        <f t="shared" si="21"/>
        <v>3.7030703315760456</v>
      </c>
      <c r="AV95" s="5">
        <f t="shared" si="19"/>
        <v>3703.0703315760456</v>
      </c>
    </row>
    <row r="96" spans="1:48" x14ac:dyDescent="0.25">
      <c r="A96" t="s">
        <v>315</v>
      </c>
      <c r="B96" s="1" t="s">
        <v>241</v>
      </c>
      <c r="C96" s="1" t="s">
        <v>239</v>
      </c>
      <c r="D96" s="1" t="s">
        <v>240</v>
      </c>
      <c r="E96" s="1" t="s">
        <v>125</v>
      </c>
      <c r="F96" s="1" t="s">
        <v>99</v>
      </c>
      <c r="G96" s="1" t="s">
        <v>233</v>
      </c>
      <c r="H96" s="1" t="s">
        <v>54</v>
      </c>
      <c r="I96" s="1" t="s">
        <v>127</v>
      </c>
      <c r="J96" s="2">
        <v>80.739999999999995</v>
      </c>
      <c r="K96" s="2">
        <v>38.869999999999997</v>
      </c>
      <c r="L96" s="2">
        <f t="shared" si="14"/>
        <v>22.66</v>
      </c>
      <c r="M96" s="2">
        <f t="shared" si="15"/>
        <v>12.72</v>
      </c>
      <c r="Q96" s="6">
        <v>9.4600000000000009</v>
      </c>
      <c r="R96" s="5">
        <v>4947.5800000000008</v>
      </c>
      <c r="S96" s="7">
        <v>9.8000000000000007</v>
      </c>
      <c r="T96" s="5">
        <v>2077.6</v>
      </c>
      <c r="U96" s="8">
        <v>3.4</v>
      </c>
      <c r="V96" s="5">
        <v>215.9</v>
      </c>
      <c r="AM96" s="5" t="str">
        <f t="shared" si="16"/>
        <v/>
      </c>
      <c r="AN96" s="3">
        <v>0.63</v>
      </c>
      <c r="AO96" s="5">
        <f t="shared" si="17"/>
        <v>2102.31</v>
      </c>
      <c r="AP96" s="2">
        <v>0.24</v>
      </c>
      <c r="AQ96" s="5">
        <f t="shared" si="18"/>
        <v>0.24</v>
      </c>
      <c r="AR96" s="2">
        <v>1.3</v>
      </c>
      <c r="AS96" s="2">
        <v>10.55</v>
      </c>
      <c r="AT96" s="5">
        <f t="shared" si="20"/>
        <v>7241.08</v>
      </c>
      <c r="AU96" s="11">
        <f t="shared" si="21"/>
        <v>3.6657801256871299</v>
      </c>
      <c r="AV96" s="5">
        <f t="shared" si="19"/>
        <v>3665.7801256871298</v>
      </c>
    </row>
    <row r="97" spans="1:48" x14ac:dyDescent="0.25">
      <c r="A97" t="s">
        <v>315</v>
      </c>
      <c r="B97" s="1" t="s">
        <v>241</v>
      </c>
      <c r="C97" s="1" t="s">
        <v>239</v>
      </c>
      <c r="D97" s="1" t="s">
        <v>240</v>
      </c>
      <c r="E97" s="1" t="s">
        <v>125</v>
      </c>
      <c r="F97" s="1" t="s">
        <v>93</v>
      </c>
      <c r="G97" s="1" t="s">
        <v>233</v>
      </c>
      <c r="H97" s="1" t="s">
        <v>54</v>
      </c>
      <c r="I97" s="1" t="s">
        <v>127</v>
      </c>
      <c r="J97" s="2">
        <v>80.739999999999995</v>
      </c>
      <c r="K97" s="2">
        <v>40.33</v>
      </c>
      <c r="L97" s="2">
        <f t="shared" si="14"/>
        <v>6.05</v>
      </c>
      <c r="M97" s="2">
        <f t="shared" si="15"/>
        <v>6.38</v>
      </c>
      <c r="S97" s="7">
        <v>4.33</v>
      </c>
      <c r="T97" s="5">
        <v>917.96</v>
      </c>
      <c r="U97" s="8">
        <v>1.72</v>
      </c>
      <c r="V97" s="5">
        <v>109.22</v>
      </c>
      <c r="AM97" s="5" t="str">
        <f t="shared" si="16"/>
        <v/>
      </c>
      <c r="AO97" s="5" t="str">
        <f t="shared" si="17"/>
        <v/>
      </c>
      <c r="AQ97" s="5" t="str">
        <f t="shared" si="18"/>
        <v/>
      </c>
      <c r="AS97" s="2">
        <v>6.38</v>
      </c>
      <c r="AT97" s="5">
        <f t="shared" si="20"/>
        <v>1027.18</v>
      </c>
      <c r="AU97" s="11">
        <f t="shared" si="21"/>
        <v>0.5200075167659115</v>
      </c>
      <c r="AV97" s="5">
        <f t="shared" si="19"/>
        <v>520.00751676591153</v>
      </c>
    </row>
    <row r="98" spans="1:48" x14ac:dyDescent="0.25">
      <c r="A98" t="s">
        <v>315</v>
      </c>
      <c r="B98" s="1" t="s">
        <v>242</v>
      </c>
      <c r="C98" s="1" t="s">
        <v>243</v>
      </c>
      <c r="D98" s="1" t="s">
        <v>244</v>
      </c>
      <c r="E98" s="1" t="s">
        <v>125</v>
      </c>
      <c r="F98" s="1" t="s">
        <v>91</v>
      </c>
      <c r="G98" s="1" t="s">
        <v>233</v>
      </c>
      <c r="H98" s="1" t="s">
        <v>54</v>
      </c>
      <c r="I98" s="1" t="s">
        <v>127</v>
      </c>
      <c r="J98" s="2">
        <v>10.11</v>
      </c>
      <c r="K98" s="2">
        <v>9.34</v>
      </c>
      <c r="L98" s="2">
        <f t="shared" si="14"/>
        <v>3.75</v>
      </c>
      <c r="M98" s="2">
        <f t="shared" si="15"/>
        <v>0.63</v>
      </c>
      <c r="S98" s="7">
        <v>0.16</v>
      </c>
      <c r="T98" s="5">
        <v>33.92</v>
      </c>
      <c r="U98" s="8">
        <v>1.7</v>
      </c>
      <c r="V98" s="5">
        <v>107.95</v>
      </c>
      <c r="AA98" s="9">
        <v>1.89</v>
      </c>
      <c r="AB98" s="5">
        <v>48.195</v>
      </c>
      <c r="AM98" s="5" t="str">
        <f t="shared" si="16"/>
        <v/>
      </c>
      <c r="AO98" s="5" t="str">
        <f t="shared" si="17"/>
        <v/>
      </c>
      <c r="AQ98" s="5" t="str">
        <f t="shared" si="18"/>
        <v/>
      </c>
      <c r="AS98" s="2">
        <v>0.63</v>
      </c>
      <c r="AT98" s="5">
        <f t="shared" si="20"/>
        <v>190.065</v>
      </c>
      <c r="AU98" s="11">
        <f t="shared" si="21"/>
        <v>9.621996989243653E-2</v>
      </c>
      <c r="AV98" s="5">
        <f t="shared" si="19"/>
        <v>96.219969892436524</v>
      </c>
    </row>
    <row r="99" spans="1:48" x14ac:dyDescent="0.25">
      <c r="A99" t="s">
        <v>315</v>
      </c>
      <c r="B99" s="1" t="s">
        <v>245</v>
      </c>
      <c r="C99" s="1" t="s">
        <v>243</v>
      </c>
      <c r="D99" s="1" t="s">
        <v>244</v>
      </c>
      <c r="E99" s="1" t="s">
        <v>125</v>
      </c>
      <c r="F99" s="1" t="s">
        <v>91</v>
      </c>
      <c r="G99" s="1" t="s">
        <v>233</v>
      </c>
      <c r="H99" s="1" t="s">
        <v>54</v>
      </c>
      <c r="I99" s="1" t="s">
        <v>127</v>
      </c>
      <c r="J99" s="2">
        <v>146.41999999999999</v>
      </c>
      <c r="K99" s="2">
        <v>29.53</v>
      </c>
      <c r="L99" s="2">
        <f t="shared" ref="L99:L132" si="22">SUM(O99,Q99,S99,U99,W99,Y99,AA99,AC99,AF99,AH99,AJ99)</f>
        <v>0.04</v>
      </c>
      <c r="M99" s="2">
        <f t="shared" ref="M99:M132" si="23">SUM(N99,AE99,AL99,AN99,AP99,AR99,AS99)</f>
        <v>0.05</v>
      </c>
      <c r="U99" s="8">
        <v>0.04</v>
      </c>
      <c r="V99" s="5">
        <v>2.54</v>
      </c>
      <c r="AM99" s="5" t="str">
        <f t="shared" ref="AM99:AM132" si="24">IF(AL99&gt;0,AL99*$AM$1,"")</f>
        <v/>
      </c>
      <c r="AO99" s="5" t="str">
        <f t="shared" ref="AO99:AO132" si="25">IF(AN99&gt;0,AN99*$AO$1,"")</f>
        <v/>
      </c>
      <c r="AQ99" s="5" t="str">
        <f t="shared" ref="AQ99:AQ132" si="26">IF(AP99&gt;0,AP99*$AQ$1,"")</f>
        <v/>
      </c>
      <c r="AS99" s="2">
        <v>0.05</v>
      </c>
      <c r="AT99" s="5">
        <f t="shared" si="20"/>
        <v>2.54</v>
      </c>
      <c r="AU99" s="11">
        <f t="shared" si="21"/>
        <v>1.2858691685833203E-3</v>
      </c>
      <c r="AV99" s="5">
        <f t="shared" si="19"/>
        <v>1.2858691685833201</v>
      </c>
    </row>
    <row r="100" spans="1:48" x14ac:dyDescent="0.25">
      <c r="A100" t="s">
        <v>315</v>
      </c>
      <c r="B100" s="1" t="s">
        <v>246</v>
      </c>
      <c r="C100" s="1" t="s">
        <v>239</v>
      </c>
      <c r="D100" s="1" t="s">
        <v>240</v>
      </c>
      <c r="E100" s="1" t="s">
        <v>125</v>
      </c>
      <c r="F100" s="1" t="s">
        <v>80</v>
      </c>
      <c r="G100" s="1" t="s">
        <v>247</v>
      </c>
      <c r="H100" s="1" t="s">
        <v>54</v>
      </c>
      <c r="I100" s="1" t="s">
        <v>127</v>
      </c>
      <c r="J100" s="2">
        <v>80.319999999999993</v>
      </c>
      <c r="K100" s="2">
        <v>38.65</v>
      </c>
      <c r="L100" s="2">
        <f t="shared" si="22"/>
        <v>0</v>
      </c>
      <c r="M100" s="2">
        <f t="shared" si="23"/>
        <v>38.65</v>
      </c>
      <c r="AM100" s="5" t="str">
        <f t="shared" si="24"/>
        <v/>
      </c>
      <c r="AO100" s="5" t="str">
        <f t="shared" si="25"/>
        <v/>
      </c>
      <c r="AP100" s="2">
        <v>0.41</v>
      </c>
      <c r="AQ100" s="5">
        <f t="shared" si="26"/>
        <v>0.41</v>
      </c>
      <c r="AR100" s="2">
        <v>0.59</v>
      </c>
      <c r="AS100" s="2">
        <v>37.65</v>
      </c>
      <c r="AT100" s="5">
        <f t="shared" si="20"/>
        <v>0</v>
      </c>
      <c r="AU100" s="11">
        <f t="shared" si="21"/>
        <v>0</v>
      </c>
      <c r="AV100" s="5">
        <f t="shared" si="19"/>
        <v>0</v>
      </c>
    </row>
    <row r="101" spans="1:48" x14ac:dyDescent="0.25">
      <c r="A101" t="s">
        <v>315</v>
      </c>
      <c r="B101" s="1" t="s">
        <v>246</v>
      </c>
      <c r="C101" s="1" t="s">
        <v>239</v>
      </c>
      <c r="D101" s="1" t="s">
        <v>240</v>
      </c>
      <c r="E101" s="1" t="s">
        <v>125</v>
      </c>
      <c r="F101" s="1" t="s">
        <v>81</v>
      </c>
      <c r="G101" s="1" t="s">
        <v>247</v>
      </c>
      <c r="H101" s="1" t="s">
        <v>54</v>
      </c>
      <c r="I101" s="1" t="s">
        <v>127</v>
      </c>
      <c r="J101" s="2">
        <v>80.319999999999993</v>
      </c>
      <c r="K101" s="2">
        <v>37.64</v>
      </c>
      <c r="L101" s="2">
        <f t="shared" si="22"/>
        <v>10.39</v>
      </c>
      <c r="M101" s="2">
        <f t="shared" si="23"/>
        <v>10.32</v>
      </c>
      <c r="Q101" s="6">
        <v>0.09</v>
      </c>
      <c r="R101" s="5">
        <v>47.07</v>
      </c>
      <c r="S101" s="7">
        <v>10.050000000000001</v>
      </c>
      <c r="T101" s="5">
        <v>2130.6</v>
      </c>
      <c r="U101" s="8">
        <v>0.25</v>
      </c>
      <c r="V101" s="5">
        <v>15.875</v>
      </c>
      <c r="AM101" s="5" t="str">
        <f t="shared" si="24"/>
        <v/>
      </c>
      <c r="AO101" s="5" t="str">
        <f t="shared" si="25"/>
        <v/>
      </c>
      <c r="AQ101" s="5" t="str">
        <f t="shared" si="26"/>
        <v/>
      </c>
      <c r="AS101" s="2">
        <v>10.32</v>
      </c>
      <c r="AT101" s="5">
        <f t="shared" si="20"/>
        <v>2193.5450000000001</v>
      </c>
      <c r="AU101" s="11">
        <f t="shared" si="21"/>
        <v>1.1104771202362596</v>
      </c>
      <c r="AV101" s="5">
        <f t="shared" si="19"/>
        <v>1110.4771202362595</v>
      </c>
    </row>
    <row r="102" spans="1:48" x14ac:dyDescent="0.25">
      <c r="A102" t="s">
        <v>315</v>
      </c>
      <c r="B102" s="1" t="s">
        <v>248</v>
      </c>
      <c r="C102" s="1" t="s">
        <v>249</v>
      </c>
      <c r="D102" s="1" t="s">
        <v>250</v>
      </c>
      <c r="E102" s="1" t="s">
        <v>125</v>
      </c>
      <c r="F102" s="1" t="s">
        <v>52</v>
      </c>
      <c r="G102" s="1" t="s">
        <v>247</v>
      </c>
      <c r="H102" s="1" t="s">
        <v>54</v>
      </c>
      <c r="I102" s="1" t="s">
        <v>127</v>
      </c>
      <c r="J102" s="2">
        <v>80.11</v>
      </c>
      <c r="K102" s="2">
        <v>39.07</v>
      </c>
      <c r="L102" s="2">
        <f t="shared" si="22"/>
        <v>21.74</v>
      </c>
      <c r="M102" s="2">
        <f t="shared" si="23"/>
        <v>17.22</v>
      </c>
      <c r="O102" s="4">
        <v>0.11</v>
      </c>
      <c r="P102" s="5">
        <v>72.105000000000004</v>
      </c>
      <c r="Q102" s="6">
        <v>4.07</v>
      </c>
      <c r="R102" s="5">
        <v>2128.61</v>
      </c>
      <c r="S102" s="7">
        <v>7.22</v>
      </c>
      <c r="T102" s="5">
        <v>1530.64</v>
      </c>
      <c r="U102" s="8">
        <v>6.78</v>
      </c>
      <c r="V102" s="5">
        <v>430.53</v>
      </c>
      <c r="AA102" s="9">
        <v>3.56</v>
      </c>
      <c r="AB102" s="5">
        <v>90.78</v>
      </c>
      <c r="AM102" s="5" t="str">
        <f t="shared" si="24"/>
        <v/>
      </c>
      <c r="AO102" s="5" t="str">
        <f t="shared" si="25"/>
        <v/>
      </c>
      <c r="AP102" s="2">
        <v>1.06</v>
      </c>
      <c r="AQ102" s="5">
        <f t="shared" si="26"/>
        <v>1.06</v>
      </c>
      <c r="AR102" s="2">
        <v>1.59</v>
      </c>
      <c r="AS102" s="2">
        <v>14.57</v>
      </c>
      <c r="AT102" s="5">
        <f t="shared" si="20"/>
        <v>4252.665</v>
      </c>
      <c r="AU102" s="11">
        <f t="shared" si="21"/>
        <v>2.1529018928399162</v>
      </c>
      <c r="AV102" s="5">
        <f t="shared" si="19"/>
        <v>2152.9018928399159</v>
      </c>
    </row>
    <row r="103" spans="1:48" x14ac:dyDescent="0.25">
      <c r="A103" t="s">
        <v>315</v>
      </c>
      <c r="B103" s="1" t="s">
        <v>248</v>
      </c>
      <c r="C103" s="1" t="s">
        <v>249</v>
      </c>
      <c r="D103" s="1" t="s">
        <v>250</v>
      </c>
      <c r="E103" s="1" t="s">
        <v>125</v>
      </c>
      <c r="F103" s="1" t="s">
        <v>56</v>
      </c>
      <c r="G103" s="1" t="s">
        <v>247</v>
      </c>
      <c r="H103" s="1" t="s">
        <v>54</v>
      </c>
      <c r="I103" s="1" t="s">
        <v>127</v>
      </c>
      <c r="J103" s="2">
        <v>80.11</v>
      </c>
      <c r="K103" s="2">
        <v>40.020000000000003</v>
      </c>
      <c r="L103" s="2">
        <f t="shared" si="22"/>
        <v>3.26</v>
      </c>
      <c r="M103" s="2">
        <f t="shared" si="23"/>
        <v>25.75</v>
      </c>
      <c r="Q103" s="6">
        <v>1.48</v>
      </c>
      <c r="R103" s="5">
        <v>774.04</v>
      </c>
      <c r="S103" s="7">
        <v>0.34</v>
      </c>
      <c r="T103" s="5">
        <v>72.08</v>
      </c>
      <c r="AA103" s="9">
        <v>1.44</v>
      </c>
      <c r="AB103" s="5">
        <v>36.72</v>
      </c>
      <c r="AM103" s="5" t="str">
        <f t="shared" si="24"/>
        <v/>
      </c>
      <c r="AO103" s="5" t="str">
        <f t="shared" si="25"/>
        <v/>
      </c>
      <c r="AP103" s="2">
        <v>0.79</v>
      </c>
      <c r="AQ103" s="5">
        <f t="shared" si="26"/>
        <v>0.79</v>
      </c>
      <c r="AR103" s="2">
        <v>1.19</v>
      </c>
      <c r="AS103" s="2">
        <v>23.77</v>
      </c>
      <c r="AT103" s="5">
        <f t="shared" si="20"/>
        <v>882.84</v>
      </c>
      <c r="AU103" s="11">
        <f t="shared" si="21"/>
        <v>0.44693572314649549</v>
      </c>
      <c r="AV103" s="5">
        <f t="shared" si="19"/>
        <v>446.93572314649549</v>
      </c>
    </row>
    <row r="104" spans="1:48" x14ac:dyDescent="0.25">
      <c r="A104" t="s">
        <v>315</v>
      </c>
      <c r="B104" s="1" t="s">
        <v>251</v>
      </c>
      <c r="C104" s="1" t="s">
        <v>239</v>
      </c>
      <c r="D104" s="1" t="s">
        <v>240</v>
      </c>
      <c r="E104" s="1" t="s">
        <v>125</v>
      </c>
      <c r="F104" s="1" t="s">
        <v>93</v>
      </c>
      <c r="G104" s="1" t="s">
        <v>247</v>
      </c>
      <c r="H104" s="1" t="s">
        <v>54</v>
      </c>
      <c r="I104" s="1" t="s">
        <v>127</v>
      </c>
      <c r="J104" s="2">
        <v>82.12</v>
      </c>
      <c r="K104" s="2">
        <v>40.01</v>
      </c>
      <c r="L104" s="2">
        <f t="shared" si="22"/>
        <v>0.41000000000000003</v>
      </c>
      <c r="M104" s="2">
        <f t="shared" si="23"/>
        <v>0.68</v>
      </c>
      <c r="S104" s="7">
        <v>0.4</v>
      </c>
      <c r="T104" s="5">
        <v>84.800000000000011</v>
      </c>
      <c r="U104" s="8">
        <v>0.01</v>
      </c>
      <c r="V104" s="5">
        <v>0.63500000000000001</v>
      </c>
      <c r="AM104" s="5" t="str">
        <f t="shared" si="24"/>
        <v/>
      </c>
      <c r="AO104" s="5" t="str">
        <f t="shared" si="25"/>
        <v/>
      </c>
      <c r="AQ104" s="5" t="str">
        <f t="shared" si="26"/>
        <v/>
      </c>
      <c r="AS104" s="2">
        <v>0.68</v>
      </c>
      <c r="AT104" s="5">
        <f t="shared" si="20"/>
        <v>85.435000000000016</v>
      </c>
      <c r="AU104" s="11">
        <f t="shared" si="21"/>
        <v>4.3251272605478737E-2</v>
      </c>
      <c r="AV104" s="5">
        <f t="shared" si="19"/>
        <v>43.251272605478739</v>
      </c>
    </row>
    <row r="105" spans="1:48" x14ac:dyDescent="0.25">
      <c r="A105" t="s">
        <v>315</v>
      </c>
      <c r="B105" s="1" t="s">
        <v>251</v>
      </c>
      <c r="C105" s="1" t="s">
        <v>239</v>
      </c>
      <c r="D105" s="1" t="s">
        <v>240</v>
      </c>
      <c r="E105" s="1" t="s">
        <v>125</v>
      </c>
      <c r="F105" s="1" t="s">
        <v>92</v>
      </c>
      <c r="G105" s="1" t="s">
        <v>247</v>
      </c>
      <c r="H105" s="1" t="s">
        <v>54</v>
      </c>
      <c r="I105" s="1" t="s">
        <v>127</v>
      </c>
      <c r="J105" s="2">
        <v>82.12</v>
      </c>
      <c r="K105" s="2">
        <v>40.090000000000003</v>
      </c>
      <c r="L105" s="2">
        <f t="shared" si="22"/>
        <v>1.87</v>
      </c>
      <c r="M105" s="2">
        <f t="shared" si="23"/>
        <v>21.96</v>
      </c>
      <c r="S105" s="7">
        <v>0.77</v>
      </c>
      <c r="T105" s="5">
        <v>163.24</v>
      </c>
      <c r="U105" s="8">
        <v>1.1000000000000001</v>
      </c>
      <c r="V105" s="5">
        <v>69.850000000000009</v>
      </c>
      <c r="AM105" s="5" t="str">
        <f t="shared" si="24"/>
        <v/>
      </c>
      <c r="AO105" s="5" t="str">
        <f t="shared" si="25"/>
        <v/>
      </c>
      <c r="AQ105" s="5" t="str">
        <f t="shared" si="26"/>
        <v/>
      </c>
      <c r="AS105" s="2">
        <v>21.96</v>
      </c>
      <c r="AT105" s="5">
        <f t="shared" si="20"/>
        <v>233.09000000000003</v>
      </c>
      <c r="AU105" s="11">
        <f t="shared" si="21"/>
        <v>0.11800127736420717</v>
      </c>
      <c r="AV105" s="5">
        <f t="shared" si="19"/>
        <v>118.00127736420717</v>
      </c>
    </row>
    <row r="106" spans="1:48" x14ac:dyDescent="0.25">
      <c r="A106" t="s">
        <v>315</v>
      </c>
      <c r="B106" s="1" t="s">
        <v>251</v>
      </c>
      <c r="C106" s="1" t="s">
        <v>239</v>
      </c>
      <c r="D106" s="1" t="s">
        <v>240</v>
      </c>
      <c r="E106" s="1" t="s">
        <v>125</v>
      </c>
      <c r="F106" s="1" t="s">
        <v>98</v>
      </c>
      <c r="G106" s="1" t="s">
        <v>247</v>
      </c>
      <c r="H106" s="1" t="s">
        <v>54</v>
      </c>
      <c r="I106" s="1" t="s">
        <v>127</v>
      </c>
      <c r="J106" s="2">
        <v>82.12</v>
      </c>
      <c r="K106" s="2">
        <v>1.96</v>
      </c>
      <c r="L106" s="2">
        <f t="shared" si="22"/>
        <v>0</v>
      </c>
      <c r="M106" s="2">
        <f t="shared" si="23"/>
        <v>0.09</v>
      </c>
      <c r="AM106" s="5" t="str">
        <f t="shared" si="24"/>
        <v/>
      </c>
      <c r="AO106" s="5" t="str">
        <f t="shared" si="25"/>
        <v/>
      </c>
      <c r="AQ106" s="5" t="str">
        <f t="shared" si="26"/>
        <v/>
      </c>
      <c r="AS106" s="2">
        <v>0.09</v>
      </c>
      <c r="AT106" s="5">
        <f t="shared" si="20"/>
        <v>0</v>
      </c>
      <c r="AU106" s="11">
        <f t="shared" si="21"/>
        <v>0</v>
      </c>
      <c r="AV106" s="5">
        <f t="shared" si="19"/>
        <v>0</v>
      </c>
    </row>
    <row r="107" spans="1:48" x14ac:dyDescent="0.25">
      <c r="A107" t="s">
        <v>315</v>
      </c>
      <c r="B107" s="1" t="s">
        <v>252</v>
      </c>
      <c r="C107" s="1" t="s">
        <v>253</v>
      </c>
      <c r="D107" s="1" t="s">
        <v>254</v>
      </c>
      <c r="E107" s="1" t="s">
        <v>125</v>
      </c>
      <c r="F107" s="1" t="s">
        <v>98</v>
      </c>
      <c r="G107" s="1" t="s">
        <v>247</v>
      </c>
      <c r="H107" s="1" t="s">
        <v>54</v>
      </c>
      <c r="I107" s="1" t="s">
        <v>127</v>
      </c>
      <c r="J107" s="2">
        <v>38.049999999999997</v>
      </c>
      <c r="K107" s="2">
        <v>37.090000000000003</v>
      </c>
      <c r="L107" s="2">
        <f t="shared" si="22"/>
        <v>0</v>
      </c>
      <c r="M107" s="2">
        <f t="shared" si="23"/>
        <v>0.02</v>
      </c>
      <c r="AM107" s="5" t="str">
        <f t="shared" si="24"/>
        <v/>
      </c>
      <c r="AO107" s="5" t="str">
        <f t="shared" si="25"/>
        <v/>
      </c>
      <c r="AQ107" s="5" t="str">
        <f t="shared" si="26"/>
        <v/>
      </c>
      <c r="AS107" s="2">
        <v>0.02</v>
      </c>
      <c r="AT107" s="5">
        <f t="shared" si="20"/>
        <v>0</v>
      </c>
      <c r="AU107" s="11">
        <f t="shared" si="21"/>
        <v>0</v>
      </c>
      <c r="AV107" s="5">
        <f t="shared" si="19"/>
        <v>0</v>
      </c>
    </row>
    <row r="108" spans="1:48" x14ac:dyDescent="0.25">
      <c r="A108" t="s">
        <v>315</v>
      </c>
      <c r="B108" s="1" t="s">
        <v>255</v>
      </c>
      <c r="C108" s="1" t="s">
        <v>239</v>
      </c>
      <c r="D108" s="1" t="s">
        <v>240</v>
      </c>
      <c r="E108" s="1" t="s">
        <v>125</v>
      </c>
      <c r="F108" s="1" t="s">
        <v>142</v>
      </c>
      <c r="G108" s="1" t="s">
        <v>247</v>
      </c>
      <c r="H108" s="1" t="s">
        <v>54</v>
      </c>
      <c r="I108" s="1" t="s">
        <v>127</v>
      </c>
      <c r="J108" s="2">
        <v>33.76</v>
      </c>
      <c r="K108" s="2">
        <v>31.89</v>
      </c>
      <c r="L108" s="2">
        <f t="shared" si="22"/>
        <v>4.7700000000000005</v>
      </c>
      <c r="M108" s="2">
        <f t="shared" si="23"/>
        <v>5.22</v>
      </c>
      <c r="O108" s="4">
        <v>0.13</v>
      </c>
      <c r="P108" s="5">
        <v>85.215000000000003</v>
      </c>
      <c r="Q108" s="6">
        <v>3.97</v>
      </c>
      <c r="R108" s="5">
        <v>2076.31</v>
      </c>
      <c r="S108" s="7">
        <v>0.67</v>
      </c>
      <c r="T108" s="5">
        <v>142.04</v>
      </c>
      <c r="AM108" s="5" t="str">
        <f t="shared" si="24"/>
        <v/>
      </c>
      <c r="AO108" s="5" t="str">
        <f t="shared" si="25"/>
        <v/>
      </c>
      <c r="AQ108" s="5" t="str">
        <f t="shared" si="26"/>
        <v/>
      </c>
      <c r="AS108" s="2">
        <v>5.22</v>
      </c>
      <c r="AT108" s="5">
        <f t="shared" si="20"/>
        <v>2303.5650000000001</v>
      </c>
      <c r="AU108" s="11">
        <f t="shared" si="21"/>
        <v>1.1661744926486759</v>
      </c>
      <c r="AV108" s="5">
        <f t="shared" si="19"/>
        <v>1166.1744926486758</v>
      </c>
    </row>
    <row r="109" spans="1:48" x14ac:dyDescent="0.25">
      <c r="A109" t="s">
        <v>315</v>
      </c>
      <c r="B109" s="1" t="s">
        <v>256</v>
      </c>
      <c r="C109" s="1" t="s">
        <v>257</v>
      </c>
      <c r="D109" s="1" t="s">
        <v>258</v>
      </c>
      <c r="E109" s="1" t="s">
        <v>125</v>
      </c>
      <c r="F109" s="1" t="s">
        <v>66</v>
      </c>
      <c r="G109" s="1" t="s">
        <v>247</v>
      </c>
      <c r="H109" s="1" t="s">
        <v>54</v>
      </c>
      <c r="I109" s="1" t="s">
        <v>127</v>
      </c>
      <c r="J109" s="2">
        <v>160.79</v>
      </c>
      <c r="K109" s="2">
        <v>39.159999999999997</v>
      </c>
      <c r="L109" s="2">
        <f t="shared" si="22"/>
        <v>37.269999999999996</v>
      </c>
      <c r="M109" s="2">
        <f t="shared" si="23"/>
        <v>1.89</v>
      </c>
      <c r="S109" s="7">
        <v>30.06</v>
      </c>
      <c r="T109" s="5">
        <v>6372.7199999999993</v>
      </c>
      <c r="U109" s="8">
        <v>7.21</v>
      </c>
      <c r="V109" s="5">
        <v>457.83499999999998</v>
      </c>
      <c r="AM109" s="5" t="str">
        <f t="shared" si="24"/>
        <v/>
      </c>
      <c r="AO109" s="5" t="str">
        <f t="shared" si="25"/>
        <v/>
      </c>
      <c r="AQ109" s="5" t="str">
        <f t="shared" si="26"/>
        <v/>
      </c>
      <c r="AS109" s="2">
        <v>1.89</v>
      </c>
      <c r="AT109" s="5">
        <f t="shared" si="20"/>
        <v>6830.5549999999994</v>
      </c>
      <c r="AU109" s="11">
        <f t="shared" si="21"/>
        <v>3.4579527869341105</v>
      </c>
      <c r="AV109" s="5">
        <f t="shared" si="19"/>
        <v>3457.9527869341105</v>
      </c>
    </row>
    <row r="110" spans="1:48" x14ac:dyDescent="0.25">
      <c r="A110" t="s">
        <v>315</v>
      </c>
      <c r="B110" s="1" t="s">
        <v>256</v>
      </c>
      <c r="C110" s="1" t="s">
        <v>257</v>
      </c>
      <c r="D110" s="1" t="s">
        <v>258</v>
      </c>
      <c r="E110" s="1" t="s">
        <v>125</v>
      </c>
      <c r="F110" s="1" t="s">
        <v>71</v>
      </c>
      <c r="G110" s="1" t="s">
        <v>247</v>
      </c>
      <c r="H110" s="1" t="s">
        <v>54</v>
      </c>
      <c r="I110" s="1" t="s">
        <v>127</v>
      </c>
      <c r="J110" s="2">
        <v>160.79</v>
      </c>
      <c r="K110" s="2">
        <v>40.119999999999997</v>
      </c>
      <c r="L110" s="2">
        <f t="shared" si="22"/>
        <v>3.38</v>
      </c>
      <c r="M110" s="2">
        <f t="shared" si="23"/>
        <v>36.620000000000005</v>
      </c>
      <c r="S110" s="7">
        <v>2.2999999999999998</v>
      </c>
      <c r="T110" s="5">
        <v>487.6</v>
      </c>
      <c r="U110" s="8">
        <v>1.08</v>
      </c>
      <c r="V110" s="5">
        <v>68.58</v>
      </c>
      <c r="AM110" s="5" t="str">
        <f t="shared" si="24"/>
        <v/>
      </c>
      <c r="AO110" s="5" t="str">
        <f t="shared" si="25"/>
        <v/>
      </c>
      <c r="AP110" s="2">
        <v>1.08</v>
      </c>
      <c r="AQ110" s="5">
        <f t="shared" si="26"/>
        <v>1.08</v>
      </c>
      <c r="AR110" s="2">
        <v>1.62</v>
      </c>
      <c r="AS110" s="2">
        <v>33.92</v>
      </c>
      <c r="AT110" s="5">
        <f t="shared" si="20"/>
        <v>556.18000000000006</v>
      </c>
      <c r="AU110" s="11">
        <f t="shared" si="21"/>
        <v>0.28156484810341387</v>
      </c>
      <c r="AV110" s="5">
        <f t="shared" si="19"/>
        <v>281.56484810341385</v>
      </c>
    </row>
    <row r="111" spans="1:48" x14ac:dyDescent="0.25">
      <c r="A111" t="s">
        <v>315</v>
      </c>
      <c r="B111" s="1" t="s">
        <v>256</v>
      </c>
      <c r="C111" s="1" t="s">
        <v>257</v>
      </c>
      <c r="D111" s="1" t="s">
        <v>258</v>
      </c>
      <c r="E111" s="1" t="s">
        <v>125</v>
      </c>
      <c r="F111" s="1" t="s">
        <v>72</v>
      </c>
      <c r="G111" s="1" t="s">
        <v>247</v>
      </c>
      <c r="H111" s="1" t="s">
        <v>54</v>
      </c>
      <c r="I111" s="1" t="s">
        <v>127</v>
      </c>
      <c r="J111" s="2">
        <v>160.79</v>
      </c>
      <c r="K111" s="2">
        <v>38.69</v>
      </c>
      <c r="L111" s="2">
        <f t="shared" si="22"/>
        <v>10.36</v>
      </c>
      <c r="M111" s="2">
        <f t="shared" si="23"/>
        <v>21.99</v>
      </c>
      <c r="S111" s="7">
        <v>4.08</v>
      </c>
      <c r="T111" s="5">
        <v>864.96</v>
      </c>
      <c r="U111" s="8">
        <v>0.27</v>
      </c>
      <c r="V111" s="5">
        <v>17.145</v>
      </c>
      <c r="AA111" s="9">
        <v>6.01</v>
      </c>
      <c r="AB111" s="5">
        <v>153.255</v>
      </c>
      <c r="AM111" s="5" t="str">
        <f t="shared" si="24"/>
        <v/>
      </c>
      <c r="AO111" s="5" t="str">
        <f t="shared" si="25"/>
        <v/>
      </c>
      <c r="AP111" s="2">
        <v>0.7</v>
      </c>
      <c r="AQ111" s="5">
        <f t="shared" si="26"/>
        <v>0.7</v>
      </c>
      <c r="AR111" s="2">
        <v>1.07</v>
      </c>
      <c r="AS111" s="2">
        <v>20.22</v>
      </c>
      <c r="AT111" s="5">
        <f t="shared" si="20"/>
        <v>1035.3600000000001</v>
      </c>
      <c r="AU111" s="11">
        <f t="shared" si="21"/>
        <v>0.52414862298599485</v>
      </c>
      <c r="AV111" s="5">
        <f t="shared" si="19"/>
        <v>524.14862298599485</v>
      </c>
    </row>
    <row r="112" spans="1:48" x14ac:dyDescent="0.25">
      <c r="A112" t="s">
        <v>315</v>
      </c>
      <c r="B112" s="1" t="s">
        <v>256</v>
      </c>
      <c r="C112" s="1" t="s">
        <v>257</v>
      </c>
      <c r="D112" s="1" t="s">
        <v>258</v>
      </c>
      <c r="E112" s="1" t="s">
        <v>125</v>
      </c>
      <c r="F112" s="1" t="s">
        <v>61</v>
      </c>
      <c r="G112" s="1" t="s">
        <v>247</v>
      </c>
      <c r="H112" s="1" t="s">
        <v>54</v>
      </c>
      <c r="I112" s="1" t="s">
        <v>127</v>
      </c>
      <c r="J112" s="2">
        <v>160.79</v>
      </c>
      <c r="K112" s="2">
        <v>37.770000000000003</v>
      </c>
      <c r="L112" s="2">
        <f t="shared" si="22"/>
        <v>7.03</v>
      </c>
      <c r="M112" s="2">
        <f t="shared" si="23"/>
        <v>0.02</v>
      </c>
      <c r="S112" s="7">
        <v>6.41</v>
      </c>
      <c r="T112" s="5">
        <v>1358.92</v>
      </c>
      <c r="U112" s="8">
        <v>0.62</v>
      </c>
      <c r="V112" s="5">
        <v>39.369999999999997</v>
      </c>
      <c r="AM112" s="5" t="str">
        <f t="shared" si="24"/>
        <v/>
      </c>
      <c r="AO112" s="5" t="str">
        <f t="shared" si="25"/>
        <v/>
      </c>
      <c r="AQ112" s="5" t="str">
        <f t="shared" si="26"/>
        <v/>
      </c>
      <c r="AS112" s="2">
        <v>0.02</v>
      </c>
      <c r="AT112" s="5">
        <f t="shared" si="20"/>
        <v>1398.29</v>
      </c>
      <c r="AU112" s="11">
        <f t="shared" si="21"/>
        <v>0.7078811022592012</v>
      </c>
      <c r="AV112" s="5">
        <f t="shared" si="19"/>
        <v>707.88110225920127</v>
      </c>
    </row>
    <row r="113" spans="1:48" x14ac:dyDescent="0.25">
      <c r="A113" t="s">
        <v>315</v>
      </c>
      <c r="B113" s="1" t="s">
        <v>259</v>
      </c>
      <c r="C113" s="1" t="s">
        <v>260</v>
      </c>
      <c r="D113" s="1" t="s">
        <v>261</v>
      </c>
      <c r="E113" s="1" t="s">
        <v>125</v>
      </c>
      <c r="F113" s="1" t="s">
        <v>92</v>
      </c>
      <c r="G113" s="1" t="s">
        <v>262</v>
      </c>
      <c r="H113" s="1" t="s">
        <v>54</v>
      </c>
      <c r="I113" s="1" t="s">
        <v>127</v>
      </c>
      <c r="J113" s="2">
        <v>161.19999999999999</v>
      </c>
      <c r="K113" s="2">
        <v>40.24</v>
      </c>
      <c r="L113" s="2">
        <f t="shared" si="22"/>
        <v>0.03</v>
      </c>
      <c r="M113" s="2">
        <f t="shared" si="23"/>
        <v>18.87</v>
      </c>
      <c r="S113" s="7">
        <v>0.03</v>
      </c>
      <c r="T113" s="5">
        <v>6.3599999999999994</v>
      </c>
      <c r="AM113" s="5" t="str">
        <f t="shared" si="24"/>
        <v/>
      </c>
      <c r="AO113" s="5" t="str">
        <f t="shared" si="25"/>
        <v/>
      </c>
      <c r="AQ113" s="5" t="str">
        <f t="shared" si="26"/>
        <v/>
      </c>
      <c r="AS113" s="2">
        <v>18.87</v>
      </c>
      <c r="AT113" s="5">
        <f t="shared" si="20"/>
        <v>6.3599999999999994</v>
      </c>
      <c r="AU113" s="11">
        <f t="shared" si="21"/>
        <v>3.2197353984999674E-3</v>
      </c>
      <c r="AV113" s="5">
        <f t="shared" si="19"/>
        <v>3.2197353984999677</v>
      </c>
    </row>
    <row r="114" spans="1:48" x14ac:dyDescent="0.25">
      <c r="A114" t="s">
        <v>315</v>
      </c>
      <c r="B114" s="1" t="s">
        <v>259</v>
      </c>
      <c r="C114" s="1" t="s">
        <v>260</v>
      </c>
      <c r="D114" s="1" t="s">
        <v>261</v>
      </c>
      <c r="E114" s="1" t="s">
        <v>125</v>
      </c>
      <c r="F114" s="1" t="s">
        <v>80</v>
      </c>
      <c r="G114" s="1" t="s">
        <v>262</v>
      </c>
      <c r="H114" s="1" t="s">
        <v>54</v>
      </c>
      <c r="I114" s="1" t="s">
        <v>127</v>
      </c>
      <c r="J114" s="2">
        <v>161.19999999999999</v>
      </c>
      <c r="K114" s="2">
        <v>38.799999999999997</v>
      </c>
      <c r="L114" s="2">
        <f t="shared" si="22"/>
        <v>0.06</v>
      </c>
      <c r="M114" s="2">
        <f t="shared" si="23"/>
        <v>1.49</v>
      </c>
      <c r="S114" s="7">
        <v>0.06</v>
      </c>
      <c r="T114" s="5">
        <v>12.72</v>
      </c>
      <c r="AM114" s="5" t="str">
        <f t="shared" si="24"/>
        <v/>
      </c>
      <c r="AO114" s="5" t="str">
        <f t="shared" si="25"/>
        <v/>
      </c>
      <c r="AQ114" s="5" t="str">
        <f t="shared" si="26"/>
        <v/>
      </c>
      <c r="AS114" s="2">
        <v>1.49</v>
      </c>
      <c r="AT114" s="5">
        <f t="shared" si="20"/>
        <v>12.72</v>
      </c>
      <c r="AU114" s="11">
        <f t="shared" si="21"/>
        <v>6.4394707969999349E-3</v>
      </c>
      <c r="AV114" s="5">
        <f t="shared" si="19"/>
        <v>6.4394707969999354</v>
      </c>
    </row>
    <row r="115" spans="1:48" x14ac:dyDescent="0.25">
      <c r="A115" t="s">
        <v>315</v>
      </c>
      <c r="B115" s="1" t="s">
        <v>259</v>
      </c>
      <c r="C115" s="1" t="s">
        <v>260</v>
      </c>
      <c r="D115" s="1" t="s">
        <v>261</v>
      </c>
      <c r="E115" s="1" t="s">
        <v>125</v>
      </c>
      <c r="F115" s="1" t="s">
        <v>98</v>
      </c>
      <c r="G115" s="1" t="s">
        <v>262</v>
      </c>
      <c r="H115" s="1" t="s">
        <v>54</v>
      </c>
      <c r="I115" s="1" t="s">
        <v>127</v>
      </c>
      <c r="J115" s="2">
        <v>161.19999999999999</v>
      </c>
      <c r="K115" s="2">
        <v>39.25</v>
      </c>
      <c r="L115" s="2">
        <f t="shared" si="22"/>
        <v>19.93</v>
      </c>
      <c r="M115" s="2">
        <f t="shared" si="23"/>
        <v>19.32</v>
      </c>
      <c r="Q115" s="6">
        <v>13.49</v>
      </c>
      <c r="R115" s="5">
        <v>7055.27</v>
      </c>
      <c r="S115" s="7">
        <v>6.44</v>
      </c>
      <c r="T115" s="5">
        <v>1365.28</v>
      </c>
      <c r="AM115" s="5" t="str">
        <f t="shared" si="24"/>
        <v/>
      </c>
      <c r="AO115" s="5" t="str">
        <f t="shared" si="25"/>
        <v/>
      </c>
      <c r="AQ115" s="5" t="str">
        <f t="shared" si="26"/>
        <v/>
      </c>
      <c r="AS115" s="2">
        <v>19.32</v>
      </c>
      <c r="AT115" s="5">
        <f t="shared" si="20"/>
        <v>8420.5500000000011</v>
      </c>
      <c r="AU115" s="11">
        <f t="shared" si="21"/>
        <v>4.262884105320583</v>
      </c>
      <c r="AV115" s="5">
        <f t="shared" si="19"/>
        <v>4262.8841053205833</v>
      </c>
    </row>
    <row r="116" spans="1:48" x14ac:dyDescent="0.25">
      <c r="A116" t="s">
        <v>315</v>
      </c>
      <c r="B116" s="1" t="s">
        <v>259</v>
      </c>
      <c r="C116" s="1" t="s">
        <v>260</v>
      </c>
      <c r="D116" s="1" t="s">
        <v>261</v>
      </c>
      <c r="E116" s="1" t="s">
        <v>125</v>
      </c>
      <c r="F116" s="1" t="s">
        <v>81</v>
      </c>
      <c r="G116" s="1" t="s">
        <v>262</v>
      </c>
      <c r="H116" s="1" t="s">
        <v>54</v>
      </c>
      <c r="I116" s="1" t="s">
        <v>127</v>
      </c>
      <c r="J116" s="2">
        <v>161.19999999999999</v>
      </c>
      <c r="K116" s="2">
        <v>37.85</v>
      </c>
      <c r="L116" s="2">
        <f t="shared" si="22"/>
        <v>17.490000000000002</v>
      </c>
      <c r="M116" s="2">
        <f t="shared" si="23"/>
        <v>0.28999999999999998</v>
      </c>
      <c r="Q116" s="6">
        <v>1.1399999999999999</v>
      </c>
      <c r="R116" s="5">
        <v>596.21999999999991</v>
      </c>
      <c r="S116" s="7">
        <v>16.350000000000001</v>
      </c>
      <c r="T116" s="5">
        <v>3466.2</v>
      </c>
      <c r="AM116" s="5" t="str">
        <f t="shared" si="24"/>
        <v/>
      </c>
      <c r="AO116" s="5" t="str">
        <f t="shared" si="25"/>
        <v/>
      </c>
      <c r="AQ116" s="5" t="str">
        <f t="shared" si="26"/>
        <v/>
      </c>
      <c r="AS116" s="2">
        <v>0.28999999999999998</v>
      </c>
      <c r="AT116" s="5">
        <f t="shared" si="20"/>
        <v>4062.4199999999996</v>
      </c>
      <c r="AU116" s="11">
        <f t="shared" si="21"/>
        <v>2.056590798360729</v>
      </c>
      <c r="AV116" s="5">
        <f t="shared" si="19"/>
        <v>2056.590798360729</v>
      </c>
    </row>
    <row r="117" spans="1:48" x14ac:dyDescent="0.25">
      <c r="A117" t="s">
        <v>315</v>
      </c>
      <c r="B117" s="1" t="s">
        <v>263</v>
      </c>
      <c r="C117" s="1" t="s">
        <v>260</v>
      </c>
      <c r="D117" s="1" t="s">
        <v>261</v>
      </c>
      <c r="E117" s="1" t="s">
        <v>125</v>
      </c>
      <c r="F117" s="1" t="s">
        <v>93</v>
      </c>
      <c r="G117" s="1" t="s">
        <v>262</v>
      </c>
      <c r="H117" s="1" t="s">
        <v>54</v>
      </c>
      <c r="I117" s="1" t="s">
        <v>127</v>
      </c>
      <c r="J117" s="2">
        <v>64.81</v>
      </c>
      <c r="K117" s="2">
        <v>40.15</v>
      </c>
      <c r="L117" s="2">
        <f t="shared" si="22"/>
        <v>29.32</v>
      </c>
      <c r="M117" s="2">
        <f t="shared" si="23"/>
        <v>10.200000000000001</v>
      </c>
      <c r="O117" s="4">
        <v>0.17</v>
      </c>
      <c r="P117" s="5">
        <v>111.435</v>
      </c>
      <c r="Q117" s="6">
        <v>15.03</v>
      </c>
      <c r="R117" s="5">
        <v>7860.69</v>
      </c>
      <c r="S117" s="7">
        <v>14.12</v>
      </c>
      <c r="T117" s="5">
        <v>2993.44</v>
      </c>
      <c r="AM117" s="5" t="str">
        <f t="shared" si="24"/>
        <v/>
      </c>
      <c r="AO117" s="5" t="str">
        <f t="shared" si="25"/>
        <v/>
      </c>
      <c r="AP117" s="2">
        <v>0.46</v>
      </c>
      <c r="AQ117" s="5">
        <f t="shared" si="26"/>
        <v>0.46</v>
      </c>
      <c r="AR117" s="2">
        <v>0.69</v>
      </c>
      <c r="AS117" s="2">
        <v>9.0500000000000007</v>
      </c>
      <c r="AT117" s="5">
        <f t="shared" si="20"/>
        <v>10965.565000000001</v>
      </c>
      <c r="AU117" s="11">
        <f t="shared" si="21"/>
        <v>5.5512921061402984</v>
      </c>
      <c r="AV117" s="5">
        <f t="shared" si="19"/>
        <v>5551.2921061402985</v>
      </c>
    </row>
    <row r="118" spans="1:48" x14ac:dyDescent="0.25">
      <c r="A118" t="s">
        <v>315</v>
      </c>
      <c r="B118" s="1" t="s">
        <v>263</v>
      </c>
      <c r="C118" s="1" t="s">
        <v>260</v>
      </c>
      <c r="D118" s="1" t="s">
        <v>261</v>
      </c>
      <c r="E118" s="1" t="s">
        <v>125</v>
      </c>
      <c r="F118" s="1" t="s">
        <v>100</v>
      </c>
      <c r="G118" s="1" t="s">
        <v>262</v>
      </c>
      <c r="H118" s="1" t="s">
        <v>54</v>
      </c>
      <c r="I118" s="1" t="s">
        <v>127</v>
      </c>
      <c r="J118" s="2">
        <v>64.81</v>
      </c>
      <c r="K118" s="2">
        <v>24.03</v>
      </c>
      <c r="L118" s="2">
        <f t="shared" si="22"/>
        <v>22.2</v>
      </c>
      <c r="M118" s="2">
        <f t="shared" si="23"/>
        <v>1.84</v>
      </c>
      <c r="O118" s="4">
        <v>1.1499999999999999</v>
      </c>
      <c r="P118" s="5">
        <v>753.82499999999993</v>
      </c>
      <c r="Q118" s="6">
        <v>11.81</v>
      </c>
      <c r="R118" s="5">
        <v>6176.63</v>
      </c>
      <c r="S118" s="7">
        <v>8.33</v>
      </c>
      <c r="T118" s="5">
        <v>1765.96</v>
      </c>
      <c r="U118" s="8">
        <v>0.91</v>
      </c>
      <c r="V118" s="5">
        <v>57.784999999999997</v>
      </c>
      <c r="AM118" s="5" t="str">
        <f t="shared" si="24"/>
        <v/>
      </c>
      <c r="AO118" s="5" t="str">
        <f t="shared" si="25"/>
        <v/>
      </c>
      <c r="AQ118" s="5" t="str">
        <f t="shared" si="26"/>
        <v/>
      </c>
      <c r="AS118" s="2">
        <v>1.84</v>
      </c>
      <c r="AT118" s="5">
        <f t="shared" si="20"/>
        <v>8754.2000000000007</v>
      </c>
      <c r="AU118" s="11">
        <f t="shared" si="21"/>
        <v>4.4317936518157897</v>
      </c>
      <c r="AV118" s="5">
        <f t="shared" si="19"/>
        <v>4431.7936518157894</v>
      </c>
    </row>
    <row r="119" spans="1:48" x14ac:dyDescent="0.25">
      <c r="A119" t="s">
        <v>315</v>
      </c>
      <c r="B119" s="1" t="s">
        <v>264</v>
      </c>
      <c r="C119" s="1" t="s">
        <v>265</v>
      </c>
      <c r="D119" s="1" t="s">
        <v>266</v>
      </c>
      <c r="E119" s="1" t="s">
        <v>267</v>
      </c>
      <c r="F119" s="1" t="s">
        <v>99</v>
      </c>
      <c r="G119" s="1" t="s">
        <v>262</v>
      </c>
      <c r="H119" s="1" t="s">
        <v>54</v>
      </c>
      <c r="I119" s="1" t="s">
        <v>127</v>
      </c>
      <c r="J119" s="2">
        <v>68.239999999999995</v>
      </c>
      <c r="K119" s="2">
        <v>33.130000000000003</v>
      </c>
      <c r="L119" s="2">
        <f t="shared" si="22"/>
        <v>11.39</v>
      </c>
      <c r="M119" s="2">
        <f t="shared" si="23"/>
        <v>21.75</v>
      </c>
      <c r="Q119" s="6">
        <v>9.09</v>
      </c>
      <c r="R119" s="5">
        <v>4754.07</v>
      </c>
      <c r="S119" s="7">
        <v>2.2999999999999998</v>
      </c>
      <c r="T119" s="5">
        <v>487.6</v>
      </c>
      <c r="AM119" s="5" t="str">
        <f t="shared" si="24"/>
        <v/>
      </c>
      <c r="AO119" s="5" t="str">
        <f t="shared" si="25"/>
        <v/>
      </c>
      <c r="AP119" s="2">
        <v>0.71</v>
      </c>
      <c r="AQ119" s="5">
        <f t="shared" si="26"/>
        <v>0.71</v>
      </c>
      <c r="AR119" s="2">
        <v>1.06</v>
      </c>
      <c r="AS119" s="2">
        <v>19.98</v>
      </c>
      <c r="AT119" s="5">
        <f t="shared" si="20"/>
        <v>5241.67</v>
      </c>
      <c r="AU119" s="11">
        <f t="shared" si="21"/>
        <v>2.6535834034992649</v>
      </c>
      <c r="AV119" s="5">
        <f t="shared" si="19"/>
        <v>2653.5834034992649</v>
      </c>
    </row>
    <row r="120" spans="1:48" x14ac:dyDescent="0.25">
      <c r="A120" t="s">
        <v>315</v>
      </c>
      <c r="B120" s="1" t="s">
        <v>264</v>
      </c>
      <c r="C120" s="1" t="s">
        <v>265</v>
      </c>
      <c r="D120" s="1" t="s">
        <v>266</v>
      </c>
      <c r="E120" s="1" t="s">
        <v>267</v>
      </c>
      <c r="F120" s="1" t="s">
        <v>101</v>
      </c>
      <c r="G120" s="1" t="s">
        <v>262</v>
      </c>
      <c r="H120" s="1" t="s">
        <v>54</v>
      </c>
      <c r="I120" s="1" t="s">
        <v>127</v>
      </c>
      <c r="J120" s="2">
        <v>68.239999999999995</v>
      </c>
      <c r="K120" s="2">
        <v>32.18</v>
      </c>
      <c r="L120" s="2">
        <f t="shared" si="22"/>
        <v>17.57</v>
      </c>
      <c r="M120" s="2">
        <f t="shared" si="23"/>
        <v>12.28</v>
      </c>
      <c r="Q120" s="6">
        <v>1.04</v>
      </c>
      <c r="R120" s="5">
        <v>543.92000000000007</v>
      </c>
      <c r="S120" s="7">
        <v>10.54</v>
      </c>
      <c r="T120" s="5">
        <v>2234.48</v>
      </c>
      <c r="U120" s="8">
        <v>4.92</v>
      </c>
      <c r="V120" s="5">
        <v>312.42</v>
      </c>
      <c r="AA120" s="9">
        <v>1.07</v>
      </c>
      <c r="AB120" s="5">
        <v>27.285</v>
      </c>
      <c r="AM120" s="5" t="str">
        <f t="shared" si="24"/>
        <v/>
      </c>
      <c r="AO120" s="5" t="str">
        <f t="shared" si="25"/>
        <v/>
      </c>
      <c r="AQ120" s="5" t="str">
        <f t="shared" si="26"/>
        <v/>
      </c>
      <c r="AS120" s="2">
        <v>12.28</v>
      </c>
      <c r="AT120" s="5">
        <f t="shared" si="20"/>
        <v>3118.105</v>
      </c>
      <c r="AU120" s="11">
        <f t="shared" si="21"/>
        <v>1.5785334976005883</v>
      </c>
      <c r="AV120" s="5">
        <f t="shared" si="19"/>
        <v>1578.5334976005881</v>
      </c>
    </row>
    <row r="121" spans="1:48" x14ac:dyDescent="0.25">
      <c r="A121" t="s">
        <v>315</v>
      </c>
      <c r="B121" s="1" t="s">
        <v>268</v>
      </c>
      <c r="C121" s="1" t="s">
        <v>269</v>
      </c>
      <c r="D121" s="1" t="s">
        <v>270</v>
      </c>
      <c r="E121" s="1" t="s">
        <v>125</v>
      </c>
      <c r="F121" s="1" t="s">
        <v>100</v>
      </c>
      <c r="G121" s="1" t="s">
        <v>262</v>
      </c>
      <c r="H121" s="1" t="s">
        <v>54</v>
      </c>
      <c r="I121" s="1" t="s">
        <v>127</v>
      </c>
      <c r="J121" s="2">
        <v>15.52</v>
      </c>
      <c r="K121" s="2">
        <v>15.13</v>
      </c>
      <c r="L121" s="2">
        <f t="shared" si="22"/>
        <v>5.28</v>
      </c>
      <c r="M121" s="2">
        <f t="shared" si="23"/>
        <v>9.84</v>
      </c>
      <c r="O121" s="4">
        <v>0.59</v>
      </c>
      <c r="P121" s="5">
        <v>386.745</v>
      </c>
      <c r="Q121" s="6">
        <v>1.59</v>
      </c>
      <c r="R121" s="5">
        <v>831.57</v>
      </c>
      <c r="S121" s="7">
        <v>0.77</v>
      </c>
      <c r="T121" s="5">
        <v>163.24</v>
      </c>
      <c r="AA121" s="9">
        <v>2.33</v>
      </c>
      <c r="AB121" s="5">
        <v>59.414999999999999</v>
      </c>
      <c r="AM121" s="5" t="str">
        <f t="shared" si="24"/>
        <v/>
      </c>
      <c r="AO121" s="5" t="str">
        <f t="shared" si="25"/>
        <v/>
      </c>
      <c r="AP121" s="2">
        <v>0.98</v>
      </c>
      <c r="AQ121" s="5">
        <f t="shared" si="26"/>
        <v>0.98</v>
      </c>
      <c r="AR121" s="2">
        <v>1.47</v>
      </c>
      <c r="AS121" s="2">
        <v>7.39</v>
      </c>
      <c r="AT121" s="5">
        <f t="shared" si="20"/>
        <v>1440.97</v>
      </c>
      <c r="AU121" s="11">
        <f t="shared" si="21"/>
        <v>0.72948775427303436</v>
      </c>
      <c r="AV121" s="5">
        <f t="shared" si="19"/>
        <v>729.48775427303428</v>
      </c>
    </row>
    <row r="122" spans="1:48" x14ac:dyDescent="0.25">
      <c r="A122" t="s">
        <v>315</v>
      </c>
      <c r="B122" s="1" t="s">
        <v>271</v>
      </c>
      <c r="C122" s="1" t="s">
        <v>272</v>
      </c>
      <c r="D122" s="1" t="s">
        <v>273</v>
      </c>
      <c r="E122" s="1" t="s">
        <v>125</v>
      </c>
      <c r="F122" s="1" t="s">
        <v>142</v>
      </c>
      <c r="G122" s="1" t="s">
        <v>262</v>
      </c>
      <c r="H122" s="1" t="s">
        <v>54</v>
      </c>
      <c r="I122" s="1" t="s">
        <v>127</v>
      </c>
      <c r="J122" s="2">
        <v>21.02</v>
      </c>
      <c r="K122" s="2">
        <v>19.52</v>
      </c>
      <c r="L122" s="2">
        <f t="shared" si="22"/>
        <v>0</v>
      </c>
      <c r="M122" s="2">
        <f t="shared" si="23"/>
        <v>6.13</v>
      </c>
      <c r="AM122" s="5" t="str">
        <f t="shared" si="24"/>
        <v/>
      </c>
      <c r="AO122" s="5" t="str">
        <f t="shared" si="25"/>
        <v/>
      </c>
      <c r="AQ122" s="5" t="str">
        <f t="shared" si="26"/>
        <v/>
      </c>
      <c r="AS122" s="2">
        <v>6.13</v>
      </c>
      <c r="AT122" s="5">
        <f t="shared" si="20"/>
        <v>0</v>
      </c>
      <c r="AU122" s="11">
        <f t="shared" si="21"/>
        <v>0</v>
      </c>
      <c r="AV122" s="5">
        <f t="shared" si="19"/>
        <v>0</v>
      </c>
    </row>
    <row r="123" spans="1:48" x14ac:dyDescent="0.25">
      <c r="A123" t="s">
        <v>315</v>
      </c>
      <c r="B123" s="1" t="s">
        <v>274</v>
      </c>
      <c r="C123" s="1" t="s">
        <v>265</v>
      </c>
      <c r="D123" s="1" t="s">
        <v>266</v>
      </c>
      <c r="E123" s="1" t="s">
        <v>267</v>
      </c>
      <c r="F123" s="1" t="s">
        <v>91</v>
      </c>
      <c r="G123" s="1" t="s">
        <v>262</v>
      </c>
      <c r="H123" s="1" t="s">
        <v>54</v>
      </c>
      <c r="I123" s="1" t="s">
        <v>127</v>
      </c>
      <c r="J123" s="2">
        <v>34.18</v>
      </c>
      <c r="K123" s="2">
        <v>33.17</v>
      </c>
      <c r="L123" s="2">
        <f t="shared" si="22"/>
        <v>0</v>
      </c>
      <c r="M123" s="2">
        <f t="shared" si="23"/>
        <v>31.41</v>
      </c>
      <c r="AM123" s="5" t="str">
        <f t="shared" si="24"/>
        <v/>
      </c>
      <c r="AO123" s="5" t="str">
        <f t="shared" si="25"/>
        <v/>
      </c>
      <c r="AP123" s="2">
        <v>0.68</v>
      </c>
      <c r="AQ123" s="5">
        <f t="shared" si="26"/>
        <v>0.68</v>
      </c>
      <c r="AR123" s="2">
        <v>1.1299999999999999</v>
      </c>
      <c r="AS123" s="2">
        <v>29.6</v>
      </c>
      <c r="AT123" s="5">
        <f t="shared" si="20"/>
        <v>0</v>
      </c>
      <c r="AU123" s="11">
        <f t="shared" si="21"/>
        <v>0</v>
      </c>
      <c r="AV123" s="5">
        <f t="shared" si="19"/>
        <v>0</v>
      </c>
    </row>
    <row r="124" spans="1:48" x14ac:dyDescent="0.25">
      <c r="A124" t="s">
        <v>315</v>
      </c>
      <c r="B124" s="1" t="s">
        <v>275</v>
      </c>
      <c r="C124" s="1" t="s">
        <v>276</v>
      </c>
      <c r="D124" s="1" t="s">
        <v>277</v>
      </c>
      <c r="E124" s="1" t="s">
        <v>278</v>
      </c>
      <c r="F124" s="1" t="s">
        <v>56</v>
      </c>
      <c r="G124" s="1" t="s">
        <v>262</v>
      </c>
      <c r="H124" s="1" t="s">
        <v>54</v>
      </c>
      <c r="I124" s="1" t="s">
        <v>127</v>
      </c>
      <c r="J124" s="2">
        <v>212.56</v>
      </c>
      <c r="K124" s="2">
        <v>40.130000000000003</v>
      </c>
      <c r="L124" s="2">
        <f t="shared" si="22"/>
        <v>3.33</v>
      </c>
      <c r="M124" s="2">
        <f t="shared" si="23"/>
        <v>13.33</v>
      </c>
      <c r="S124" s="7">
        <v>2.0299999999999998</v>
      </c>
      <c r="T124" s="5">
        <v>430.36</v>
      </c>
      <c r="U124" s="8">
        <v>1.3</v>
      </c>
      <c r="V124" s="5">
        <v>82.55</v>
      </c>
      <c r="AM124" s="5" t="str">
        <f t="shared" si="24"/>
        <v/>
      </c>
      <c r="AO124" s="5" t="str">
        <f t="shared" si="25"/>
        <v/>
      </c>
      <c r="AQ124" s="5" t="str">
        <f t="shared" si="26"/>
        <v/>
      </c>
      <c r="AS124" s="2">
        <v>13.33</v>
      </c>
      <c r="AT124" s="5">
        <f t="shared" si="20"/>
        <v>512.91</v>
      </c>
      <c r="AU124" s="11">
        <f t="shared" si="21"/>
        <v>0.25965950994412235</v>
      </c>
      <c r="AV124" s="5">
        <f t="shared" si="19"/>
        <v>259.65950994412236</v>
      </c>
    </row>
    <row r="125" spans="1:48" x14ac:dyDescent="0.25">
      <c r="A125" t="s">
        <v>315</v>
      </c>
      <c r="B125" s="1" t="s">
        <v>279</v>
      </c>
      <c r="C125" s="1" t="s">
        <v>280</v>
      </c>
      <c r="D125" s="1" t="s">
        <v>104</v>
      </c>
      <c r="E125" s="1" t="s">
        <v>125</v>
      </c>
      <c r="F125" s="1" t="s">
        <v>101</v>
      </c>
      <c r="G125" s="1" t="s">
        <v>281</v>
      </c>
      <c r="H125" s="1" t="s">
        <v>54</v>
      </c>
      <c r="I125" s="1" t="s">
        <v>127</v>
      </c>
      <c r="J125" s="2">
        <v>6.9</v>
      </c>
      <c r="K125" s="2">
        <v>6.9</v>
      </c>
      <c r="L125" s="2">
        <f t="shared" si="22"/>
        <v>0</v>
      </c>
      <c r="M125" s="2">
        <f t="shared" si="23"/>
        <v>0.84</v>
      </c>
      <c r="AM125" s="5" t="str">
        <f t="shared" si="24"/>
        <v/>
      </c>
      <c r="AO125" s="5" t="str">
        <f t="shared" si="25"/>
        <v/>
      </c>
      <c r="AQ125" s="5" t="str">
        <f t="shared" si="26"/>
        <v/>
      </c>
      <c r="AS125" s="2">
        <v>0.84</v>
      </c>
      <c r="AT125" s="5">
        <f t="shared" si="20"/>
        <v>0</v>
      </c>
      <c r="AU125" s="11">
        <f t="shared" si="21"/>
        <v>0</v>
      </c>
      <c r="AV125" s="5">
        <f t="shared" si="19"/>
        <v>0</v>
      </c>
    </row>
    <row r="126" spans="1:48" x14ac:dyDescent="0.25">
      <c r="A126" t="s">
        <v>315</v>
      </c>
      <c r="B126" s="1" t="s">
        <v>282</v>
      </c>
      <c r="C126" s="1" t="s">
        <v>276</v>
      </c>
      <c r="D126" s="1" t="s">
        <v>277</v>
      </c>
      <c r="E126" s="1" t="s">
        <v>278</v>
      </c>
      <c r="F126" s="1" t="s">
        <v>101</v>
      </c>
      <c r="G126" s="1" t="s">
        <v>281</v>
      </c>
      <c r="H126" s="1" t="s">
        <v>54</v>
      </c>
      <c r="I126" s="1" t="s">
        <v>127</v>
      </c>
      <c r="J126" s="2">
        <v>27.44</v>
      </c>
      <c r="K126" s="2">
        <v>26.57</v>
      </c>
      <c r="L126" s="2">
        <f t="shared" si="22"/>
        <v>0</v>
      </c>
      <c r="M126" s="2">
        <f t="shared" si="23"/>
        <v>13.23</v>
      </c>
      <c r="AM126" s="5" t="str">
        <f t="shared" si="24"/>
        <v/>
      </c>
      <c r="AO126" s="5" t="str">
        <f t="shared" si="25"/>
        <v/>
      </c>
      <c r="AQ126" s="5" t="str">
        <f t="shared" si="26"/>
        <v/>
      </c>
      <c r="AS126" s="2">
        <v>13.23</v>
      </c>
      <c r="AT126" s="5">
        <f t="shared" si="20"/>
        <v>0</v>
      </c>
      <c r="AU126" s="11">
        <f t="shared" si="21"/>
        <v>0</v>
      </c>
      <c r="AV126" s="5">
        <f t="shared" si="19"/>
        <v>0</v>
      </c>
    </row>
    <row r="127" spans="1:48" x14ac:dyDescent="0.25">
      <c r="A127" t="s">
        <v>315</v>
      </c>
      <c r="B127" s="1" t="s">
        <v>283</v>
      </c>
      <c r="C127" s="1" t="s">
        <v>284</v>
      </c>
      <c r="D127" s="1" t="s">
        <v>277</v>
      </c>
      <c r="E127" s="1" t="s">
        <v>278</v>
      </c>
      <c r="F127" s="1" t="s">
        <v>99</v>
      </c>
      <c r="G127" s="1" t="s">
        <v>281</v>
      </c>
      <c r="H127" s="1" t="s">
        <v>54</v>
      </c>
      <c r="I127" s="1" t="s">
        <v>127</v>
      </c>
      <c r="J127" s="2">
        <v>33.92</v>
      </c>
      <c r="K127" s="2">
        <v>31.44</v>
      </c>
      <c r="L127" s="2">
        <f t="shared" si="22"/>
        <v>0</v>
      </c>
      <c r="M127" s="2">
        <f t="shared" si="23"/>
        <v>13.28</v>
      </c>
      <c r="AM127" s="5" t="str">
        <f t="shared" si="24"/>
        <v/>
      </c>
      <c r="AO127" s="5" t="str">
        <f t="shared" si="25"/>
        <v/>
      </c>
      <c r="AQ127" s="5" t="str">
        <f t="shared" si="26"/>
        <v/>
      </c>
      <c r="AS127" s="2">
        <v>13.28</v>
      </c>
      <c r="AT127" s="5">
        <f t="shared" si="20"/>
        <v>0</v>
      </c>
      <c r="AU127" s="11">
        <f t="shared" si="21"/>
        <v>0</v>
      </c>
      <c r="AV127" s="5">
        <f t="shared" si="19"/>
        <v>0</v>
      </c>
    </row>
    <row r="128" spans="1:48" x14ac:dyDescent="0.25">
      <c r="A128" t="s">
        <v>315</v>
      </c>
      <c r="B128" s="1" t="s">
        <v>285</v>
      </c>
      <c r="C128" s="1" t="s">
        <v>286</v>
      </c>
      <c r="D128" s="1" t="s">
        <v>287</v>
      </c>
      <c r="E128" s="1" t="s">
        <v>288</v>
      </c>
      <c r="F128" s="1" t="s">
        <v>61</v>
      </c>
      <c r="G128" s="1" t="s">
        <v>86</v>
      </c>
      <c r="H128" s="1" t="s">
        <v>54</v>
      </c>
      <c r="I128" s="1" t="s">
        <v>55</v>
      </c>
      <c r="J128" s="2">
        <v>0.24</v>
      </c>
      <c r="K128" s="2">
        <v>0.02</v>
      </c>
      <c r="L128" s="2">
        <f t="shared" si="22"/>
        <v>0</v>
      </c>
      <c r="M128" s="2">
        <f t="shared" si="23"/>
        <v>0.02</v>
      </c>
      <c r="AM128" s="5" t="str">
        <f t="shared" si="24"/>
        <v/>
      </c>
      <c r="AO128" s="5" t="str">
        <f t="shared" si="25"/>
        <v/>
      </c>
      <c r="AQ128" s="5" t="str">
        <f t="shared" si="26"/>
        <v/>
      </c>
      <c r="AS128" s="2">
        <v>0.02</v>
      </c>
      <c r="AT128" s="5">
        <f t="shared" si="20"/>
        <v>0</v>
      </c>
      <c r="AU128" s="11">
        <f t="shared" si="21"/>
        <v>0</v>
      </c>
      <c r="AV128" s="5">
        <f t="shared" si="19"/>
        <v>0</v>
      </c>
    </row>
    <row r="129" spans="1:48" x14ac:dyDescent="0.25">
      <c r="C129" s="29" t="s">
        <v>307</v>
      </c>
      <c r="AT129" s="5">
        <f t="shared" si="20"/>
        <v>0</v>
      </c>
      <c r="AU129" s="11">
        <f t="shared" si="21"/>
        <v>0</v>
      </c>
      <c r="AV129" s="5">
        <f t="shared" si="19"/>
        <v>0</v>
      </c>
    </row>
    <row r="130" spans="1:48" x14ac:dyDescent="0.25">
      <c r="C130" s="1" t="s">
        <v>289</v>
      </c>
      <c r="D130" s="1" t="s">
        <v>308</v>
      </c>
      <c r="E130" s="1" t="s">
        <v>309</v>
      </c>
      <c r="K130" s="2">
        <v>4.17</v>
      </c>
      <c r="L130" s="2">
        <f t="shared" si="22"/>
        <v>0.27</v>
      </c>
      <c r="M130" s="2">
        <f t="shared" si="23"/>
        <v>0</v>
      </c>
      <c r="AH130" s="9">
        <v>0.27</v>
      </c>
      <c r="AI130" s="5">
        <v>112.995</v>
      </c>
      <c r="AM130" s="5" t="str">
        <f t="shared" si="24"/>
        <v/>
      </c>
      <c r="AO130" s="5" t="str">
        <f t="shared" si="25"/>
        <v/>
      </c>
      <c r="AQ130" s="5" t="str">
        <f t="shared" si="26"/>
        <v/>
      </c>
      <c r="AT130" s="5">
        <f t="shared" si="20"/>
        <v>112.995</v>
      </c>
      <c r="AU130" s="11">
        <f t="shared" si="21"/>
        <v>5.7203459332311926E-2</v>
      </c>
      <c r="AV130" s="5">
        <f t="shared" si="19"/>
        <v>57.20345933231193</v>
      </c>
    </row>
    <row r="131" spans="1:48" x14ac:dyDescent="0.25">
      <c r="C131" s="29" t="s">
        <v>306</v>
      </c>
      <c r="AT131" s="5">
        <f t="shared" si="20"/>
        <v>0</v>
      </c>
      <c r="AU131" s="11">
        <f t="shared" si="21"/>
        <v>0</v>
      </c>
      <c r="AV131" s="5">
        <f t="shared" ref="AV131:AV147" si="27">(AU131/100)*$AV$1</f>
        <v>0</v>
      </c>
    </row>
    <row r="132" spans="1:48" x14ac:dyDescent="0.25">
      <c r="A132" t="s">
        <v>315</v>
      </c>
      <c r="C132" s="1" t="s">
        <v>290</v>
      </c>
      <c r="D132" s="1" t="s">
        <v>310</v>
      </c>
      <c r="E132" s="1" t="s">
        <v>125</v>
      </c>
      <c r="K132" s="2">
        <v>14.97</v>
      </c>
      <c r="L132" s="2">
        <f t="shared" si="22"/>
        <v>14.72</v>
      </c>
      <c r="M132" s="2">
        <f t="shared" si="23"/>
        <v>0</v>
      </c>
      <c r="AH132" s="9">
        <v>14.72</v>
      </c>
      <c r="AI132" s="5">
        <v>6160.32</v>
      </c>
      <c r="AM132" s="5" t="str">
        <f t="shared" si="24"/>
        <v/>
      </c>
      <c r="AO132" s="5" t="str">
        <f t="shared" si="25"/>
        <v/>
      </c>
      <c r="AQ132" s="5" t="str">
        <f t="shared" si="26"/>
        <v/>
      </c>
      <c r="AT132" s="5">
        <f t="shared" ref="AT132:AT147" si="28">SUM(P132,R132,T132,V132,X132,Z132,AB132,AD132,AG132,AI132,AK132)</f>
        <v>6160.32</v>
      </c>
      <c r="AU132" s="11">
        <f t="shared" ref="AU132:AU147" si="29">(AT132/$AT$148)*100</f>
        <v>3.1186478569319687</v>
      </c>
      <c r="AV132" s="5">
        <f t="shared" si="27"/>
        <v>3118.6478569319684</v>
      </c>
    </row>
    <row r="133" spans="1:48" x14ac:dyDescent="0.25">
      <c r="A133" t="s">
        <v>315</v>
      </c>
      <c r="C133" s="1" t="s">
        <v>291</v>
      </c>
      <c r="D133" s="1" t="s">
        <v>310</v>
      </c>
      <c r="E133" s="1" t="s">
        <v>125</v>
      </c>
      <c r="K133" s="2">
        <v>7.6</v>
      </c>
      <c r="L133" s="2">
        <f t="shared" ref="L133:L147" si="30">SUM(O133,Q133,S133,U133,W133,Y133,AA133,AC133,AF133,AH133,AJ133)</f>
        <v>6.17</v>
      </c>
      <c r="M133" s="2">
        <f t="shared" ref="M133:M147" si="31">SUM(N133,AE133,AL133,AN133,AP133,AR133,AS133)</f>
        <v>0</v>
      </c>
      <c r="AH133" s="9">
        <v>6.17</v>
      </c>
      <c r="AI133" s="5">
        <v>2582.145</v>
      </c>
      <c r="AM133" s="5" t="str">
        <f t="shared" ref="AM133:AM147" si="32">IF(AL133&gt;0,AL133*$AM$1,"")</f>
        <v/>
      </c>
      <c r="AO133" s="5" t="str">
        <f t="shared" ref="AO133:AO147" si="33">IF(AN133&gt;0,AN133*$AO$1,"")</f>
        <v/>
      </c>
      <c r="AQ133" s="5" t="str">
        <f t="shared" ref="AQ133:AQ147" si="34">IF(AP133&gt;0,AP133*$AQ$1,"")</f>
        <v/>
      </c>
      <c r="AT133" s="5">
        <f t="shared" si="28"/>
        <v>2582.145</v>
      </c>
      <c r="AU133" s="11">
        <f t="shared" si="29"/>
        <v>1.3072049780754242</v>
      </c>
      <c r="AV133" s="5">
        <f t="shared" si="27"/>
        <v>1307.2049780754244</v>
      </c>
    </row>
    <row r="134" spans="1:48" x14ac:dyDescent="0.25">
      <c r="C134" s="29" t="s">
        <v>305</v>
      </c>
      <c r="AT134" s="5">
        <f t="shared" si="28"/>
        <v>0</v>
      </c>
      <c r="AU134" s="11">
        <f t="shared" si="29"/>
        <v>0</v>
      </c>
      <c r="AV134" s="5">
        <f t="shared" si="27"/>
        <v>0</v>
      </c>
    </row>
    <row r="135" spans="1:48" x14ac:dyDescent="0.25">
      <c r="A135" t="s">
        <v>314</v>
      </c>
      <c r="C135" s="1" t="s">
        <v>292</v>
      </c>
      <c r="D135" s="1" t="s">
        <v>311</v>
      </c>
      <c r="E135" s="1" t="s">
        <v>312</v>
      </c>
      <c r="K135" s="2">
        <v>4.3800000000000008</v>
      </c>
      <c r="L135" s="2">
        <f t="shared" si="30"/>
        <v>0.82000000000000006</v>
      </c>
      <c r="M135" s="2">
        <f t="shared" si="31"/>
        <v>0</v>
      </c>
      <c r="AH135" s="9">
        <v>0.82000000000000006</v>
      </c>
      <c r="AI135" s="5">
        <v>343.17</v>
      </c>
      <c r="AM135" s="5" t="str">
        <f t="shared" si="32"/>
        <v/>
      </c>
      <c r="AO135" s="5" t="str">
        <f t="shared" si="33"/>
        <v/>
      </c>
      <c r="AQ135" s="5" t="str">
        <f t="shared" si="34"/>
        <v/>
      </c>
      <c r="AT135" s="5">
        <f t="shared" si="28"/>
        <v>343.17</v>
      </c>
      <c r="AU135" s="11">
        <f t="shared" si="29"/>
        <v>0.17372902463887327</v>
      </c>
      <c r="AV135" s="5">
        <f t="shared" si="27"/>
        <v>173.72902463887326</v>
      </c>
    </row>
    <row r="136" spans="1:48" x14ac:dyDescent="0.25">
      <c r="C136" s="29" t="s">
        <v>303</v>
      </c>
      <c r="AT136" s="5">
        <f t="shared" si="28"/>
        <v>0</v>
      </c>
      <c r="AU136" s="11">
        <f t="shared" si="29"/>
        <v>0</v>
      </c>
      <c r="AV136" s="5">
        <f t="shared" si="27"/>
        <v>0</v>
      </c>
    </row>
    <row r="137" spans="1:48" x14ac:dyDescent="0.25">
      <c r="A137" t="s">
        <v>314</v>
      </c>
      <c r="C137" s="1" t="s">
        <v>293</v>
      </c>
      <c r="D137" s="1" t="s">
        <v>317</v>
      </c>
      <c r="E137" s="1" t="s">
        <v>125</v>
      </c>
      <c r="K137" s="2">
        <v>2.12</v>
      </c>
      <c r="L137" s="2">
        <v>2.12</v>
      </c>
      <c r="M137" s="2">
        <v>0</v>
      </c>
      <c r="AH137" s="9">
        <v>2.12</v>
      </c>
      <c r="AI137" s="5">
        <v>887.22</v>
      </c>
      <c r="AT137" s="5">
        <f t="shared" si="28"/>
        <v>887.22</v>
      </c>
      <c r="AU137" s="11">
        <f t="shared" si="29"/>
        <v>0.4491530880907455</v>
      </c>
      <c r="AV137" s="5">
        <f t="shared" si="27"/>
        <v>449.15308809074554</v>
      </c>
    </row>
    <row r="138" spans="1:48" x14ac:dyDescent="0.25">
      <c r="A138" t="s">
        <v>314</v>
      </c>
      <c r="C138" s="1" t="s">
        <v>294</v>
      </c>
      <c r="D138" s="1" t="s">
        <v>317</v>
      </c>
      <c r="E138" s="1" t="s">
        <v>125</v>
      </c>
      <c r="K138" s="2">
        <v>5.98</v>
      </c>
      <c r="L138" s="2">
        <f t="shared" si="30"/>
        <v>6.24</v>
      </c>
      <c r="M138" s="2">
        <f t="shared" si="31"/>
        <v>0</v>
      </c>
      <c r="AH138" s="9">
        <v>6.24</v>
      </c>
      <c r="AI138" s="5">
        <v>2611.44</v>
      </c>
      <c r="AM138" s="5" t="str">
        <f t="shared" si="32"/>
        <v/>
      </c>
      <c r="AO138" s="5" t="str">
        <f t="shared" si="33"/>
        <v/>
      </c>
      <c r="AQ138" s="5" t="str">
        <f t="shared" si="34"/>
        <v/>
      </c>
      <c r="AT138" s="5">
        <f t="shared" si="28"/>
        <v>2611.44</v>
      </c>
      <c r="AU138" s="11">
        <f t="shared" si="29"/>
        <v>1.3220355045689869</v>
      </c>
      <c r="AV138" s="5">
        <f t="shared" si="27"/>
        <v>1322.0355045689869</v>
      </c>
    </row>
    <row r="139" spans="1:48" x14ac:dyDescent="0.25">
      <c r="A139" t="s">
        <v>314</v>
      </c>
      <c r="C139" s="1" t="s">
        <v>295</v>
      </c>
      <c r="D139" s="1" t="s">
        <v>317</v>
      </c>
      <c r="E139" s="1" t="s">
        <v>125</v>
      </c>
      <c r="K139" s="2">
        <v>0.98</v>
      </c>
      <c r="L139" s="2">
        <f t="shared" si="30"/>
        <v>0.56000000000000005</v>
      </c>
      <c r="M139" s="2">
        <f t="shared" si="31"/>
        <v>0</v>
      </c>
      <c r="AH139" s="9">
        <v>0.56000000000000005</v>
      </c>
      <c r="AI139" s="5">
        <v>234.36</v>
      </c>
      <c r="AM139" s="5" t="str">
        <f t="shared" si="32"/>
        <v/>
      </c>
      <c r="AO139" s="5" t="str">
        <f t="shared" si="33"/>
        <v/>
      </c>
      <c r="AQ139" s="5" t="str">
        <f t="shared" si="34"/>
        <v/>
      </c>
      <c r="AT139" s="5">
        <f t="shared" si="28"/>
        <v>234.36</v>
      </c>
      <c r="AU139" s="11">
        <f t="shared" si="29"/>
        <v>0.11864421194849881</v>
      </c>
      <c r="AV139" s="5">
        <f t="shared" si="27"/>
        <v>118.64421194849881</v>
      </c>
    </row>
    <row r="140" spans="1:48" x14ac:dyDescent="0.25">
      <c r="A140" t="s">
        <v>314</v>
      </c>
      <c r="C140" s="1" t="s">
        <v>296</v>
      </c>
      <c r="D140" s="1" t="s">
        <v>317</v>
      </c>
      <c r="E140" s="1" t="s">
        <v>125</v>
      </c>
      <c r="K140" s="2">
        <v>4.04</v>
      </c>
      <c r="L140" s="2">
        <f t="shared" si="30"/>
        <v>4.04</v>
      </c>
      <c r="M140" s="2">
        <f t="shared" si="31"/>
        <v>0</v>
      </c>
      <c r="AH140" s="9">
        <v>4.04</v>
      </c>
      <c r="AI140" s="5">
        <v>1690.74</v>
      </c>
      <c r="AM140" s="5" t="str">
        <f t="shared" si="32"/>
        <v/>
      </c>
      <c r="AO140" s="5" t="str">
        <f t="shared" si="33"/>
        <v/>
      </c>
      <c r="AQ140" s="5" t="str">
        <f t="shared" si="34"/>
        <v/>
      </c>
      <c r="AT140" s="5">
        <f t="shared" si="28"/>
        <v>1690.74</v>
      </c>
      <c r="AU140" s="11">
        <f t="shared" si="29"/>
        <v>0.85593324334274146</v>
      </c>
      <c r="AV140" s="5">
        <f t="shared" si="27"/>
        <v>855.93324334274143</v>
      </c>
    </row>
    <row r="141" spans="1:48" x14ac:dyDescent="0.25">
      <c r="C141" s="29" t="s">
        <v>304</v>
      </c>
      <c r="AT141" s="5">
        <f t="shared" si="28"/>
        <v>0</v>
      </c>
      <c r="AU141" s="11">
        <f t="shared" si="29"/>
        <v>0</v>
      </c>
      <c r="AV141" s="5">
        <f t="shared" si="27"/>
        <v>0</v>
      </c>
    </row>
    <row r="142" spans="1:48" x14ac:dyDescent="0.25">
      <c r="A142" t="s">
        <v>315</v>
      </c>
      <c r="C142" s="1" t="s">
        <v>297</v>
      </c>
      <c r="D142" s="31" t="s">
        <v>316</v>
      </c>
      <c r="E142" s="1" t="s">
        <v>125</v>
      </c>
      <c r="K142" s="2">
        <v>6.02</v>
      </c>
      <c r="L142" s="2">
        <v>4.96</v>
      </c>
      <c r="M142" s="2">
        <v>0</v>
      </c>
      <c r="AH142" s="9">
        <v>4.96</v>
      </c>
      <c r="AI142" s="5">
        <v>2075.7600000000002</v>
      </c>
      <c r="AT142" s="5">
        <f t="shared" si="28"/>
        <v>2075.7600000000002</v>
      </c>
      <c r="AU142" s="11">
        <f t="shared" si="29"/>
        <v>1.0508487344009896</v>
      </c>
      <c r="AV142" s="5">
        <f t="shared" si="27"/>
        <v>1050.8487344009895</v>
      </c>
    </row>
    <row r="143" spans="1:48" x14ac:dyDescent="0.25">
      <c r="A143" t="s">
        <v>315</v>
      </c>
      <c r="C143" s="1" t="s">
        <v>298</v>
      </c>
      <c r="D143" s="31" t="s">
        <v>316</v>
      </c>
      <c r="E143" s="1" t="s">
        <v>125</v>
      </c>
      <c r="K143" s="2">
        <v>0.96</v>
      </c>
      <c r="L143" s="2">
        <f t="shared" si="30"/>
        <v>0.02</v>
      </c>
      <c r="M143" s="2">
        <f t="shared" si="31"/>
        <v>0</v>
      </c>
      <c r="AH143" s="9">
        <v>0.02</v>
      </c>
      <c r="AI143" s="5">
        <v>8.370000000000001</v>
      </c>
      <c r="AM143" s="5" t="str">
        <f t="shared" si="32"/>
        <v/>
      </c>
      <c r="AO143" s="5" t="str">
        <f t="shared" si="33"/>
        <v/>
      </c>
      <c r="AQ143" s="5" t="str">
        <f t="shared" si="34"/>
        <v/>
      </c>
      <c r="AT143" s="5">
        <f t="shared" si="28"/>
        <v>8.370000000000001</v>
      </c>
      <c r="AU143" s="11">
        <f t="shared" si="29"/>
        <v>4.2372932838749579E-3</v>
      </c>
      <c r="AV143" s="5">
        <f t="shared" si="27"/>
        <v>4.2372932838749575</v>
      </c>
    </row>
    <row r="144" spans="1:48" x14ac:dyDescent="0.25">
      <c r="A144" t="s">
        <v>315</v>
      </c>
      <c r="C144" s="1" t="s">
        <v>293</v>
      </c>
      <c r="D144" s="31" t="s">
        <v>316</v>
      </c>
      <c r="E144" s="1" t="s">
        <v>125</v>
      </c>
      <c r="K144" s="2">
        <v>5</v>
      </c>
      <c r="L144" s="2">
        <f t="shared" si="30"/>
        <v>5.58</v>
      </c>
      <c r="M144" s="2">
        <f t="shared" si="31"/>
        <v>0</v>
      </c>
      <c r="AH144" s="9">
        <v>5.58</v>
      </c>
      <c r="AI144" s="5">
        <v>2335.23</v>
      </c>
      <c r="AM144" s="5" t="str">
        <f t="shared" si="32"/>
        <v/>
      </c>
      <c r="AO144" s="5" t="str">
        <f t="shared" si="33"/>
        <v/>
      </c>
      <c r="AQ144" s="5" t="str">
        <f t="shared" si="34"/>
        <v/>
      </c>
      <c r="AT144" s="5">
        <f t="shared" si="28"/>
        <v>2335.23</v>
      </c>
      <c r="AU144" s="11">
        <f t="shared" si="29"/>
        <v>1.1822048262011131</v>
      </c>
      <c r="AV144" s="5">
        <f t="shared" si="27"/>
        <v>1182.2048262011131</v>
      </c>
    </row>
    <row r="145" spans="1:48" x14ac:dyDescent="0.25">
      <c r="A145" t="s">
        <v>315</v>
      </c>
      <c r="C145" s="1" t="s">
        <v>299</v>
      </c>
      <c r="D145" s="31" t="s">
        <v>316</v>
      </c>
      <c r="E145" s="1" t="s">
        <v>125</v>
      </c>
      <c r="K145" s="2">
        <v>0.9</v>
      </c>
      <c r="L145" s="2">
        <v>0.28000000000000003</v>
      </c>
      <c r="M145" s="2">
        <v>0</v>
      </c>
      <c r="AH145" s="9">
        <v>0.28000000000000003</v>
      </c>
      <c r="AI145" s="5">
        <v>117.18</v>
      </c>
      <c r="AT145" s="5">
        <f t="shared" si="28"/>
        <v>117.18</v>
      </c>
      <c r="AU145" s="11">
        <f t="shared" si="29"/>
        <v>5.9322105974249403E-2</v>
      </c>
      <c r="AV145" s="5">
        <f t="shared" si="27"/>
        <v>59.322105974249403</v>
      </c>
    </row>
    <row r="146" spans="1:48" x14ac:dyDescent="0.25">
      <c r="A146" t="s">
        <v>315</v>
      </c>
      <c r="C146" s="1" t="s">
        <v>300</v>
      </c>
      <c r="D146" s="31" t="s">
        <v>316</v>
      </c>
      <c r="E146" s="1" t="s">
        <v>125</v>
      </c>
      <c r="K146" s="2">
        <v>10.38</v>
      </c>
      <c r="L146" s="2">
        <v>9.77</v>
      </c>
      <c r="M146" s="2">
        <v>0</v>
      </c>
      <c r="AH146" s="9">
        <v>9.77</v>
      </c>
      <c r="AI146" s="5">
        <v>4088.75</v>
      </c>
      <c r="AT146" s="5">
        <f t="shared" si="28"/>
        <v>4088.75</v>
      </c>
      <c r="AU146" s="11">
        <f t="shared" si="29"/>
        <v>2.0699203004114377</v>
      </c>
      <c r="AV146" s="5">
        <f t="shared" si="27"/>
        <v>2069.9203004114379</v>
      </c>
    </row>
    <row r="147" spans="1:48" ht="15.75" thickBot="1" x14ac:dyDescent="0.3">
      <c r="A147" s="32" t="s">
        <v>315</v>
      </c>
      <c r="C147" s="1" t="s">
        <v>301</v>
      </c>
      <c r="D147" s="31" t="s">
        <v>316</v>
      </c>
      <c r="E147" s="1" t="s">
        <v>125</v>
      </c>
      <c r="K147" s="2">
        <v>12.3</v>
      </c>
      <c r="L147" s="2">
        <f t="shared" si="30"/>
        <v>13.51</v>
      </c>
      <c r="M147" s="2">
        <f t="shared" si="31"/>
        <v>0</v>
      </c>
      <c r="AH147" s="9">
        <v>13.51</v>
      </c>
      <c r="AI147" s="5">
        <v>5653.9349999999986</v>
      </c>
      <c r="AM147" s="5" t="str">
        <f t="shared" si="32"/>
        <v/>
      </c>
      <c r="AO147" s="5" t="str">
        <f t="shared" si="33"/>
        <v/>
      </c>
      <c r="AQ147" s="5" t="str">
        <f t="shared" si="34"/>
        <v/>
      </c>
      <c r="AT147" s="5">
        <f t="shared" si="28"/>
        <v>5653.9349999999986</v>
      </c>
      <c r="AU147" s="11">
        <f t="shared" si="29"/>
        <v>2.8622916132575331</v>
      </c>
      <c r="AV147" s="5">
        <f t="shared" si="27"/>
        <v>2862.2916132575333</v>
      </c>
    </row>
    <row r="148" spans="1:48" ht="15.75" thickTop="1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>
        <f t="shared" ref="L148:AV148" si="35">SUM(L3:L147)</f>
        <v>764.82999999999993</v>
      </c>
      <c r="M148" s="20">
        <f t="shared" si="35"/>
        <v>1909.44</v>
      </c>
      <c r="N148" s="21">
        <f t="shared" si="35"/>
        <v>0</v>
      </c>
      <c r="O148" s="22">
        <f t="shared" si="35"/>
        <v>8.61</v>
      </c>
      <c r="P148" s="23">
        <f t="shared" si="35"/>
        <v>5643.8549999999996</v>
      </c>
      <c r="Q148" s="24">
        <f t="shared" si="35"/>
        <v>135.87999999999997</v>
      </c>
      <c r="R148" s="23">
        <f t="shared" si="35"/>
        <v>71065.240000000005</v>
      </c>
      <c r="S148" s="25">
        <f t="shared" si="35"/>
        <v>394.58</v>
      </c>
      <c r="T148" s="23">
        <f t="shared" si="35"/>
        <v>83650.960000000021</v>
      </c>
      <c r="U148" s="26">
        <f t="shared" si="35"/>
        <v>112.48</v>
      </c>
      <c r="V148" s="23">
        <f t="shared" si="35"/>
        <v>7142.4800000000005</v>
      </c>
      <c r="W148" s="20">
        <f t="shared" si="35"/>
        <v>0</v>
      </c>
      <c r="X148" s="23">
        <f t="shared" si="35"/>
        <v>0</v>
      </c>
      <c r="Y148" s="20">
        <f t="shared" si="35"/>
        <v>0</v>
      </c>
      <c r="Z148" s="23">
        <f t="shared" si="35"/>
        <v>0</v>
      </c>
      <c r="AA148" s="27">
        <f t="shared" si="35"/>
        <v>44.22</v>
      </c>
      <c r="AB148" s="23">
        <f t="shared" si="35"/>
        <v>1127.6099999999999</v>
      </c>
      <c r="AC148" s="28">
        <f t="shared" si="35"/>
        <v>0</v>
      </c>
      <c r="AD148" s="23">
        <f t="shared" si="35"/>
        <v>0</v>
      </c>
      <c r="AE148" s="20">
        <f t="shared" si="35"/>
        <v>0</v>
      </c>
      <c r="AF148" s="20">
        <f t="shared" si="35"/>
        <v>0</v>
      </c>
      <c r="AG148" s="23">
        <f t="shared" si="35"/>
        <v>0</v>
      </c>
      <c r="AH148" s="27">
        <f t="shared" si="35"/>
        <v>69.060000000000016</v>
      </c>
      <c r="AI148" s="23">
        <f t="shared" si="35"/>
        <v>28901.614999999998</v>
      </c>
      <c r="AJ148" s="20">
        <f t="shared" si="35"/>
        <v>0</v>
      </c>
      <c r="AK148" s="23">
        <f t="shared" si="35"/>
        <v>0</v>
      </c>
      <c r="AL148" s="21">
        <f t="shared" si="35"/>
        <v>0</v>
      </c>
      <c r="AM148" s="23">
        <f t="shared" si="35"/>
        <v>0</v>
      </c>
      <c r="AN148" s="21">
        <f t="shared" si="35"/>
        <v>1.08</v>
      </c>
      <c r="AO148" s="23">
        <f t="shared" si="35"/>
        <v>3603.96</v>
      </c>
      <c r="AP148" s="20">
        <f t="shared" si="35"/>
        <v>20.450000000000003</v>
      </c>
      <c r="AQ148" s="23">
        <f t="shared" si="35"/>
        <v>20.450000000000003</v>
      </c>
      <c r="AR148" s="20">
        <f t="shared" si="35"/>
        <v>32.440000000000005</v>
      </c>
      <c r="AS148" s="20">
        <f t="shared" si="35"/>
        <v>1855.4699999999998</v>
      </c>
      <c r="AT148" s="23">
        <f t="shared" si="35"/>
        <v>197531.76</v>
      </c>
      <c r="AU148" s="20">
        <f t="shared" si="35"/>
        <v>100.00000000000001</v>
      </c>
      <c r="AV148" s="23">
        <f t="shared" si="35"/>
        <v>100000.00000000004</v>
      </c>
    </row>
    <row r="151" spans="1:48" x14ac:dyDescent="0.25">
      <c r="C151" s="29" t="s">
        <v>302</v>
      </c>
      <c r="D151" s="1">
        <f>SUM(L148,M148)</f>
        <v>2674.27</v>
      </c>
    </row>
  </sheetData>
  <autoFilter ref="A2:AV148" xr:uid="{00000000-0001-0000-0000-000000000000}"/>
  <conditionalFormatting sqref="J148:J216">
    <cfRule type="notContainsText" dxfId="12" priority="3" operator="notContains" text="#########">
      <formula>ISERROR(SEARCH("#########",J148))</formula>
    </cfRule>
  </conditionalFormatting>
  <conditionalFormatting sqref="K148">
    <cfRule type="notContainsText" dxfId="11" priority="101" operator="notContains" text="#########">
      <formula>ISERROR(SEARCH("#########",K148))</formula>
    </cfRule>
  </conditionalFormatting>
  <conditionalFormatting sqref="K151">
    <cfRule type="notContainsText" dxfId="10" priority="102" operator="notContains" text="#########">
      <formula>ISERROR(SEARCH("#########",K151))</formula>
    </cfRule>
  </conditionalFormatting>
  <conditionalFormatting sqref="K161">
    <cfRule type="notContainsText" dxfId="9" priority="103" operator="notContains" text="#########">
      <formula>ISERROR(SEARCH("#########",K161))</formula>
    </cfRule>
  </conditionalFormatting>
  <conditionalFormatting sqref="K184">
    <cfRule type="notContainsText" dxfId="8" priority="104" operator="notContains" text="#########">
      <formula>ISERROR(SEARCH("#########",K184))</formula>
    </cfRule>
  </conditionalFormatting>
  <conditionalFormatting sqref="K187">
    <cfRule type="notContainsText" dxfId="7" priority="105" operator="notContains" text="#########">
      <formula>ISERROR(SEARCH("#########",K187))</formula>
    </cfRule>
  </conditionalFormatting>
  <conditionalFormatting sqref="K194">
    <cfRule type="notContainsText" dxfId="6" priority="106" operator="notContains" text="#########">
      <formula>ISERROR(SEARCH("#########",K194))</formula>
    </cfRule>
  </conditionalFormatting>
  <conditionalFormatting sqref="K202">
    <cfRule type="notContainsText" dxfId="5" priority="107" operator="notContains" text="#########">
      <formula>ISERROR(SEARCH("#########",K202))</formula>
    </cfRule>
  </conditionalFormatting>
  <conditionalFormatting sqref="K209:K210">
    <cfRule type="notContainsText" dxfId="4" priority="108" operator="notContains" text="#########">
      <formula>ISERROR(SEARCH("#########",K209))</formula>
    </cfRule>
  </conditionalFormatting>
  <conditionalFormatting sqref="K215">
    <cfRule type="notContainsText" dxfId="3" priority="110" operator="notContains" text="#########">
      <formula>ISERROR(SEARCH("#########",K215))</formula>
    </cfRule>
  </conditionalFormatting>
  <conditionalFormatting sqref="L159:M159">
    <cfRule type="notContainsText" dxfId="2" priority="121" operator="notContains" text="#########">
      <formula>ISERROR(SEARCH("#########",L159))</formula>
    </cfRule>
  </conditionalFormatting>
  <conditionalFormatting sqref="L172:M172">
    <cfRule type="notContainsText" dxfId="1" priority="123" operator="notContains" text="#########">
      <formula>ISERROR(SEARCH("#########",L172))</formula>
    </cfRule>
  </conditionalFormatting>
  <conditionalFormatting sqref="L175:M175">
    <cfRule type="notContainsText" dxfId="0" priority="125" operator="notContains" text="#########">
      <formula>ISERROR(SEARCH("#########",L175))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053E0F-02E0-4EA9-95BC-E39967C3F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292490-88D4-4772-B880-678F3AA03D3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3.xml><?xml version="1.0" encoding="utf-8"?>
<ds:datastoreItem xmlns:ds="http://schemas.openxmlformats.org/officeDocument/2006/customXml" ds:itemID="{DB70BFA8-93D6-42E9-8372-627362ED58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Scott Henderson</cp:lastModifiedBy>
  <dcterms:created xsi:type="dcterms:W3CDTF">2024-11-20T16:55:43Z</dcterms:created>
  <dcterms:modified xsi:type="dcterms:W3CDTF">2024-12-03T15:49:51Z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