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2overviewers.sharepoint.com/Shared Documents/H2Overviewers Master/Company Share/Nobles County/Nobles JD 17/"/>
    </mc:Choice>
  </mc:AlternateContent>
  <xr:revisionPtr revIDLastSave="19" documentId="8_{26E5B672-E845-44E5-A5FE-65969C15B408}" xr6:coauthVersionLast="47" xr6:coauthVersionMax="47" xr10:uidLastSave="{9077A13F-1A8D-4D9F-9319-A34474BA9DC1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Sheet1!$A$2:$AU$219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29" i="1" l="1"/>
  <c r="AZ30" i="1"/>
  <c r="AZ31" i="1"/>
  <c r="AZ32" i="1"/>
  <c r="AZ33" i="1"/>
  <c r="AZ34" i="1"/>
  <c r="AZ35" i="1"/>
  <c r="AZ36" i="1"/>
  <c r="AZ37" i="1"/>
  <c r="AZ38" i="1"/>
  <c r="AZ39" i="1"/>
  <c r="AZ40" i="1"/>
  <c r="AZ41" i="1"/>
  <c r="AZ42" i="1"/>
  <c r="AZ43" i="1"/>
  <c r="AZ44" i="1"/>
  <c r="AZ45" i="1"/>
  <c r="AZ46" i="1"/>
  <c r="AZ47" i="1"/>
  <c r="AZ48" i="1"/>
  <c r="AZ49" i="1"/>
  <c r="AZ50" i="1"/>
  <c r="AZ51" i="1"/>
  <c r="AZ52" i="1"/>
  <c r="AZ53" i="1"/>
  <c r="AZ54" i="1"/>
  <c r="AZ55" i="1"/>
  <c r="AZ56" i="1"/>
  <c r="AZ57" i="1"/>
  <c r="AZ58" i="1"/>
  <c r="AZ59" i="1"/>
  <c r="AZ60" i="1"/>
  <c r="AZ61" i="1"/>
  <c r="AZ62" i="1"/>
  <c r="AZ63" i="1"/>
  <c r="AZ64" i="1"/>
  <c r="AZ65" i="1"/>
  <c r="AZ66" i="1"/>
  <c r="AZ67" i="1"/>
  <c r="AZ68" i="1"/>
  <c r="AZ69" i="1"/>
  <c r="AZ70" i="1"/>
  <c r="AZ71" i="1"/>
  <c r="AZ72" i="1"/>
  <c r="AZ73" i="1"/>
  <c r="AZ74" i="1"/>
  <c r="AZ75" i="1"/>
  <c r="AZ76" i="1"/>
  <c r="AZ77" i="1"/>
  <c r="AZ78" i="1"/>
  <c r="AZ79" i="1"/>
  <c r="AZ80" i="1"/>
  <c r="AZ81" i="1"/>
  <c r="AZ82" i="1"/>
  <c r="AZ83" i="1"/>
  <c r="AZ84" i="1"/>
  <c r="AZ85" i="1"/>
  <c r="AZ86" i="1"/>
  <c r="AZ87" i="1"/>
  <c r="AZ88" i="1"/>
  <c r="AZ89" i="1"/>
  <c r="AZ90" i="1"/>
  <c r="AZ91" i="1"/>
  <c r="AZ92" i="1"/>
  <c r="AZ93" i="1"/>
  <c r="AZ94" i="1"/>
  <c r="AZ95" i="1"/>
  <c r="AZ96" i="1"/>
  <c r="AZ97" i="1"/>
  <c r="AZ98" i="1"/>
  <c r="AZ99" i="1"/>
  <c r="AZ100" i="1"/>
  <c r="AZ101" i="1"/>
  <c r="AZ102" i="1"/>
  <c r="AZ103" i="1"/>
  <c r="AZ104" i="1"/>
  <c r="AZ105" i="1"/>
  <c r="AZ106" i="1"/>
  <c r="AZ107" i="1"/>
  <c r="AZ108" i="1"/>
  <c r="AZ109" i="1"/>
  <c r="AZ110" i="1"/>
  <c r="AZ111" i="1"/>
  <c r="AZ112" i="1"/>
  <c r="AZ113" i="1"/>
  <c r="AZ114" i="1"/>
  <c r="AZ115" i="1"/>
  <c r="AZ116" i="1"/>
  <c r="AZ117" i="1"/>
  <c r="AZ118" i="1"/>
  <c r="AZ119" i="1"/>
  <c r="AZ120" i="1"/>
  <c r="AZ121" i="1"/>
  <c r="AZ122" i="1"/>
  <c r="AZ123" i="1"/>
  <c r="AZ124" i="1"/>
  <c r="AZ125" i="1"/>
  <c r="AZ126" i="1"/>
  <c r="AZ127" i="1"/>
  <c r="AZ128" i="1"/>
  <c r="AZ129" i="1"/>
  <c r="AZ130" i="1"/>
  <c r="AZ131" i="1"/>
  <c r="AZ132" i="1"/>
  <c r="AZ133" i="1"/>
  <c r="AZ134" i="1"/>
  <c r="AZ135" i="1"/>
  <c r="AZ136" i="1"/>
  <c r="AZ137" i="1"/>
  <c r="AZ138" i="1"/>
  <c r="AZ139" i="1"/>
  <c r="AZ140" i="1"/>
  <c r="AZ141" i="1"/>
  <c r="AZ142" i="1"/>
  <c r="AZ143" i="1"/>
  <c r="AZ144" i="1"/>
  <c r="AZ145" i="1"/>
  <c r="AZ146" i="1"/>
  <c r="AZ147" i="1"/>
  <c r="AZ148" i="1"/>
  <c r="AZ149" i="1"/>
  <c r="AZ150" i="1"/>
  <c r="AZ151" i="1"/>
  <c r="AZ152" i="1"/>
  <c r="AZ153" i="1"/>
  <c r="AZ154" i="1"/>
  <c r="AZ155" i="1"/>
  <c r="AZ156" i="1"/>
  <c r="AZ157" i="1"/>
  <c r="AZ158" i="1"/>
  <c r="AZ159" i="1"/>
  <c r="AZ160" i="1"/>
  <c r="AZ161" i="1"/>
  <c r="AZ162" i="1"/>
  <c r="AZ163" i="1"/>
  <c r="AZ164" i="1"/>
  <c r="AZ165" i="1"/>
  <c r="AZ166" i="1"/>
  <c r="AZ167" i="1"/>
  <c r="AZ168" i="1"/>
  <c r="AZ169" i="1"/>
  <c r="AZ170" i="1"/>
  <c r="AZ171" i="1"/>
  <c r="AZ172" i="1"/>
  <c r="AZ173" i="1"/>
  <c r="AZ174" i="1"/>
  <c r="AZ175" i="1"/>
  <c r="AZ176" i="1"/>
  <c r="AZ177" i="1"/>
  <c r="AZ178" i="1"/>
  <c r="AZ179" i="1"/>
  <c r="AZ180" i="1"/>
  <c r="AZ181" i="1"/>
  <c r="AZ182" i="1"/>
  <c r="AZ183" i="1"/>
  <c r="AZ184" i="1"/>
  <c r="AZ185" i="1"/>
  <c r="AZ186" i="1"/>
  <c r="AZ187" i="1"/>
  <c r="AZ188" i="1"/>
  <c r="AZ189" i="1"/>
  <c r="AZ190" i="1"/>
  <c r="AZ192" i="1"/>
  <c r="AZ194" i="1"/>
  <c r="AZ195" i="1"/>
  <c r="AZ196" i="1"/>
  <c r="AZ197" i="1"/>
  <c r="AZ199" i="1"/>
  <c r="AZ201" i="1"/>
  <c r="AZ203" i="1"/>
  <c r="AZ204" i="1"/>
  <c r="AZ205" i="1"/>
  <c r="AZ206" i="1"/>
  <c r="AZ207" i="1"/>
  <c r="AZ209" i="1"/>
  <c r="AZ210" i="1"/>
  <c r="AZ212" i="1"/>
  <c r="AZ213" i="1"/>
  <c r="AZ214" i="1"/>
  <c r="AZ215" i="1"/>
  <c r="AZ216" i="1"/>
  <c r="AZ217" i="1"/>
  <c r="AZ218" i="1"/>
  <c r="AZ4" i="1"/>
  <c r="AZ5" i="1"/>
  <c r="AZ6" i="1"/>
  <c r="AZ219" i="1" s="1"/>
  <c r="AZ7" i="1"/>
  <c r="AZ8" i="1"/>
  <c r="AZ9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3" i="1"/>
  <c r="K212" i="1"/>
  <c r="L212" i="1"/>
  <c r="BA219" i="1"/>
  <c r="BB219" i="1"/>
  <c r="K4" i="1"/>
  <c r="L4" i="1"/>
  <c r="AL4" i="1"/>
  <c r="AN4" i="1"/>
  <c r="AP4" i="1"/>
  <c r="AS4" i="1"/>
  <c r="K5" i="1"/>
  <c r="L5" i="1"/>
  <c r="AL5" i="1"/>
  <c r="AN5" i="1"/>
  <c r="AP5" i="1"/>
  <c r="AS5" i="1"/>
  <c r="K6" i="1"/>
  <c r="L6" i="1"/>
  <c r="AL6" i="1"/>
  <c r="AN6" i="1"/>
  <c r="AP6" i="1"/>
  <c r="AS6" i="1"/>
  <c r="K7" i="1"/>
  <c r="L7" i="1"/>
  <c r="AL7" i="1"/>
  <c r="AN7" i="1"/>
  <c r="AP7" i="1"/>
  <c r="AS7" i="1"/>
  <c r="K9" i="1"/>
  <c r="L9" i="1"/>
  <c r="AL9" i="1"/>
  <c r="AP9" i="1"/>
  <c r="AS9" i="1"/>
  <c r="K11" i="1"/>
  <c r="L11" i="1"/>
  <c r="AL11" i="1"/>
  <c r="AP11" i="1"/>
  <c r="AS11" i="1"/>
  <c r="K12" i="1"/>
  <c r="L12" i="1"/>
  <c r="AL12" i="1"/>
  <c r="AP12" i="1"/>
  <c r="AS12" i="1"/>
  <c r="K13" i="1"/>
  <c r="L13" i="1"/>
  <c r="AL13" i="1"/>
  <c r="AP13" i="1"/>
  <c r="AS13" i="1"/>
  <c r="K14" i="1"/>
  <c r="L14" i="1"/>
  <c r="AL14" i="1"/>
  <c r="AP14" i="1"/>
  <c r="AS14" i="1"/>
  <c r="K16" i="1"/>
  <c r="L16" i="1"/>
  <c r="AL16" i="1"/>
  <c r="AP16" i="1"/>
  <c r="AS16" i="1"/>
  <c r="K20" i="1"/>
  <c r="L20" i="1"/>
  <c r="AL20" i="1"/>
  <c r="AP20" i="1"/>
  <c r="AS20" i="1"/>
  <c r="K21" i="1"/>
  <c r="L21" i="1"/>
  <c r="AL21" i="1"/>
  <c r="AP21" i="1"/>
  <c r="AS21" i="1"/>
  <c r="K23" i="1"/>
  <c r="L23" i="1"/>
  <c r="AL23" i="1"/>
  <c r="AP23" i="1"/>
  <c r="AS23" i="1"/>
  <c r="K25" i="1"/>
  <c r="L25" i="1"/>
  <c r="AL25" i="1"/>
  <c r="AP25" i="1"/>
  <c r="AS25" i="1"/>
  <c r="K27" i="1"/>
  <c r="L27" i="1"/>
  <c r="AL27" i="1"/>
  <c r="AP27" i="1"/>
  <c r="AS27" i="1"/>
  <c r="K29" i="1"/>
  <c r="L29" i="1"/>
  <c r="AL29" i="1"/>
  <c r="AP29" i="1"/>
  <c r="AS29" i="1"/>
  <c r="K30" i="1"/>
  <c r="L30" i="1"/>
  <c r="AL30" i="1"/>
  <c r="AP30" i="1"/>
  <c r="AS30" i="1"/>
  <c r="K31" i="1"/>
  <c r="L31" i="1"/>
  <c r="AL31" i="1"/>
  <c r="AP31" i="1"/>
  <c r="AS31" i="1"/>
  <c r="K34" i="1"/>
  <c r="L34" i="1"/>
  <c r="AL34" i="1"/>
  <c r="AP34" i="1"/>
  <c r="AS34" i="1"/>
  <c r="K35" i="1"/>
  <c r="L35" i="1"/>
  <c r="AL35" i="1"/>
  <c r="AP35" i="1"/>
  <c r="AS35" i="1"/>
  <c r="K36" i="1"/>
  <c r="L36" i="1"/>
  <c r="AL36" i="1"/>
  <c r="AP36" i="1"/>
  <c r="AS36" i="1"/>
  <c r="K38" i="1"/>
  <c r="L38" i="1"/>
  <c r="AL38" i="1"/>
  <c r="AP38" i="1"/>
  <c r="AS38" i="1"/>
  <c r="K40" i="1"/>
  <c r="L40" i="1"/>
  <c r="AL40" i="1"/>
  <c r="AP40" i="1"/>
  <c r="AS40" i="1"/>
  <c r="K41" i="1"/>
  <c r="L41" i="1"/>
  <c r="AL41" i="1"/>
  <c r="AP41" i="1"/>
  <c r="AS41" i="1"/>
  <c r="K42" i="1"/>
  <c r="L42" i="1"/>
  <c r="AL42" i="1"/>
  <c r="AP42" i="1"/>
  <c r="AS42" i="1"/>
  <c r="K44" i="1"/>
  <c r="L44" i="1"/>
  <c r="AL44" i="1"/>
  <c r="AP44" i="1"/>
  <c r="AS44" i="1"/>
  <c r="K45" i="1"/>
  <c r="L45" i="1"/>
  <c r="AL45" i="1"/>
  <c r="AP45" i="1"/>
  <c r="AS45" i="1"/>
  <c r="K46" i="1"/>
  <c r="L46" i="1"/>
  <c r="AL46" i="1"/>
  <c r="AP46" i="1"/>
  <c r="AS46" i="1"/>
  <c r="K48" i="1"/>
  <c r="L48" i="1"/>
  <c r="AL48" i="1"/>
  <c r="AP48" i="1"/>
  <c r="AS48" i="1"/>
  <c r="K49" i="1"/>
  <c r="L49" i="1"/>
  <c r="AL49" i="1"/>
  <c r="AP49" i="1"/>
  <c r="AS49" i="1"/>
  <c r="K50" i="1"/>
  <c r="L50" i="1"/>
  <c r="AL50" i="1"/>
  <c r="AP50" i="1"/>
  <c r="AS50" i="1"/>
  <c r="K52" i="1"/>
  <c r="L52" i="1"/>
  <c r="AL52" i="1"/>
  <c r="AP52" i="1"/>
  <c r="AS52" i="1"/>
  <c r="K53" i="1"/>
  <c r="L53" i="1"/>
  <c r="AL53" i="1"/>
  <c r="AP53" i="1"/>
  <c r="AS53" i="1"/>
  <c r="K54" i="1"/>
  <c r="L54" i="1"/>
  <c r="AL54" i="1"/>
  <c r="AP54" i="1"/>
  <c r="AS54" i="1"/>
  <c r="K56" i="1"/>
  <c r="L56" i="1"/>
  <c r="AL56" i="1"/>
  <c r="AP56" i="1"/>
  <c r="AS56" i="1"/>
  <c r="K57" i="1"/>
  <c r="L57" i="1"/>
  <c r="AL57" i="1"/>
  <c r="AP57" i="1"/>
  <c r="AS57" i="1"/>
  <c r="K58" i="1"/>
  <c r="L58" i="1"/>
  <c r="AL58" i="1"/>
  <c r="AP58" i="1"/>
  <c r="AS58" i="1"/>
  <c r="K61" i="1"/>
  <c r="L61" i="1"/>
  <c r="AL61" i="1"/>
  <c r="AP61" i="1"/>
  <c r="AS61" i="1"/>
  <c r="K62" i="1"/>
  <c r="L62" i="1"/>
  <c r="AL62" i="1"/>
  <c r="AP62" i="1"/>
  <c r="AS62" i="1"/>
  <c r="K64" i="1"/>
  <c r="L64" i="1"/>
  <c r="AL64" i="1"/>
  <c r="AP64" i="1"/>
  <c r="AS64" i="1"/>
  <c r="K66" i="1"/>
  <c r="L66" i="1"/>
  <c r="AL66" i="1"/>
  <c r="AP66" i="1"/>
  <c r="AS66" i="1"/>
  <c r="K67" i="1"/>
  <c r="L67" i="1"/>
  <c r="AL67" i="1"/>
  <c r="AP67" i="1"/>
  <c r="AS67" i="1"/>
  <c r="K69" i="1"/>
  <c r="L69" i="1"/>
  <c r="AL69" i="1"/>
  <c r="AP69" i="1"/>
  <c r="AS69" i="1"/>
  <c r="K72" i="1"/>
  <c r="L72" i="1"/>
  <c r="AL72" i="1"/>
  <c r="AP72" i="1"/>
  <c r="AS72" i="1"/>
  <c r="K74" i="1"/>
  <c r="L74" i="1"/>
  <c r="AL74" i="1"/>
  <c r="AP74" i="1"/>
  <c r="AS74" i="1"/>
  <c r="K76" i="1"/>
  <c r="L76" i="1"/>
  <c r="AL76" i="1"/>
  <c r="AP76" i="1"/>
  <c r="AS76" i="1"/>
  <c r="K77" i="1"/>
  <c r="L77" i="1"/>
  <c r="AL77" i="1"/>
  <c r="AP77" i="1"/>
  <c r="AS77" i="1"/>
  <c r="K78" i="1"/>
  <c r="L78" i="1"/>
  <c r="AL78" i="1"/>
  <c r="AP78" i="1"/>
  <c r="AS78" i="1"/>
  <c r="K82" i="1"/>
  <c r="L82" i="1"/>
  <c r="AL82" i="1"/>
  <c r="AP82" i="1"/>
  <c r="AS82" i="1"/>
  <c r="K85" i="1"/>
  <c r="L85" i="1"/>
  <c r="AL85" i="1"/>
  <c r="AP85" i="1"/>
  <c r="AS85" i="1"/>
  <c r="K86" i="1"/>
  <c r="L86" i="1"/>
  <c r="AL86" i="1"/>
  <c r="AP86" i="1"/>
  <c r="AS86" i="1"/>
  <c r="K88" i="1"/>
  <c r="L88" i="1"/>
  <c r="AL88" i="1"/>
  <c r="AP88" i="1"/>
  <c r="AS88" i="1"/>
  <c r="K90" i="1"/>
  <c r="L90" i="1"/>
  <c r="AL90" i="1"/>
  <c r="AP90" i="1"/>
  <c r="AS90" i="1"/>
  <c r="K92" i="1"/>
  <c r="L92" i="1"/>
  <c r="AL92" i="1"/>
  <c r="AP92" i="1"/>
  <c r="AS92" i="1"/>
  <c r="K93" i="1"/>
  <c r="L93" i="1"/>
  <c r="AL93" i="1"/>
  <c r="AP93" i="1"/>
  <c r="AS93" i="1"/>
  <c r="K96" i="1"/>
  <c r="L96" i="1"/>
  <c r="AL96" i="1"/>
  <c r="AP96" i="1"/>
  <c r="AS96" i="1"/>
  <c r="K98" i="1"/>
  <c r="L98" i="1"/>
  <c r="AL98" i="1"/>
  <c r="AP98" i="1"/>
  <c r="AS98" i="1"/>
  <c r="K100" i="1"/>
  <c r="L100" i="1"/>
  <c r="AL100" i="1"/>
  <c r="AP100" i="1"/>
  <c r="AS100" i="1"/>
  <c r="K103" i="1"/>
  <c r="L103" i="1"/>
  <c r="AL103" i="1"/>
  <c r="AP103" i="1"/>
  <c r="AS103" i="1"/>
  <c r="K105" i="1"/>
  <c r="L105" i="1"/>
  <c r="AL105" i="1"/>
  <c r="AP105" i="1"/>
  <c r="AS105" i="1"/>
  <c r="K107" i="1"/>
  <c r="L107" i="1"/>
  <c r="AL107" i="1"/>
  <c r="AP107" i="1"/>
  <c r="AS107" i="1"/>
  <c r="K109" i="1"/>
  <c r="L109" i="1"/>
  <c r="AL109" i="1"/>
  <c r="AP109" i="1"/>
  <c r="AS109" i="1"/>
  <c r="K110" i="1"/>
  <c r="L110" i="1"/>
  <c r="AL110" i="1"/>
  <c r="AP110" i="1"/>
  <c r="AS110" i="1"/>
  <c r="K115" i="1"/>
  <c r="L115" i="1"/>
  <c r="AL115" i="1"/>
  <c r="AP115" i="1"/>
  <c r="AS115" i="1"/>
  <c r="K116" i="1"/>
  <c r="L116" i="1"/>
  <c r="AL116" i="1"/>
  <c r="AP116" i="1"/>
  <c r="AS116" i="1"/>
  <c r="K118" i="1"/>
  <c r="L118" i="1"/>
  <c r="AL118" i="1"/>
  <c r="AP118" i="1"/>
  <c r="AS118" i="1"/>
  <c r="K120" i="1"/>
  <c r="L120" i="1"/>
  <c r="AL120" i="1"/>
  <c r="AP120" i="1"/>
  <c r="AS120" i="1"/>
  <c r="K122" i="1"/>
  <c r="L122" i="1"/>
  <c r="AL122" i="1"/>
  <c r="AP122" i="1"/>
  <c r="AS122" i="1"/>
  <c r="K124" i="1"/>
  <c r="L124" i="1"/>
  <c r="AL124" i="1"/>
  <c r="AP124" i="1"/>
  <c r="AS124" i="1"/>
  <c r="K128" i="1"/>
  <c r="L128" i="1"/>
  <c r="AL128" i="1"/>
  <c r="AP128" i="1"/>
  <c r="AS128" i="1"/>
  <c r="K131" i="1"/>
  <c r="L131" i="1"/>
  <c r="AL131" i="1"/>
  <c r="AP131" i="1"/>
  <c r="AS131" i="1"/>
  <c r="K145" i="1"/>
  <c r="L145" i="1"/>
  <c r="AL145" i="1"/>
  <c r="AP145" i="1"/>
  <c r="AS145" i="1"/>
  <c r="K146" i="1"/>
  <c r="L146" i="1"/>
  <c r="AL146" i="1"/>
  <c r="AP146" i="1"/>
  <c r="AS146" i="1"/>
  <c r="K148" i="1"/>
  <c r="L148" i="1"/>
  <c r="AL148" i="1"/>
  <c r="AP148" i="1"/>
  <c r="AS148" i="1"/>
  <c r="K150" i="1"/>
  <c r="L150" i="1"/>
  <c r="AL150" i="1"/>
  <c r="AP150" i="1"/>
  <c r="AS150" i="1"/>
  <c r="K152" i="1"/>
  <c r="L152" i="1"/>
  <c r="AL152" i="1"/>
  <c r="AP152" i="1"/>
  <c r="AS152" i="1"/>
  <c r="K154" i="1"/>
  <c r="L154" i="1"/>
  <c r="AL154" i="1"/>
  <c r="AP154" i="1"/>
  <c r="AS154" i="1"/>
  <c r="K157" i="1"/>
  <c r="L157" i="1"/>
  <c r="AL157" i="1"/>
  <c r="AP157" i="1"/>
  <c r="AS157" i="1"/>
  <c r="K160" i="1"/>
  <c r="L160" i="1"/>
  <c r="AL160" i="1"/>
  <c r="AP160" i="1"/>
  <c r="AS160" i="1"/>
  <c r="K162" i="1"/>
  <c r="L162" i="1"/>
  <c r="AL162" i="1"/>
  <c r="AP162" i="1"/>
  <c r="AS162" i="1"/>
  <c r="K163" i="1"/>
  <c r="L163" i="1"/>
  <c r="AL163" i="1"/>
  <c r="AP163" i="1"/>
  <c r="AS163" i="1"/>
  <c r="K164" i="1"/>
  <c r="L164" i="1"/>
  <c r="AL164" i="1"/>
  <c r="AP164" i="1"/>
  <c r="AS164" i="1"/>
  <c r="K165" i="1"/>
  <c r="L165" i="1"/>
  <c r="AL165" i="1"/>
  <c r="AP165" i="1"/>
  <c r="AS165" i="1"/>
  <c r="K166" i="1"/>
  <c r="L166" i="1"/>
  <c r="AL166" i="1"/>
  <c r="AP166" i="1"/>
  <c r="AS166" i="1"/>
  <c r="K168" i="1"/>
  <c r="L168" i="1"/>
  <c r="AL168" i="1"/>
  <c r="AP168" i="1"/>
  <c r="AS168" i="1"/>
  <c r="K169" i="1"/>
  <c r="L169" i="1"/>
  <c r="AL169" i="1"/>
  <c r="AP169" i="1"/>
  <c r="AS169" i="1"/>
  <c r="K171" i="1"/>
  <c r="L171" i="1"/>
  <c r="AL171" i="1"/>
  <c r="AP171" i="1"/>
  <c r="AS171" i="1"/>
  <c r="K172" i="1"/>
  <c r="L172" i="1"/>
  <c r="AL172" i="1"/>
  <c r="AP172" i="1"/>
  <c r="AS172" i="1"/>
  <c r="K173" i="1"/>
  <c r="L173" i="1"/>
  <c r="AL173" i="1"/>
  <c r="AP173" i="1"/>
  <c r="AS173" i="1"/>
  <c r="K175" i="1"/>
  <c r="L175" i="1"/>
  <c r="AL175" i="1"/>
  <c r="AP175" i="1"/>
  <c r="AS175" i="1"/>
  <c r="K177" i="1"/>
  <c r="L177" i="1"/>
  <c r="AL177" i="1"/>
  <c r="AP177" i="1"/>
  <c r="AS177" i="1"/>
  <c r="K179" i="1"/>
  <c r="L179" i="1"/>
  <c r="AL179" i="1"/>
  <c r="AP179" i="1"/>
  <c r="AS179" i="1"/>
  <c r="K182" i="1"/>
  <c r="L182" i="1"/>
  <c r="AL182" i="1"/>
  <c r="AP182" i="1"/>
  <c r="AS182" i="1"/>
  <c r="K184" i="1"/>
  <c r="L184" i="1"/>
  <c r="AL184" i="1"/>
  <c r="AP184" i="1"/>
  <c r="AS184" i="1"/>
  <c r="K188" i="1"/>
  <c r="L188" i="1"/>
  <c r="AP188" i="1"/>
  <c r="AS188" i="1"/>
  <c r="K190" i="1"/>
  <c r="L190" i="1"/>
  <c r="AL190" i="1"/>
  <c r="AP190" i="1"/>
  <c r="AS190" i="1"/>
  <c r="K192" i="1"/>
  <c r="L192" i="1"/>
  <c r="AL192" i="1"/>
  <c r="AP192" i="1"/>
  <c r="AS192" i="1"/>
  <c r="K194" i="1"/>
  <c r="L194" i="1"/>
  <c r="AL194" i="1"/>
  <c r="AP194" i="1"/>
  <c r="AS194" i="1"/>
  <c r="K195" i="1"/>
  <c r="L195" i="1"/>
  <c r="AL195" i="1"/>
  <c r="AP195" i="1"/>
  <c r="AS195" i="1"/>
  <c r="K196" i="1"/>
  <c r="L196" i="1"/>
  <c r="AS196" i="1"/>
  <c r="K197" i="1"/>
  <c r="L197" i="1"/>
  <c r="AS197" i="1"/>
  <c r="K199" i="1"/>
  <c r="L199" i="1"/>
  <c r="AL199" i="1"/>
  <c r="AP199" i="1"/>
  <c r="AS199" i="1"/>
  <c r="K201" i="1"/>
  <c r="L201" i="1"/>
  <c r="AL201" i="1"/>
  <c r="AP201" i="1"/>
  <c r="AS201" i="1"/>
  <c r="K203" i="1"/>
  <c r="L203" i="1"/>
  <c r="AL203" i="1"/>
  <c r="AP203" i="1"/>
  <c r="AS203" i="1"/>
  <c r="K204" i="1"/>
  <c r="L204" i="1"/>
  <c r="AL204" i="1"/>
  <c r="AP204" i="1"/>
  <c r="AS204" i="1"/>
  <c r="K205" i="1"/>
  <c r="L205" i="1"/>
  <c r="AS205" i="1"/>
  <c r="K206" i="1"/>
  <c r="L206" i="1"/>
  <c r="AL206" i="1"/>
  <c r="AP206" i="1"/>
  <c r="AS206" i="1"/>
  <c r="K207" i="1"/>
  <c r="L207" i="1"/>
  <c r="AL207" i="1"/>
  <c r="AP207" i="1"/>
  <c r="AS207" i="1"/>
  <c r="K209" i="1"/>
  <c r="L209" i="1"/>
  <c r="AS209" i="1"/>
  <c r="K210" i="1"/>
  <c r="L210" i="1"/>
  <c r="AS210" i="1"/>
  <c r="AS212" i="1"/>
  <c r="K213" i="1"/>
  <c r="L213" i="1"/>
  <c r="AS213" i="1"/>
  <c r="K214" i="1"/>
  <c r="L214" i="1"/>
  <c r="AL214" i="1"/>
  <c r="AN214" i="1"/>
  <c r="AP214" i="1"/>
  <c r="AS214" i="1"/>
  <c r="K215" i="1"/>
  <c r="L215" i="1"/>
  <c r="AL215" i="1"/>
  <c r="AN215" i="1"/>
  <c r="AP215" i="1"/>
  <c r="AS215" i="1"/>
  <c r="K216" i="1"/>
  <c r="L216" i="1"/>
  <c r="AS216" i="1"/>
  <c r="K217" i="1"/>
  <c r="L217" i="1"/>
  <c r="AS217" i="1"/>
  <c r="K218" i="1"/>
  <c r="L218" i="1"/>
  <c r="AS218" i="1"/>
  <c r="Q219" i="1" l="1"/>
  <c r="AS8" i="1"/>
  <c r="AS10" i="1"/>
  <c r="AS15" i="1"/>
  <c r="AS17" i="1"/>
  <c r="AS18" i="1"/>
  <c r="AS19" i="1"/>
  <c r="AS22" i="1"/>
  <c r="AS24" i="1"/>
  <c r="AS26" i="1"/>
  <c r="AS28" i="1"/>
  <c r="AS32" i="1"/>
  <c r="AS33" i="1"/>
  <c r="AS37" i="1"/>
  <c r="AS39" i="1"/>
  <c r="AS43" i="1"/>
  <c r="AS47" i="1"/>
  <c r="AS51" i="1"/>
  <c r="AS55" i="1"/>
  <c r="AS59" i="1"/>
  <c r="AS60" i="1"/>
  <c r="AS63" i="1"/>
  <c r="AS65" i="1"/>
  <c r="AS68" i="1"/>
  <c r="AS70" i="1"/>
  <c r="AS71" i="1"/>
  <c r="AS73" i="1"/>
  <c r="AS75" i="1"/>
  <c r="AS79" i="1"/>
  <c r="AS80" i="1"/>
  <c r="AS81" i="1"/>
  <c r="AS83" i="1"/>
  <c r="AS84" i="1"/>
  <c r="AS87" i="1"/>
  <c r="AS89" i="1"/>
  <c r="AS91" i="1"/>
  <c r="AS94" i="1"/>
  <c r="AS95" i="1"/>
  <c r="AS97" i="1"/>
  <c r="AS99" i="1"/>
  <c r="AS101" i="1"/>
  <c r="AS102" i="1"/>
  <c r="AS104" i="1"/>
  <c r="AS106" i="1"/>
  <c r="AS108" i="1"/>
  <c r="AS111" i="1"/>
  <c r="AS112" i="1"/>
  <c r="AS113" i="1"/>
  <c r="AS114" i="1"/>
  <c r="AS117" i="1"/>
  <c r="AS119" i="1"/>
  <c r="AS121" i="1"/>
  <c r="AS123" i="1"/>
  <c r="AS125" i="1"/>
  <c r="AS126" i="1"/>
  <c r="AS127" i="1"/>
  <c r="AS129" i="1"/>
  <c r="AS130" i="1"/>
  <c r="AS132" i="1"/>
  <c r="AS133" i="1"/>
  <c r="AS134" i="1"/>
  <c r="AS135" i="1"/>
  <c r="AS136" i="1"/>
  <c r="AS137" i="1"/>
  <c r="AS138" i="1"/>
  <c r="AS139" i="1"/>
  <c r="AS140" i="1"/>
  <c r="AS141" i="1"/>
  <c r="AS142" i="1"/>
  <c r="AS143" i="1"/>
  <c r="AS144" i="1"/>
  <c r="AS147" i="1"/>
  <c r="AS149" i="1"/>
  <c r="AS151" i="1"/>
  <c r="AS153" i="1"/>
  <c r="AS155" i="1"/>
  <c r="AS156" i="1"/>
  <c r="AS158" i="1"/>
  <c r="AS159" i="1"/>
  <c r="AS161" i="1"/>
  <c r="AS167" i="1"/>
  <c r="AS170" i="1"/>
  <c r="AS174" i="1"/>
  <c r="AS176" i="1"/>
  <c r="AS178" i="1"/>
  <c r="AS180" i="1"/>
  <c r="AS181" i="1"/>
  <c r="AS183" i="1"/>
  <c r="AS185" i="1"/>
  <c r="AS186" i="1"/>
  <c r="AS187" i="1"/>
  <c r="AS189" i="1"/>
  <c r="AS3" i="1"/>
  <c r="K8" i="1"/>
  <c r="L8" i="1"/>
  <c r="K10" i="1"/>
  <c r="L10" i="1"/>
  <c r="K15" i="1"/>
  <c r="L15" i="1"/>
  <c r="K17" i="1"/>
  <c r="L17" i="1"/>
  <c r="K18" i="1"/>
  <c r="L18" i="1"/>
  <c r="K19" i="1"/>
  <c r="L19" i="1"/>
  <c r="K22" i="1"/>
  <c r="L22" i="1"/>
  <c r="K24" i="1"/>
  <c r="L24" i="1"/>
  <c r="K26" i="1"/>
  <c r="L26" i="1"/>
  <c r="K28" i="1"/>
  <c r="L28" i="1"/>
  <c r="K32" i="1"/>
  <c r="L32" i="1"/>
  <c r="K33" i="1"/>
  <c r="L33" i="1"/>
  <c r="K37" i="1"/>
  <c r="L37" i="1"/>
  <c r="K39" i="1"/>
  <c r="L39" i="1"/>
  <c r="K43" i="1"/>
  <c r="L43" i="1"/>
  <c r="K47" i="1"/>
  <c r="L47" i="1"/>
  <c r="K51" i="1"/>
  <c r="L51" i="1"/>
  <c r="K55" i="1"/>
  <c r="L55" i="1"/>
  <c r="K59" i="1"/>
  <c r="L59" i="1"/>
  <c r="K60" i="1"/>
  <c r="L60" i="1"/>
  <c r="K63" i="1"/>
  <c r="L63" i="1"/>
  <c r="K65" i="1"/>
  <c r="L65" i="1"/>
  <c r="K68" i="1"/>
  <c r="L68" i="1"/>
  <c r="K70" i="1"/>
  <c r="L70" i="1"/>
  <c r="K71" i="1"/>
  <c r="L71" i="1"/>
  <c r="K73" i="1"/>
  <c r="L73" i="1"/>
  <c r="K75" i="1"/>
  <c r="L75" i="1"/>
  <c r="K79" i="1"/>
  <c r="L79" i="1"/>
  <c r="K80" i="1"/>
  <c r="L80" i="1"/>
  <c r="K81" i="1"/>
  <c r="L81" i="1"/>
  <c r="K83" i="1"/>
  <c r="L83" i="1"/>
  <c r="K84" i="1"/>
  <c r="L84" i="1"/>
  <c r="K87" i="1"/>
  <c r="L87" i="1"/>
  <c r="K89" i="1"/>
  <c r="L89" i="1"/>
  <c r="K91" i="1"/>
  <c r="L91" i="1"/>
  <c r="K94" i="1"/>
  <c r="L94" i="1"/>
  <c r="K95" i="1"/>
  <c r="L95" i="1"/>
  <c r="K97" i="1"/>
  <c r="L97" i="1"/>
  <c r="K99" i="1"/>
  <c r="L99" i="1"/>
  <c r="K101" i="1"/>
  <c r="L101" i="1"/>
  <c r="K102" i="1"/>
  <c r="L102" i="1"/>
  <c r="K104" i="1"/>
  <c r="L104" i="1"/>
  <c r="K106" i="1"/>
  <c r="L106" i="1"/>
  <c r="K108" i="1"/>
  <c r="L108" i="1"/>
  <c r="K111" i="1"/>
  <c r="L111" i="1"/>
  <c r="K112" i="1"/>
  <c r="L112" i="1"/>
  <c r="K113" i="1"/>
  <c r="L113" i="1"/>
  <c r="K114" i="1"/>
  <c r="L114" i="1"/>
  <c r="K117" i="1"/>
  <c r="L117" i="1"/>
  <c r="K119" i="1"/>
  <c r="L119" i="1"/>
  <c r="K121" i="1"/>
  <c r="L121" i="1"/>
  <c r="K123" i="1"/>
  <c r="L123" i="1"/>
  <c r="K125" i="1"/>
  <c r="L125" i="1"/>
  <c r="K126" i="1"/>
  <c r="L126" i="1"/>
  <c r="K127" i="1"/>
  <c r="L127" i="1"/>
  <c r="K129" i="1"/>
  <c r="L129" i="1"/>
  <c r="K130" i="1"/>
  <c r="L130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K138" i="1"/>
  <c r="L138" i="1"/>
  <c r="K139" i="1"/>
  <c r="L139" i="1"/>
  <c r="K140" i="1"/>
  <c r="L140" i="1"/>
  <c r="K141" i="1"/>
  <c r="L141" i="1"/>
  <c r="K142" i="1"/>
  <c r="L142" i="1"/>
  <c r="K143" i="1"/>
  <c r="L143" i="1"/>
  <c r="K144" i="1"/>
  <c r="L144" i="1"/>
  <c r="K147" i="1"/>
  <c r="L147" i="1"/>
  <c r="K149" i="1"/>
  <c r="L149" i="1"/>
  <c r="K151" i="1"/>
  <c r="L151" i="1"/>
  <c r="K153" i="1"/>
  <c r="L153" i="1"/>
  <c r="K155" i="1"/>
  <c r="L155" i="1"/>
  <c r="K156" i="1"/>
  <c r="L156" i="1"/>
  <c r="K158" i="1"/>
  <c r="L158" i="1"/>
  <c r="K159" i="1"/>
  <c r="L159" i="1"/>
  <c r="K161" i="1"/>
  <c r="L161" i="1"/>
  <c r="K167" i="1"/>
  <c r="L167" i="1"/>
  <c r="K170" i="1"/>
  <c r="L170" i="1"/>
  <c r="K174" i="1"/>
  <c r="L174" i="1"/>
  <c r="K176" i="1"/>
  <c r="L176" i="1"/>
  <c r="K178" i="1"/>
  <c r="L178" i="1"/>
  <c r="K180" i="1"/>
  <c r="L180" i="1"/>
  <c r="K181" i="1"/>
  <c r="L181" i="1"/>
  <c r="K183" i="1"/>
  <c r="L183" i="1"/>
  <c r="K185" i="1"/>
  <c r="L185" i="1"/>
  <c r="K186" i="1"/>
  <c r="L186" i="1"/>
  <c r="K187" i="1"/>
  <c r="L187" i="1"/>
  <c r="K189" i="1"/>
  <c r="L189" i="1"/>
  <c r="AP187" i="1"/>
  <c r="M219" i="1"/>
  <c r="N219" i="1"/>
  <c r="O219" i="1"/>
  <c r="P219" i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AD219" i="1"/>
  <c r="AE219" i="1"/>
  <c r="AF219" i="1"/>
  <c r="AG219" i="1"/>
  <c r="AH219" i="1"/>
  <c r="AI219" i="1"/>
  <c r="AJ219" i="1"/>
  <c r="AK219" i="1"/>
  <c r="AM219" i="1"/>
  <c r="AQ219" i="1" l="1"/>
  <c r="AO219" i="1"/>
  <c r="AL3" i="1" l="1"/>
  <c r="K3" i="1" l="1"/>
  <c r="K219" i="1" s="1"/>
  <c r="L3" i="1"/>
  <c r="AP189" i="1" l="1"/>
  <c r="AL189" i="1"/>
  <c r="AP185" i="1"/>
  <c r="AL185" i="1"/>
  <c r="AP183" i="1"/>
  <c r="AL183" i="1"/>
  <c r="AP181" i="1"/>
  <c r="AL181" i="1"/>
  <c r="AP180" i="1"/>
  <c r="AL180" i="1"/>
  <c r="AP178" i="1"/>
  <c r="AL178" i="1"/>
  <c r="AP176" i="1"/>
  <c r="AL176" i="1"/>
  <c r="AP174" i="1"/>
  <c r="AL174" i="1"/>
  <c r="AP170" i="1"/>
  <c r="AL170" i="1"/>
  <c r="AP167" i="1"/>
  <c r="AL167" i="1"/>
  <c r="AP161" i="1"/>
  <c r="AL161" i="1"/>
  <c r="AP159" i="1"/>
  <c r="AL159" i="1"/>
  <c r="AP158" i="1"/>
  <c r="AL158" i="1"/>
  <c r="AP156" i="1"/>
  <c r="AL156" i="1"/>
  <c r="AP155" i="1"/>
  <c r="AL155" i="1"/>
  <c r="AP153" i="1"/>
  <c r="AL153" i="1"/>
  <c r="AP151" i="1"/>
  <c r="AL151" i="1"/>
  <c r="AP149" i="1"/>
  <c r="AL149" i="1"/>
  <c r="AP147" i="1"/>
  <c r="AL147" i="1"/>
  <c r="AP144" i="1"/>
  <c r="AL144" i="1"/>
  <c r="AP143" i="1"/>
  <c r="AL143" i="1"/>
  <c r="AP142" i="1"/>
  <c r="AL142" i="1"/>
  <c r="AP141" i="1"/>
  <c r="AL141" i="1"/>
  <c r="AP140" i="1"/>
  <c r="AL140" i="1"/>
  <c r="AP139" i="1"/>
  <c r="AL139" i="1"/>
  <c r="AP138" i="1"/>
  <c r="AL138" i="1"/>
  <c r="AP137" i="1"/>
  <c r="AL137" i="1"/>
  <c r="AP136" i="1"/>
  <c r="AL136" i="1"/>
  <c r="AP135" i="1"/>
  <c r="AL135" i="1"/>
  <c r="AP134" i="1"/>
  <c r="AL134" i="1"/>
  <c r="AP133" i="1"/>
  <c r="AL133" i="1"/>
  <c r="AP15" i="1"/>
  <c r="AL15" i="1"/>
  <c r="AP10" i="1"/>
  <c r="AL10" i="1"/>
  <c r="AP8" i="1"/>
  <c r="AL8" i="1"/>
  <c r="L219" i="1"/>
  <c r="AP132" i="1"/>
  <c r="AL132" i="1"/>
  <c r="AP129" i="1"/>
  <c r="AL129" i="1"/>
  <c r="AP127" i="1"/>
  <c r="AL127" i="1"/>
  <c r="AP126" i="1"/>
  <c r="AL126" i="1"/>
  <c r="AP125" i="1"/>
  <c r="AL125" i="1"/>
  <c r="AP123" i="1"/>
  <c r="AL123" i="1"/>
  <c r="AP121" i="1"/>
  <c r="AL121" i="1"/>
  <c r="AP119" i="1"/>
  <c r="AL119" i="1"/>
  <c r="AP117" i="1"/>
  <c r="AL117" i="1"/>
  <c r="AP114" i="1"/>
  <c r="AL114" i="1"/>
  <c r="AP113" i="1"/>
  <c r="AL113" i="1"/>
  <c r="AP112" i="1"/>
  <c r="AL112" i="1"/>
  <c r="AP111" i="1"/>
  <c r="AL111" i="1"/>
  <c r="AP108" i="1"/>
  <c r="AL108" i="1"/>
  <c r="AP106" i="1"/>
  <c r="AL106" i="1"/>
  <c r="AP104" i="1"/>
  <c r="AL104" i="1"/>
  <c r="AP102" i="1"/>
  <c r="AL102" i="1"/>
  <c r="AP101" i="1"/>
  <c r="AL101" i="1"/>
  <c r="AP99" i="1"/>
  <c r="AL99" i="1"/>
  <c r="AP97" i="1"/>
  <c r="AL97" i="1"/>
  <c r="AP95" i="1"/>
  <c r="AL95" i="1"/>
  <c r="AP94" i="1"/>
  <c r="AL94" i="1"/>
  <c r="AP91" i="1"/>
  <c r="AL91" i="1"/>
  <c r="AP89" i="1"/>
  <c r="AL89" i="1"/>
  <c r="AP87" i="1"/>
  <c r="AL87" i="1"/>
  <c r="AP84" i="1"/>
  <c r="AL84" i="1"/>
  <c r="AP83" i="1"/>
  <c r="AL83" i="1"/>
  <c r="AP81" i="1"/>
  <c r="AL81" i="1"/>
  <c r="AP80" i="1"/>
  <c r="AL80" i="1"/>
  <c r="AP79" i="1"/>
  <c r="AL79" i="1"/>
  <c r="AP75" i="1"/>
  <c r="AL75" i="1"/>
  <c r="AP73" i="1"/>
  <c r="AL73" i="1"/>
  <c r="AP71" i="1"/>
  <c r="AL71" i="1"/>
  <c r="AP70" i="1"/>
  <c r="AL70" i="1"/>
  <c r="AP68" i="1"/>
  <c r="AL68" i="1"/>
  <c r="AP65" i="1"/>
  <c r="AL65" i="1"/>
  <c r="AP63" i="1"/>
  <c r="AL63" i="1"/>
  <c r="AP60" i="1"/>
  <c r="AL60" i="1"/>
  <c r="AP59" i="1"/>
  <c r="AL59" i="1"/>
  <c r="AP55" i="1"/>
  <c r="AL55" i="1"/>
  <c r="AP51" i="1"/>
  <c r="AL51" i="1"/>
  <c r="AP47" i="1"/>
  <c r="AL47" i="1"/>
  <c r="AP43" i="1"/>
  <c r="AL43" i="1"/>
  <c r="AP39" i="1"/>
  <c r="AL39" i="1"/>
  <c r="AP37" i="1"/>
  <c r="AL37" i="1"/>
  <c r="AP33" i="1"/>
  <c r="AL33" i="1"/>
  <c r="AP32" i="1"/>
  <c r="AL32" i="1"/>
  <c r="AP28" i="1"/>
  <c r="AL28" i="1"/>
  <c r="AP26" i="1"/>
  <c r="AL26" i="1"/>
  <c r="AP24" i="1"/>
  <c r="AL24" i="1"/>
  <c r="AP22" i="1"/>
  <c r="AL22" i="1"/>
  <c r="AP19" i="1"/>
  <c r="AL19" i="1"/>
  <c r="AP18" i="1"/>
  <c r="AL18" i="1"/>
  <c r="AP17" i="1"/>
  <c r="AL17" i="1"/>
  <c r="AL219" i="1" l="1"/>
  <c r="AN219" i="1"/>
  <c r="AP219" i="1"/>
  <c r="C222" i="1" l="1"/>
  <c r="AR219" i="1" l="1"/>
  <c r="AS219" i="1" l="1"/>
  <c r="AT54" i="1" l="1"/>
  <c r="AU54" i="1" s="1"/>
  <c r="AT85" i="1"/>
  <c r="AU85" i="1" s="1"/>
  <c r="AT118" i="1"/>
  <c r="AU118" i="1" s="1"/>
  <c r="AT14" i="1"/>
  <c r="AU14" i="1" s="1"/>
  <c r="AT78" i="1"/>
  <c r="AU78" i="1" s="1"/>
  <c r="AT115" i="1"/>
  <c r="AU115" i="1" s="1"/>
  <c r="AT201" i="1"/>
  <c r="AU201" i="1" s="1"/>
  <c r="AT171" i="1"/>
  <c r="AU171" i="1" s="1"/>
  <c r="AT109" i="1"/>
  <c r="AU109" i="1" s="1"/>
  <c r="AT74" i="1"/>
  <c r="AU74" i="1" s="1"/>
  <c r="AT29" i="1"/>
  <c r="AU29" i="1" s="1"/>
  <c r="AT52" i="1"/>
  <c r="AU52" i="1" s="1"/>
  <c r="AT48" i="1"/>
  <c r="AU48" i="1" s="1"/>
  <c r="AT25" i="1"/>
  <c r="AU25" i="1" s="1"/>
  <c r="AT49" i="1"/>
  <c r="AU49" i="1" s="1"/>
  <c r="AT76" i="1"/>
  <c r="AU76" i="1" s="1"/>
  <c r="AT90" i="1"/>
  <c r="AU90" i="1" s="1"/>
  <c r="AT168" i="1"/>
  <c r="AU168" i="1" s="1"/>
  <c r="AT192" i="1"/>
  <c r="AU192" i="1" s="1"/>
  <c r="AT175" i="1"/>
  <c r="AU175" i="1" s="1"/>
  <c r="AT194" i="1"/>
  <c r="AU194" i="1" s="1"/>
  <c r="AT197" i="1"/>
  <c r="AU197" i="1" s="1"/>
  <c r="AT23" i="1"/>
  <c r="AU23" i="1" s="1"/>
  <c r="AT86" i="1"/>
  <c r="AU86" i="1" s="1"/>
  <c r="AT120" i="1"/>
  <c r="AU120" i="1" s="1"/>
  <c r="AT165" i="1"/>
  <c r="AU165" i="1" s="1"/>
  <c r="AT210" i="1"/>
  <c r="AU210" i="1" s="1"/>
  <c r="AT207" i="1"/>
  <c r="AU207" i="1" s="1"/>
  <c r="AT82" i="1"/>
  <c r="AU82" i="1" s="1"/>
  <c r="AT145" i="1"/>
  <c r="AU145" i="1" s="1"/>
  <c r="AT172" i="1"/>
  <c r="AU172" i="1" s="1"/>
  <c r="AT188" i="1"/>
  <c r="AU188" i="1" s="1"/>
  <c r="AT67" i="1"/>
  <c r="AU67" i="1" s="1"/>
  <c r="AT100" i="1"/>
  <c r="AU100" i="1" s="1"/>
  <c r="AT148" i="1"/>
  <c r="AU148" i="1" s="1"/>
  <c r="AT116" i="1"/>
  <c r="AU116" i="1" s="1"/>
  <c r="AT216" i="1"/>
  <c r="AU216" i="1" s="1"/>
  <c r="AT169" i="1"/>
  <c r="AU169" i="1" s="1"/>
  <c r="AT107" i="1"/>
  <c r="AU107" i="1" s="1"/>
  <c r="AT30" i="1"/>
  <c r="AU30" i="1" s="1"/>
  <c r="AT53" i="1"/>
  <c r="AU53" i="1" s="1"/>
  <c r="AT163" i="1"/>
  <c r="AU163" i="1" s="1"/>
  <c r="AT96" i="1"/>
  <c r="AU96" i="1" s="1"/>
  <c r="AT205" i="1"/>
  <c r="AU205" i="1" s="1"/>
  <c r="AT160" i="1"/>
  <c r="AU160" i="1" s="1"/>
  <c r="AT27" i="1"/>
  <c r="AU27" i="1" s="1"/>
  <c r="AT110" i="1"/>
  <c r="AU110" i="1" s="1"/>
  <c r="AT154" i="1"/>
  <c r="AU154" i="1" s="1"/>
  <c r="AT5" i="1"/>
  <c r="AU5" i="1" s="1"/>
  <c r="AT7" i="1"/>
  <c r="AU7" i="1" s="1"/>
  <c r="AT217" i="1"/>
  <c r="AU217" i="1" s="1"/>
  <c r="AT162" i="1"/>
  <c r="AU162" i="1" s="1"/>
  <c r="AT131" i="1"/>
  <c r="AU131" i="1" s="1"/>
  <c r="AT184" i="1"/>
  <c r="AU184" i="1" s="1"/>
  <c r="AT124" i="1"/>
  <c r="AU124" i="1" s="1"/>
  <c r="AT196" i="1"/>
  <c r="AU196" i="1" s="1"/>
  <c r="AT218" i="1"/>
  <c r="AU218" i="1" s="1"/>
  <c r="AT164" i="1"/>
  <c r="AU164" i="1" s="1"/>
  <c r="AT195" i="1"/>
  <c r="AU195" i="1" s="1"/>
  <c r="AT209" i="1"/>
  <c r="AU209" i="1" s="1"/>
  <c r="AT93" i="1"/>
  <c r="AU93" i="1" s="1"/>
  <c r="AT157" i="1"/>
  <c r="AU157" i="1" s="1"/>
  <c r="AT204" i="1"/>
  <c r="AU204" i="1" s="1"/>
  <c r="AT182" i="1"/>
  <c r="AU182" i="1" s="1"/>
  <c r="AT21" i="1"/>
  <c r="AU21" i="1" s="1"/>
  <c r="AT77" i="1"/>
  <c r="AU77" i="1" s="1"/>
  <c r="AT16" i="1"/>
  <c r="AU16" i="1" s="1"/>
  <c r="AT11" i="1"/>
  <c r="AU11" i="1" s="1"/>
  <c r="AT152" i="1"/>
  <c r="AU152" i="1" s="1"/>
  <c r="AT213" i="1"/>
  <c r="AU213" i="1" s="1"/>
  <c r="AT4" i="1"/>
  <c r="AU4" i="1" s="1"/>
  <c r="AT173" i="1"/>
  <c r="AU173" i="1" s="1"/>
  <c r="AT58" i="1"/>
  <c r="AU58" i="1" s="1"/>
  <c r="AT214" i="1"/>
  <c r="AU214" i="1" s="1"/>
  <c r="AT215" i="1"/>
  <c r="AU215" i="1" s="1"/>
  <c r="AT146" i="1"/>
  <c r="AU146" i="1" s="1"/>
  <c r="AT36" i="1"/>
  <c r="AU36" i="1" s="1"/>
  <c r="AT166" i="1"/>
  <c r="AU166" i="1" s="1"/>
  <c r="AT179" i="1"/>
  <c r="AU179" i="1" s="1"/>
  <c r="AT98" i="1"/>
  <c r="AU98" i="1" s="1"/>
  <c r="AT9" i="1"/>
  <c r="AU9" i="1" s="1"/>
  <c r="AT122" i="1"/>
  <c r="AU122" i="1" s="1"/>
  <c r="AT66" i="1"/>
  <c r="AU66" i="1" s="1"/>
  <c r="AT72" i="1"/>
  <c r="AU72" i="1" s="1"/>
  <c r="AT88" i="1"/>
  <c r="AU88" i="1" s="1"/>
  <c r="AT44" i="1"/>
  <c r="AU44" i="1" s="1"/>
  <c r="AT42" i="1"/>
  <c r="AU42" i="1" s="1"/>
  <c r="AT64" i="1"/>
  <c r="AU64" i="1" s="1"/>
  <c r="AT57" i="1"/>
  <c r="AU57" i="1" s="1"/>
  <c r="AT199" i="1"/>
  <c r="AU199" i="1" s="1"/>
  <c r="AT41" i="1"/>
  <c r="AU41" i="1" s="1"/>
  <c r="AT35" i="1"/>
  <c r="AU35" i="1" s="1"/>
  <c r="AT206" i="1"/>
  <c r="AU206" i="1" s="1"/>
  <c r="AT13" i="1"/>
  <c r="AU13" i="1" s="1"/>
  <c r="AT50" i="1"/>
  <c r="AU50" i="1" s="1"/>
  <c r="AT190" i="1"/>
  <c r="AU190" i="1" s="1"/>
  <c r="AT177" i="1"/>
  <c r="AU177" i="1" s="1"/>
  <c r="AT212" i="1"/>
  <c r="AU212" i="1" s="1"/>
  <c r="AT56" i="1"/>
  <c r="AU56" i="1" s="1"/>
  <c r="AT150" i="1"/>
  <c r="AU150" i="1" s="1"/>
  <c r="AT62" i="1"/>
  <c r="AU62" i="1" s="1"/>
  <c r="AT34" i="1"/>
  <c r="AU34" i="1" s="1"/>
  <c r="AT103" i="1"/>
  <c r="AU103" i="1" s="1"/>
  <c r="AT40" i="1"/>
  <c r="AU40" i="1" s="1"/>
  <c r="AT6" i="1"/>
  <c r="AU6" i="1" s="1"/>
  <c r="AT69" i="1"/>
  <c r="AU69" i="1" s="1"/>
  <c r="AT12" i="1"/>
  <c r="AU12" i="1" s="1"/>
  <c r="AT128" i="1"/>
  <c r="AU128" i="1" s="1"/>
  <c r="AT45" i="1"/>
  <c r="AU45" i="1" s="1"/>
  <c r="AT46" i="1"/>
  <c r="AU46" i="1" s="1"/>
  <c r="AT92" i="1"/>
  <c r="AU92" i="1" s="1"/>
  <c r="AT20" i="1"/>
  <c r="AU20" i="1" s="1"/>
  <c r="AT31" i="1"/>
  <c r="AU31" i="1" s="1"/>
  <c r="AT61" i="1"/>
  <c r="AU61" i="1" s="1"/>
  <c r="AT105" i="1"/>
  <c r="AU105" i="1" s="1"/>
  <c r="AT203" i="1"/>
  <c r="AU203" i="1" s="1"/>
  <c r="AT38" i="1"/>
  <c r="AU38" i="1" s="1"/>
  <c r="AT134" i="1"/>
  <c r="AU134" i="1" s="1"/>
  <c r="AT140" i="1"/>
  <c r="AU140" i="1" s="1"/>
  <c r="AT156" i="1"/>
  <c r="AU156" i="1" s="1"/>
  <c r="AT167" i="1"/>
  <c r="AU167" i="1" s="1"/>
  <c r="AT17" i="1"/>
  <c r="AU17" i="1" s="1"/>
  <c r="AT33" i="1"/>
  <c r="AU33" i="1" s="1"/>
  <c r="AT37" i="1"/>
  <c r="AU37" i="1" s="1"/>
  <c r="AT80" i="1"/>
  <c r="AU80" i="1" s="1"/>
  <c r="AT104" i="1"/>
  <c r="AU104" i="1" s="1"/>
  <c r="AT112" i="1"/>
  <c r="AU112" i="1" s="1"/>
  <c r="AT144" i="1"/>
  <c r="AU144" i="1" s="1"/>
  <c r="AT174" i="1"/>
  <c r="AU174" i="1" s="1"/>
  <c r="AT176" i="1"/>
  <c r="AU176" i="1" s="1"/>
  <c r="AT178" i="1"/>
  <c r="AU178" i="1" s="1"/>
  <c r="AT180" i="1"/>
  <c r="AU180" i="1" s="1"/>
  <c r="AT186" i="1"/>
  <c r="AU186" i="1" s="1"/>
  <c r="AT138" i="1"/>
  <c r="AU138" i="1" s="1"/>
  <c r="AT65" i="1"/>
  <c r="AU65" i="1" s="1"/>
  <c r="AT84" i="1"/>
  <c r="AU84" i="1" s="1"/>
  <c r="AT108" i="1"/>
  <c r="AU108" i="1" s="1"/>
  <c r="AT132" i="1"/>
  <c r="AU132" i="1" s="1"/>
  <c r="AT136" i="1"/>
  <c r="AU136" i="1" s="1"/>
  <c r="AT181" i="1"/>
  <c r="AU181" i="1" s="1"/>
  <c r="AT187" i="1"/>
  <c r="AU187" i="1" s="1"/>
  <c r="AT142" i="1"/>
  <c r="AU142" i="1" s="1"/>
  <c r="AT19" i="1"/>
  <c r="AU19" i="1" s="1"/>
  <c r="AT106" i="1"/>
  <c r="AU106" i="1" s="1"/>
  <c r="AT139" i="1"/>
  <c r="AU139" i="1" s="1"/>
  <c r="AT113" i="1"/>
  <c r="AU113" i="1" s="1"/>
  <c r="AT89" i="1"/>
  <c r="AU89" i="1" s="1"/>
  <c r="AT18" i="1"/>
  <c r="AU18" i="1" s="1"/>
  <c r="AT147" i="1"/>
  <c r="AU147" i="1" s="1"/>
  <c r="AT127" i="1"/>
  <c r="AU127" i="1" s="1"/>
  <c r="AT79" i="1"/>
  <c r="AU79" i="1" s="1"/>
  <c r="AT32" i="1"/>
  <c r="AU32" i="1" s="1"/>
  <c r="AT8" i="1"/>
  <c r="AU8" i="1" s="1"/>
  <c r="AT151" i="1"/>
  <c r="AU151" i="1" s="1"/>
  <c r="AT123" i="1"/>
  <c r="AU123" i="1" s="1"/>
  <c r="AT99" i="1"/>
  <c r="AU99" i="1" s="1"/>
  <c r="AT28" i="1"/>
  <c r="AU28" i="1" s="1"/>
  <c r="AT189" i="1"/>
  <c r="AU189" i="1" s="1"/>
  <c r="AT129" i="1"/>
  <c r="AU129" i="1" s="1"/>
  <c r="AT81" i="1"/>
  <c r="AU81" i="1" s="1"/>
  <c r="AT135" i="1"/>
  <c r="AU135" i="1" s="1"/>
  <c r="AT95" i="1"/>
  <c r="AU95" i="1" s="1"/>
  <c r="AT24" i="1"/>
  <c r="AU24" i="1" s="1"/>
  <c r="AT43" i="1"/>
  <c r="AU43" i="1" s="1"/>
  <c r="AT155" i="1"/>
  <c r="AU155" i="1" s="1"/>
  <c r="AT149" i="1"/>
  <c r="AU149" i="1" s="1"/>
  <c r="AT15" i="1"/>
  <c r="AU15" i="1" s="1"/>
  <c r="AT94" i="1"/>
  <c r="AU94" i="1" s="1"/>
  <c r="AT133" i="1"/>
  <c r="AU133" i="1" s="1"/>
  <c r="AT141" i="1"/>
  <c r="AU141" i="1" s="1"/>
  <c r="AT75" i="1"/>
  <c r="AU75" i="1" s="1"/>
  <c r="AT158" i="1"/>
  <c r="AU158" i="1" s="1"/>
  <c r="AT119" i="1"/>
  <c r="AU119" i="1" s="1"/>
  <c r="AT71" i="1"/>
  <c r="AU71" i="1" s="1"/>
  <c r="AT130" i="1"/>
  <c r="AU130" i="1" s="1"/>
  <c r="AT121" i="1"/>
  <c r="AU121" i="1" s="1"/>
  <c r="AT26" i="1"/>
  <c r="AU26" i="1" s="1"/>
  <c r="AT111" i="1"/>
  <c r="AU111" i="1" s="1"/>
  <c r="AT143" i="1"/>
  <c r="AU143" i="1" s="1"/>
  <c r="AT10" i="1"/>
  <c r="AU10" i="1" s="1"/>
  <c r="AT51" i="1"/>
  <c r="AU51" i="1" s="1"/>
  <c r="AT114" i="1"/>
  <c r="AU114" i="1" s="1"/>
  <c r="AT73" i="1"/>
  <c r="AU73" i="1" s="1"/>
  <c r="AT87" i="1"/>
  <c r="AU87" i="1" s="1"/>
  <c r="AT183" i="1"/>
  <c r="AU183" i="1" s="1"/>
  <c r="AT63" i="1"/>
  <c r="AU63" i="1" s="1"/>
  <c r="AT126" i="1"/>
  <c r="AU126" i="1" s="1"/>
  <c r="AT55" i="1"/>
  <c r="AU55" i="1" s="1"/>
  <c r="AT153" i="1"/>
  <c r="AU153" i="1" s="1"/>
  <c r="AT70" i="1"/>
  <c r="AU70" i="1" s="1"/>
  <c r="AT137" i="1"/>
  <c r="AU137" i="1" s="1"/>
  <c r="AT125" i="1"/>
  <c r="AU125" i="1" s="1"/>
  <c r="AT101" i="1"/>
  <c r="AU101" i="1" s="1"/>
  <c r="AT161" i="1"/>
  <c r="AU161" i="1" s="1"/>
  <c r="AT91" i="1"/>
  <c r="AU91" i="1" s="1"/>
  <c r="AT68" i="1"/>
  <c r="AU68" i="1" s="1"/>
  <c r="AT185" i="1"/>
  <c r="AU185" i="1" s="1"/>
  <c r="AT59" i="1"/>
  <c r="AU59" i="1" s="1"/>
  <c r="AT97" i="1"/>
  <c r="AU97" i="1" s="1"/>
  <c r="AT170" i="1"/>
  <c r="AU170" i="1" s="1"/>
  <c r="AT39" i="1"/>
  <c r="AU39" i="1" s="1"/>
  <c r="AT102" i="1"/>
  <c r="AU102" i="1" s="1"/>
  <c r="AT47" i="1"/>
  <c r="AU47" i="1" s="1"/>
  <c r="AT117" i="1"/>
  <c r="AU117" i="1" s="1"/>
  <c r="AT22" i="1"/>
  <c r="AU22" i="1" s="1"/>
  <c r="AT159" i="1"/>
  <c r="AU159" i="1" s="1"/>
  <c r="AT83" i="1"/>
  <c r="AU83" i="1" s="1"/>
  <c r="AT60" i="1"/>
  <c r="AU60" i="1" s="1"/>
  <c r="AT3" i="1"/>
  <c r="AU3" i="1" s="1"/>
  <c r="AT219" i="1" l="1"/>
  <c r="AU219" i="1"/>
</calcChain>
</file>

<file path=xl/sharedStrings.xml><?xml version="1.0" encoding="utf-8"?>
<sst xmlns="http://schemas.openxmlformats.org/spreadsheetml/2006/main" count="1619" uniqueCount="351">
  <si>
    <t>PIN</t>
  </si>
  <si>
    <t>NAME</t>
  </si>
  <si>
    <t>OWNER ADDRESS</t>
  </si>
  <si>
    <t>CITY STATE ZIP</t>
  </si>
  <si>
    <t>DESCRIPTION</t>
  </si>
  <si>
    <t>SEC</t>
  </si>
  <si>
    <t>TWP</t>
  </si>
  <si>
    <t>RANGE</t>
  </si>
  <si>
    <t>PARCEL ACRES</t>
  </si>
  <si>
    <t>ACRES IN TRACT</t>
  </si>
  <si>
    <t>TOTAL BENEFITTED ACRES</t>
  </si>
  <si>
    <t>ACRES IN WATERSHED NOT BENEFITTED</t>
  </si>
  <si>
    <t>NONCONVERTED WETLAND ACRES</t>
  </si>
  <si>
    <t>CLASS 1 ACRES</t>
  </si>
  <si>
    <t>RED = CLASS 1 BENEFIT</t>
  </si>
  <si>
    <t>CLASS 2 ACRES</t>
  </si>
  <si>
    <t>YELLOW = CLASS 2 BENEFIT</t>
  </si>
  <si>
    <t>CLASS 3 ACRES</t>
  </si>
  <si>
    <t>GREEN = CLASS 3 BENEFIT</t>
  </si>
  <si>
    <t>CLASS 4 ACRES</t>
  </si>
  <si>
    <t>BLUE = CLASS 4 BENEFIT</t>
  </si>
  <si>
    <t>URBAN RESIDENTIAL ACRES</t>
  </si>
  <si>
    <t>URBAN RESIDENTIAL BENEFIT</t>
  </si>
  <si>
    <t>INDUSTRIAL ACRES</t>
  </si>
  <si>
    <t>INDUSTRIAL BENEFIT</t>
  </si>
  <si>
    <t>RESIDENTIAL ACRES</t>
  </si>
  <si>
    <t>RESIDENTIAL BENEFIT</t>
  </si>
  <si>
    <t>WOODLOT ACRES</t>
  </si>
  <si>
    <t>WOODLOT BENEFIT</t>
  </si>
  <si>
    <t>FEDERAL LAND ACRES</t>
  </si>
  <si>
    <t>CREP ACRES</t>
  </si>
  <si>
    <t>CREP BENEFIT</t>
  </si>
  <si>
    <t>ROAD ACRES</t>
  </si>
  <si>
    <t>ROAD BENEFIT</t>
  </si>
  <si>
    <t>RECREATIONAL TRAIL ACRES</t>
  </si>
  <si>
    <t>RECREATIONAL TRAIL BENEFIT</t>
  </si>
  <si>
    <t>CLASS A GRASS STRIP ACRES</t>
  </si>
  <si>
    <t>CLASS A GRASS STRIP DAMAGES</t>
  </si>
  <si>
    <t>CLASS B GRASS STRIP ACRES</t>
  </si>
  <si>
    <t>CLASS B GRASS STRIP DAMAGES</t>
  </si>
  <si>
    <t>WETLAND BUFFER STRIP</t>
  </si>
  <si>
    <t>WETLAND BUFFER STRIP DAMAGES</t>
  </si>
  <si>
    <t>DITCH ACRES</t>
  </si>
  <si>
    <t>NON-BENEFITTED ACRES</t>
  </si>
  <si>
    <t>TOTAL PARCEL BENEFITS</t>
  </si>
  <si>
    <t>PERCENT TOTAL BENEFITS</t>
  </si>
  <si>
    <t>01-035-0050</t>
  </si>
  <si>
    <t>JOHN STENKE</t>
  </si>
  <si>
    <t>2818 1ST ST</t>
  </si>
  <si>
    <t>DUNDEE MN 56131-4467</t>
  </si>
  <si>
    <t>SESE</t>
  </si>
  <si>
    <t>35</t>
  </si>
  <si>
    <t>105</t>
  </si>
  <si>
    <t>39</t>
  </si>
  <si>
    <t>01-036-0022</t>
  </si>
  <si>
    <t>STEVEN &amp; MARGARET SALENTINY</t>
  </si>
  <si>
    <t>2909 ST HWY 62</t>
  </si>
  <si>
    <t>DUNDEE MN 56131-1205</t>
  </si>
  <si>
    <t>SENW</t>
  </si>
  <si>
    <t>36</t>
  </si>
  <si>
    <t>01-036-0030</t>
  </si>
  <si>
    <t>DALE &amp; SHARON ELLENS TRUST ET AL (2)</t>
  </si>
  <si>
    <t>46461 230TH ST</t>
  </si>
  <si>
    <t>WENTWORTH SD 57075</t>
  </si>
  <si>
    <t>SWSE</t>
  </si>
  <si>
    <t>SESW</t>
  </si>
  <si>
    <t>01-036-0041</t>
  </si>
  <si>
    <t>NWSE</t>
  </si>
  <si>
    <t>NESW</t>
  </si>
  <si>
    <t>01-036-0050</t>
  </si>
  <si>
    <t>NWSW</t>
  </si>
  <si>
    <t>01-036-0070</t>
  </si>
  <si>
    <t>SWSW</t>
  </si>
  <si>
    <t>05-0001-000</t>
  </si>
  <si>
    <t>COLUMBUS OH 43212</t>
  </si>
  <si>
    <t>SENE</t>
  </si>
  <si>
    <t>1</t>
  </si>
  <si>
    <t>104</t>
  </si>
  <si>
    <t>SWNE</t>
  </si>
  <si>
    <t>NENE</t>
  </si>
  <si>
    <t>NWNE</t>
  </si>
  <si>
    <t>05-0001-500</t>
  </si>
  <si>
    <t>BALFANZ/DOROTHY</t>
  </si>
  <si>
    <t>39695 1ST ST</t>
  </si>
  <si>
    <t>DUNDEE MN 56131</t>
  </si>
  <si>
    <t>05-0002-000</t>
  </si>
  <si>
    <t>NESE</t>
  </si>
  <si>
    <t>05-0003-000</t>
  </si>
  <si>
    <t>SALENTINY/JAMES</t>
  </si>
  <si>
    <t>33172 930TH ST</t>
  </si>
  <si>
    <t>HERON LAKE MN 56137</t>
  </si>
  <si>
    <t>05-0004-000</t>
  </si>
  <si>
    <t>BREWSTER MN 56119</t>
  </si>
  <si>
    <t>05-0005-000</t>
  </si>
  <si>
    <t>WORTHINGTON MN 56187</t>
  </si>
  <si>
    <t>2</t>
  </si>
  <si>
    <t>05-0006-000</t>
  </si>
  <si>
    <t>05-0008-000</t>
  </si>
  <si>
    <t>MATHIAS/GREGORY P &amp; GEORGIA A</t>
  </si>
  <si>
    <t>1901 N GLASSCOCK RD</t>
  </si>
  <si>
    <t>MISSION TX 78572</t>
  </si>
  <si>
    <t>NENW</t>
  </si>
  <si>
    <t>NWNW</t>
  </si>
  <si>
    <t>SWNW</t>
  </si>
  <si>
    <t>05-0009-000</t>
  </si>
  <si>
    <t>05-0009-500</t>
  </si>
  <si>
    <t>MATHIAS/DOUGLAS</t>
  </si>
  <si>
    <t>2024 S ABBEYSTONE CT</t>
  </si>
  <si>
    <t>SIOUX FALLS SD 57110-5987</t>
  </si>
  <si>
    <t>05-0012-000</t>
  </si>
  <si>
    <t>LAKE CITY MN 55041-1105</t>
  </si>
  <si>
    <t>3</t>
  </si>
  <si>
    <t>05-0012-200</t>
  </si>
  <si>
    <t>WILLIAMS/RODNEY L</t>
  </si>
  <si>
    <t>304 MILL AVE</t>
  </si>
  <si>
    <t>FULDA MN 56131-9696</t>
  </si>
  <si>
    <t>05-0012-250</t>
  </si>
  <si>
    <t>DRENT/JEFF &amp; LAURA</t>
  </si>
  <si>
    <t>10745 ULRICH AVE</t>
  </si>
  <si>
    <t>FULDA MN 56131</t>
  </si>
  <si>
    <t>05-0013-000</t>
  </si>
  <si>
    <t>05-0050-000</t>
  </si>
  <si>
    <t>10</t>
  </si>
  <si>
    <t>05-0050-250</t>
  </si>
  <si>
    <t>GROTTE/JASON &amp; BROOKLYN</t>
  </si>
  <si>
    <t>11495 ULRICH AVE</t>
  </si>
  <si>
    <t>05-0050-500</t>
  </si>
  <si>
    <t>05-0050-700</t>
  </si>
  <si>
    <t>05-0052-000</t>
  </si>
  <si>
    <t>KUNZE/PAMELA/TRUST</t>
  </si>
  <si>
    <t>37407 110TH ST</t>
  </si>
  <si>
    <t>05-0054-500</t>
  </si>
  <si>
    <t>WILLIAMS/RODNEY L &amp; VONDA P</t>
  </si>
  <si>
    <t>304 MILL</t>
  </si>
  <si>
    <t>05-0055-000</t>
  </si>
  <si>
    <t>05-0055-500</t>
  </si>
  <si>
    <t>JENKINS/JUSTIN</t>
  </si>
  <si>
    <t>37876 120TH STREET</t>
  </si>
  <si>
    <t>05-0056-000</t>
  </si>
  <si>
    <t>OLSEM/THOMAS A &amp; KATHY K</t>
  </si>
  <si>
    <t>39615 110TH ST</t>
  </si>
  <si>
    <t>12</t>
  </si>
  <si>
    <t>05-0057-000</t>
  </si>
  <si>
    <t>STOYKE/ROBIN/TRUSTEE</t>
  </si>
  <si>
    <t>610 W LAKE AVE</t>
  </si>
  <si>
    <t>05-0058-000</t>
  </si>
  <si>
    <t>HERON LAKE  MN 57137</t>
  </si>
  <si>
    <t>05-0059-000</t>
  </si>
  <si>
    <t>FULDA MN 56131-0321</t>
  </si>
  <si>
    <t>05-0059-500</t>
  </si>
  <si>
    <t>ZINS/PHILIP B</t>
  </si>
  <si>
    <t>11956 WASS AVE</t>
  </si>
  <si>
    <t>05-0060-000</t>
  </si>
  <si>
    <t>05-0061-000</t>
  </si>
  <si>
    <t>WINDOM MN 56101-1104</t>
  </si>
  <si>
    <t>05-0061-500</t>
  </si>
  <si>
    <t>05-0062-000</t>
  </si>
  <si>
    <t>05-0063-000</t>
  </si>
  <si>
    <t>OLSEM/GEORGE M &amp; CARLA K</t>
  </si>
  <si>
    <t>31758 930TH STREET</t>
  </si>
  <si>
    <t>13</t>
  </si>
  <si>
    <t>05-0063-250</t>
  </si>
  <si>
    <t>05-0063-500</t>
  </si>
  <si>
    <t>PERSING/JOSEPH C &amp; MERLE D</t>
  </si>
  <si>
    <t>39875 120 ST</t>
  </si>
  <si>
    <t>05-0064-000</t>
  </si>
  <si>
    <t>LECKBAND/ARLENE M/REV TRUST</t>
  </si>
  <si>
    <t>87277 320TH AVE</t>
  </si>
  <si>
    <t>05-0064-500</t>
  </si>
  <si>
    <t>05-0064-750</t>
  </si>
  <si>
    <t>05-0065-000</t>
  </si>
  <si>
    <t>05-0066-000</t>
  </si>
  <si>
    <t>05-0066-500</t>
  </si>
  <si>
    <t>HENDEL/THOMAS L/TRUST</t>
  </si>
  <si>
    <t>12266 WASS AVE</t>
  </si>
  <si>
    <t>05-0066-750</t>
  </si>
  <si>
    <t>05-0067-000</t>
  </si>
  <si>
    <t>05-0068-000</t>
  </si>
  <si>
    <t>HABERMAN/MARK A &amp; KATHLEEN A</t>
  </si>
  <si>
    <t>426 LAKEVIEW COURT</t>
  </si>
  <si>
    <t>05-0069-000</t>
  </si>
  <si>
    <t>14</t>
  </si>
  <si>
    <t>05-0071-000</t>
  </si>
  <si>
    <t>05-0074-000</t>
  </si>
  <si>
    <t>LEOPOLD/WILLIAM E &amp; CAROL M</t>
  </si>
  <si>
    <t>WILLMAR MN 56201</t>
  </si>
  <si>
    <t>05-0075-000</t>
  </si>
  <si>
    <t>HOEFT/MICHAEL R &amp; REBEKAH F</t>
  </si>
  <si>
    <t>1080 S CRAILSHEIM RD</t>
  </si>
  <si>
    <t>05-0076-000</t>
  </si>
  <si>
    <t>HENDEL/MICHAEL J</t>
  </si>
  <si>
    <t>15</t>
  </si>
  <si>
    <t>05-0077-000</t>
  </si>
  <si>
    <t>110060200</t>
  </si>
  <si>
    <t>MARY OLSEM</t>
  </si>
  <si>
    <t>31695 440TH ST</t>
  </si>
  <si>
    <t>6</t>
  </si>
  <si>
    <t>38</t>
  </si>
  <si>
    <t>110060500</t>
  </si>
  <si>
    <t>JOSEPH SALENTINY TRUST</t>
  </si>
  <si>
    <t>31401 930TH ST</t>
  </si>
  <si>
    <t>110070400</t>
  </si>
  <si>
    <t>MICHAEL L &amp; DIANA K MADSEN</t>
  </si>
  <si>
    <t>38157 930TH ST</t>
  </si>
  <si>
    <t>7</t>
  </si>
  <si>
    <t>110180200</t>
  </si>
  <si>
    <t>ROBERT J &amp; JEAN FERGUSON</t>
  </si>
  <si>
    <t>4 ROSEMARY LN</t>
  </si>
  <si>
    <t>SLAYTON MN 56172</t>
  </si>
  <si>
    <t>18</t>
  </si>
  <si>
    <t>24-0001-500</t>
  </si>
  <si>
    <t>DUNDEE/VILLAGE OF</t>
  </si>
  <si>
    <t>111 N MAIN ST</t>
  </si>
  <si>
    <t>24-0030-000</t>
  </si>
  <si>
    <t>DEUSCHLE/MICHAEL</t>
  </si>
  <si>
    <t>231 N CARPENTER ST</t>
  </si>
  <si>
    <t>24-0031-000</t>
  </si>
  <si>
    <t>KIRCHNER/PHILIP J &amp; HEATHER L</t>
  </si>
  <si>
    <t>100 1ST AVE E</t>
  </si>
  <si>
    <t>24-0032-000</t>
  </si>
  <si>
    <t>85 300TH AVE</t>
  </si>
  <si>
    <t>24-0032-300</t>
  </si>
  <si>
    <t>24-0048-000</t>
  </si>
  <si>
    <t>VAN WETTERING/DEBRA A</t>
  </si>
  <si>
    <t>200 E 3RD STREET</t>
  </si>
  <si>
    <t>24-0049-000</t>
  </si>
  <si>
    <t>RINDFLEISH/SHARLOTTE R</t>
  </si>
  <si>
    <t>411 LAKE AVE W</t>
  </si>
  <si>
    <t>24-0067-000</t>
  </si>
  <si>
    <t>24-0067-400</t>
  </si>
  <si>
    <t>24-0070-000</t>
  </si>
  <si>
    <t>24-0137-500</t>
  </si>
  <si>
    <t>ST GABRIELS CHURCH</t>
  </si>
  <si>
    <t>309 LAKE AVE W</t>
  </si>
  <si>
    <t>24-0146-000</t>
  </si>
  <si>
    <t>24-0147-000</t>
  </si>
  <si>
    <t>LEOPOLD ETAL/SHARON</t>
  </si>
  <si>
    <t>89367 360TH AVE</t>
  </si>
  <si>
    <t>24-0148-000</t>
  </si>
  <si>
    <t>24-0149-000</t>
  </si>
  <si>
    <t>24-0149-500</t>
  </si>
  <si>
    <t>SWEDISH LUTHERAN</t>
  </si>
  <si>
    <t>578 270TH ST</t>
  </si>
  <si>
    <t>26-0055-500</t>
  </si>
  <si>
    <t>11</t>
  </si>
  <si>
    <t>26-0064-000</t>
  </si>
  <si>
    <t>26-0065-000</t>
  </si>
  <si>
    <t>TRENT/DONALD S</t>
  </si>
  <si>
    <t>1300 3RD AVE</t>
  </si>
  <si>
    <t>26-0066-000</t>
  </si>
  <si>
    <t>1013 5TH ST SW</t>
  </si>
  <si>
    <t>26-0067-000</t>
  </si>
  <si>
    <t>26-0068-000</t>
  </si>
  <si>
    <t>26-0068-500</t>
  </si>
  <si>
    <t>ST PAUL MN 55155-4030</t>
  </si>
  <si>
    <t>26-0069-000</t>
  </si>
  <si>
    <t>GRAF/DOROTHY J</t>
  </si>
  <si>
    <t>1801 COLLEGEWAY APT 106</t>
  </si>
  <si>
    <t>WORTHINGTON MN 56187-3055</t>
  </si>
  <si>
    <t>26-0070-000</t>
  </si>
  <si>
    <t>26-0070-500</t>
  </si>
  <si>
    <t>26-0071-000</t>
  </si>
  <si>
    <t>GEHL/LEIGHTON JAMES</t>
  </si>
  <si>
    <t>37499 120TH ST</t>
  </si>
  <si>
    <t>26-0072-000</t>
  </si>
  <si>
    <t>26-0072-500</t>
  </si>
  <si>
    <t>NOBLES COUNTY</t>
  </si>
  <si>
    <t>P O BOX 757</t>
  </si>
  <si>
    <t>WORTHINGTON MN 56187-0757</t>
  </si>
  <si>
    <t>26-0072-760</t>
  </si>
  <si>
    <t>FINN/SCOTT T</t>
  </si>
  <si>
    <t>8325 CLINTON AVE S</t>
  </si>
  <si>
    <t>BLOOMINGTON MN 55420</t>
  </si>
  <si>
    <t>CITY OF DUNDEE</t>
  </si>
  <si>
    <t>CITY OF KINBRAE</t>
  </si>
  <si>
    <t>CSAH 18 / 120TH STREET</t>
  </si>
  <si>
    <t>CSAH 1 / WASS AVE</t>
  </si>
  <si>
    <t>CSAH 32 / 920TH STREET</t>
  </si>
  <si>
    <t>TOTAL WATERSHED ACRES:</t>
  </si>
  <si>
    <t xml:space="preserve">COUNTY RD 55 / TRIPP AVE </t>
  </si>
  <si>
    <t>CSAH 39 / WEMPLE AVE</t>
  </si>
  <si>
    <t>440TH STREET</t>
  </si>
  <si>
    <t>LA CROSSE TWP. ROADS (JACKSON CO.)</t>
  </si>
  <si>
    <t>BELFAST TWP ROADS (MURRAY CO.)</t>
  </si>
  <si>
    <t>GRAHAM LAKES TWP. ROADS (NOBLES CO.)</t>
  </si>
  <si>
    <t>E MYRTLE STRRET</t>
  </si>
  <si>
    <t>W MYRTLE STREET</t>
  </si>
  <si>
    <t>1ST STREET</t>
  </si>
  <si>
    <t>110TH STREET</t>
  </si>
  <si>
    <t>VOSS AVE</t>
  </si>
  <si>
    <t>ULRICH AVE</t>
  </si>
  <si>
    <t>JACKSON COUNTY HIGHWAYS / ROADS</t>
  </si>
  <si>
    <t>NOBLES COUNTY HIGHWAYS / ROADS</t>
  </si>
  <si>
    <t>UNTIEDT AVE</t>
  </si>
  <si>
    <t>MUNICIPAL ROADS (NOBLES CO.)</t>
  </si>
  <si>
    <t>E 1ST AVE</t>
  </si>
  <si>
    <t>W 1ST AVE</t>
  </si>
  <si>
    <t>53053 780TH ST</t>
  </si>
  <si>
    <t>JACKSON MN 56143</t>
  </si>
  <si>
    <t>PO BOX 187</t>
  </si>
  <si>
    <t>14 270TH AVE</t>
  </si>
  <si>
    <t>12767 TOWN AVE</t>
  </si>
  <si>
    <t>11579 VOSS AVE</t>
  </si>
  <si>
    <t>KINBRAE MN 56131</t>
  </si>
  <si>
    <t xml:space="preserve">12141 TRIPP AVE  </t>
  </si>
  <si>
    <t xml:space="preserve">DUNDEE MN 56131-1374 </t>
  </si>
  <si>
    <t>VOID</t>
  </si>
  <si>
    <t/>
  </si>
  <si>
    <t>26-0073-500</t>
  </si>
  <si>
    <t>11518 VOSS AVE</t>
  </si>
  <si>
    <t xml:space="preserve">MARY OLSEM  </t>
  </si>
  <si>
    <t>KEENER/JULIA S/TRUSTEE &amp; CAROL E SIMONIAN TRUSTEE</t>
  </si>
  <si>
    <t>850 PULLMAN WAY</t>
  </si>
  <si>
    <t>ZINNEL/WAYNE H/TRUSTEE &amp; JUDITH R ZINNEL TRUSTEE</t>
  </si>
  <si>
    <t>719 FRONTIER RD</t>
  </si>
  <si>
    <t>SAMP/LORI I/&amp; LANA K GRIMMIUS TRUSTEES</t>
  </si>
  <si>
    <t>330 COUNTY RD 5</t>
  </si>
  <si>
    <t>DIRKSEN/ROY R &amp; MARY LOU TRUST</t>
  </si>
  <si>
    <t>1428 N HIGH ST</t>
  </si>
  <si>
    <t>WILLIAMS/CHARLES E &amp; JEAN E TRUSTEES</t>
  </si>
  <si>
    <t>805 SOUTHSIDE CT</t>
  </si>
  <si>
    <t>PELZEL/PAUL/&amp; WILLIAM PELZEL INTERVIVOS TR</t>
  </si>
  <si>
    <t>87825 350TH AVE</t>
  </si>
  <si>
    <t>WENDORFF/RICKY L/&amp; LENORE R WENDORFF TRUSTEES</t>
  </si>
  <si>
    <t>PO BOX 321</t>
  </si>
  <si>
    <t>HOCHSTEIN FAMILY IRREVOCABLE TRUST</t>
  </si>
  <si>
    <t>732 18TH ST</t>
  </si>
  <si>
    <t>LIEPOLD/ROBERT/REV TRUST &amp; MARTHA LIEPOLD REV TRUST</t>
  </si>
  <si>
    <t>36416 910TH ST</t>
  </si>
  <si>
    <t>BARTOSH/RAPHAEL C &amp; JOANNE M REVOCABLE LIVING TRUST</t>
  </si>
  <si>
    <t>39432 130TH ST</t>
  </si>
  <si>
    <t>LEOPOLD/WILLIAM E &amp; CAROL M TRUSTEES</t>
  </si>
  <si>
    <t>1013 SW 5TH ST</t>
  </si>
  <si>
    <t>LEOPOLD/KRAIG &amp; SHARON LIVING TRUST ETAL</t>
  </si>
  <si>
    <t>KINBRAE/CITY OF ROXANNE MALCOLM CLERK</t>
  </si>
  <si>
    <t>MINNESOTA/STATE OF DEPT OF NATURAL RESOURCES</t>
  </si>
  <si>
    <t>500 LAFAYETTE RD BOX 45</t>
  </si>
  <si>
    <t>HEINTZ/ALVIN R &amp; ARLENE R TRUSTEES</t>
  </si>
  <si>
    <t>807 SOUTHSIDE CT</t>
  </si>
  <si>
    <t>ASSESSMENT ON $127,640 IMPROVEMENT</t>
  </si>
  <si>
    <t>ASSESSMENT ON $119,540 MAINTENANCE</t>
  </si>
  <si>
    <t>TEMPORARY DAMAGES</t>
  </si>
  <si>
    <t>TEMPORARY CONSTRUCTION ACRES</t>
  </si>
  <si>
    <t>TOTAL PARCEL IMPROVEMENT BENEFITS</t>
  </si>
  <si>
    <t>PERCENT TOTAL IMPROVEMENT BENEFITS</t>
  </si>
  <si>
    <t xml:space="preserve">
ACRES IN WATERSHED NOT BENEFITTED</t>
  </si>
  <si>
    <t>TOTAL IMPROVEMENT BENEFITTED ACRES</t>
  </si>
  <si>
    <t>11621 TRIPP RD</t>
  </si>
  <si>
    <t>JOHNSON/DORAN</t>
  </si>
  <si>
    <t>05-0076-500</t>
  </si>
  <si>
    <t>DUNDEE MN 56131-1374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</si>
</sst>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\$#,##0.00"/>
    <numFmt numFmtId="165" formatCode="#,##0.0000"/>
    <numFmt numFmtId="169" formatCode="0.00000"/>
    <numFmt numFmtId="172" formatCode="&quot;$&quot;#,##0.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EA98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4" borderId="0" xfId="0" applyNumberFormat="1" applyFont="1" applyFill="1" applyAlignment="1">
      <alignment horizontal="center"/>
    </xf>
    <xf numFmtId="4" fontId="1" fillId="5" borderId="0" xfId="0" applyNumberFormat="1" applyFont="1" applyFill="1" applyAlignment="1">
      <alignment horizontal="center"/>
    </xf>
    <xf numFmtId="4" fontId="1" fillId="6" borderId="0" xfId="0" applyNumberFormat="1" applyFont="1" applyFill="1" applyAlignment="1">
      <alignment horizontal="center"/>
    </xf>
    <xf numFmtId="4" fontId="1" fillId="7" borderId="0" xfId="0" applyNumberFormat="1" applyFont="1" applyFill="1" applyAlignment="1">
      <alignment horizontal="center"/>
    </xf>
    <xf numFmtId="4" fontId="1" fillId="8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center"/>
    </xf>
    <xf numFmtId="4" fontId="1" fillId="8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9" borderId="0" xfId="0" applyFont="1" applyFill="1" applyAlignment="1">
      <alignment horizontal="center"/>
    </xf>
    <xf numFmtId="0" fontId="2" fillId="9" borderId="0" xfId="0" applyFont="1" applyFill="1" applyAlignment="1">
      <alignment horizontal="center" wrapText="1"/>
    </xf>
    <xf numFmtId="4" fontId="4" fillId="8" borderId="0" xfId="0" applyNumberFormat="1" applyFont="1" applyFill="1" applyAlignment="1">
      <alignment horizontal="center"/>
    </xf>
    <xf numFmtId="164" fontId="5" fillId="0" borderId="0" xfId="0" applyNumberFormat="1" applyFont="1" applyAlignment="1">
      <alignment horizontal="center"/>
    </xf>
    <xf numFmtId="4" fontId="5" fillId="5" borderId="0" xfId="0" applyNumberFormat="1" applyFont="1" applyFill="1" applyAlignment="1">
      <alignment horizontal="center"/>
    </xf>
    <xf numFmtId="0" fontId="6" fillId="10" borderId="0" xfId="0" applyFont="1" applyFill="1" applyAlignment="1">
      <alignment horizontal="center" wrapText="1"/>
    </xf>
    <xf numFmtId="0" fontId="7" fillId="10" borderId="0" xfId="0" applyFont="1" applyFill="1"/>
    <xf numFmtId="0" fontId="8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4" fillId="2" borderId="0" xfId="0" applyNumberFormat="1" applyFont="1" applyFill="1" applyAlignment="1">
      <alignment horizontal="center"/>
    </xf>
    <xf numFmtId="4" fontId="4" fillId="3" borderId="0" xfId="0" applyNumberFormat="1" applyFont="1" applyFill="1" applyAlignment="1">
      <alignment horizontal="center"/>
    </xf>
    <xf numFmtId="4" fontId="4" fillId="4" borderId="0" xfId="0" applyNumberFormat="1" applyFont="1" applyFill="1" applyAlignment="1">
      <alignment horizontal="center"/>
    </xf>
    <xf numFmtId="4" fontId="4" fillId="5" borderId="0" xfId="0" applyNumberFormat="1" applyFont="1" applyFill="1" applyAlignment="1">
      <alignment horizontal="center"/>
    </xf>
    <xf numFmtId="4" fontId="4" fillId="6" borderId="0" xfId="0" applyNumberFormat="1" applyFont="1" applyFill="1" applyAlignment="1">
      <alignment horizontal="center"/>
    </xf>
    <xf numFmtId="4" fontId="4" fillId="7" borderId="0" xfId="0" applyNumberFormat="1" applyFont="1" applyFill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6" fillId="4" borderId="0" xfId="0" applyFont="1" applyFill="1" applyAlignment="1">
      <alignment horizontal="center" wrapText="1"/>
    </xf>
    <xf numFmtId="0" fontId="6" fillId="11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2" fontId="1" fillId="0" borderId="0" xfId="0" applyNumberFormat="1" applyFont="1" applyAlignment="1">
      <alignment horizontal="center"/>
    </xf>
    <xf numFmtId="169" fontId="1" fillId="0" borderId="0" xfId="0" applyNumberFormat="1" applyFont="1" applyAlignment="1">
      <alignment horizontal="center"/>
    </xf>
    <xf numFmtId="172" fontId="1" fillId="0" borderId="0" xfId="0" applyNumberFormat="1" applyFont="1" applyAlignment="1">
      <alignment horizontal="center"/>
    </xf>
    <xf numFmtId="0" fontId="1" fillId="0" borderId="0" xfId="0" applyFont="1"/>
    <xf numFmtId="172" fontId="1" fillId="0" borderId="0" xfId="1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69" fontId="5" fillId="0" borderId="0" xfId="0" applyNumberFormat="1" applyFont="1" applyAlignment="1">
      <alignment horizontal="center"/>
    </xf>
    <xf numFmtId="172" fontId="5" fillId="0" borderId="0" xfId="0" applyNumberFormat="1" applyFont="1" applyAlignment="1">
      <alignment horizontal="center"/>
    </xf>
    <xf numFmtId="0" fontId="4" fillId="0" borderId="0" xfId="0" applyFont="1"/>
    <xf numFmtId="2" fontId="1" fillId="0" borderId="2" xfId="0" applyNumberFormat="1" applyFont="1" applyBorder="1" applyAlignment="1">
      <alignment horizontal="center"/>
    </xf>
    <xf numFmtId="169" fontId="1" fillId="0" borderId="2" xfId="0" applyNumberFormat="1" applyFont="1" applyBorder="1" applyAlignment="1">
      <alignment horizontal="center"/>
    </xf>
    <xf numFmtId="172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0" fontId="3" fillId="5" borderId="0" xfId="0" applyFont="1" applyFill="1" applyAlignment="1">
      <alignment horizontal="center" wrapText="1"/>
    </xf>
    <xf numFmtId="0" fontId="3" fillId="7" borderId="0" xfId="0" applyFont="1" applyFill="1" applyAlignment="1">
      <alignment horizontal="center" wrapText="1"/>
    </xf>
    <xf numFmtId="0" fontId="3" fillId="8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4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/>
    <xf numFmtId="0" fontId="6" fillId="12" borderId="0" xfId="0" applyFont="1" applyFill="1" applyAlignment="1">
      <alignment horizontal="center" wrapText="1"/>
    </xf>
    <xf numFmtId="172" fontId="0" fillId="0" borderId="0" xfId="0" applyNumberFormat="1" applyFill="1" applyAlignment="1">
      <alignment horizontal="center" wrapText="1"/>
    </xf>
    <xf numFmtId="164" fontId="1" fillId="0" borderId="2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3"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222"/>
  <sheetViews>
    <sheetView tabSelected="1" zoomScaleNormal="100" workbookViewId="0">
      <pane xSplit="2" ySplit="2" topLeftCell="AH178" activePane="bottomRight" state="frozen"/>
      <selection pane="topRight" activeCell="C1" sqref="C1"/>
      <selection pane="bottomLeft" activeCell="A3" sqref="A3"/>
      <selection pane="bottomRight" activeCell="AY18" sqref="AY18"/>
    </sheetView>
  </sheetViews>
  <sheetFormatPr defaultRowHeight="15" x14ac:dyDescent="0.25"/>
  <cols>
    <col min="1" max="1" width="11.140625" style="1" bestFit="1" customWidth="1"/>
    <col min="2" max="2" width="32" style="1" bestFit="1" customWidth="1"/>
    <col min="3" max="3" width="30.7109375" style="1" customWidth="1"/>
    <col min="4" max="4" width="26.85546875" style="1" customWidth="1"/>
    <col min="5" max="5" width="18.28515625" style="1" customWidth="1"/>
    <col min="6" max="8" width="9.7109375" style="1" customWidth="1"/>
    <col min="9" max="9" width="12.140625" style="2" customWidth="1"/>
    <col min="10" max="10" width="9" style="2" customWidth="1"/>
    <col min="11" max="11" width="13.7109375" style="2" customWidth="1"/>
    <col min="12" max="12" width="17.7109375" style="2" customWidth="1"/>
    <col min="13" max="13" width="16.42578125" style="3" customWidth="1"/>
    <col min="14" max="14" width="11.7109375" style="4" customWidth="1"/>
    <col min="15" max="15" width="13.7109375" style="5" customWidth="1"/>
    <col min="16" max="16" width="10.7109375" style="6" customWidth="1"/>
    <col min="17" max="17" width="13.7109375" style="5" customWidth="1"/>
    <col min="18" max="18" width="11.7109375" style="7" customWidth="1"/>
    <col min="19" max="19" width="13.7109375" style="5" customWidth="1"/>
    <col min="20" max="20" width="11.42578125" style="8" customWidth="1"/>
    <col min="21" max="21" width="13.7109375" style="5" customWidth="1"/>
    <col min="22" max="22" width="17.7109375" style="2" customWidth="1"/>
    <col min="23" max="23" width="17.7109375" style="5" customWidth="1"/>
    <col min="24" max="24" width="17.7109375" style="2" hidden="1" customWidth="1"/>
    <col min="25" max="25" width="17.7109375" style="5" hidden="1" customWidth="1"/>
    <col min="26" max="26" width="17.7109375" style="9" customWidth="1"/>
    <col min="27" max="27" width="17.7109375" style="5" customWidth="1"/>
    <col min="28" max="28" width="17.7109375" style="10" customWidth="1"/>
    <col min="29" max="29" width="17.7109375" style="5" customWidth="1"/>
    <col min="30" max="31" width="17.7109375" style="2" hidden="1" customWidth="1"/>
    <col min="32" max="32" width="17.7109375" style="5" hidden="1" customWidth="1"/>
    <col min="33" max="33" width="10.42578125" style="9" customWidth="1"/>
    <col min="34" max="34" width="12.140625" style="5" customWidth="1"/>
    <col min="35" max="35" width="19.7109375" style="2" hidden="1" customWidth="1"/>
    <col min="36" max="36" width="19.7109375" style="5" hidden="1" customWidth="1"/>
    <col min="37" max="37" width="17.7109375" style="3" hidden="1" customWidth="1"/>
    <col min="38" max="38" width="17.7109375" style="5" hidden="1" customWidth="1"/>
    <col min="39" max="39" width="17.7109375" style="3" hidden="1" customWidth="1"/>
    <col min="40" max="40" width="17.7109375" style="5" hidden="1" customWidth="1"/>
    <col min="41" max="41" width="17.7109375" style="2" hidden="1" customWidth="1"/>
    <col min="42" max="42" width="17.7109375" style="5" hidden="1" customWidth="1"/>
    <col min="43" max="44" width="17.7109375" style="2" customWidth="1"/>
    <col min="45" max="45" width="17.7109375" style="5" customWidth="1"/>
    <col min="46" max="46" width="17.7109375" style="11" customWidth="1"/>
    <col min="47" max="47" width="17.7109375" style="5" customWidth="1"/>
    <col min="48" max="48" width="18.140625" style="43" customWidth="1"/>
    <col min="49" max="49" width="18" style="43" customWidth="1"/>
    <col min="50" max="50" width="20" style="43" customWidth="1"/>
    <col min="51" max="51" width="18.28515625" style="43" customWidth="1"/>
    <col min="52" max="52" width="19.5703125" style="43" customWidth="1"/>
    <col min="53" max="54" width="15.5703125" style="43" customWidth="1"/>
  </cols>
  <sheetData>
    <row r="1" spans="1:54" s="71" customFormat="1" ht="17.25" customHeight="1" x14ac:dyDescent="0.25">
      <c r="A1" s="65"/>
      <c r="B1" s="65"/>
      <c r="C1" s="65"/>
      <c r="D1" s="65"/>
      <c r="E1" s="65"/>
      <c r="F1" s="65"/>
      <c r="G1" s="65"/>
      <c r="H1" s="65"/>
      <c r="I1" s="66"/>
      <c r="J1" s="66"/>
      <c r="K1" s="66"/>
      <c r="L1" s="66"/>
      <c r="M1" s="66"/>
      <c r="N1" s="66"/>
      <c r="O1" s="67"/>
      <c r="P1" s="66"/>
      <c r="Q1" s="67"/>
      <c r="R1" s="66"/>
      <c r="S1" s="67"/>
      <c r="T1" s="66"/>
      <c r="U1" s="67"/>
      <c r="V1" s="66"/>
      <c r="W1" s="67"/>
      <c r="X1" s="66"/>
      <c r="Y1" s="67"/>
      <c r="Z1" s="66"/>
      <c r="AA1" s="67"/>
      <c r="AB1" s="66"/>
      <c r="AC1" s="67"/>
      <c r="AD1" s="66"/>
      <c r="AE1" s="66"/>
      <c r="AF1" s="67"/>
      <c r="AG1" s="66"/>
      <c r="AH1" s="67"/>
      <c r="AI1" s="66"/>
      <c r="AJ1" s="67"/>
      <c r="AK1" s="66"/>
      <c r="AL1" s="67">
        <v>0</v>
      </c>
      <c r="AM1" s="66"/>
      <c r="AN1" s="67">
        <v>7113</v>
      </c>
      <c r="AO1" s="66"/>
      <c r="AP1" s="67">
        <v>0</v>
      </c>
      <c r="AQ1" s="66"/>
      <c r="AR1" s="66"/>
      <c r="AS1" s="67"/>
      <c r="AT1" s="68"/>
      <c r="AU1" s="67">
        <v>119540</v>
      </c>
      <c r="AV1" s="69"/>
      <c r="AW1" s="69"/>
      <c r="AX1" s="70"/>
      <c r="AY1" s="69"/>
      <c r="AZ1" s="73">
        <v>127650</v>
      </c>
      <c r="BA1" s="70"/>
      <c r="BB1" s="70"/>
    </row>
    <row r="2" spans="1:54" s="28" customFormat="1" ht="68.099999999999994" customHeight="1" x14ac:dyDescent="0.25">
      <c r="A2" s="27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7" t="s">
        <v>5</v>
      </c>
      <c r="G2" s="27" t="s">
        <v>6</v>
      </c>
      <c r="H2" s="27" t="s">
        <v>7</v>
      </c>
      <c r="I2" s="27" t="s">
        <v>8</v>
      </c>
      <c r="J2" s="27" t="s">
        <v>9</v>
      </c>
      <c r="K2" s="27" t="s">
        <v>10</v>
      </c>
      <c r="L2" s="27" t="s">
        <v>11</v>
      </c>
      <c r="M2" s="27" t="s">
        <v>12</v>
      </c>
      <c r="N2" s="27" t="s">
        <v>13</v>
      </c>
      <c r="O2" s="27" t="s">
        <v>14</v>
      </c>
      <c r="P2" s="27" t="s">
        <v>15</v>
      </c>
      <c r="Q2" s="27" t="s">
        <v>16</v>
      </c>
      <c r="R2" s="27" t="s">
        <v>17</v>
      </c>
      <c r="S2" s="27" t="s">
        <v>18</v>
      </c>
      <c r="T2" s="27" t="s">
        <v>19</v>
      </c>
      <c r="U2" s="27" t="s">
        <v>20</v>
      </c>
      <c r="V2" s="27" t="s">
        <v>21</v>
      </c>
      <c r="W2" s="27" t="s">
        <v>22</v>
      </c>
      <c r="X2" s="27" t="s">
        <v>23</v>
      </c>
      <c r="Y2" s="27" t="s">
        <v>24</v>
      </c>
      <c r="Z2" s="27" t="s">
        <v>25</v>
      </c>
      <c r="AA2" s="27" t="s">
        <v>26</v>
      </c>
      <c r="AB2" s="27" t="s">
        <v>27</v>
      </c>
      <c r="AC2" s="27" t="s">
        <v>28</v>
      </c>
      <c r="AD2" s="27" t="s">
        <v>29</v>
      </c>
      <c r="AE2" s="27" t="s">
        <v>30</v>
      </c>
      <c r="AF2" s="27" t="s">
        <v>31</v>
      </c>
      <c r="AG2" s="27" t="s">
        <v>32</v>
      </c>
      <c r="AH2" s="27" t="s">
        <v>33</v>
      </c>
      <c r="AI2" s="27" t="s">
        <v>34</v>
      </c>
      <c r="AJ2" s="27" t="s">
        <v>35</v>
      </c>
      <c r="AK2" s="27" t="s">
        <v>36</v>
      </c>
      <c r="AL2" s="27" t="s">
        <v>37</v>
      </c>
      <c r="AM2" s="27" t="s">
        <v>38</v>
      </c>
      <c r="AN2" s="27" t="s">
        <v>39</v>
      </c>
      <c r="AO2" s="27" t="s">
        <v>40</v>
      </c>
      <c r="AP2" s="27" t="s">
        <v>41</v>
      </c>
      <c r="AQ2" s="27" t="s">
        <v>42</v>
      </c>
      <c r="AR2" s="27" t="s">
        <v>43</v>
      </c>
      <c r="AS2" s="27" t="s">
        <v>44</v>
      </c>
      <c r="AT2" s="27" t="s">
        <v>45</v>
      </c>
      <c r="AU2" s="72" t="s">
        <v>340</v>
      </c>
      <c r="AV2" s="41" t="s">
        <v>346</v>
      </c>
      <c r="AW2" s="41" t="s">
        <v>345</v>
      </c>
      <c r="AX2" s="41" t="s">
        <v>343</v>
      </c>
      <c r="AY2" s="41" t="s">
        <v>344</v>
      </c>
      <c r="AZ2" s="41" t="s">
        <v>339</v>
      </c>
      <c r="BA2" s="42" t="s">
        <v>342</v>
      </c>
      <c r="BB2" s="42" t="s">
        <v>341</v>
      </c>
    </row>
    <row r="3" spans="1:54" s="47" customFormat="1" ht="12.75" x14ac:dyDescent="0.2">
      <c r="A3" s="1" t="s">
        <v>193</v>
      </c>
      <c r="B3" s="1" t="s">
        <v>310</v>
      </c>
      <c r="C3" s="1" t="s">
        <v>195</v>
      </c>
      <c r="D3" s="1" t="s">
        <v>119</v>
      </c>
      <c r="E3" s="39" t="s">
        <v>68</v>
      </c>
      <c r="F3" s="1" t="s">
        <v>196</v>
      </c>
      <c r="G3" s="1" t="s">
        <v>77</v>
      </c>
      <c r="H3" s="1" t="s">
        <v>197</v>
      </c>
      <c r="I3" s="40">
        <v>102.8</v>
      </c>
      <c r="J3" s="39">
        <v>0.01</v>
      </c>
      <c r="K3" s="2">
        <f>SUM(N3,P3,R3,T3,V3,X3,Z3,AB3,AE3,AG3,AI3)</f>
        <v>0.01</v>
      </c>
      <c r="L3" s="2">
        <f>SUM(M3,AD3,AK3,AM3,AO3,AQ3,AR3)</f>
        <v>0</v>
      </c>
      <c r="M3" s="58"/>
      <c r="N3" s="59"/>
      <c r="O3" s="60"/>
      <c r="P3" s="61"/>
      <c r="Q3" s="60"/>
      <c r="R3" s="62"/>
      <c r="S3" s="60"/>
      <c r="T3" s="8">
        <v>0.01</v>
      </c>
      <c r="U3" s="5">
        <v>3.8762500000000002</v>
      </c>
      <c r="V3" s="60"/>
      <c r="W3" s="60"/>
      <c r="X3" s="60"/>
      <c r="Y3" s="60"/>
      <c r="Z3" s="63"/>
      <c r="AA3" s="60"/>
      <c r="AB3" s="64"/>
      <c r="AC3" s="60"/>
      <c r="AD3" s="60"/>
      <c r="AE3" s="60"/>
      <c r="AF3" s="60"/>
      <c r="AG3" s="63"/>
      <c r="AH3" s="60"/>
      <c r="AI3" s="60"/>
      <c r="AJ3" s="60"/>
      <c r="AK3" s="58"/>
      <c r="AL3" s="5" t="str">
        <f>IF(AK3&gt;0,AK3*$AL$1,"")</f>
        <v/>
      </c>
      <c r="AM3" s="58"/>
      <c r="AN3" s="60"/>
      <c r="AO3" s="60"/>
      <c r="AP3" s="60"/>
      <c r="AQ3" s="60"/>
      <c r="AR3" s="60"/>
      <c r="AS3" s="5">
        <f>SUM(O3,Q3,S3,U3,W3,Y3,AA3,AC3,AF3,AH3,AJ3)</f>
        <v>3.8762500000000002</v>
      </c>
      <c r="AT3" s="11">
        <f>(AS3/$AS$219)*100</f>
        <v>7.8525309816597505E-5</v>
      </c>
      <c r="AU3" s="5">
        <f>(AT3/100)*$AU$1</f>
        <v>9.3869155354760661E-2</v>
      </c>
      <c r="AV3" s="44">
        <v>0</v>
      </c>
      <c r="AW3" s="44">
        <v>0</v>
      </c>
      <c r="AX3" s="46">
        <v>0</v>
      </c>
      <c r="AY3" s="45">
        <v>0</v>
      </c>
      <c r="AZ3" s="5">
        <f>(AY3/100)*$AZ$1</f>
        <v>0</v>
      </c>
      <c r="BA3" s="1"/>
      <c r="BB3" s="60"/>
    </row>
    <row r="4" spans="1:54" s="47" customFormat="1" ht="12.75" x14ac:dyDescent="0.2">
      <c r="A4" s="1" t="s">
        <v>193</v>
      </c>
      <c r="B4" s="1" t="s">
        <v>194</v>
      </c>
      <c r="C4" s="1" t="s">
        <v>195</v>
      </c>
      <c r="D4" s="1" t="s">
        <v>119</v>
      </c>
      <c r="E4" s="1" t="s">
        <v>102</v>
      </c>
      <c r="F4" s="1" t="s">
        <v>196</v>
      </c>
      <c r="G4" s="1" t="s">
        <v>77</v>
      </c>
      <c r="H4" s="1" t="s">
        <v>197</v>
      </c>
      <c r="I4" s="2">
        <v>102.8</v>
      </c>
      <c r="J4" s="2">
        <v>25.88</v>
      </c>
      <c r="K4" s="2">
        <f>SUM(N4,P4,R4,T4,V4,X4,Z4,AB4,AE4,AG4,AI4)</f>
        <v>20.23</v>
      </c>
      <c r="L4" s="2">
        <f>SUM(M4,AD4,AK4,AM4,AO4,AQ4,AR4)</f>
        <v>0</v>
      </c>
      <c r="M4" s="3"/>
      <c r="N4" s="4"/>
      <c r="O4" s="5"/>
      <c r="P4" s="6">
        <v>8.07</v>
      </c>
      <c r="Q4" s="5">
        <v>17164.284749999999</v>
      </c>
      <c r="R4" s="7">
        <v>11.27</v>
      </c>
      <c r="S4" s="5">
        <v>11243.5155</v>
      </c>
      <c r="T4" s="8">
        <v>0.89</v>
      </c>
      <c r="U4" s="5">
        <v>266.13225000000011</v>
      </c>
      <c r="V4" s="2"/>
      <c r="W4" s="5"/>
      <c r="X4" s="2"/>
      <c r="Y4" s="5"/>
      <c r="Z4" s="9"/>
      <c r="AA4" s="5"/>
      <c r="AB4" s="10"/>
      <c r="AC4" s="5"/>
      <c r="AD4" s="2"/>
      <c r="AE4" s="2"/>
      <c r="AF4" s="5"/>
      <c r="AG4" s="9"/>
      <c r="AH4" s="5"/>
      <c r="AI4" s="2"/>
      <c r="AJ4" s="5"/>
      <c r="AK4" s="3"/>
      <c r="AL4" s="5" t="str">
        <f>IF(AK4&gt;0,AK4*$AL$1,"")</f>
        <v/>
      </c>
      <c r="AM4" s="3"/>
      <c r="AN4" s="5" t="str">
        <f>IF(AM4&gt;0,AM4*$AN$1,"")</f>
        <v/>
      </c>
      <c r="AO4" s="2"/>
      <c r="AP4" s="5" t="str">
        <f>IF(AO4&gt;0,AO4*$AP$1,"")</f>
        <v/>
      </c>
      <c r="AQ4" s="2"/>
      <c r="AR4" s="2"/>
      <c r="AS4" s="5">
        <f>SUM(O4,Q4,S4,U4,W4,Y4,AA4,AC4,AF4,AH4,AJ4)</f>
        <v>28673.932499999999</v>
      </c>
      <c r="AT4" s="11">
        <f>(AS4/$AS$219)*100</f>
        <v>0.58087828009615061</v>
      </c>
      <c r="AU4" s="5">
        <f>(AT4/100)*$AU$1</f>
        <v>694.38189602693853</v>
      </c>
      <c r="AV4" s="44">
        <v>0</v>
      </c>
      <c r="AW4" s="44">
        <v>0</v>
      </c>
      <c r="AX4" s="46">
        <v>0</v>
      </c>
      <c r="AY4" s="45">
        <v>0</v>
      </c>
      <c r="AZ4" s="5">
        <f t="shared" ref="AZ4:AZ67" si="0">(AY4/100)*$AZ$1</f>
        <v>0</v>
      </c>
      <c r="BA4" s="1"/>
      <c r="BB4" s="1"/>
    </row>
    <row r="5" spans="1:54" s="47" customFormat="1" ht="12.75" x14ac:dyDescent="0.2">
      <c r="A5" s="1" t="s">
        <v>193</v>
      </c>
      <c r="B5" s="1" t="s">
        <v>194</v>
      </c>
      <c r="C5" s="1" t="s">
        <v>195</v>
      </c>
      <c r="D5" s="1" t="s">
        <v>119</v>
      </c>
      <c r="E5" s="1" t="s">
        <v>70</v>
      </c>
      <c r="F5" s="1" t="s">
        <v>196</v>
      </c>
      <c r="G5" s="1" t="s">
        <v>77</v>
      </c>
      <c r="H5" s="1">
        <v>38</v>
      </c>
      <c r="I5" s="2">
        <v>102.8</v>
      </c>
      <c r="J5" s="2">
        <v>0.02</v>
      </c>
      <c r="K5" s="2">
        <f>SUM(N5,P5,R5,T5,V5,X5,Z5,AB5,AE5,AG5,AI5)</f>
        <v>0.02</v>
      </c>
      <c r="L5" s="2">
        <f>SUM(M5,AD5,AK5,AM5,AO5,AQ5,AR5)</f>
        <v>0</v>
      </c>
      <c r="M5" s="3"/>
      <c r="N5" s="4"/>
      <c r="O5" s="5"/>
      <c r="P5" s="6">
        <v>0.01</v>
      </c>
      <c r="Q5" s="5">
        <v>27.571249999999999</v>
      </c>
      <c r="R5" s="7">
        <v>0.01</v>
      </c>
      <c r="S5" s="5">
        <v>12.932499999999999</v>
      </c>
      <c r="T5" s="8"/>
      <c r="U5" s="5"/>
      <c r="V5" s="2"/>
      <c r="W5" s="5"/>
      <c r="X5" s="2"/>
      <c r="Y5" s="5"/>
      <c r="Z5" s="9"/>
      <c r="AA5" s="5"/>
      <c r="AB5" s="10"/>
      <c r="AC5" s="5"/>
      <c r="AD5" s="2"/>
      <c r="AE5" s="2"/>
      <c r="AF5" s="5"/>
      <c r="AG5" s="9"/>
      <c r="AH5" s="5"/>
      <c r="AI5" s="2"/>
      <c r="AJ5" s="5"/>
      <c r="AK5" s="3"/>
      <c r="AL5" s="5" t="str">
        <f>IF(AK5&gt;0,AK5*$AL$1,"")</f>
        <v/>
      </c>
      <c r="AM5" s="3"/>
      <c r="AN5" s="5" t="str">
        <f>IF(AM5&gt;0,AM5*$AN$1,"")</f>
        <v/>
      </c>
      <c r="AO5" s="2"/>
      <c r="AP5" s="5" t="str">
        <f>IF(AO5&gt;0,AO5*$AP$1,"")</f>
        <v/>
      </c>
      <c r="AQ5" s="2"/>
      <c r="AR5" s="2"/>
      <c r="AS5" s="5">
        <f>SUM(O5,Q5,S5,U5,W5,Y5,AA5,AC5,AF5,AH5,AJ5)</f>
        <v>40.503749999999997</v>
      </c>
      <c r="AT5" s="11">
        <f>(AS5/$AS$219)*100</f>
        <v>8.2052744727094753E-4</v>
      </c>
      <c r="AU5" s="5">
        <f>(AT5/100)*$AU$1</f>
        <v>0.98085851046769068</v>
      </c>
      <c r="AV5" s="44">
        <v>0</v>
      </c>
      <c r="AW5" s="44">
        <v>0</v>
      </c>
      <c r="AX5" s="46">
        <v>0</v>
      </c>
      <c r="AY5" s="45">
        <v>0</v>
      </c>
      <c r="AZ5" s="5">
        <f t="shared" si="0"/>
        <v>0</v>
      </c>
      <c r="BA5" s="1"/>
      <c r="BB5" s="1"/>
    </row>
    <row r="6" spans="1:54" s="47" customFormat="1" ht="12.75" x14ac:dyDescent="0.2">
      <c r="A6" s="1" t="s">
        <v>193</v>
      </c>
      <c r="B6" s="1" t="s">
        <v>194</v>
      </c>
      <c r="C6" s="1" t="s">
        <v>195</v>
      </c>
      <c r="D6" s="1" t="s">
        <v>119</v>
      </c>
      <c r="E6" s="1" t="s">
        <v>58</v>
      </c>
      <c r="F6" s="1" t="s">
        <v>196</v>
      </c>
      <c r="G6" s="1" t="s">
        <v>77</v>
      </c>
      <c r="H6" s="1" t="s">
        <v>197</v>
      </c>
      <c r="I6" s="2">
        <v>102.8</v>
      </c>
      <c r="J6" s="2">
        <v>26.31</v>
      </c>
      <c r="K6" s="2">
        <f>SUM(N6,P6,R6,T6,V6,X6,Z6,AB6,AE6,AG6,AI6)</f>
        <v>0.73</v>
      </c>
      <c r="L6" s="2">
        <f>SUM(M6,AD6,AK6,AM6,AO6,AQ6,AR6)</f>
        <v>0</v>
      </c>
      <c r="M6" s="3"/>
      <c r="N6" s="4"/>
      <c r="O6" s="5"/>
      <c r="P6" s="6"/>
      <c r="Q6" s="5"/>
      <c r="R6" s="7"/>
      <c r="S6" s="5"/>
      <c r="T6" s="8">
        <v>0.73</v>
      </c>
      <c r="U6" s="5">
        <v>282.96625</v>
      </c>
      <c r="V6" s="2"/>
      <c r="W6" s="5"/>
      <c r="X6" s="2"/>
      <c r="Y6" s="5"/>
      <c r="Z6" s="9"/>
      <c r="AA6" s="5"/>
      <c r="AB6" s="10"/>
      <c r="AC6" s="5"/>
      <c r="AD6" s="2"/>
      <c r="AE6" s="2"/>
      <c r="AF6" s="5"/>
      <c r="AG6" s="9"/>
      <c r="AH6" s="5"/>
      <c r="AI6" s="2"/>
      <c r="AJ6" s="5"/>
      <c r="AK6" s="3"/>
      <c r="AL6" s="5" t="str">
        <f>IF(AK6&gt;0,AK6*$AL$1,"")</f>
        <v/>
      </c>
      <c r="AM6" s="3"/>
      <c r="AN6" s="5" t="str">
        <f>IF(AM6&gt;0,AM6*$AN$1,"")</f>
        <v/>
      </c>
      <c r="AO6" s="2"/>
      <c r="AP6" s="5" t="str">
        <f>IF(AO6&gt;0,AO6*$AP$1,"")</f>
        <v/>
      </c>
      <c r="AQ6" s="2"/>
      <c r="AR6" s="2"/>
      <c r="AS6" s="5">
        <f>SUM(O6,Q6,S6,U6,W6,Y6,AA6,AC6,AF6,AH6,AJ6)</f>
        <v>282.96625</v>
      </c>
      <c r="AT6" s="11">
        <f>(AS6/$AS$219)*100</f>
        <v>5.7323476166116173E-3</v>
      </c>
      <c r="AU6" s="5">
        <f>(AT6/100)*$AU$1</f>
        <v>6.852448340897527</v>
      </c>
      <c r="AV6" s="44">
        <v>0</v>
      </c>
      <c r="AW6" s="44">
        <v>0</v>
      </c>
      <c r="AX6" s="46">
        <v>0</v>
      </c>
      <c r="AY6" s="45">
        <v>0</v>
      </c>
      <c r="AZ6" s="5">
        <f t="shared" si="0"/>
        <v>0</v>
      </c>
      <c r="BA6" s="1"/>
      <c r="BB6" s="1"/>
    </row>
    <row r="7" spans="1:54" s="47" customFormat="1" ht="12.75" x14ac:dyDescent="0.2">
      <c r="A7" s="1" t="s">
        <v>193</v>
      </c>
      <c r="B7" s="1" t="s">
        <v>194</v>
      </c>
      <c r="C7" s="1" t="s">
        <v>195</v>
      </c>
      <c r="D7" s="1" t="s">
        <v>119</v>
      </c>
      <c r="E7" s="1" t="s">
        <v>103</v>
      </c>
      <c r="F7" s="1" t="s">
        <v>196</v>
      </c>
      <c r="G7" s="1" t="s">
        <v>77</v>
      </c>
      <c r="H7" s="1" t="s">
        <v>197</v>
      </c>
      <c r="I7" s="2">
        <v>102.8</v>
      </c>
      <c r="J7" s="2">
        <v>26.31</v>
      </c>
      <c r="K7" s="2">
        <f>SUM(N7,P7,R7,T7,V7,X7,Z7,AB7,AE7,AG7,AI7)</f>
        <v>23.82</v>
      </c>
      <c r="L7" s="2">
        <f>SUM(M7,AD7,AK7,AM7,AO7,AQ7,AR7)</f>
        <v>0</v>
      </c>
      <c r="M7" s="3"/>
      <c r="N7" s="4"/>
      <c r="O7" s="5"/>
      <c r="P7" s="6">
        <v>6.17</v>
      </c>
      <c r="Q7" s="5">
        <v>16242.617249999999</v>
      </c>
      <c r="R7" s="7">
        <v>8.5399999999999991</v>
      </c>
      <c r="S7" s="5">
        <v>10290.575000000001</v>
      </c>
      <c r="T7" s="8">
        <v>9.11</v>
      </c>
      <c r="U7" s="5">
        <v>3370.8977500000001</v>
      </c>
      <c r="V7" s="2"/>
      <c r="W7" s="5"/>
      <c r="X7" s="2"/>
      <c r="Y7" s="5"/>
      <c r="Z7" s="9"/>
      <c r="AA7" s="5"/>
      <c r="AB7" s="10"/>
      <c r="AC7" s="5"/>
      <c r="AD7" s="2"/>
      <c r="AE7" s="2"/>
      <c r="AF7" s="5"/>
      <c r="AG7" s="9"/>
      <c r="AH7" s="5"/>
      <c r="AI7" s="2"/>
      <c r="AJ7" s="5"/>
      <c r="AK7" s="3"/>
      <c r="AL7" s="5" t="str">
        <f>IF(AK7&gt;0,AK7*$AL$1,"")</f>
        <v/>
      </c>
      <c r="AM7" s="3"/>
      <c r="AN7" s="5" t="str">
        <f>IF(AM7&gt;0,AM7*$AN$1,"")</f>
        <v/>
      </c>
      <c r="AO7" s="2"/>
      <c r="AP7" s="5" t="str">
        <f>IF(AO7&gt;0,AO7*$AP$1,"")</f>
        <v/>
      </c>
      <c r="AQ7" s="2"/>
      <c r="AR7" s="2"/>
      <c r="AS7" s="5">
        <f>SUM(O7,Q7,S7,U7,W7,Y7,AA7,AC7,AF7,AH7,AJ7)</f>
        <v>29904.09</v>
      </c>
      <c r="AT7" s="11">
        <f>(AS7/$AS$219)*100</f>
        <v>0.60579888604538279</v>
      </c>
      <c r="AU7" s="5">
        <f>(AT7/100)*$AU$1</f>
        <v>724.17198837865067</v>
      </c>
      <c r="AV7" s="44">
        <v>0</v>
      </c>
      <c r="AW7" s="44">
        <v>0</v>
      </c>
      <c r="AX7" s="46">
        <v>0</v>
      </c>
      <c r="AY7" s="45">
        <v>0</v>
      </c>
      <c r="AZ7" s="5">
        <f t="shared" si="0"/>
        <v>0</v>
      </c>
      <c r="BA7" s="1"/>
      <c r="BB7" s="1"/>
    </row>
    <row r="8" spans="1:54" s="47" customFormat="1" ht="12.75" x14ac:dyDescent="0.2">
      <c r="A8" s="1" t="s">
        <v>198</v>
      </c>
      <c r="B8" s="1" t="s">
        <v>199</v>
      </c>
      <c r="C8" s="1" t="s">
        <v>200</v>
      </c>
      <c r="D8" s="1" t="s">
        <v>84</v>
      </c>
      <c r="E8" s="1" t="s">
        <v>68</v>
      </c>
      <c r="F8" s="1" t="s">
        <v>196</v>
      </c>
      <c r="G8" s="1" t="s">
        <v>77</v>
      </c>
      <c r="H8" s="1" t="s">
        <v>197</v>
      </c>
      <c r="I8" s="2">
        <v>104.16</v>
      </c>
      <c r="J8" s="2">
        <v>26.28</v>
      </c>
      <c r="K8" s="2">
        <f>SUM(N8,P8,R8,T8,V8,X8,Z8,AB8,AE8,AG8,AI8)</f>
        <v>6.3100000000000005</v>
      </c>
      <c r="L8" s="2">
        <f>SUM(M8,AD8,AK8,AM8,AO8,AQ8,AR8)</f>
        <v>0</v>
      </c>
      <c r="M8" s="3"/>
      <c r="N8" s="4"/>
      <c r="O8" s="5"/>
      <c r="P8" s="6"/>
      <c r="Q8" s="5"/>
      <c r="R8" s="7">
        <v>1.98</v>
      </c>
      <c r="S8" s="5">
        <v>2560.6350000000002</v>
      </c>
      <c r="T8" s="8">
        <v>4.33</v>
      </c>
      <c r="U8" s="5">
        <v>1678.41625</v>
      </c>
      <c r="V8" s="2"/>
      <c r="W8" s="5"/>
      <c r="X8" s="2"/>
      <c r="Y8" s="5"/>
      <c r="Z8" s="9"/>
      <c r="AA8" s="5"/>
      <c r="AB8" s="10"/>
      <c r="AC8" s="5"/>
      <c r="AD8" s="2"/>
      <c r="AE8" s="2"/>
      <c r="AF8" s="5"/>
      <c r="AG8" s="9"/>
      <c r="AH8" s="5"/>
      <c r="AI8" s="2"/>
      <c r="AJ8" s="5"/>
      <c r="AK8" s="3"/>
      <c r="AL8" s="5" t="str">
        <f>IF(AK8&gt;0,AK8*$AL$1,"")</f>
        <v/>
      </c>
      <c r="AM8" s="3"/>
      <c r="AN8" s="5"/>
      <c r="AO8" s="2"/>
      <c r="AP8" s="5" t="str">
        <f>IF(AO8&gt;0,AO8*$AP$1,"")</f>
        <v/>
      </c>
      <c r="AQ8" s="2"/>
      <c r="AR8" s="2"/>
      <c r="AS8" s="5">
        <f>SUM(O8,Q8,S8,U8,W8,Y8,AA8,AC8,AF8,AH8,AJ8)</f>
        <v>4239.0512500000004</v>
      </c>
      <c r="AT8" s="11">
        <f>(AS8/$AS$219)*100</f>
        <v>8.5874959750966762E-2</v>
      </c>
      <c r="AU8" s="5">
        <f>(AT8/100)*$AU$1</f>
        <v>102.65492688630567</v>
      </c>
      <c r="AV8" s="44">
        <v>0</v>
      </c>
      <c r="AW8" s="44">
        <v>0</v>
      </c>
      <c r="AX8" s="46">
        <v>0</v>
      </c>
      <c r="AY8" s="45">
        <v>0</v>
      </c>
      <c r="AZ8" s="5">
        <f t="shared" si="0"/>
        <v>0</v>
      </c>
      <c r="BA8" s="1"/>
      <c r="BB8" s="1"/>
    </row>
    <row r="9" spans="1:54" s="47" customFormat="1" ht="12.75" x14ac:dyDescent="0.2">
      <c r="A9" s="1" t="s">
        <v>198</v>
      </c>
      <c r="B9" s="1" t="s">
        <v>199</v>
      </c>
      <c r="C9" s="1" t="s">
        <v>200</v>
      </c>
      <c r="D9" s="1" t="s">
        <v>84</v>
      </c>
      <c r="E9" s="1" t="s">
        <v>70</v>
      </c>
      <c r="F9" s="1" t="s">
        <v>196</v>
      </c>
      <c r="G9" s="1" t="s">
        <v>77</v>
      </c>
      <c r="H9" s="1" t="s">
        <v>197</v>
      </c>
      <c r="I9" s="2">
        <v>104.16</v>
      </c>
      <c r="J9" s="2">
        <v>26.29</v>
      </c>
      <c r="K9" s="2">
        <f>SUM(N9,P9,R9,T9,V9,X9,Z9,AB9,AE9,AG9,AI9)</f>
        <v>11.009999999999998</v>
      </c>
      <c r="L9" s="2">
        <f>SUM(M9,AD9,AK9,AM9,AO9,AQ9,AR9)</f>
        <v>0</v>
      </c>
      <c r="M9" s="3"/>
      <c r="N9" s="4"/>
      <c r="O9" s="5"/>
      <c r="P9" s="6">
        <v>0.18</v>
      </c>
      <c r="Q9" s="5">
        <v>496.28250000000003</v>
      </c>
      <c r="R9" s="7">
        <v>10.54</v>
      </c>
      <c r="S9" s="5">
        <v>13624.942999999999</v>
      </c>
      <c r="T9" s="8">
        <v>0.28999999999999998</v>
      </c>
      <c r="U9" s="5">
        <v>112.41125</v>
      </c>
      <c r="V9" s="2"/>
      <c r="W9" s="5"/>
      <c r="X9" s="2"/>
      <c r="Y9" s="5"/>
      <c r="Z9" s="9"/>
      <c r="AA9" s="5"/>
      <c r="AB9" s="10"/>
      <c r="AC9" s="5"/>
      <c r="AD9" s="2"/>
      <c r="AE9" s="2"/>
      <c r="AF9" s="5"/>
      <c r="AG9" s="9"/>
      <c r="AH9" s="5"/>
      <c r="AI9" s="2"/>
      <c r="AJ9" s="5"/>
      <c r="AK9" s="3"/>
      <c r="AL9" s="5" t="str">
        <f>IF(AK9&gt;0,AK9*$AL$1,"")</f>
        <v/>
      </c>
      <c r="AM9" s="3"/>
      <c r="AN9" s="5"/>
      <c r="AO9" s="2"/>
      <c r="AP9" s="5" t="str">
        <f>IF(AO9&gt;0,AO9*$AP$1,"")</f>
        <v/>
      </c>
      <c r="AQ9" s="2"/>
      <c r="AR9" s="2"/>
      <c r="AS9" s="5">
        <f>SUM(O9,Q9,S9,U9,W9,Y9,AA9,AC9,AF9,AH9,AJ9)</f>
        <v>14233.636749999998</v>
      </c>
      <c r="AT9" s="11">
        <f>(AS9/$AS$219)*100</f>
        <v>0.28834588471090816</v>
      </c>
      <c r="AU9" s="5">
        <f>(AT9/100)*$AU$1</f>
        <v>344.68867058341959</v>
      </c>
      <c r="AV9" s="44">
        <v>0</v>
      </c>
      <c r="AW9" s="44">
        <v>0</v>
      </c>
      <c r="AX9" s="46">
        <v>0</v>
      </c>
      <c r="AY9" s="45">
        <v>0</v>
      </c>
      <c r="AZ9" s="5">
        <f t="shared" si="0"/>
        <v>0</v>
      </c>
      <c r="BA9" s="1"/>
      <c r="BB9" s="1"/>
    </row>
    <row r="10" spans="1:54" s="47" customFormat="1" ht="12.75" x14ac:dyDescent="0.2">
      <c r="A10" s="1" t="s">
        <v>201</v>
      </c>
      <c r="B10" s="1" t="s">
        <v>202</v>
      </c>
      <c r="C10" s="1" t="s">
        <v>203</v>
      </c>
      <c r="D10" s="1" t="s">
        <v>90</v>
      </c>
      <c r="E10" s="1" t="s">
        <v>70</v>
      </c>
      <c r="F10" s="1" t="s">
        <v>204</v>
      </c>
      <c r="G10" s="1" t="s">
        <v>77</v>
      </c>
      <c r="H10" s="1" t="s">
        <v>197</v>
      </c>
      <c r="I10" s="2">
        <v>104.4</v>
      </c>
      <c r="J10" s="2">
        <v>25.81</v>
      </c>
      <c r="K10" s="2">
        <f>SUM(N10,P10,R10,T10,V10,X10,Z10,AB10,AE10,AG10,AI10)</f>
        <v>0.15</v>
      </c>
      <c r="L10" s="2">
        <f>SUM(M10,AD10,AK10,AM10,AO10,AQ10,AR10)</f>
        <v>0</v>
      </c>
      <c r="M10" s="3"/>
      <c r="N10" s="4"/>
      <c r="O10" s="5"/>
      <c r="P10" s="6"/>
      <c r="Q10" s="5"/>
      <c r="R10" s="7"/>
      <c r="S10" s="5"/>
      <c r="T10" s="8">
        <v>0.15</v>
      </c>
      <c r="U10" s="5">
        <v>49.837499999999999</v>
      </c>
      <c r="V10" s="2"/>
      <c r="W10" s="5"/>
      <c r="X10" s="2"/>
      <c r="Y10" s="5"/>
      <c r="Z10" s="9"/>
      <c r="AA10" s="5"/>
      <c r="AB10" s="10"/>
      <c r="AC10" s="5"/>
      <c r="AD10" s="2"/>
      <c r="AE10" s="2"/>
      <c r="AF10" s="5"/>
      <c r="AG10" s="9"/>
      <c r="AH10" s="5"/>
      <c r="AI10" s="2"/>
      <c r="AJ10" s="5"/>
      <c r="AK10" s="3"/>
      <c r="AL10" s="5" t="str">
        <f>IF(AK10&gt;0,AK10*$AL$1,"")</f>
        <v/>
      </c>
      <c r="AM10" s="3"/>
      <c r="AN10" s="5"/>
      <c r="AO10" s="2"/>
      <c r="AP10" s="5" t="str">
        <f>IF(AO10&gt;0,AO10*$AP$1,"")</f>
        <v/>
      </c>
      <c r="AQ10" s="2"/>
      <c r="AR10" s="2"/>
      <c r="AS10" s="5">
        <f>SUM(O10,Q10,S10,U10,W10,Y10,AA10,AC10,AF10,AH10,AJ10)</f>
        <v>49.837499999999999</v>
      </c>
      <c r="AT10" s="11">
        <f>(AS10/$AS$219)*100</f>
        <v>1.0096111262133964E-3</v>
      </c>
      <c r="AU10" s="5">
        <f>(AT10/100)*$AU$1</f>
        <v>1.2068891402754942</v>
      </c>
      <c r="AV10" s="44">
        <v>0</v>
      </c>
      <c r="AW10" s="44">
        <v>0</v>
      </c>
      <c r="AX10" s="46">
        <v>0</v>
      </c>
      <c r="AY10" s="45">
        <v>0</v>
      </c>
      <c r="AZ10" s="5">
        <f t="shared" si="0"/>
        <v>0</v>
      </c>
      <c r="BA10" s="1"/>
      <c r="BB10" s="1"/>
    </row>
    <row r="11" spans="1:54" s="47" customFormat="1" ht="12.75" x14ac:dyDescent="0.2">
      <c r="A11" s="1" t="s">
        <v>201</v>
      </c>
      <c r="B11" s="1" t="s">
        <v>202</v>
      </c>
      <c r="C11" s="1" t="s">
        <v>203</v>
      </c>
      <c r="D11" s="1" t="s">
        <v>90</v>
      </c>
      <c r="E11" s="1" t="s">
        <v>65</v>
      </c>
      <c r="F11" s="1" t="s">
        <v>204</v>
      </c>
      <c r="G11" s="1" t="s">
        <v>77</v>
      </c>
      <c r="H11" s="1" t="s">
        <v>197</v>
      </c>
      <c r="I11" s="2">
        <v>104.4</v>
      </c>
      <c r="J11" s="2">
        <v>25.53</v>
      </c>
      <c r="K11" s="2">
        <f>SUM(N11,P11,R11,T11,V11,X11,Z11,AB11,AE11,AG11,AI11)</f>
        <v>1.5699999999999998</v>
      </c>
      <c r="L11" s="2">
        <f>SUM(M11,AD11,AK11,AM11,AO11,AQ11,AR11)</f>
        <v>0</v>
      </c>
      <c r="M11" s="3"/>
      <c r="N11" s="4"/>
      <c r="O11" s="5"/>
      <c r="P11" s="6"/>
      <c r="Q11" s="5"/>
      <c r="R11" s="7">
        <v>1.4</v>
      </c>
      <c r="S11" s="5">
        <v>1551.9</v>
      </c>
      <c r="T11" s="8"/>
      <c r="U11" s="5"/>
      <c r="V11" s="2"/>
      <c r="W11" s="5"/>
      <c r="X11" s="2"/>
      <c r="Y11" s="5"/>
      <c r="Z11" s="9"/>
      <c r="AA11" s="5"/>
      <c r="AB11" s="10">
        <v>0.17</v>
      </c>
      <c r="AC11" s="5">
        <v>20.399999999999999</v>
      </c>
      <c r="AD11" s="2"/>
      <c r="AE11" s="2"/>
      <c r="AF11" s="5"/>
      <c r="AG11" s="9"/>
      <c r="AH11" s="5"/>
      <c r="AI11" s="2"/>
      <c r="AJ11" s="5"/>
      <c r="AK11" s="3"/>
      <c r="AL11" s="5" t="str">
        <f>IF(AK11&gt;0,AK11*$AL$1,"")</f>
        <v/>
      </c>
      <c r="AM11" s="3"/>
      <c r="AN11" s="5"/>
      <c r="AO11" s="2"/>
      <c r="AP11" s="5" t="str">
        <f>IF(AO11&gt;0,AO11*$AP$1,"")</f>
        <v/>
      </c>
      <c r="AQ11" s="2"/>
      <c r="AR11" s="2"/>
      <c r="AS11" s="5">
        <f>SUM(O11,Q11,S11,U11,W11,Y11,AA11,AC11,AF11,AH11,AJ11)</f>
        <v>1572.3000000000002</v>
      </c>
      <c r="AT11" s="11">
        <f>(AS11/$AS$219)*100</f>
        <v>3.185174966130571E-2</v>
      </c>
      <c r="AU11" s="5">
        <f>(AT11/100)*$AU$1</f>
        <v>38.075581545124841</v>
      </c>
      <c r="AV11" s="44">
        <v>0</v>
      </c>
      <c r="AW11" s="44">
        <v>0</v>
      </c>
      <c r="AX11" s="46">
        <v>0</v>
      </c>
      <c r="AY11" s="45">
        <v>0</v>
      </c>
      <c r="AZ11" s="5">
        <f t="shared" si="0"/>
        <v>0</v>
      </c>
      <c r="BA11" s="1"/>
      <c r="BB11" s="1"/>
    </row>
    <row r="12" spans="1:54" s="47" customFormat="1" ht="12.75" x14ac:dyDescent="0.2">
      <c r="A12" s="1" t="s">
        <v>201</v>
      </c>
      <c r="B12" s="1" t="s">
        <v>202</v>
      </c>
      <c r="C12" s="1" t="s">
        <v>203</v>
      </c>
      <c r="D12" s="1" t="s">
        <v>90</v>
      </c>
      <c r="E12" s="1" t="s">
        <v>72</v>
      </c>
      <c r="F12" s="1" t="s">
        <v>204</v>
      </c>
      <c r="G12" s="1" t="s">
        <v>77</v>
      </c>
      <c r="H12" s="1" t="s">
        <v>197</v>
      </c>
      <c r="I12" s="2">
        <v>104.4</v>
      </c>
      <c r="J12" s="2">
        <v>23.95</v>
      </c>
      <c r="K12" s="2">
        <f>SUM(N12,P12,R12,T12,V12,X12,Z12,AB12,AE12,AG12,AI12)</f>
        <v>15.56</v>
      </c>
      <c r="L12" s="2">
        <f>SUM(M12,AD12,AK12,AM12,AO12,AQ12,AR12)</f>
        <v>0</v>
      </c>
      <c r="M12" s="3"/>
      <c r="N12" s="4"/>
      <c r="O12" s="5"/>
      <c r="P12" s="6">
        <v>1.66</v>
      </c>
      <c r="Q12" s="5">
        <v>3922.9949999999999</v>
      </c>
      <c r="R12" s="7">
        <v>13.67</v>
      </c>
      <c r="S12" s="5">
        <v>15153.195</v>
      </c>
      <c r="T12" s="8">
        <v>0.06</v>
      </c>
      <c r="U12" s="5">
        <v>19.934999999999999</v>
      </c>
      <c r="V12" s="2"/>
      <c r="W12" s="5"/>
      <c r="X12" s="2"/>
      <c r="Y12" s="5"/>
      <c r="Z12" s="9"/>
      <c r="AA12" s="5"/>
      <c r="AB12" s="10">
        <v>0.17</v>
      </c>
      <c r="AC12" s="5">
        <v>20.399999999999999</v>
      </c>
      <c r="AD12" s="2"/>
      <c r="AE12" s="2"/>
      <c r="AF12" s="5"/>
      <c r="AG12" s="9"/>
      <c r="AH12" s="5"/>
      <c r="AI12" s="2"/>
      <c r="AJ12" s="5"/>
      <c r="AK12" s="3"/>
      <c r="AL12" s="5" t="str">
        <f>IF(AK12&gt;0,AK12*$AL$1,"")</f>
        <v/>
      </c>
      <c r="AM12" s="3"/>
      <c r="AN12" s="5"/>
      <c r="AO12" s="2"/>
      <c r="AP12" s="5" t="str">
        <f>IF(AO12&gt;0,AO12*$AP$1,"")</f>
        <v/>
      </c>
      <c r="AQ12" s="2"/>
      <c r="AR12" s="2"/>
      <c r="AS12" s="5">
        <f>SUM(O12,Q12,S12,U12,W12,Y12,AA12,AC12,AF12,AH12,AJ12)</f>
        <v>19116.525000000001</v>
      </c>
      <c r="AT12" s="11">
        <f>(AS12/$AS$219)*100</f>
        <v>0.38726373382566442</v>
      </c>
      <c r="AU12" s="5">
        <f>(AT12/100)*$AU$1</f>
        <v>462.93506741519928</v>
      </c>
      <c r="AV12" s="44">
        <v>0</v>
      </c>
      <c r="AW12" s="44">
        <v>0</v>
      </c>
      <c r="AX12" s="46">
        <v>0</v>
      </c>
      <c r="AY12" s="45">
        <v>0</v>
      </c>
      <c r="AZ12" s="5">
        <f t="shared" si="0"/>
        <v>0</v>
      </c>
      <c r="BA12" s="1"/>
      <c r="BB12" s="1"/>
    </row>
    <row r="13" spans="1:54" s="47" customFormat="1" ht="12.75" x14ac:dyDescent="0.2">
      <c r="A13" s="1" t="s">
        <v>201</v>
      </c>
      <c r="B13" s="1" t="s">
        <v>202</v>
      </c>
      <c r="C13" s="1" t="s">
        <v>203</v>
      </c>
      <c r="D13" s="1" t="s">
        <v>90</v>
      </c>
      <c r="E13" s="1" t="s">
        <v>86</v>
      </c>
      <c r="F13" s="1" t="s">
        <v>141</v>
      </c>
      <c r="G13" s="1" t="s">
        <v>77</v>
      </c>
      <c r="H13" s="1" t="s">
        <v>53</v>
      </c>
      <c r="I13" s="2">
        <v>104.4</v>
      </c>
      <c r="J13" s="2">
        <v>0.16</v>
      </c>
      <c r="K13" s="2">
        <f>SUM(N13,P13,R13,T13,V13,X13,Z13,AB13,AE13,AG13,AI13)</f>
        <v>0.12</v>
      </c>
      <c r="L13" s="2">
        <f>SUM(M13,AD13,AK13,AM13,AO13,AQ13,AR13)</f>
        <v>0</v>
      </c>
      <c r="M13" s="3"/>
      <c r="N13" s="4"/>
      <c r="O13" s="5"/>
      <c r="P13" s="6"/>
      <c r="Q13" s="5"/>
      <c r="R13" s="7"/>
      <c r="S13" s="5"/>
      <c r="T13" s="8">
        <v>0.12</v>
      </c>
      <c r="U13" s="5">
        <v>46.515000000000001</v>
      </c>
      <c r="V13" s="2"/>
      <c r="W13" s="5"/>
      <c r="X13" s="2"/>
      <c r="Y13" s="5"/>
      <c r="Z13" s="9"/>
      <c r="AA13" s="5"/>
      <c r="AB13" s="10"/>
      <c r="AC13" s="5"/>
      <c r="AD13" s="2"/>
      <c r="AE13" s="2"/>
      <c r="AF13" s="5"/>
      <c r="AG13" s="9"/>
      <c r="AH13" s="5"/>
      <c r="AI13" s="2"/>
      <c r="AJ13" s="5"/>
      <c r="AK13" s="3"/>
      <c r="AL13" s="5" t="str">
        <f>IF(AK13&gt;0,AK13*$AL$1,"")</f>
        <v/>
      </c>
      <c r="AM13" s="3"/>
      <c r="AN13" s="5"/>
      <c r="AO13" s="2"/>
      <c r="AP13" s="5" t="str">
        <f>IF(AO13&gt;0,AO13*$AP$1,"")</f>
        <v/>
      </c>
      <c r="AQ13" s="2"/>
      <c r="AR13" s="2"/>
      <c r="AS13" s="5">
        <f>SUM(O13,Q13,S13,U13,W13,Y13,AA13,AC13,AF13,AH13,AJ13)</f>
        <v>46.515000000000001</v>
      </c>
      <c r="AT13" s="11">
        <f>(AS13/$AS$219)*100</f>
        <v>9.4230371779916995E-4</v>
      </c>
      <c r="AU13" s="5">
        <f>(AT13/100)*$AU$1</f>
        <v>1.1264298642571278</v>
      </c>
      <c r="AV13" s="44">
        <v>0</v>
      </c>
      <c r="AW13" s="44">
        <v>0</v>
      </c>
      <c r="AX13" s="46">
        <v>0</v>
      </c>
      <c r="AY13" s="45">
        <v>0</v>
      </c>
      <c r="AZ13" s="5">
        <f t="shared" si="0"/>
        <v>0</v>
      </c>
      <c r="BA13" s="1"/>
      <c r="BB13" s="1"/>
    </row>
    <row r="14" spans="1:54" s="47" customFormat="1" ht="12.75" x14ac:dyDescent="0.2">
      <c r="A14" s="1" t="s">
        <v>201</v>
      </c>
      <c r="B14" s="1" t="s">
        <v>202</v>
      </c>
      <c r="C14" s="1" t="s">
        <v>203</v>
      </c>
      <c r="D14" s="1" t="s">
        <v>90</v>
      </c>
      <c r="E14" s="1" t="s">
        <v>50</v>
      </c>
      <c r="F14" s="1" t="s">
        <v>141</v>
      </c>
      <c r="G14" s="1" t="s">
        <v>77</v>
      </c>
      <c r="H14" s="1" t="s">
        <v>53</v>
      </c>
      <c r="I14" s="2">
        <v>104.4</v>
      </c>
      <c r="J14" s="2">
        <v>0.27</v>
      </c>
      <c r="K14" s="2">
        <f>SUM(N14,P14,R14,T14,V14,X14,Z14,AB14,AE14,AG14,AI14)</f>
        <v>0.27</v>
      </c>
      <c r="L14" s="2">
        <f>SUM(M14,AD14,AK14,AM14,AO14,AQ14,AR14)</f>
        <v>0</v>
      </c>
      <c r="M14" s="3"/>
      <c r="N14" s="4"/>
      <c r="O14" s="5"/>
      <c r="P14" s="6"/>
      <c r="Q14" s="5"/>
      <c r="R14" s="7">
        <v>0.25</v>
      </c>
      <c r="S14" s="5">
        <v>290.07</v>
      </c>
      <c r="T14" s="8">
        <v>0.02</v>
      </c>
      <c r="U14" s="5">
        <v>7.7525000000000004</v>
      </c>
      <c r="V14" s="2"/>
      <c r="W14" s="5"/>
      <c r="X14" s="2"/>
      <c r="Y14" s="5"/>
      <c r="Z14" s="9"/>
      <c r="AA14" s="5"/>
      <c r="AB14" s="10"/>
      <c r="AC14" s="5"/>
      <c r="AD14" s="2"/>
      <c r="AE14" s="2"/>
      <c r="AF14" s="5"/>
      <c r="AG14" s="9"/>
      <c r="AH14" s="5"/>
      <c r="AI14" s="2"/>
      <c r="AJ14" s="5"/>
      <c r="AK14" s="3"/>
      <c r="AL14" s="5" t="str">
        <f>IF(AK14&gt;0,AK14*$AL$1,"")</f>
        <v/>
      </c>
      <c r="AM14" s="3"/>
      <c r="AN14" s="5"/>
      <c r="AO14" s="2"/>
      <c r="AP14" s="5" t="str">
        <f>IF(AO14&gt;0,AO14*$AP$1,"")</f>
        <v/>
      </c>
      <c r="AQ14" s="2"/>
      <c r="AR14" s="2"/>
      <c r="AS14" s="5">
        <f>SUM(O14,Q14,S14,U14,W14,Y14,AA14,AC14,AF14,AH14,AJ14)</f>
        <v>297.82249999999999</v>
      </c>
      <c r="AT14" s="11">
        <f>(AS14/$AS$219)*100</f>
        <v>6.0333064386594278E-3</v>
      </c>
      <c r="AU14" s="5">
        <f>(AT14/100)*$AU$1</f>
        <v>7.2122145167734795</v>
      </c>
      <c r="AV14" s="44">
        <v>0</v>
      </c>
      <c r="AW14" s="44">
        <v>0</v>
      </c>
      <c r="AX14" s="46">
        <v>0</v>
      </c>
      <c r="AY14" s="45">
        <v>0</v>
      </c>
      <c r="AZ14" s="5">
        <f t="shared" si="0"/>
        <v>0</v>
      </c>
      <c r="BA14" s="1"/>
      <c r="BB14" s="1"/>
    </row>
    <row r="15" spans="1:54" s="47" customFormat="1" ht="12.75" x14ac:dyDescent="0.2">
      <c r="A15" s="1" t="s">
        <v>205</v>
      </c>
      <c r="B15" s="1" t="s">
        <v>206</v>
      </c>
      <c r="C15" s="1" t="s">
        <v>207</v>
      </c>
      <c r="D15" s="1" t="s">
        <v>208</v>
      </c>
      <c r="E15" s="1" t="s">
        <v>101</v>
      </c>
      <c r="F15" s="1" t="s">
        <v>209</v>
      </c>
      <c r="G15" s="1" t="s">
        <v>77</v>
      </c>
      <c r="H15" s="1" t="s">
        <v>197</v>
      </c>
      <c r="I15" s="2">
        <v>103.1</v>
      </c>
      <c r="J15" s="2">
        <v>25.21</v>
      </c>
      <c r="K15" s="2">
        <f>SUM(N15,P15,R15,T15,V15,X15,Z15,AB15,AE15,AG15,AI15)</f>
        <v>0.09</v>
      </c>
      <c r="L15" s="2">
        <f>SUM(M15,AD15,AK15,AM15,AO15,AQ15,AR15)</f>
        <v>0</v>
      </c>
      <c r="M15" s="3"/>
      <c r="N15" s="4"/>
      <c r="O15" s="5"/>
      <c r="P15" s="6"/>
      <c r="Q15" s="5"/>
      <c r="R15" s="7">
        <v>0.09</v>
      </c>
      <c r="S15" s="5">
        <v>99.765000000000001</v>
      </c>
      <c r="T15" s="8"/>
      <c r="U15" s="5"/>
      <c r="V15" s="2"/>
      <c r="W15" s="5"/>
      <c r="X15" s="2"/>
      <c r="Y15" s="5"/>
      <c r="Z15" s="9"/>
      <c r="AA15" s="5"/>
      <c r="AB15" s="10"/>
      <c r="AC15" s="5"/>
      <c r="AD15" s="2"/>
      <c r="AE15" s="2"/>
      <c r="AF15" s="5"/>
      <c r="AG15" s="9"/>
      <c r="AH15" s="5"/>
      <c r="AI15" s="2"/>
      <c r="AJ15" s="5"/>
      <c r="AK15" s="3"/>
      <c r="AL15" s="5" t="str">
        <f>IF(AK15&gt;0,AK15*$AL$1,"")</f>
        <v/>
      </c>
      <c r="AM15" s="3"/>
      <c r="AN15" s="5"/>
      <c r="AO15" s="2"/>
      <c r="AP15" s="5" t="str">
        <f>IF(AO15&gt;0,AO15*$AP$1,"")</f>
        <v/>
      </c>
      <c r="AQ15" s="2"/>
      <c r="AR15" s="2"/>
      <c r="AS15" s="5">
        <f>SUM(O15,Q15,S15,U15,W15,Y15,AA15,AC15,AF15,AH15,AJ15)</f>
        <v>99.765000000000001</v>
      </c>
      <c r="AT15" s="11">
        <f>(AS15/$AS$219)*100</f>
        <v>2.0210454779368849E-3</v>
      </c>
      <c r="AU15" s="5">
        <f>(AT15/100)*$AU$1</f>
        <v>2.4159577643257522</v>
      </c>
      <c r="AV15" s="44">
        <v>0</v>
      </c>
      <c r="AW15" s="44">
        <v>0</v>
      </c>
      <c r="AX15" s="46">
        <v>0</v>
      </c>
      <c r="AY15" s="45">
        <v>0</v>
      </c>
      <c r="AZ15" s="5">
        <f t="shared" si="0"/>
        <v>0</v>
      </c>
      <c r="BA15" s="1"/>
      <c r="BB15" s="1"/>
    </row>
    <row r="16" spans="1:54" s="47" customFormat="1" ht="12.75" x14ac:dyDescent="0.2">
      <c r="A16" s="1" t="s">
        <v>205</v>
      </c>
      <c r="B16" s="1" t="s">
        <v>206</v>
      </c>
      <c r="C16" s="1" t="s">
        <v>207</v>
      </c>
      <c r="D16" s="1" t="s">
        <v>208</v>
      </c>
      <c r="E16" s="1" t="s">
        <v>102</v>
      </c>
      <c r="F16" s="1" t="s">
        <v>209</v>
      </c>
      <c r="G16" s="1" t="s">
        <v>77</v>
      </c>
      <c r="H16" s="1" t="s">
        <v>197</v>
      </c>
      <c r="I16" s="2">
        <v>103.1</v>
      </c>
      <c r="J16" s="2">
        <v>24.6</v>
      </c>
      <c r="K16" s="2">
        <f>SUM(N16,P16,R16,T16,V16,X16,Z16,AB16,AE16,AG16,AI16)</f>
        <v>0.4</v>
      </c>
      <c r="L16" s="2">
        <f>SUM(M16,AD16,AK16,AM16,AO16,AQ16,AR16)</f>
        <v>0</v>
      </c>
      <c r="M16" s="3"/>
      <c r="N16" s="4"/>
      <c r="O16" s="5"/>
      <c r="P16" s="6">
        <v>0.15</v>
      </c>
      <c r="Q16" s="5">
        <v>354.48750000000001</v>
      </c>
      <c r="R16" s="7">
        <v>0.25</v>
      </c>
      <c r="S16" s="5">
        <v>277.125</v>
      </c>
      <c r="T16" s="8"/>
      <c r="U16" s="5"/>
      <c r="V16" s="2"/>
      <c r="W16" s="5"/>
      <c r="X16" s="2"/>
      <c r="Y16" s="5"/>
      <c r="Z16" s="9"/>
      <c r="AA16" s="5"/>
      <c r="AB16" s="10"/>
      <c r="AC16" s="5"/>
      <c r="AD16" s="2"/>
      <c r="AE16" s="2"/>
      <c r="AF16" s="5"/>
      <c r="AG16" s="9"/>
      <c r="AH16" s="5"/>
      <c r="AI16" s="2"/>
      <c r="AJ16" s="5"/>
      <c r="AK16" s="3"/>
      <c r="AL16" s="5" t="str">
        <f>IF(AK16&gt;0,AK16*$AL$1,"")</f>
        <v/>
      </c>
      <c r="AM16" s="3"/>
      <c r="AN16" s="5"/>
      <c r="AO16" s="2"/>
      <c r="AP16" s="5" t="str">
        <f>IF(AO16&gt;0,AO16*$AP$1,"")</f>
        <v/>
      </c>
      <c r="AQ16" s="2"/>
      <c r="AR16" s="2"/>
      <c r="AS16" s="5">
        <f>SUM(O16,Q16,S16,U16,W16,Y16,AA16,AC16,AF16,AH16,AJ16)</f>
        <v>631.61249999999995</v>
      </c>
      <c r="AT16" s="11">
        <f>(AS16/$AS$219)*100</f>
        <v>1.2795244694365864E-2</v>
      </c>
      <c r="AU16" s="5">
        <f>(AT16/100)*$AU$1</f>
        <v>15.295435507644955</v>
      </c>
      <c r="AV16" s="44">
        <v>0</v>
      </c>
      <c r="AW16" s="44">
        <v>0</v>
      </c>
      <c r="AX16" s="46">
        <v>0</v>
      </c>
      <c r="AY16" s="45">
        <v>0</v>
      </c>
      <c r="AZ16" s="5">
        <f t="shared" si="0"/>
        <v>0</v>
      </c>
      <c r="BA16" s="1"/>
      <c r="BB16" s="1"/>
    </row>
    <row r="17" spans="1:54" s="47" customFormat="1" ht="12.75" x14ac:dyDescent="0.2">
      <c r="A17" s="1" t="s">
        <v>46</v>
      </c>
      <c r="B17" s="1" t="s">
        <v>47</v>
      </c>
      <c r="C17" s="1" t="s">
        <v>48</v>
      </c>
      <c r="D17" s="1" t="s">
        <v>49</v>
      </c>
      <c r="E17" s="1" t="s">
        <v>50</v>
      </c>
      <c r="F17" s="1" t="s">
        <v>51</v>
      </c>
      <c r="G17" s="1" t="s">
        <v>52</v>
      </c>
      <c r="H17" s="1" t="s">
        <v>53</v>
      </c>
      <c r="I17" s="2">
        <v>80</v>
      </c>
      <c r="J17" s="2">
        <v>38.979999999999997</v>
      </c>
      <c r="K17" s="2">
        <f>SUM(N17,P17,R17,T17,V17,X17,Z17,AB17,AE17,AG17,AI17)</f>
        <v>6.25</v>
      </c>
      <c r="L17" s="2">
        <f>SUM(M17,AD17,AK17,AM17,AO17,AQ17,AR17)</f>
        <v>0</v>
      </c>
      <c r="M17" s="3"/>
      <c r="N17" s="4"/>
      <c r="O17" s="5"/>
      <c r="P17" s="6"/>
      <c r="Q17" s="5"/>
      <c r="R17" s="7">
        <v>6.25</v>
      </c>
      <c r="S17" s="5">
        <v>8660.15625</v>
      </c>
      <c r="T17" s="8"/>
      <c r="U17" s="5"/>
      <c r="V17" s="2"/>
      <c r="W17" s="5"/>
      <c r="X17" s="2"/>
      <c r="Y17" s="5"/>
      <c r="Z17" s="9"/>
      <c r="AA17" s="5"/>
      <c r="AB17" s="10"/>
      <c r="AC17" s="5"/>
      <c r="AD17" s="2"/>
      <c r="AE17" s="2"/>
      <c r="AF17" s="5"/>
      <c r="AG17" s="9"/>
      <c r="AH17" s="5"/>
      <c r="AI17" s="2"/>
      <c r="AJ17" s="5"/>
      <c r="AK17" s="3"/>
      <c r="AL17" s="5" t="str">
        <f>IF(AK17&gt;0,AK17*$AL$1,"")</f>
        <v/>
      </c>
      <c r="AM17" s="3"/>
      <c r="AN17" s="5"/>
      <c r="AO17" s="2"/>
      <c r="AP17" s="5" t="str">
        <f>IF(AO17&gt;0,AO17*$AP$1,"")</f>
        <v/>
      </c>
      <c r="AQ17" s="2"/>
      <c r="AR17" s="2"/>
      <c r="AS17" s="5">
        <f>SUM(O17,Q17,S17,U17,W17,Y17,AA17,AC17,AF17,AH17,AJ17)</f>
        <v>8660.15625</v>
      </c>
      <c r="AT17" s="11">
        <f>(AS17/$AS$219)*100</f>
        <v>0.17543797551535456</v>
      </c>
      <c r="AU17" s="5">
        <f>(AT17/100)*$AU$1</f>
        <v>209.71855593105482</v>
      </c>
      <c r="AV17" s="44">
        <v>6.25</v>
      </c>
      <c r="AW17" s="44">
        <v>0</v>
      </c>
      <c r="AX17" s="46">
        <v>577.34375</v>
      </c>
      <c r="AY17" s="45">
        <v>0.26324011283974391</v>
      </c>
      <c r="AZ17" s="5">
        <f t="shared" si="0"/>
        <v>336.02600403993313</v>
      </c>
      <c r="BA17" s="1"/>
      <c r="BB17" s="1"/>
    </row>
    <row r="18" spans="1:54" s="47" customFormat="1" ht="12.75" x14ac:dyDescent="0.2">
      <c r="A18" s="1" t="s">
        <v>54</v>
      </c>
      <c r="B18" s="1" t="s">
        <v>55</v>
      </c>
      <c r="C18" s="1" t="s">
        <v>56</v>
      </c>
      <c r="D18" s="1" t="s">
        <v>57</v>
      </c>
      <c r="E18" s="1" t="s">
        <v>58</v>
      </c>
      <c r="F18" s="1" t="s">
        <v>59</v>
      </c>
      <c r="G18" s="1" t="s">
        <v>52</v>
      </c>
      <c r="H18" s="1" t="s">
        <v>53</v>
      </c>
      <c r="I18" s="2">
        <v>160</v>
      </c>
      <c r="J18" s="2">
        <v>40.35</v>
      </c>
      <c r="K18" s="2">
        <f>SUM(N18,P18,R18,T18,V18,X18,Z18,AB18,AE18,AG18,AI18)</f>
        <v>0.51</v>
      </c>
      <c r="L18" s="2">
        <f>SUM(M18,AD18,AK18,AM18,AO18,AQ18,AR18)</f>
        <v>0</v>
      </c>
      <c r="M18" s="3"/>
      <c r="N18" s="4"/>
      <c r="O18" s="5"/>
      <c r="P18" s="6"/>
      <c r="Q18" s="5"/>
      <c r="R18" s="7">
        <v>0.51</v>
      </c>
      <c r="S18" s="5">
        <v>612.44624999999996</v>
      </c>
      <c r="T18" s="8"/>
      <c r="U18" s="5"/>
      <c r="V18" s="2"/>
      <c r="W18" s="5"/>
      <c r="X18" s="2"/>
      <c r="Y18" s="5"/>
      <c r="Z18" s="9"/>
      <c r="AA18" s="5"/>
      <c r="AB18" s="10"/>
      <c r="AC18" s="5"/>
      <c r="AD18" s="2"/>
      <c r="AE18" s="2"/>
      <c r="AF18" s="5"/>
      <c r="AG18" s="9"/>
      <c r="AH18" s="5"/>
      <c r="AI18" s="2"/>
      <c r="AJ18" s="5"/>
      <c r="AK18" s="3"/>
      <c r="AL18" s="5" t="str">
        <f>IF(AK18&gt;0,AK18*$AL$1,"")</f>
        <v/>
      </c>
      <c r="AM18" s="3"/>
      <c r="AN18" s="5"/>
      <c r="AO18" s="2"/>
      <c r="AP18" s="5" t="str">
        <f>IF(AO18&gt;0,AO18*$AP$1,"")</f>
        <v/>
      </c>
      <c r="AQ18" s="2"/>
      <c r="AR18" s="2"/>
      <c r="AS18" s="5">
        <f>SUM(O18,Q18,S18,U18,W18,Y18,AA18,AC18,AF18,AH18,AJ18)</f>
        <v>612.44624999999996</v>
      </c>
      <c r="AT18" s="11">
        <f>(AS18/$AS$219)*100</f>
        <v>1.2406973628445875E-2</v>
      </c>
      <c r="AU18" s="5">
        <f>(AT18/100)*$AU$1</f>
        <v>14.831296275444199</v>
      </c>
      <c r="AV18" s="44">
        <v>0.51</v>
      </c>
      <c r="AW18" s="44">
        <v>0</v>
      </c>
      <c r="AX18" s="46">
        <v>47.111249999999927</v>
      </c>
      <c r="AY18" s="45">
        <v>2.1480393207723072E-2</v>
      </c>
      <c r="AZ18" s="5">
        <f t="shared" si="0"/>
        <v>27.419721929658504</v>
      </c>
      <c r="BA18" s="1"/>
      <c r="BB18" s="1"/>
    </row>
    <row r="19" spans="1:54" s="47" customFormat="1" ht="12.75" x14ac:dyDescent="0.2">
      <c r="A19" s="1" t="s">
        <v>60</v>
      </c>
      <c r="B19" s="1" t="s">
        <v>61</v>
      </c>
      <c r="C19" s="1" t="s">
        <v>62</v>
      </c>
      <c r="D19" s="1" t="s">
        <v>63</v>
      </c>
      <c r="E19" s="1" t="s">
        <v>50</v>
      </c>
      <c r="F19" s="1" t="s">
        <v>59</v>
      </c>
      <c r="G19" s="1" t="s">
        <v>52</v>
      </c>
      <c r="H19" s="1" t="s">
        <v>53</v>
      </c>
      <c r="I19" s="2">
        <v>80</v>
      </c>
      <c r="J19" s="2">
        <v>39.520000000000003</v>
      </c>
      <c r="K19" s="2">
        <f>SUM(N19,P19,R19,T19,V19,X19,Z19,AB19,AE19,AG19,AI19)</f>
        <v>0.32</v>
      </c>
      <c r="L19" s="2">
        <f>SUM(M19,AD19,AK19,AM19,AO19,AQ19,AR19)</f>
        <v>0</v>
      </c>
      <c r="M19" s="3"/>
      <c r="N19" s="4"/>
      <c r="O19" s="5"/>
      <c r="P19" s="6"/>
      <c r="Q19" s="5"/>
      <c r="R19" s="7"/>
      <c r="S19" s="5"/>
      <c r="T19" s="8"/>
      <c r="U19" s="5"/>
      <c r="V19" s="2"/>
      <c r="W19" s="5"/>
      <c r="X19" s="2"/>
      <c r="Y19" s="5"/>
      <c r="Z19" s="9"/>
      <c r="AA19" s="5"/>
      <c r="AB19" s="10">
        <v>0.32</v>
      </c>
      <c r="AC19" s="5">
        <v>37.76</v>
      </c>
      <c r="AD19" s="2"/>
      <c r="AE19" s="2"/>
      <c r="AF19" s="5"/>
      <c r="AG19" s="9"/>
      <c r="AH19" s="5"/>
      <c r="AI19" s="2"/>
      <c r="AJ19" s="5"/>
      <c r="AK19" s="3"/>
      <c r="AL19" s="5" t="str">
        <f>IF(AK19&gt;0,AK19*$AL$1,"")</f>
        <v/>
      </c>
      <c r="AM19" s="3"/>
      <c r="AN19" s="5"/>
      <c r="AO19" s="2"/>
      <c r="AP19" s="5" t="str">
        <f>IF(AO19&gt;0,AO19*$AP$1,"")</f>
        <v/>
      </c>
      <c r="AQ19" s="2"/>
      <c r="AR19" s="2"/>
      <c r="AS19" s="5">
        <f>SUM(O19,Q19,S19,U19,W19,Y19,AA19,AC19,AF19,AH19,AJ19)</f>
        <v>37.76</v>
      </c>
      <c r="AT19" s="11">
        <f>(AS19/$AS$219)*100</f>
        <v>7.6494439178967344E-4</v>
      </c>
      <c r="AU19" s="5">
        <f>(AT19/100)*$AU$1</f>
        <v>0.91441452594537564</v>
      </c>
      <c r="AV19" s="44">
        <v>0.32</v>
      </c>
      <c r="AW19" s="44">
        <v>0</v>
      </c>
      <c r="AX19" s="46">
        <v>3.1999999999999957</v>
      </c>
      <c r="AY19" s="45">
        <v>1.4590412749547897E-3</v>
      </c>
      <c r="AZ19" s="5">
        <f t="shared" si="0"/>
        <v>1.8624661874797892</v>
      </c>
      <c r="BA19" s="1"/>
      <c r="BB19" s="1"/>
    </row>
    <row r="20" spans="1:54" s="47" customFormat="1" ht="12.75" x14ac:dyDescent="0.2">
      <c r="A20" s="1" t="s">
        <v>60</v>
      </c>
      <c r="B20" s="1" t="s">
        <v>61</v>
      </c>
      <c r="C20" s="1" t="s">
        <v>62</v>
      </c>
      <c r="D20" s="1" t="s">
        <v>63</v>
      </c>
      <c r="E20" s="1" t="s">
        <v>65</v>
      </c>
      <c r="F20" s="1" t="s">
        <v>59</v>
      </c>
      <c r="G20" s="1" t="s">
        <v>52</v>
      </c>
      <c r="H20" s="1" t="s">
        <v>53</v>
      </c>
      <c r="I20" s="2">
        <v>80</v>
      </c>
      <c r="J20" s="2">
        <v>0.04</v>
      </c>
      <c r="K20" s="2">
        <f>SUM(N20,P20,R20,T20,V20,X20,Z20,AB20,AE20,AG20,AI20)</f>
        <v>0.04</v>
      </c>
      <c r="L20" s="2">
        <f>SUM(M20,AD20,AK20,AM20,AO20,AQ20,AR20)</f>
        <v>0</v>
      </c>
      <c r="M20" s="3"/>
      <c r="N20" s="4"/>
      <c r="O20" s="5"/>
      <c r="P20" s="6">
        <v>0.04</v>
      </c>
      <c r="Q20" s="5">
        <v>105.5585</v>
      </c>
      <c r="R20" s="7"/>
      <c r="S20" s="5"/>
      <c r="T20" s="8"/>
      <c r="U20" s="5"/>
      <c r="V20" s="2"/>
      <c r="W20" s="5"/>
      <c r="X20" s="2"/>
      <c r="Y20" s="5"/>
      <c r="Z20" s="9"/>
      <c r="AA20" s="5"/>
      <c r="AB20" s="10"/>
      <c r="AC20" s="5"/>
      <c r="AD20" s="2"/>
      <c r="AE20" s="2"/>
      <c r="AF20" s="5"/>
      <c r="AG20" s="9"/>
      <c r="AH20" s="5"/>
      <c r="AI20" s="2"/>
      <c r="AJ20" s="5"/>
      <c r="AK20" s="3"/>
      <c r="AL20" s="5" t="str">
        <f>IF(AK20&gt;0,AK20*$AL$1,"")</f>
        <v/>
      </c>
      <c r="AM20" s="3"/>
      <c r="AN20" s="5"/>
      <c r="AO20" s="2"/>
      <c r="AP20" s="5" t="str">
        <f>IF(AO20&gt;0,AO20*$AP$1,"")</f>
        <v/>
      </c>
      <c r="AQ20" s="2"/>
      <c r="AR20" s="2"/>
      <c r="AS20" s="5">
        <f>SUM(O20,Q20,S20,U20,W20,Y20,AA20,AC20,AF20,AH20,AJ20)</f>
        <v>105.5585</v>
      </c>
      <c r="AT20" s="11">
        <f>(AS20/$AS$219)*100</f>
        <v>2.1384105556337459E-3</v>
      </c>
      <c r="AU20" s="5">
        <f>(AT20/100)*$AU$1</f>
        <v>2.5562559782045797</v>
      </c>
      <c r="AV20" s="44">
        <v>0.04</v>
      </c>
      <c r="AW20" s="44">
        <v>0</v>
      </c>
      <c r="AX20" s="46">
        <v>7.8774999999999835</v>
      </c>
      <c r="AY20" s="45">
        <v>3.5917492635801087E-3</v>
      </c>
      <c r="AZ20" s="5">
        <f t="shared" si="0"/>
        <v>4.5848679349600081</v>
      </c>
      <c r="BA20" s="1"/>
      <c r="BB20" s="1"/>
    </row>
    <row r="21" spans="1:54" s="47" customFormat="1" ht="12.75" x14ac:dyDescent="0.2">
      <c r="A21" s="1" t="s">
        <v>60</v>
      </c>
      <c r="B21" s="1" t="s">
        <v>61</v>
      </c>
      <c r="C21" s="1" t="s">
        <v>62</v>
      </c>
      <c r="D21" s="1" t="s">
        <v>63</v>
      </c>
      <c r="E21" s="1" t="s">
        <v>64</v>
      </c>
      <c r="F21" s="1" t="s">
        <v>59</v>
      </c>
      <c r="G21" s="1" t="s">
        <v>52</v>
      </c>
      <c r="H21" s="1" t="s">
        <v>53</v>
      </c>
      <c r="I21" s="2">
        <v>80</v>
      </c>
      <c r="J21" s="2">
        <v>38.76</v>
      </c>
      <c r="K21" s="2">
        <f>SUM(N21,P21,R21,T21,V21,X21,Z21,AB21,AE21,AG21,AI21)</f>
        <v>27.96</v>
      </c>
      <c r="L21" s="2">
        <f>SUM(M21,AD21,AK21,AM21,AO21,AQ21,AR21)</f>
        <v>0</v>
      </c>
      <c r="M21" s="3"/>
      <c r="N21" s="4">
        <v>10.44</v>
      </c>
      <c r="O21" s="5">
        <v>30221.977500000001</v>
      </c>
      <c r="P21" s="6">
        <v>15.69</v>
      </c>
      <c r="Q21" s="5">
        <v>38932.574374999997</v>
      </c>
      <c r="R21" s="7"/>
      <c r="S21" s="5"/>
      <c r="T21" s="8"/>
      <c r="U21" s="5"/>
      <c r="V21" s="2"/>
      <c r="W21" s="5"/>
      <c r="X21" s="2"/>
      <c r="Y21" s="5"/>
      <c r="Z21" s="9"/>
      <c r="AA21" s="5"/>
      <c r="AB21" s="10">
        <v>1.83</v>
      </c>
      <c r="AC21" s="5">
        <v>215.94</v>
      </c>
      <c r="AD21" s="2"/>
      <c r="AE21" s="2"/>
      <c r="AF21" s="5"/>
      <c r="AG21" s="9"/>
      <c r="AH21" s="5"/>
      <c r="AI21" s="2"/>
      <c r="AJ21" s="5"/>
      <c r="AK21" s="3"/>
      <c r="AL21" s="5" t="str">
        <f>IF(AK21&gt;0,AK21*$AL$1,"")</f>
        <v/>
      </c>
      <c r="AM21" s="3"/>
      <c r="AN21" s="5"/>
      <c r="AO21" s="2"/>
      <c r="AP21" s="5" t="str">
        <f>IF(AO21&gt;0,AO21*$AP$1,"")</f>
        <v/>
      </c>
      <c r="AQ21" s="2"/>
      <c r="AR21" s="2"/>
      <c r="AS21" s="5">
        <f>SUM(O21,Q21,S21,U21,W21,Y21,AA21,AC21,AF21,AH21,AJ21)</f>
        <v>69370.491875000007</v>
      </c>
      <c r="AT21" s="11">
        <f>(AS21/$AS$219)*100</f>
        <v>1.4053116714902638</v>
      </c>
      <c r="AU21" s="5">
        <f>(AT21/100)*$AU$1</f>
        <v>1679.9095720994615</v>
      </c>
      <c r="AV21" s="44">
        <v>27.96</v>
      </c>
      <c r="AW21" s="44">
        <v>0</v>
      </c>
      <c r="AX21" s="46">
        <v>5627.5518749999983</v>
      </c>
      <c r="AY21" s="45">
        <v>2.5658845195544453</v>
      </c>
      <c r="AZ21" s="5">
        <f t="shared" si="0"/>
        <v>3275.3515892112491</v>
      </c>
      <c r="BA21" s="1"/>
      <c r="BB21" s="1"/>
    </row>
    <row r="22" spans="1:54" s="47" customFormat="1" ht="12.75" x14ac:dyDescent="0.2">
      <c r="A22" s="1" t="s">
        <v>66</v>
      </c>
      <c r="B22" s="1" t="s">
        <v>55</v>
      </c>
      <c r="C22" s="1" t="s">
        <v>56</v>
      </c>
      <c r="D22" s="1" t="s">
        <v>57</v>
      </c>
      <c r="E22" s="1" t="s">
        <v>68</v>
      </c>
      <c r="F22" s="1" t="s">
        <v>59</v>
      </c>
      <c r="G22" s="1" t="s">
        <v>52</v>
      </c>
      <c r="H22" s="1" t="s">
        <v>53</v>
      </c>
      <c r="I22" s="2">
        <v>70</v>
      </c>
      <c r="J22" s="2">
        <v>0.04</v>
      </c>
      <c r="K22" s="2">
        <f>SUM(N22,P22,R22,T22,V22,X22,Z22,AB22,AE22,AG22,AI22)</f>
        <v>0.03</v>
      </c>
      <c r="L22" s="2">
        <f>SUM(M22,AD22,AK22,AM22,AO22,AQ22,AR22)</f>
        <v>0</v>
      </c>
      <c r="M22" s="3"/>
      <c r="N22" s="4"/>
      <c r="O22" s="5"/>
      <c r="P22" s="6">
        <v>0.03</v>
      </c>
      <c r="Q22" s="5">
        <v>88.621875000000003</v>
      </c>
      <c r="R22" s="7"/>
      <c r="S22" s="5"/>
      <c r="T22" s="8"/>
      <c r="U22" s="5"/>
      <c r="V22" s="2"/>
      <c r="W22" s="5"/>
      <c r="X22" s="2"/>
      <c r="Y22" s="5"/>
      <c r="Z22" s="9"/>
      <c r="AA22" s="5"/>
      <c r="AB22" s="10"/>
      <c r="AC22" s="5"/>
      <c r="AD22" s="2"/>
      <c r="AE22" s="2"/>
      <c r="AF22" s="5"/>
      <c r="AG22" s="9"/>
      <c r="AH22" s="5"/>
      <c r="AI22" s="2"/>
      <c r="AJ22" s="5"/>
      <c r="AK22" s="3"/>
      <c r="AL22" s="5" t="str">
        <f>IF(AK22&gt;0,AK22*$AL$1,"")</f>
        <v/>
      </c>
      <c r="AM22" s="3"/>
      <c r="AN22" s="5"/>
      <c r="AO22" s="2"/>
      <c r="AP22" s="5" t="str">
        <f>IF(AO22&gt;0,AO22*$AP$1,"")</f>
        <v/>
      </c>
      <c r="AQ22" s="2"/>
      <c r="AR22" s="2"/>
      <c r="AS22" s="5">
        <f>SUM(O22,Q22,S22,U22,W22,Y22,AA22,AC22,AF22,AH22,AJ22)</f>
        <v>88.621875000000003</v>
      </c>
      <c r="AT22" s="11">
        <f>(AS22/$AS$219)*100</f>
        <v>1.7953073694686298E-3</v>
      </c>
      <c r="AU22" s="5">
        <f>(AT22/100)*$AU$1</f>
        <v>2.1461104294628002</v>
      </c>
      <c r="AV22" s="44">
        <v>0.03</v>
      </c>
      <c r="AW22" s="44">
        <v>0</v>
      </c>
      <c r="AX22" s="46">
        <v>5.9081250000000125</v>
      </c>
      <c r="AY22" s="45">
        <v>2.6938119476850927E-3</v>
      </c>
      <c r="AZ22" s="5">
        <f t="shared" si="0"/>
        <v>3.438650951220021</v>
      </c>
      <c r="BA22" s="1"/>
      <c r="BB22" s="1"/>
    </row>
    <row r="23" spans="1:54" s="47" customFormat="1" ht="12.75" x14ac:dyDescent="0.2">
      <c r="A23" s="1" t="s">
        <v>66</v>
      </c>
      <c r="B23" s="1" t="s">
        <v>55</v>
      </c>
      <c r="C23" s="1" t="s">
        <v>56</v>
      </c>
      <c r="D23" s="1" t="s">
        <v>57</v>
      </c>
      <c r="E23" s="1" t="s">
        <v>67</v>
      </c>
      <c r="F23" s="1" t="s">
        <v>59</v>
      </c>
      <c r="G23" s="1" t="s">
        <v>52</v>
      </c>
      <c r="H23" s="1" t="s">
        <v>53</v>
      </c>
      <c r="I23" s="2">
        <v>70</v>
      </c>
      <c r="J23" s="2">
        <v>39.82</v>
      </c>
      <c r="K23" s="2">
        <f>SUM(N23,P23,R23,T23,V23,X23,Z23,AB23,AE23,AG23,AI23)</f>
        <v>4.6100000000000003</v>
      </c>
      <c r="L23" s="2">
        <f>SUM(M23,AD23,AK23,AM23,AO23,AQ23,AR23)</f>
        <v>0</v>
      </c>
      <c r="M23" s="3"/>
      <c r="N23" s="4"/>
      <c r="O23" s="5"/>
      <c r="P23" s="6">
        <v>4.6100000000000003</v>
      </c>
      <c r="Q23" s="5">
        <v>13647.768749999999</v>
      </c>
      <c r="R23" s="7"/>
      <c r="S23" s="5"/>
      <c r="T23" s="8"/>
      <c r="U23" s="5"/>
      <c r="V23" s="2"/>
      <c r="W23" s="5"/>
      <c r="X23" s="2"/>
      <c r="Y23" s="5"/>
      <c r="Z23" s="9"/>
      <c r="AA23" s="5"/>
      <c r="AB23" s="10"/>
      <c r="AC23" s="5"/>
      <c r="AD23" s="2"/>
      <c r="AE23" s="2"/>
      <c r="AF23" s="5"/>
      <c r="AG23" s="9"/>
      <c r="AH23" s="5"/>
      <c r="AI23" s="2"/>
      <c r="AJ23" s="5"/>
      <c r="AK23" s="3"/>
      <c r="AL23" s="5" t="str">
        <f>IF(AK23&gt;0,AK23*$AL$1,"")</f>
        <v/>
      </c>
      <c r="AM23" s="3"/>
      <c r="AN23" s="5"/>
      <c r="AO23" s="2"/>
      <c r="AP23" s="5" t="str">
        <f>IF(AO23&gt;0,AO23*$AP$1,"")</f>
        <v/>
      </c>
      <c r="AQ23" s="2"/>
      <c r="AR23" s="2"/>
      <c r="AS23" s="5">
        <f>SUM(O23,Q23,S23,U23,W23,Y23,AA23,AC23,AF23,AH23,AJ23)</f>
        <v>13647.768749999999</v>
      </c>
      <c r="AT23" s="11">
        <f>(AS23/$AS$219)*100</f>
        <v>0.276477334898169</v>
      </c>
      <c r="AU23" s="5">
        <f>(AT23/100)*$AU$1</f>
        <v>330.50100613727125</v>
      </c>
      <c r="AV23" s="44">
        <v>4.6100000000000003</v>
      </c>
      <c r="AW23" s="44">
        <v>0</v>
      </c>
      <c r="AX23" s="46">
        <v>937.42249999999876</v>
      </c>
      <c r="AY23" s="45">
        <v>0.42741816236603325</v>
      </c>
      <c r="AZ23" s="5">
        <f t="shared" si="0"/>
        <v>545.59928426024146</v>
      </c>
      <c r="BA23" s="1"/>
      <c r="BB23" s="1"/>
    </row>
    <row r="24" spans="1:54" s="47" customFormat="1" ht="12.75" x14ac:dyDescent="0.2">
      <c r="A24" s="1" t="s">
        <v>69</v>
      </c>
      <c r="B24" s="1" t="s">
        <v>55</v>
      </c>
      <c r="C24" s="1" t="s">
        <v>56</v>
      </c>
      <c r="D24" s="1" t="s">
        <v>57</v>
      </c>
      <c r="E24" s="1" t="s">
        <v>68</v>
      </c>
      <c r="F24" s="1" t="s">
        <v>59</v>
      </c>
      <c r="G24" s="1" t="s">
        <v>52</v>
      </c>
      <c r="H24" s="1" t="s">
        <v>53</v>
      </c>
      <c r="I24" s="2">
        <v>80</v>
      </c>
      <c r="J24" s="2">
        <v>40.57</v>
      </c>
      <c r="K24" s="2">
        <f>SUM(N24,P24,R24,T24,V24,X24,Z24,AB24,AE24,AG24,AI24)</f>
        <v>35.26</v>
      </c>
      <c r="L24" s="2">
        <f>SUM(M24,AD24,AK24,AM24,AO24,AQ24,AR24)</f>
        <v>0</v>
      </c>
      <c r="M24" s="3"/>
      <c r="N24" s="4"/>
      <c r="O24" s="5"/>
      <c r="P24" s="6">
        <v>12.7</v>
      </c>
      <c r="Q24" s="5">
        <v>32866.505499999999</v>
      </c>
      <c r="R24" s="7">
        <v>22.56</v>
      </c>
      <c r="S24" s="5">
        <v>26578.689249999999</v>
      </c>
      <c r="T24" s="8"/>
      <c r="U24" s="5"/>
      <c r="V24" s="2"/>
      <c r="W24" s="5"/>
      <c r="X24" s="2"/>
      <c r="Y24" s="5"/>
      <c r="Z24" s="9"/>
      <c r="AA24" s="5"/>
      <c r="AB24" s="10"/>
      <c r="AC24" s="5"/>
      <c r="AD24" s="2"/>
      <c r="AE24" s="2"/>
      <c r="AF24" s="5"/>
      <c r="AG24" s="9"/>
      <c r="AH24" s="5"/>
      <c r="AI24" s="2"/>
      <c r="AJ24" s="5"/>
      <c r="AK24" s="3"/>
      <c r="AL24" s="5" t="str">
        <f>IF(AK24&gt;0,AK24*$AL$1,"")</f>
        <v/>
      </c>
      <c r="AM24" s="3"/>
      <c r="AN24" s="5"/>
      <c r="AO24" s="2"/>
      <c r="AP24" s="5" t="str">
        <f>IF(AO24&gt;0,AO24*$AP$1,"")</f>
        <v/>
      </c>
      <c r="AQ24" s="2"/>
      <c r="AR24" s="2"/>
      <c r="AS24" s="5">
        <f>SUM(O24,Q24,S24,U24,W24,Y24,AA24,AC24,AF24,AH24,AJ24)</f>
        <v>59445.194749999995</v>
      </c>
      <c r="AT24" s="11">
        <f>(AS24/$AS$219)*100</f>
        <v>1.2042443946731312</v>
      </c>
      <c r="AU24" s="5">
        <f>(AT24/100)*$AU$1</f>
        <v>1439.5537493922609</v>
      </c>
      <c r="AV24" s="44">
        <v>35.26</v>
      </c>
      <c r="AW24" s="44">
        <v>0</v>
      </c>
      <c r="AX24" s="46">
        <v>4573.0774999999994</v>
      </c>
      <c r="AY24" s="45">
        <v>2.0850965081459596</v>
      </c>
      <c r="AZ24" s="5">
        <f t="shared" si="0"/>
        <v>2661.6256926483175</v>
      </c>
      <c r="BA24" s="1"/>
      <c r="BB24" s="1"/>
    </row>
    <row r="25" spans="1:54" s="47" customFormat="1" ht="12.75" x14ac:dyDescent="0.2">
      <c r="A25" s="1" t="s">
        <v>69</v>
      </c>
      <c r="B25" s="1" t="s">
        <v>55</v>
      </c>
      <c r="C25" s="1" t="s">
        <v>56</v>
      </c>
      <c r="D25" s="1" t="s">
        <v>57</v>
      </c>
      <c r="E25" s="1" t="s">
        <v>70</v>
      </c>
      <c r="F25" s="1" t="s">
        <v>59</v>
      </c>
      <c r="G25" s="1" t="s">
        <v>52</v>
      </c>
      <c r="H25" s="1" t="s">
        <v>53</v>
      </c>
      <c r="I25" s="2">
        <v>80</v>
      </c>
      <c r="J25" s="2">
        <v>40.659999999999997</v>
      </c>
      <c r="K25" s="2">
        <f>SUM(N25,P25,R25,T25,V25,X25,Z25,AB25,AE25,AG25,AI25)</f>
        <v>12.39</v>
      </c>
      <c r="L25" s="2">
        <f>SUM(M25,AD25,AK25,AM25,AO25,AQ25,AR25)</f>
        <v>0</v>
      </c>
      <c r="M25" s="3"/>
      <c r="N25" s="4"/>
      <c r="O25" s="5"/>
      <c r="P25" s="6"/>
      <c r="Q25" s="5"/>
      <c r="R25" s="7">
        <v>8.5500000000000007</v>
      </c>
      <c r="S25" s="5">
        <v>9519.6132500000003</v>
      </c>
      <c r="T25" s="8">
        <v>3.84</v>
      </c>
      <c r="U25" s="5">
        <v>1295.3320000000001</v>
      </c>
      <c r="V25" s="2"/>
      <c r="W25" s="5"/>
      <c r="X25" s="2"/>
      <c r="Y25" s="5"/>
      <c r="Z25" s="9"/>
      <c r="AA25" s="5"/>
      <c r="AB25" s="10"/>
      <c r="AC25" s="5"/>
      <c r="AD25" s="2"/>
      <c r="AE25" s="2"/>
      <c r="AF25" s="5"/>
      <c r="AG25" s="9"/>
      <c r="AH25" s="5"/>
      <c r="AI25" s="2"/>
      <c r="AJ25" s="5"/>
      <c r="AK25" s="3"/>
      <c r="AL25" s="5" t="str">
        <f>IF(AK25&gt;0,AK25*$AL$1,"")</f>
        <v/>
      </c>
      <c r="AM25" s="3"/>
      <c r="AN25" s="5"/>
      <c r="AO25" s="2"/>
      <c r="AP25" s="5" t="str">
        <f>IF(AO25&gt;0,AO25*$AP$1,"")</f>
        <v/>
      </c>
      <c r="AQ25" s="2"/>
      <c r="AR25" s="2"/>
      <c r="AS25" s="5">
        <f>SUM(O25,Q25,S25,U25,W25,Y25,AA25,AC25,AF25,AH25,AJ25)</f>
        <v>10814.945250000001</v>
      </c>
      <c r="AT25" s="11">
        <f>(AS25/$AS$219)*100</f>
        <v>0.21908982300052615</v>
      </c>
      <c r="AU25" s="5">
        <f>(AT25/100)*$AU$1</f>
        <v>261.89997441482899</v>
      </c>
      <c r="AV25" s="44">
        <v>12.39</v>
      </c>
      <c r="AW25" s="44">
        <v>0</v>
      </c>
      <c r="AX25" s="46">
        <v>896.1262499999998</v>
      </c>
      <c r="AY25" s="45">
        <v>0.40858912072514253</v>
      </c>
      <c r="AZ25" s="5">
        <f t="shared" si="0"/>
        <v>521.56401260564451</v>
      </c>
      <c r="BA25" s="1"/>
      <c r="BB25" s="1"/>
    </row>
    <row r="26" spans="1:54" s="47" customFormat="1" ht="12.75" x14ac:dyDescent="0.2">
      <c r="A26" s="1" t="s">
        <v>71</v>
      </c>
      <c r="B26" s="1" t="s">
        <v>55</v>
      </c>
      <c r="C26" s="1" t="s">
        <v>56</v>
      </c>
      <c r="D26" s="1" t="s">
        <v>57</v>
      </c>
      <c r="E26" s="1" t="s">
        <v>65</v>
      </c>
      <c r="F26" s="1" t="s">
        <v>59</v>
      </c>
      <c r="G26" s="1" t="s">
        <v>52</v>
      </c>
      <c r="H26" s="1" t="s">
        <v>53</v>
      </c>
      <c r="I26" s="2">
        <v>80</v>
      </c>
      <c r="J26" s="2">
        <v>39.74</v>
      </c>
      <c r="K26" s="2">
        <f>SUM(N26,P26,R26,T26,V26,X26,Z26,AB26,AE26,AG26,AI26)</f>
        <v>39.730000000000004</v>
      </c>
      <c r="L26" s="2">
        <f>SUM(M26,AD26,AK26,AM26,AO26,AQ26,AR26)</f>
        <v>0</v>
      </c>
      <c r="M26" s="3"/>
      <c r="N26" s="4">
        <v>4.91</v>
      </c>
      <c r="O26" s="5">
        <v>15052.591125000001</v>
      </c>
      <c r="P26" s="6">
        <v>23.48</v>
      </c>
      <c r="Q26" s="5">
        <v>59268.734500000013</v>
      </c>
      <c r="R26" s="7">
        <v>11.34</v>
      </c>
      <c r="S26" s="5">
        <v>14117.856</v>
      </c>
      <c r="T26" s="8"/>
      <c r="U26" s="5"/>
      <c r="V26" s="2"/>
      <c r="W26" s="5"/>
      <c r="X26" s="2"/>
      <c r="Y26" s="5"/>
      <c r="Z26" s="9"/>
      <c r="AA26" s="5"/>
      <c r="AB26" s="10"/>
      <c r="AC26" s="5"/>
      <c r="AD26" s="2"/>
      <c r="AE26" s="2"/>
      <c r="AF26" s="5"/>
      <c r="AG26" s="9"/>
      <c r="AH26" s="5"/>
      <c r="AI26" s="2"/>
      <c r="AJ26" s="5"/>
      <c r="AK26" s="3"/>
      <c r="AL26" s="5" t="str">
        <f>IF(AK26&gt;0,AK26*$AL$1,"")</f>
        <v/>
      </c>
      <c r="AM26" s="3"/>
      <c r="AN26" s="5"/>
      <c r="AO26" s="2"/>
      <c r="AP26" s="5" t="str">
        <f>IF(AO26&gt;0,AO26*$AP$1,"")</f>
        <v/>
      </c>
      <c r="AQ26" s="2"/>
      <c r="AR26" s="2"/>
      <c r="AS26" s="5">
        <f>SUM(O26,Q26,S26,U26,W26,Y26,AA26,AC26,AF26,AH26,AJ26)</f>
        <v>88439.181625000012</v>
      </c>
      <c r="AT26" s="11">
        <f>(AS26/$AS$219)*100</f>
        <v>1.791606355892799</v>
      </c>
      <c r="AU26" s="5">
        <f>(AT26/100)*$AU$1</f>
        <v>2141.6862378342521</v>
      </c>
      <c r="AV26" s="44">
        <v>39.730000000000004</v>
      </c>
      <c r="AW26" s="44">
        <v>0</v>
      </c>
      <c r="AX26" s="46">
        <v>6856.4693750000133</v>
      </c>
      <c r="AY26" s="45">
        <v>3.1262099433089072</v>
      </c>
      <c r="AZ26" s="5">
        <f t="shared" si="0"/>
        <v>3990.60699263382</v>
      </c>
      <c r="BA26" s="1"/>
      <c r="BB26" s="1"/>
    </row>
    <row r="27" spans="1:54" s="47" customFormat="1" ht="12.75" x14ac:dyDescent="0.2">
      <c r="A27" s="1" t="s">
        <v>71</v>
      </c>
      <c r="B27" s="1" t="s">
        <v>55</v>
      </c>
      <c r="C27" s="1" t="s">
        <v>56</v>
      </c>
      <c r="D27" s="1" t="s">
        <v>57</v>
      </c>
      <c r="E27" s="1" t="s">
        <v>72</v>
      </c>
      <c r="F27" s="1" t="s">
        <v>59</v>
      </c>
      <c r="G27" s="1" t="s">
        <v>52</v>
      </c>
      <c r="H27" s="1" t="s">
        <v>53</v>
      </c>
      <c r="I27" s="2">
        <v>80</v>
      </c>
      <c r="J27" s="2">
        <v>40.03</v>
      </c>
      <c r="K27" s="2">
        <f>SUM(N27,P27,R27,T27,V27,X27,Z27,AB27,AE27,AG27,AI27)</f>
        <v>30.479999999999997</v>
      </c>
      <c r="L27" s="2">
        <f>SUM(M27,AD27,AK27,AM27,AO27,AQ27,AR27)</f>
        <v>0</v>
      </c>
      <c r="M27" s="3"/>
      <c r="N27" s="4"/>
      <c r="O27" s="5"/>
      <c r="P27" s="6"/>
      <c r="Q27" s="5"/>
      <c r="R27" s="7">
        <v>17.739999999999998</v>
      </c>
      <c r="S27" s="5">
        <v>20087.8675</v>
      </c>
      <c r="T27" s="8">
        <v>12.74</v>
      </c>
      <c r="U27" s="5">
        <v>4418.7034999999996</v>
      </c>
      <c r="V27" s="2"/>
      <c r="W27" s="5"/>
      <c r="X27" s="2"/>
      <c r="Y27" s="5"/>
      <c r="Z27" s="9"/>
      <c r="AA27" s="5"/>
      <c r="AB27" s="10"/>
      <c r="AC27" s="5"/>
      <c r="AD27" s="2"/>
      <c r="AE27" s="2"/>
      <c r="AF27" s="5"/>
      <c r="AG27" s="9"/>
      <c r="AH27" s="5"/>
      <c r="AI27" s="2"/>
      <c r="AJ27" s="5"/>
      <c r="AK27" s="3"/>
      <c r="AL27" s="5" t="str">
        <f>IF(AK27&gt;0,AK27*$AL$1,"")</f>
        <v/>
      </c>
      <c r="AM27" s="3"/>
      <c r="AN27" s="5"/>
      <c r="AO27" s="2"/>
      <c r="AP27" s="5" t="str">
        <f>IF(AO27&gt;0,AO27*$AP$1,"")</f>
        <v/>
      </c>
      <c r="AQ27" s="2"/>
      <c r="AR27" s="2"/>
      <c r="AS27" s="5">
        <f>SUM(O27,Q27,S27,U27,W27,Y27,AA27,AC27,AF27,AH27,AJ27)</f>
        <v>24506.571</v>
      </c>
      <c r="AT27" s="11">
        <f>(AS27/$AS$219)*100</f>
        <v>0.49645561568976299</v>
      </c>
      <c r="AU27" s="5">
        <f>(AT27/100)*$AU$1</f>
        <v>593.46304299554265</v>
      </c>
      <c r="AV27" s="44">
        <v>30.479999999999997</v>
      </c>
      <c r="AW27" s="44">
        <v>0</v>
      </c>
      <c r="AX27" s="46">
        <v>1998.8915000000015</v>
      </c>
      <c r="AY27" s="45">
        <v>0.91139537583009322</v>
      </c>
      <c r="AZ27" s="5">
        <f t="shared" si="0"/>
        <v>1163.3961972471138</v>
      </c>
      <c r="BA27" s="1"/>
      <c r="BB27" s="1"/>
    </row>
    <row r="28" spans="1:54" s="47" customFormat="1" ht="12.75" x14ac:dyDescent="0.2">
      <c r="A28" s="1" t="s">
        <v>73</v>
      </c>
      <c r="B28" s="1" t="s">
        <v>311</v>
      </c>
      <c r="C28" s="1" t="s">
        <v>312</v>
      </c>
      <c r="D28" s="1" t="s">
        <v>74</v>
      </c>
      <c r="E28" s="1" t="s">
        <v>79</v>
      </c>
      <c r="F28" s="1" t="s">
        <v>76</v>
      </c>
      <c r="G28" s="1" t="s">
        <v>77</v>
      </c>
      <c r="H28" s="1" t="s">
        <v>53</v>
      </c>
      <c r="I28" s="2">
        <v>127.92</v>
      </c>
      <c r="J28" s="2">
        <v>38.119999999999997</v>
      </c>
      <c r="K28" s="2">
        <f>SUM(N28,P28,R28,T28,V28,X28,Z28,AB28,AE28,AG28,AI28)</f>
        <v>38.1</v>
      </c>
      <c r="L28" s="2">
        <f>SUM(M28,AD28,AK28,AM28,AO28,AQ28,AR28)</f>
        <v>0</v>
      </c>
      <c r="M28" s="3"/>
      <c r="N28" s="4"/>
      <c r="O28" s="5"/>
      <c r="P28" s="6">
        <v>1.01</v>
      </c>
      <c r="Q28" s="5">
        <v>2148.19425</v>
      </c>
      <c r="R28" s="7">
        <v>17.350000000000001</v>
      </c>
      <c r="S28" s="5">
        <v>17309.227500000001</v>
      </c>
      <c r="T28" s="8">
        <v>19.739999999999998</v>
      </c>
      <c r="U28" s="5">
        <v>5902.7535000000007</v>
      </c>
      <c r="V28" s="2"/>
      <c r="W28" s="5"/>
      <c r="X28" s="2"/>
      <c r="Y28" s="5"/>
      <c r="Z28" s="9"/>
      <c r="AA28" s="5"/>
      <c r="AB28" s="10"/>
      <c r="AC28" s="5"/>
      <c r="AD28" s="2"/>
      <c r="AE28" s="2"/>
      <c r="AF28" s="5"/>
      <c r="AG28" s="9"/>
      <c r="AH28" s="5"/>
      <c r="AI28" s="2"/>
      <c r="AJ28" s="5"/>
      <c r="AK28" s="3"/>
      <c r="AL28" s="5" t="str">
        <f>IF(AK28&gt;0,AK28*$AL$1,"")</f>
        <v/>
      </c>
      <c r="AM28" s="3"/>
      <c r="AN28" s="5"/>
      <c r="AO28" s="2"/>
      <c r="AP28" s="5" t="str">
        <f>IF(AO28&gt;0,AO28*$AP$1,"")</f>
        <v/>
      </c>
      <c r="AQ28" s="2"/>
      <c r="AR28" s="2"/>
      <c r="AS28" s="5">
        <f>SUM(O28,Q28,S28,U28,W28,Y28,AA28,AC28,AF28,AH28,AJ28)</f>
        <v>25360.17525</v>
      </c>
      <c r="AT28" s="11">
        <f>(AS28/$AS$219)*100</f>
        <v>0.51374798284668377</v>
      </c>
      <c r="AU28" s="5">
        <f>(AT28/100)*$AU$1</f>
        <v>614.13433869492587</v>
      </c>
      <c r="AV28" s="44">
        <v>0</v>
      </c>
      <c r="AW28" s="44">
        <v>0</v>
      </c>
      <c r="AX28" s="46">
        <v>0</v>
      </c>
      <c r="AY28" s="45">
        <v>0</v>
      </c>
      <c r="AZ28" s="5">
        <f t="shared" si="0"/>
        <v>0</v>
      </c>
      <c r="BA28" s="1"/>
      <c r="BB28" s="1"/>
    </row>
    <row r="29" spans="1:54" s="47" customFormat="1" ht="12.75" x14ac:dyDescent="0.2">
      <c r="A29" s="1" t="s">
        <v>73</v>
      </c>
      <c r="B29" s="1" t="s">
        <v>311</v>
      </c>
      <c r="C29" s="1" t="s">
        <v>312</v>
      </c>
      <c r="D29" s="1" t="s">
        <v>74</v>
      </c>
      <c r="E29" s="1" t="s">
        <v>80</v>
      </c>
      <c r="F29" s="1" t="s">
        <v>76</v>
      </c>
      <c r="G29" s="1" t="s">
        <v>77</v>
      </c>
      <c r="H29" s="1" t="s">
        <v>53</v>
      </c>
      <c r="I29" s="2">
        <v>127.92</v>
      </c>
      <c r="J29" s="2">
        <v>20.14</v>
      </c>
      <c r="K29" s="2">
        <f>SUM(N29,P29,R29,T29,V29,X29,Z29,AB29,AE29,AG29,AI29)</f>
        <v>18.669999999999998</v>
      </c>
      <c r="L29" s="2">
        <f>SUM(M29,AD29,AK29,AM29,AO29,AQ29,AR29)</f>
        <v>0.87</v>
      </c>
      <c r="M29" s="3"/>
      <c r="N29" s="4"/>
      <c r="O29" s="5"/>
      <c r="P29" s="6">
        <v>12.77</v>
      </c>
      <c r="Q29" s="5">
        <v>27160.832249999999</v>
      </c>
      <c r="R29" s="7">
        <v>4.68</v>
      </c>
      <c r="S29" s="5">
        <v>4669.0020000000004</v>
      </c>
      <c r="T29" s="8">
        <v>0.9</v>
      </c>
      <c r="U29" s="5">
        <v>269.12250000000012</v>
      </c>
      <c r="V29" s="2"/>
      <c r="W29" s="5"/>
      <c r="X29" s="2"/>
      <c r="Y29" s="5"/>
      <c r="Z29" s="9">
        <v>0.14000000000000001</v>
      </c>
      <c r="AA29" s="5">
        <v>16.726500000000001</v>
      </c>
      <c r="AB29" s="10">
        <v>0.18</v>
      </c>
      <c r="AC29" s="5">
        <v>19.440000000000001</v>
      </c>
      <c r="AD29" s="2"/>
      <c r="AE29" s="2"/>
      <c r="AF29" s="5"/>
      <c r="AG29" s="9"/>
      <c r="AH29" s="5"/>
      <c r="AI29" s="2"/>
      <c r="AJ29" s="5"/>
      <c r="AK29" s="3"/>
      <c r="AL29" s="5" t="str">
        <f>IF(AK29&gt;0,AK29*$AL$1,"")</f>
        <v/>
      </c>
      <c r="AM29" s="3"/>
      <c r="AN29" s="5"/>
      <c r="AO29" s="2"/>
      <c r="AP29" s="5" t="str">
        <f>IF(AO29&gt;0,AO29*$AP$1,"")</f>
        <v/>
      </c>
      <c r="AQ29" s="2">
        <v>0.87</v>
      </c>
      <c r="AR29" s="2"/>
      <c r="AS29" s="5">
        <f>SUM(O29,Q29,S29,U29,W29,Y29,AA29,AC29,AF29,AH29,AJ29)</f>
        <v>32135.123250000001</v>
      </c>
      <c r="AT29" s="11">
        <f>(AS29/$AS$219)*100</f>
        <v>0.6509952942149746</v>
      </c>
      <c r="AU29" s="5">
        <f>(AT29/100)*$AU$1</f>
        <v>778.19977470458059</v>
      </c>
      <c r="AV29" s="44">
        <v>0</v>
      </c>
      <c r="AW29" s="44">
        <v>0</v>
      </c>
      <c r="AX29" s="46">
        <v>0</v>
      </c>
      <c r="AY29" s="45">
        <v>0</v>
      </c>
      <c r="AZ29" s="5">
        <f t="shared" si="0"/>
        <v>0</v>
      </c>
      <c r="BA29" s="1"/>
      <c r="BB29" s="1"/>
    </row>
    <row r="30" spans="1:54" s="47" customFormat="1" ht="12.75" x14ac:dyDescent="0.2">
      <c r="A30" s="1" t="s">
        <v>73</v>
      </c>
      <c r="B30" s="1" t="s">
        <v>311</v>
      </c>
      <c r="C30" s="1" t="s">
        <v>312</v>
      </c>
      <c r="D30" s="1" t="s">
        <v>74</v>
      </c>
      <c r="E30" s="1" t="s">
        <v>75</v>
      </c>
      <c r="F30" s="1" t="s">
        <v>76</v>
      </c>
      <c r="G30" s="1" t="s">
        <v>77</v>
      </c>
      <c r="H30" s="1" t="s">
        <v>53</v>
      </c>
      <c r="I30" s="2">
        <v>127.92</v>
      </c>
      <c r="J30" s="2">
        <v>40.380000000000003</v>
      </c>
      <c r="K30" s="2">
        <f>SUM(N30,P30,R30,T30,V30,X30,Z30,AB30,AE30,AG30,AI30)</f>
        <v>40</v>
      </c>
      <c r="L30" s="2">
        <f>SUM(M30,AD30,AK30,AM30,AO30,AQ30,AR30)</f>
        <v>0</v>
      </c>
      <c r="M30" s="3"/>
      <c r="N30" s="4"/>
      <c r="O30" s="5"/>
      <c r="P30" s="6">
        <v>28.21</v>
      </c>
      <c r="Q30" s="5">
        <v>61336.59</v>
      </c>
      <c r="R30" s="7">
        <v>9.9700000000000006</v>
      </c>
      <c r="S30" s="5">
        <v>10378.210004952951</v>
      </c>
      <c r="T30" s="8">
        <v>1.82</v>
      </c>
      <c r="U30" s="5">
        <v>545.02823179791972</v>
      </c>
      <c r="V30" s="2"/>
      <c r="W30" s="5"/>
      <c r="X30" s="2"/>
      <c r="Y30" s="5"/>
      <c r="Z30" s="9"/>
      <c r="AA30" s="5"/>
      <c r="AB30" s="10"/>
      <c r="AC30" s="5"/>
      <c r="AD30" s="2"/>
      <c r="AE30" s="2"/>
      <c r="AF30" s="5"/>
      <c r="AG30" s="9"/>
      <c r="AH30" s="5"/>
      <c r="AI30" s="2"/>
      <c r="AJ30" s="5"/>
      <c r="AK30" s="3"/>
      <c r="AL30" s="5" t="str">
        <f>IF(AK30&gt;0,AK30*$AL$1,"")</f>
        <v/>
      </c>
      <c r="AM30" s="3"/>
      <c r="AN30" s="5"/>
      <c r="AO30" s="2"/>
      <c r="AP30" s="5" t="str">
        <f>IF(AO30&gt;0,AO30*$AP$1,"")</f>
        <v/>
      </c>
      <c r="AQ30" s="2"/>
      <c r="AR30" s="2"/>
      <c r="AS30" s="5">
        <f>SUM(O30,Q30,S30,U30,W30,Y30,AA30,AC30,AF30,AH30,AJ30)</f>
        <v>72259.828236750865</v>
      </c>
      <c r="AT30" s="11">
        <f>(AS30/$AS$219)*100</f>
        <v>1.4638440244011561</v>
      </c>
      <c r="AU30" s="5">
        <f>(AT30/100)*$AU$1</f>
        <v>1749.8791467691422</v>
      </c>
      <c r="AV30" s="44">
        <v>0</v>
      </c>
      <c r="AW30" s="44">
        <v>0</v>
      </c>
      <c r="AX30" s="46">
        <v>0</v>
      </c>
      <c r="AY30" s="45">
        <v>0</v>
      </c>
      <c r="AZ30" s="5">
        <f t="shared" si="0"/>
        <v>0</v>
      </c>
      <c r="BA30" s="1"/>
      <c r="BB30" s="1"/>
    </row>
    <row r="31" spans="1:54" s="47" customFormat="1" ht="12.75" x14ac:dyDescent="0.2">
      <c r="A31" s="1" t="s">
        <v>73</v>
      </c>
      <c r="B31" s="1" t="s">
        <v>311</v>
      </c>
      <c r="C31" s="1" t="s">
        <v>312</v>
      </c>
      <c r="D31" s="1" t="s">
        <v>74</v>
      </c>
      <c r="E31" s="1" t="s">
        <v>78</v>
      </c>
      <c r="F31" s="1" t="s">
        <v>76</v>
      </c>
      <c r="G31" s="1" t="s">
        <v>77</v>
      </c>
      <c r="H31" s="1" t="s">
        <v>53</v>
      </c>
      <c r="I31" s="2">
        <v>127.92</v>
      </c>
      <c r="J31" s="2">
        <v>28.03</v>
      </c>
      <c r="K31" s="2">
        <f>SUM(N31,P31,R31,T31,V31,X31,Z31,AB31,AE31,AG31,AI31)</f>
        <v>28.03</v>
      </c>
      <c r="L31" s="2">
        <f>SUM(M31,AD31,AK31,AM31,AO31,AQ31,AR31)</f>
        <v>0</v>
      </c>
      <c r="M31" s="3"/>
      <c r="N31" s="4">
        <v>6.67</v>
      </c>
      <c r="O31" s="5">
        <v>17383.187249999999</v>
      </c>
      <c r="P31" s="6">
        <v>21.36</v>
      </c>
      <c r="Q31" s="5">
        <v>45431.118000000002</v>
      </c>
      <c r="R31" s="7"/>
      <c r="S31" s="5"/>
      <c r="T31" s="8"/>
      <c r="U31" s="5"/>
      <c r="V31" s="2"/>
      <c r="W31" s="5"/>
      <c r="X31" s="2"/>
      <c r="Y31" s="5"/>
      <c r="Z31" s="9"/>
      <c r="AA31" s="5"/>
      <c r="AB31" s="10"/>
      <c r="AC31" s="5"/>
      <c r="AD31" s="2"/>
      <c r="AE31" s="2"/>
      <c r="AF31" s="5"/>
      <c r="AG31" s="9"/>
      <c r="AH31" s="5"/>
      <c r="AI31" s="2"/>
      <c r="AJ31" s="5"/>
      <c r="AK31" s="3"/>
      <c r="AL31" s="5" t="str">
        <f>IF(AK31&gt;0,AK31*$AL$1,"")</f>
        <v/>
      </c>
      <c r="AM31" s="3"/>
      <c r="AN31" s="5"/>
      <c r="AO31" s="2"/>
      <c r="AP31" s="5" t="str">
        <f>IF(AO31&gt;0,AO31*$AP$1,"")</f>
        <v/>
      </c>
      <c r="AQ31" s="2"/>
      <c r="AR31" s="2"/>
      <c r="AS31" s="5">
        <f>SUM(O31,Q31,S31,U31,W31,Y31,AA31,AC31,AF31,AH31,AJ31)</f>
        <v>62814.305250000005</v>
      </c>
      <c r="AT31" s="11">
        <f>(AS31/$AS$219)*100</f>
        <v>1.2724960414500037</v>
      </c>
      <c r="AU31" s="5">
        <f>(AT31/100)*$AU$1</f>
        <v>1521.1417679493345</v>
      </c>
      <c r="AV31" s="44">
        <v>0</v>
      </c>
      <c r="AW31" s="44">
        <v>0</v>
      </c>
      <c r="AX31" s="46">
        <v>0</v>
      </c>
      <c r="AY31" s="45">
        <v>0</v>
      </c>
      <c r="AZ31" s="5">
        <f t="shared" si="0"/>
        <v>0</v>
      </c>
      <c r="BA31" s="1"/>
      <c r="BB31" s="1"/>
    </row>
    <row r="32" spans="1:54" s="47" customFormat="1" ht="12.75" x14ac:dyDescent="0.2">
      <c r="A32" s="1" t="s">
        <v>81</v>
      </c>
      <c r="B32" s="1" t="s">
        <v>82</v>
      </c>
      <c r="C32" s="1" t="s">
        <v>83</v>
      </c>
      <c r="D32" s="1" t="s">
        <v>84</v>
      </c>
      <c r="E32" s="1" t="s">
        <v>80</v>
      </c>
      <c r="F32" s="1" t="s">
        <v>76</v>
      </c>
      <c r="G32" s="1" t="s">
        <v>77</v>
      </c>
      <c r="H32" s="1" t="s">
        <v>53</v>
      </c>
      <c r="I32" s="2">
        <v>5.24</v>
      </c>
      <c r="J32" s="2">
        <v>5.01</v>
      </c>
      <c r="K32" s="2">
        <f>SUM(N32,P32,R32,T32,V32,X32,Z32,AB32,AE32,AG32,AI32)</f>
        <v>4.99</v>
      </c>
      <c r="L32" s="2">
        <f>SUM(M32,AD32,AK32,AM32,AO32,AQ32,AR32)</f>
        <v>0</v>
      </c>
      <c r="M32" s="3"/>
      <c r="N32" s="4"/>
      <c r="O32" s="5"/>
      <c r="P32" s="6">
        <v>0.08</v>
      </c>
      <c r="Q32" s="5">
        <v>170.154</v>
      </c>
      <c r="R32" s="7">
        <v>0.04</v>
      </c>
      <c r="S32" s="5">
        <v>39.906000000000013</v>
      </c>
      <c r="T32" s="8"/>
      <c r="U32" s="5"/>
      <c r="V32" s="2"/>
      <c r="W32" s="5"/>
      <c r="X32" s="2"/>
      <c r="Y32" s="5"/>
      <c r="Z32" s="9">
        <v>1.3</v>
      </c>
      <c r="AA32" s="5">
        <v>155.3175</v>
      </c>
      <c r="AB32" s="10">
        <v>3.57</v>
      </c>
      <c r="AC32" s="5">
        <v>385.56</v>
      </c>
      <c r="AD32" s="2"/>
      <c r="AE32" s="2"/>
      <c r="AF32" s="5"/>
      <c r="AG32" s="9"/>
      <c r="AH32" s="5"/>
      <c r="AI32" s="2"/>
      <c r="AJ32" s="5"/>
      <c r="AK32" s="3"/>
      <c r="AL32" s="5" t="str">
        <f>IF(AK32&gt;0,AK32*$AL$1,"")</f>
        <v/>
      </c>
      <c r="AM32" s="3"/>
      <c r="AN32" s="5"/>
      <c r="AO32" s="2"/>
      <c r="AP32" s="5" t="str">
        <f>IF(AO32&gt;0,AO32*$AP$1,"")</f>
        <v/>
      </c>
      <c r="AQ32" s="2"/>
      <c r="AR32" s="2"/>
      <c r="AS32" s="5">
        <f>SUM(O32,Q32,S32,U32,W32,Y32,AA32,AC32,AF32,AH32,AJ32)</f>
        <v>750.9375</v>
      </c>
      <c r="AT32" s="11">
        <f>(AS32/$AS$219)*100</f>
        <v>1.5212537849829393E-2</v>
      </c>
      <c r="AU32" s="5">
        <f>(AT32/100)*$AU$1</f>
        <v>18.185067745686055</v>
      </c>
      <c r="AV32" s="44">
        <v>0</v>
      </c>
      <c r="AW32" s="44">
        <v>0</v>
      </c>
      <c r="AX32" s="46">
        <v>0</v>
      </c>
      <c r="AY32" s="45">
        <v>0</v>
      </c>
      <c r="AZ32" s="5">
        <f t="shared" si="0"/>
        <v>0</v>
      </c>
      <c r="BA32" s="1"/>
      <c r="BB32" s="1"/>
    </row>
    <row r="33" spans="1:54" s="47" customFormat="1" ht="12.75" x14ac:dyDescent="0.2">
      <c r="A33" s="1" t="s">
        <v>85</v>
      </c>
      <c r="B33" s="1" t="s">
        <v>311</v>
      </c>
      <c r="C33" s="1" t="s">
        <v>312</v>
      </c>
      <c r="D33" s="1" t="s">
        <v>74</v>
      </c>
      <c r="E33" s="1" t="s">
        <v>86</v>
      </c>
      <c r="F33" s="1" t="s">
        <v>76</v>
      </c>
      <c r="G33" s="1" t="s">
        <v>77</v>
      </c>
      <c r="H33" s="1" t="s">
        <v>53</v>
      </c>
      <c r="I33" s="2">
        <v>156.88</v>
      </c>
      <c r="J33" s="2">
        <v>40.450000000000003</v>
      </c>
      <c r="K33" s="2">
        <f>SUM(N33,P33,R33,T33,V33,X33,Z33,AB33,AE33,AG33,AI33)</f>
        <v>39.18</v>
      </c>
      <c r="L33" s="2">
        <f>SUM(M33,AD33,AK33,AM33,AO33,AQ33,AR33)</f>
        <v>0</v>
      </c>
      <c r="M33" s="3"/>
      <c r="N33" s="4">
        <v>0.18</v>
      </c>
      <c r="O33" s="5">
        <v>469.11149999999998</v>
      </c>
      <c r="P33" s="6">
        <v>16.41</v>
      </c>
      <c r="Q33" s="5">
        <v>34902.839249999997</v>
      </c>
      <c r="R33" s="7">
        <v>22.59</v>
      </c>
      <c r="S33" s="5">
        <v>22563.517500000009</v>
      </c>
      <c r="T33" s="8"/>
      <c r="U33" s="5"/>
      <c r="V33" s="2"/>
      <c r="W33" s="5"/>
      <c r="X33" s="2"/>
      <c r="Y33" s="5"/>
      <c r="Z33" s="9"/>
      <c r="AA33" s="5"/>
      <c r="AB33" s="10"/>
      <c r="AC33" s="5"/>
      <c r="AD33" s="2"/>
      <c r="AE33" s="2"/>
      <c r="AF33" s="5"/>
      <c r="AG33" s="9"/>
      <c r="AH33" s="5"/>
      <c r="AI33" s="2"/>
      <c r="AJ33" s="5"/>
      <c r="AK33" s="3"/>
      <c r="AL33" s="5" t="str">
        <f>IF(AK33&gt;0,AK33*$AL$1,"")</f>
        <v/>
      </c>
      <c r="AM33" s="3"/>
      <c r="AN33" s="5"/>
      <c r="AO33" s="2"/>
      <c r="AP33" s="5" t="str">
        <f>IF(AO33&gt;0,AO33*$AP$1,"")</f>
        <v/>
      </c>
      <c r="AQ33" s="2"/>
      <c r="AR33" s="2"/>
      <c r="AS33" s="5">
        <f>SUM(O33,Q33,S33,U33,W33,Y33,AA33,AC33,AF33,AH33,AJ33)</f>
        <v>57935.468250000005</v>
      </c>
      <c r="AT33" s="11">
        <f>(AS33/$AS$219)*100</f>
        <v>1.1736602628057784</v>
      </c>
      <c r="AU33" s="5">
        <f>(AT33/100)*$AU$1</f>
        <v>1402.9934781580275</v>
      </c>
      <c r="AV33" s="44">
        <v>0</v>
      </c>
      <c r="AW33" s="44">
        <v>0</v>
      </c>
      <c r="AX33" s="46">
        <v>0</v>
      </c>
      <c r="AY33" s="45">
        <v>0</v>
      </c>
      <c r="AZ33" s="5">
        <f t="shared" si="0"/>
        <v>0</v>
      </c>
      <c r="BA33" s="1"/>
      <c r="BB33" s="1"/>
    </row>
    <row r="34" spans="1:54" s="47" customFormat="1" ht="12.75" x14ac:dyDescent="0.2">
      <c r="A34" s="1" t="s">
        <v>85</v>
      </c>
      <c r="B34" s="1" t="s">
        <v>311</v>
      </c>
      <c r="C34" s="1" t="s">
        <v>312</v>
      </c>
      <c r="D34" s="1" t="s">
        <v>74</v>
      </c>
      <c r="E34" s="1" t="s">
        <v>67</v>
      </c>
      <c r="F34" s="1" t="s">
        <v>76</v>
      </c>
      <c r="G34" s="1" t="s">
        <v>77</v>
      </c>
      <c r="H34" s="1" t="s">
        <v>53</v>
      </c>
      <c r="I34" s="2">
        <v>156.88</v>
      </c>
      <c r="J34" s="2">
        <v>35.1</v>
      </c>
      <c r="K34" s="2">
        <f>SUM(N34,P34,R34,T34,V34,X34,Z34,AB34,AE34,AG34,AI34)</f>
        <v>35.1</v>
      </c>
      <c r="L34" s="2">
        <f>SUM(M34,AD34,AK34,AM34,AO34,AQ34,AR34)</f>
        <v>0</v>
      </c>
      <c r="M34" s="3"/>
      <c r="N34" s="4">
        <v>14.89</v>
      </c>
      <c r="O34" s="5">
        <v>38805.945750000014</v>
      </c>
      <c r="P34" s="6">
        <v>20.100000000000001</v>
      </c>
      <c r="Q34" s="5">
        <v>42751.192499999997</v>
      </c>
      <c r="R34" s="7">
        <v>0.11</v>
      </c>
      <c r="S34" s="5">
        <v>109.7415</v>
      </c>
      <c r="T34" s="8"/>
      <c r="U34" s="5"/>
      <c r="V34" s="2"/>
      <c r="W34" s="5"/>
      <c r="X34" s="2"/>
      <c r="Y34" s="5"/>
      <c r="Z34" s="9"/>
      <c r="AA34" s="5"/>
      <c r="AB34" s="10"/>
      <c r="AC34" s="5"/>
      <c r="AD34" s="2"/>
      <c r="AE34" s="2"/>
      <c r="AF34" s="5"/>
      <c r="AG34" s="9"/>
      <c r="AH34" s="5"/>
      <c r="AI34" s="2"/>
      <c r="AJ34" s="5"/>
      <c r="AK34" s="3"/>
      <c r="AL34" s="5" t="str">
        <f>IF(AK34&gt;0,AK34*$AL$1,"")</f>
        <v/>
      </c>
      <c r="AM34" s="3"/>
      <c r="AN34" s="5"/>
      <c r="AO34" s="2"/>
      <c r="AP34" s="5" t="str">
        <f>IF(AO34&gt;0,AO34*$AP$1,"")</f>
        <v/>
      </c>
      <c r="AQ34" s="2"/>
      <c r="AR34" s="2"/>
      <c r="AS34" s="5">
        <f>SUM(O34,Q34,S34,U34,W34,Y34,AA34,AC34,AF34,AH34,AJ34)</f>
        <v>81666.879750000022</v>
      </c>
      <c r="AT34" s="11">
        <f>(AS34/$AS$219)*100</f>
        <v>1.6544126498867626</v>
      </c>
      <c r="AU34" s="5">
        <f>(AT34/100)*$AU$1</f>
        <v>1977.6848816746362</v>
      </c>
      <c r="AV34" s="44">
        <v>0</v>
      </c>
      <c r="AW34" s="44">
        <v>0</v>
      </c>
      <c r="AX34" s="46">
        <v>0</v>
      </c>
      <c r="AY34" s="45">
        <v>0</v>
      </c>
      <c r="AZ34" s="5">
        <f t="shared" si="0"/>
        <v>0</v>
      </c>
      <c r="BA34" s="1"/>
      <c r="BB34" s="1"/>
    </row>
    <row r="35" spans="1:54" s="47" customFormat="1" ht="12.75" x14ac:dyDescent="0.2">
      <c r="A35" s="1" t="s">
        <v>85</v>
      </c>
      <c r="B35" s="1" t="s">
        <v>311</v>
      </c>
      <c r="C35" s="1" t="s">
        <v>312</v>
      </c>
      <c r="D35" s="1" t="s">
        <v>74</v>
      </c>
      <c r="E35" s="1" t="s">
        <v>50</v>
      </c>
      <c r="F35" s="1" t="s">
        <v>76</v>
      </c>
      <c r="G35" s="1" t="s">
        <v>77</v>
      </c>
      <c r="H35" s="1" t="s">
        <v>53</v>
      </c>
      <c r="I35" s="2">
        <v>156.88</v>
      </c>
      <c r="J35" s="2">
        <v>40.49</v>
      </c>
      <c r="K35" s="2">
        <f>SUM(N35,P35,R35,T35,V35,X35,Z35,AB35,AE35,AG35,AI35)</f>
        <v>17.59</v>
      </c>
      <c r="L35" s="2">
        <f>SUM(M35,AD35,AK35,AM35,AO35,AQ35,AR35)</f>
        <v>0</v>
      </c>
      <c r="M35" s="3"/>
      <c r="N35" s="4"/>
      <c r="O35" s="5"/>
      <c r="P35" s="6">
        <v>0.01</v>
      </c>
      <c r="Q35" s="5">
        <v>21.26925</v>
      </c>
      <c r="R35" s="7">
        <v>17.579999999999998</v>
      </c>
      <c r="S35" s="5">
        <v>17538.687000000002</v>
      </c>
      <c r="T35" s="8"/>
      <c r="U35" s="5"/>
      <c r="V35" s="2"/>
      <c r="W35" s="5"/>
      <c r="X35" s="2"/>
      <c r="Y35" s="5"/>
      <c r="Z35" s="9"/>
      <c r="AA35" s="5"/>
      <c r="AB35" s="10"/>
      <c r="AC35" s="5"/>
      <c r="AD35" s="2"/>
      <c r="AE35" s="2"/>
      <c r="AF35" s="5"/>
      <c r="AG35" s="9"/>
      <c r="AH35" s="5"/>
      <c r="AI35" s="2"/>
      <c r="AJ35" s="5"/>
      <c r="AK35" s="3"/>
      <c r="AL35" s="5" t="str">
        <f>IF(AK35&gt;0,AK35*$AL$1,"")</f>
        <v/>
      </c>
      <c r="AM35" s="3"/>
      <c r="AN35" s="5"/>
      <c r="AO35" s="2"/>
      <c r="AP35" s="5" t="str">
        <f>IF(AO35&gt;0,AO35*$AP$1,"")</f>
        <v/>
      </c>
      <c r="AQ35" s="2"/>
      <c r="AR35" s="2"/>
      <c r="AS35" s="5">
        <f>SUM(O35,Q35,S35,U35,W35,Y35,AA35,AC35,AF35,AH35,AJ35)</f>
        <v>17559.956250000003</v>
      </c>
      <c r="AT35" s="11">
        <f>(AS35/$AS$219)*100</f>
        <v>0.35573066878997683</v>
      </c>
      <c r="AU35" s="5">
        <f>(AT35/100)*$AU$1</f>
        <v>425.2404414715383</v>
      </c>
      <c r="AV35" s="44">
        <v>0</v>
      </c>
      <c r="AW35" s="44">
        <v>0</v>
      </c>
      <c r="AX35" s="46">
        <v>0</v>
      </c>
      <c r="AY35" s="45">
        <v>0</v>
      </c>
      <c r="AZ35" s="5">
        <f t="shared" si="0"/>
        <v>0</v>
      </c>
      <c r="BA35" s="1"/>
      <c r="BB35" s="1"/>
    </row>
    <row r="36" spans="1:54" s="47" customFormat="1" ht="12.75" x14ac:dyDescent="0.2">
      <c r="A36" s="1" t="s">
        <v>85</v>
      </c>
      <c r="B36" s="1" t="s">
        <v>311</v>
      </c>
      <c r="C36" s="1" t="s">
        <v>312</v>
      </c>
      <c r="D36" s="1" t="s">
        <v>74</v>
      </c>
      <c r="E36" s="1" t="s">
        <v>64</v>
      </c>
      <c r="F36" s="1" t="s">
        <v>76</v>
      </c>
      <c r="G36" s="1" t="s">
        <v>77</v>
      </c>
      <c r="H36" s="1" t="s">
        <v>53</v>
      </c>
      <c r="I36" s="2">
        <v>156.88</v>
      </c>
      <c r="J36" s="2">
        <v>38.869999999999997</v>
      </c>
      <c r="K36" s="2">
        <f>SUM(N36,P36,R36,T36,V36,X36,Z36,AB36,AE36,AG36,AI36)</f>
        <v>38.870000000000005</v>
      </c>
      <c r="L36" s="2">
        <f>SUM(M36,AD36,AK36,AM36,AO36,AQ36,AR36)</f>
        <v>0</v>
      </c>
      <c r="M36" s="3"/>
      <c r="N36" s="4">
        <v>3.87</v>
      </c>
      <c r="O36" s="5">
        <v>10085.89725</v>
      </c>
      <c r="P36" s="6">
        <v>29.01</v>
      </c>
      <c r="Q36" s="5">
        <v>61702.094250000009</v>
      </c>
      <c r="R36" s="7">
        <v>5.99</v>
      </c>
      <c r="S36" s="5">
        <v>5975.9234999999999</v>
      </c>
      <c r="T36" s="8"/>
      <c r="U36" s="5"/>
      <c r="V36" s="2"/>
      <c r="W36" s="5"/>
      <c r="X36" s="2"/>
      <c r="Y36" s="5"/>
      <c r="Z36" s="9"/>
      <c r="AA36" s="5"/>
      <c r="AB36" s="10"/>
      <c r="AC36" s="5"/>
      <c r="AD36" s="2"/>
      <c r="AE36" s="2"/>
      <c r="AF36" s="5"/>
      <c r="AG36" s="9"/>
      <c r="AH36" s="5"/>
      <c r="AI36" s="2"/>
      <c r="AJ36" s="5"/>
      <c r="AK36" s="3"/>
      <c r="AL36" s="5" t="str">
        <f>IF(AK36&gt;0,AK36*$AL$1,"")</f>
        <v/>
      </c>
      <c r="AM36" s="3"/>
      <c r="AN36" s="5"/>
      <c r="AO36" s="2"/>
      <c r="AP36" s="5" t="str">
        <f>IF(AO36&gt;0,AO36*$AP$1,"")</f>
        <v/>
      </c>
      <c r="AQ36" s="2"/>
      <c r="AR36" s="2"/>
      <c r="AS36" s="5">
        <f>SUM(O36,Q36,S36,U36,W36,Y36,AA36,AC36,AF36,AH36,AJ36)</f>
        <v>77763.915000000008</v>
      </c>
      <c r="AT36" s="11">
        <f>(AS36/$AS$219)*100</f>
        <v>1.5753461510291014</v>
      </c>
      <c r="AU36" s="5">
        <f>(AT36/100)*$AU$1</f>
        <v>1883.1687889401878</v>
      </c>
      <c r="AV36" s="44">
        <v>0</v>
      </c>
      <c r="AW36" s="44">
        <v>0</v>
      </c>
      <c r="AX36" s="46">
        <v>0</v>
      </c>
      <c r="AY36" s="45">
        <v>0</v>
      </c>
      <c r="AZ36" s="5">
        <f t="shared" si="0"/>
        <v>0</v>
      </c>
      <c r="BA36" s="1"/>
      <c r="BB36" s="1"/>
    </row>
    <row r="37" spans="1:54" s="47" customFormat="1" ht="12.75" x14ac:dyDescent="0.2">
      <c r="A37" s="1" t="s">
        <v>87</v>
      </c>
      <c r="B37" s="1" t="s">
        <v>88</v>
      </c>
      <c r="C37" s="1" t="s">
        <v>89</v>
      </c>
      <c r="D37" s="1" t="s">
        <v>90</v>
      </c>
      <c r="E37" s="1" t="s">
        <v>68</v>
      </c>
      <c r="F37" s="1" t="s">
        <v>76</v>
      </c>
      <c r="G37" s="1" t="s">
        <v>77</v>
      </c>
      <c r="H37" s="1" t="s">
        <v>53</v>
      </c>
      <c r="I37" s="2">
        <v>61.25</v>
      </c>
      <c r="J37" s="2">
        <v>23.86</v>
      </c>
      <c r="K37" s="2">
        <f>SUM(N37,P37,R37,T37,V37,X37,Z37,AB37,AE37,AG37,AI37)</f>
        <v>23.86</v>
      </c>
      <c r="L37" s="2">
        <f>SUM(M37,AD37,AK37,AM37,AO37,AQ37,AR37)</f>
        <v>0</v>
      </c>
      <c r="M37" s="3"/>
      <c r="N37" s="4">
        <v>11.27</v>
      </c>
      <c r="O37" s="5">
        <v>29400.549749999998</v>
      </c>
      <c r="P37" s="6">
        <v>9.25</v>
      </c>
      <c r="Q37" s="5">
        <v>19884.3855</v>
      </c>
      <c r="R37" s="7">
        <v>2.36</v>
      </c>
      <c r="S37" s="5">
        <v>2359.9965000000002</v>
      </c>
      <c r="T37" s="8">
        <v>0.98</v>
      </c>
      <c r="U37" s="5">
        <v>293.04450000000003</v>
      </c>
      <c r="V37" s="2"/>
      <c r="W37" s="5"/>
      <c r="X37" s="2"/>
      <c r="Y37" s="5"/>
      <c r="Z37" s="9"/>
      <c r="AA37" s="5"/>
      <c r="AB37" s="10"/>
      <c r="AC37" s="5"/>
      <c r="AD37" s="2"/>
      <c r="AE37" s="2"/>
      <c r="AF37" s="5"/>
      <c r="AG37" s="9"/>
      <c r="AH37" s="5"/>
      <c r="AI37" s="2"/>
      <c r="AJ37" s="5"/>
      <c r="AK37" s="3"/>
      <c r="AL37" s="5" t="str">
        <f>IF(AK37&gt;0,AK37*$AL$1,"")</f>
        <v/>
      </c>
      <c r="AM37" s="3"/>
      <c r="AN37" s="5"/>
      <c r="AO37" s="2"/>
      <c r="AP37" s="5" t="str">
        <f>IF(AO37&gt;0,AO37*$AP$1,"")</f>
        <v/>
      </c>
      <c r="AQ37" s="2"/>
      <c r="AR37" s="2"/>
      <c r="AS37" s="5">
        <f>SUM(O37,Q37,S37,U37,W37,Y37,AA37,AC37,AF37,AH37,AJ37)</f>
        <v>51937.97625</v>
      </c>
      <c r="AT37" s="11">
        <f>(AS37/$AS$219)*100</f>
        <v>1.0521627026838654</v>
      </c>
      <c r="AU37" s="5">
        <f>(AT37/100)*$AU$1</f>
        <v>1257.7552947882925</v>
      </c>
      <c r="AV37" s="44">
        <v>1.04</v>
      </c>
      <c r="AW37" s="44">
        <v>0</v>
      </c>
      <c r="AX37" s="46">
        <v>244.82924999999568</v>
      </c>
      <c r="AY37" s="45">
        <v>0.11162999408319348</v>
      </c>
      <c r="AZ37" s="5">
        <f t="shared" si="0"/>
        <v>142.49568744719647</v>
      </c>
      <c r="BA37" s="1"/>
      <c r="BB37" s="1"/>
    </row>
    <row r="38" spans="1:54" s="47" customFormat="1" ht="12.75" x14ac:dyDescent="0.2">
      <c r="A38" s="1" t="s">
        <v>87</v>
      </c>
      <c r="B38" s="1" t="s">
        <v>88</v>
      </c>
      <c r="C38" s="1" t="s">
        <v>89</v>
      </c>
      <c r="D38" s="1" t="s">
        <v>90</v>
      </c>
      <c r="E38" s="1" t="s">
        <v>65</v>
      </c>
      <c r="F38" s="1" t="s">
        <v>76</v>
      </c>
      <c r="G38" s="1" t="s">
        <v>77</v>
      </c>
      <c r="H38" s="1" t="s">
        <v>53</v>
      </c>
      <c r="I38" s="2">
        <v>61.25</v>
      </c>
      <c r="J38" s="2">
        <v>28.37</v>
      </c>
      <c r="K38" s="2">
        <f>SUM(N38,P38,R38,T38,V38,X38,Z38,AB38,AE38,AG38,AI38)</f>
        <v>28.37</v>
      </c>
      <c r="L38" s="2">
        <f>SUM(M38,AD38,AK38,AM38,AO38,AQ38,AR38)</f>
        <v>0</v>
      </c>
      <c r="M38" s="3"/>
      <c r="N38" s="4">
        <v>1.77</v>
      </c>
      <c r="O38" s="5">
        <v>4612.9297500000002</v>
      </c>
      <c r="P38" s="6">
        <v>9.33</v>
      </c>
      <c r="Q38" s="5">
        <v>19844.21025</v>
      </c>
      <c r="R38" s="7">
        <v>11.65</v>
      </c>
      <c r="S38" s="5">
        <v>11622.622499999999</v>
      </c>
      <c r="T38" s="8">
        <v>5.62</v>
      </c>
      <c r="U38" s="5">
        <v>1680.5205000000001</v>
      </c>
      <c r="V38" s="2"/>
      <c r="W38" s="5"/>
      <c r="X38" s="2"/>
      <c r="Y38" s="5"/>
      <c r="Z38" s="9"/>
      <c r="AA38" s="5"/>
      <c r="AB38" s="10"/>
      <c r="AC38" s="5"/>
      <c r="AD38" s="2"/>
      <c r="AE38" s="2"/>
      <c r="AF38" s="5"/>
      <c r="AG38" s="9"/>
      <c r="AH38" s="5"/>
      <c r="AI38" s="2"/>
      <c r="AJ38" s="5"/>
      <c r="AK38" s="3"/>
      <c r="AL38" s="5" t="str">
        <f>IF(AK38&gt;0,AK38*$AL$1,"")</f>
        <v/>
      </c>
      <c r="AM38" s="3"/>
      <c r="AN38" s="5"/>
      <c r="AO38" s="2"/>
      <c r="AP38" s="5" t="str">
        <f>IF(AO38&gt;0,AO38*$AP$1,"")</f>
        <v/>
      </c>
      <c r="AQ38" s="2"/>
      <c r="AR38" s="2"/>
      <c r="AS38" s="5">
        <f>SUM(O38,Q38,S38,U38,W38,Y38,AA38,AC38,AF38,AH38,AJ38)</f>
        <v>37760.282999999996</v>
      </c>
      <c r="AT38" s="11">
        <f>(AS38/$AS$219)*100</f>
        <v>0.76495012482099956</v>
      </c>
      <c r="AU38" s="5">
        <f>(AT38/100)*$AU$1</f>
        <v>914.4213792110229</v>
      </c>
      <c r="AV38" s="44">
        <v>0</v>
      </c>
      <c r="AW38" s="44">
        <v>0</v>
      </c>
      <c r="AX38" s="46">
        <v>0</v>
      </c>
      <c r="AY38" s="45">
        <v>0</v>
      </c>
      <c r="AZ38" s="5">
        <f t="shared" si="0"/>
        <v>0</v>
      </c>
      <c r="BA38" s="1"/>
      <c r="BB38" s="1"/>
    </row>
    <row r="39" spans="1:54" s="47" customFormat="1" ht="12.75" x14ac:dyDescent="0.2">
      <c r="A39" s="1" t="s">
        <v>91</v>
      </c>
      <c r="B39" s="1" t="s">
        <v>313</v>
      </c>
      <c r="C39" s="1" t="s">
        <v>314</v>
      </c>
      <c r="D39" s="1" t="s">
        <v>92</v>
      </c>
      <c r="E39" s="1" t="s">
        <v>68</v>
      </c>
      <c r="F39" s="1" t="s">
        <v>76</v>
      </c>
      <c r="G39" s="1" t="s">
        <v>77</v>
      </c>
      <c r="H39" s="1" t="s">
        <v>53</v>
      </c>
      <c r="I39" s="2">
        <v>78.75</v>
      </c>
      <c r="J39" s="2">
        <v>2.4700000000000002</v>
      </c>
      <c r="K39" s="2">
        <f>SUM(N39,P39,R39,T39,V39,X39,Z39,AB39,AE39,AG39,AI39)</f>
        <v>2.48</v>
      </c>
      <c r="L39" s="2">
        <f>SUM(M39,AD39,AK39,AM39,AO39,AQ39,AR39)</f>
        <v>0</v>
      </c>
      <c r="M39" s="3"/>
      <c r="N39" s="4">
        <v>0.63</v>
      </c>
      <c r="O39" s="5">
        <v>1824.3225</v>
      </c>
      <c r="P39" s="6">
        <v>0.33</v>
      </c>
      <c r="Q39" s="5">
        <v>779.87250000000006</v>
      </c>
      <c r="R39" s="7">
        <v>1.52</v>
      </c>
      <c r="S39" s="5">
        <v>1667.5535</v>
      </c>
      <c r="T39" s="8"/>
      <c r="U39" s="5"/>
      <c r="V39" s="2"/>
      <c r="W39" s="5"/>
      <c r="X39" s="2"/>
      <c r="Y39" s="5"/>
      <c r="Z39" s="9"/>
      <c r="AA39" s="5"/>
      <c r="AB39" s="10"/>
      <c r="AC39" s="5"/>
      <c r="AD39" s="2"/>
      <c r="AE39" s="2"/>
      <c r="AF39" s="5"/>
      <c r="AG39" s="9"/>
      <c r="AH39" s="5"/>
      <c r="AI39" s="2"/>
      <c r="AJ39" s="5"/>
      <c r="AK39" s="3"/>
      <c r="AL39" s="5" t="str">
        <f>IF(AK39&gt;0,AK39*$AL$1,"")</f>
        <v/>
      </c>
      <c r="AM39" s="3"/>
      <c r="AN39" s="5"/>
      <c r="AO39" s="2"/>
      <c r="AP39" s="5" t="str">
        <f>IF(AO39&gt;0,AO39*$AP$1,"")</f>
        <v/>
      </c>
      <c r="AQ39" s="2"/>
      <c r="AR39" s="2"/>
      <c r="AS39" s="5">
        <f>SUM(O39,Q39,S39,U39,W39,Y39,AA39,AC39,AF39,AH39,AJ39)</f>
        <v>4271.7484999999997</v>
      </c>
      <c r="AT39" s="11">
        <f>(AS39/$AS$219)*100</f>
        <v>8.6537342643298459E-2</v>
      </c>
      <c r="AU39" s="5">
        <f>(AT39/100)*$AU$1</f>
        <v>103.44673939579899</v>
      </c>
      <c r="AV39" s="44">
        <v>2.48</v>
      </c>
      <c r="AW39" s="44">
        <v>0</v>
      </c>
      <c r="AX39" s="46">
        <v>411.54499999999996</v>
      </c>
      <c r="AY39" s="45">
        <v>0.18764410671914677</v>
      </c>
      <c r="AZ39" s="5">
        <f t="shared" si="0"/>
        <v>239.52770222699087</v>
      </c>
      <c r="BA39" s="1"/>
      <c r="BB39" s="1"/>
    </row>
    <row r="40" spans="1:54" s="47" customFormat="1" ht="12.75" x14ac:dyDescent="0.2">
      <c r="A40" s="1" t="s">
        <v>91</v>
      </c>
      <c r="B40" s="1" t="s">
        <v>313</v>
      </c>
      <c r="C40" s="1" t="s">
        <v>314</v>
      </c>
      <c r="D40" s="1" t="s">
        <v>92</v>
      </c>
      <c r="E40" s="1" t="s">
        <v>70</v>
      </c>
      <c r="F40" s="1" t="s">
        <v>76</v>
      </c>
      <c r="G40" s="1" t="s">
        <v>77</v>
      </c>
      <c r="H40" s="1" t="s">
        <v>53</v>
      </c>
      <c r="I40" s="2">
        <v>78.75</v>
      </c>
      <c r="J40" s="2">
        <v>30.15</v>
      </c>
      <c r="K40" s="2">
        <f>SUM(N40,P40,R40,T40,V40,X40,Z40,AB40,AE40,AG40,AI40)</f>
        <v>30.159999999999997</v>
      </c>
      <c r="L40" s="2">
        <f>SUM(M40,AD40,AK40,AM40,AO40,AQ40,AR40)</f>
        <v>0</v>
      </c>
      <c r="M40" s="3"/>
      <c r="N40" s="4">
        <v>0.57999999999999996</v>
      </c>
      <c r="O40" s="5">
        <v>2036.6775</v>
      </c>
      <c r="P40" s="6">
        <v>15.86</v>
      </c>
      <c r="Q40" s="5">
        <v>43255.746375000002</v>
      </c>
      <c r="R40" s="7">
        <v>13.72</v>
      </c>
      <c r="S40" s="5">
        <v>16163.59275</v>
      </c>
      <c r="T40" s="8"/>
      <c r="U40" s="5"/>
      <c r="V40" s="2"/>
      <c r="W40" s="5"/>
      <c r="X40" s="2"/>
      <c r="Y40" s="5"/>
      <c r="Z40" s="9"/>
      <c r="AA40" s="5"/>
      <c r="AB40" s="10"/>
      <c r="AC40" s="5"/>
      <c r="AD40" s="2"/>
      <c r="AE40" s="2"/>
      <c r="AF40" s="5"/>
      <c r="AG40" s="9"/>
      <c r="AH40" s="5"/>
      <c r="AI40" s="2"/>
      <c r="AJ40" s="5"/>
      <c r="AK40" s="3"/>
      <c r="AL40" s="5" t="str">
        <f>IF(AK40&gt;0,AK40*$AL$1,"")</f>
        <v/>
      </c>
      <c r="AM40" s="3"/>
      <c r="AN40" s="5"/>
      <c r="AO40" s="2"/>
      <c r="AP40" s="5" t="str">
        <f>IF(AO40&gt;0,AO40*$AP$1,"")</f>
        <v/>
      </c>
      <c r="AQ40" s="2"/>
      <c r="AR40" s="2"/>
      <c r="AS40" s="5">
        <f>SUM(O40,Q40,S40,U40,W40,Y40,AA40,AC40,AF40,AH40,AJ40)</f>
        <v>61456.016625000004</v>
      </c>
      <c r="AT40" s="11">
        <f>(AS40/$AS$219)*100</f>
        <v>1.2449797473259185</v>
      </c>
      <c r="AU40" s="5">
        <f>(AT40/100)*$AU$1</f>
        <v>1488.248789953403</v>
      </c>
      <c r="AV40" s="44">
        <v>30.159999999999997</v>
      </c>
      <c r="AW40" s="44">
        <v>0</v>
      </c>
      <c r="AX40" s="46">
        <v>6243.4946250000048</v>
      </c>
      <c r="AY40" s="45">
        <v>2.8467238618229365</v>
      </c>
      <c r="AZ40" s="5">
        <f t="shared" si="0"/>
        <v>3633.8430096169786</v>
      </c>
      <c r="BA40" s="1"/>
      <c r="BB40" s="1"/>
    </row>
    <row r="41" spans="1:54" s="47" customFormat="1" ht="12.75" x14ac:dyDescent="0.2">
      <c r="A41" s="1" t="s">
        <v>91</v>
      </c>
      <c r="B41" s="1" t="s">
        <v>313</v>
      </c>
      <c r="C41" s="1" t="s">
        <v>314</v>
      </c>
      <c r="D41" s="1" t="s">
        <v>92</v>
      </c>
      <c r="E41" s="1" t="s">
        <v>65</v>
      </c>
      <c r="F41" s="1" t="s">
        <v>76</v>
      </c>
      <c r="G41" s="1" t="s">
        <v>77</v>
      </c>
      <c r="H41" s="1" t="s">
        <v>53</v>
      </c>
      <c r="I41" s="2">
        <v>78.75</v>
      </c>
      <c r="J41" s="2">
        <v>3.28</v>
      </c>
      <c r="K41" s="2">
        <f>SUM(N41,P41,R41,T41,V41,X41,Z41,AB41,AE41,AG41,AI41)</f>
        <v>3.27</v>
      </c>
      <c r="L41" s="2">
        <f>SUM(M41,AD41,AK41,AM41,AO41,AQ41,AR41)</f>
        <v>0</v>
      </c>
      <c r="M41" s="3"/>
      <c r="N41" s="4"/>
      <c r="O41" s="5"/>
      <c r="P41" s="6">
        <v>0.08</v>
      </c>
      <c r="Q41" s="5">
        <v>185.90899999999999</v>
      </c>
      <c r="R41" s="7">
        <v>3.19</v>
      </c>
      <c r="S41" s="5">
        <v>3477.1797499999998</v>
      </c>
      <c r="T41" s="8"/>
      <c r="U41" s="5"/>
      <c r="V41" s="2"/>
      <c r="W41" s="5"/>
      <c r="X41" s="2"/>
      <c r="Y41" s="5"/>
      <c r="Z41" s="9"/>
      <c r="AA41" s="5"/>
      <c r="AB41" s="10"/>
      <c r="AC41" s="5"/>
      <c r="AD41" s="2"/>
      <c r="AE41" s="2"/>
      <c r="AF41" s="5"/>
      <c r="AG41" s="9"/>
      <c r="AH41" s="5"/>
      <c r="AI41" s="2"/>
      <c r="AJ41" s="5"/>
      <c r="AK41" s="3"/>
      <c r="AL41" s="5" t="str">
        <f>IF(AK41&gt;0,AK41*$AL$1,"")</f>
        <v/>
      </c>
      <c r="AM41" s="3"/>
      <c r="AN41" s="5"/>
      <c r="AO41" s="2"/>
      <c r="AP41" s="5" t="str">
        <f>IF(AO41&gt;0,AO41*$AP$1,"")</f>
        <v/>
      </c>
      <c r="AQ41" s="2"/>
      <c r="AR41" s="2"/>
      <c r="AS41" s="5">
        <f>SUM(O41,Q41,S41,U41,W41,Y41,AA41,AC41,AF41,AH41,AJ41)</f>
        <v>3663.0887499999999</v>
      </c>
      <c r="AT41" s="11">
        <f>(AS41/$AS$219)*100</f>
        <v>7.420707616367439E-2</v>
      </c>
      <c r="AU41" s="5">
        <f>(AT41/100)*$AU$1</f>
        <v>88.707138846056367</v>
      </c>
      <c r="AV41" s="44">
        <v>3.27</v>
      </c>
      <c r="AW41" s="44">
        <v>0</v>
      </c>
      <c r="AX41" s="46">
        <v>310.43124999999998</v>
      </c>
      <c r="AY41" s="45">
        <v>0.14154125212056551</v>
      </c>
      <c r="AZ41" s="5">
        <f t="shared" si="0"/>
        <v>180.67740833190186</v>
      </c>
      <c r="BA41" s="1"/>
      <c r="BB41" s="1"/>
    </row>
    <row r="42" spans="1:54" s="47" customFormat="1" ht="12.75" x14ac:dyDescent="0.2">
      <c r="A42" s="1" t="s">
        <v>91</v>
      </c>
      <c r="B42" s="1" t="s">
        <v>313</v>
      </c>
      <c r="C42" s="1" t="s">
        <v>314</v>
      </c>
      <c r="D42" s="1" t="s">
        <v>92</v>
      </c>
      <c r="E42" s="1" t="s">
        <v>72</v>
      </c>
      <c r="F42" s="1" t="s">
        <v>76</v>
      </c>
      <c r="G42" s="1" t="s">
        <v>77</v>
      </c>
      <c r="H42" s="1" t="s">
        <v>53</v>
      </c>
      <c r="I42" s="2">
        <v>78.75</v>
      </c>
      <c r="J42" s="2">
        <v>39.56</v>
      </c>
      <c r="K42" s="2">
        <f>SUM(N42,P42,R42,T42,V42,X42,Z42,AB42,AE42,AG42,AI42)</f>
        <v>39.56</v>
      </c>
      <c r="L42" s="2">
        <f>SUM(M42,AD42,AK42,AM42,AO42,AQ42,AR42)</f>
        <v>0</v>
      </c>
      <c r="M42" s="3"/>
      <c r="N42" s="4">
        <v>12.83</v>
      </c>
      <c r="O42" s="5">
        <v>36533.264625000003</v>
      </c>
      <c r="P42" s="6">
        <v>19.84</v>
      </c>
      <c r="Q42" s="5">
        <v>46122.36862500001</v>
      </c>
      <c r="R42" s="7">
        <v>6.8900000000000006</v>
      </c>
      <c r="S42" s="5">
        <v>7517.6622500000003</v>
      </c>
      <c r="T42" s="8"/>
      <c r="U42" s="5"/>
      <c r="V42" s="2"/>
      <c r="W42" s="5"/>
      <c r="X42" s="2"/>
      <c r="Y42" s="5"/>
      <c r="Z42" s="9"/>
      <c r="AA42" s="5"/>
      <c r="AB42" s="10"/>
      <c r="AC42" s="5"/>
      <c r="AD42" s="2"/>
      <c r="AE42" s="2"/>
      <c r="AF42" s="5"/>
      <c r="AG42" s="9"/>
      <c r="AH42" s="5"/>
      <c r="AI42" s="2"/>
      <c r="AJ42" s="5"/>
      <c r="AK42" s="3"/>
      <c r="AL42" s="5" t="str">
        <f>IF(AK42&gt;0,AK42*$AL$1,"")</f>
        <v/>
      </c>
      <c r="AM42" s="3"/>
      <c r="AN42" s="5"/>
      <c r="AO42" s="2"/>
      <c r="AP42" s="5" t="str">
        <f>IF(AO42&gt;0,AO42*$AP$1,"")</f>
        <v/>
      </c>
      <c r="AQ42" s="2"/>
      <c r="AR42" s="2"/>
      <c r="AS42" s="5">
        <f>SUM(O42,Q42,S42,U42,W42,Y42,AA42,AC42,AF42,AH42,AJ42)</f>
        <v>90173.295500000007</v>
      </c>
      <c r="AT42" s="11">
        <f>(AS42/$AS$219)*100</f>
        <v>1.8267361409406251</v>
      </c>
      <c r="AU42" s="5">
        <f>(AT42/100)*$AU$1</f>
        <v>2183.6803828804232</v>
      </c>
      <c r="AV42" s="44">
        <v>39.56</v>
      </c>
      <c r="AW42" s="44">
        <v>0</v>
      </c>
      <c r="AX42" s="46">
        <v>7664.0697500000069</v>
      </c>
      <c r="AY42" s="45">
        <v>3.4944356560570191</v>
      </c>
      <c r="AZ42" s="5">
        <f t="shared" si="0"/>
        <v>4460.6471149567851</v>
      </c>
      <c r="BA42" s="1"/>
      <c r="BB42" s="1"/>
    </row>
    <row r="43" spans="1:54" s="47" customFormat="1" ht="12.75" x14ac:dyDescent="0.2">
      <c r="A43" s="1" t="s">
        <v>93</v>
      </c>
      <c r="B43" s="1" t="s">
        <v>315</v>
      </c>
      <c r="C43" s="1" t="s">
        <v>316</v>
      </c>
      <c r="D43" s="1" t="s">
        <v>94</v>
      </c>
      <c r="E43" s="1" t="s">
        <v>86</v>
      </c>
      <c r="F43" s="1" t="s">
        <v>95</v>
      </c>
      <c r="G43" s="1" t="s">
        <v>77</v>
      </c>
      <c r="H43" s="1" t="s">
        <v>53</v>
      </c>
      <c r="I43" s="2">
        <v>160</v>
      </c>
      <c r="J43" s="2">
        <v>39.78</v>
      </c>
      <c r="K43" s="2">
        <f>SUM(N43,P43,R43,T43,V43,X43,Z43,AB43,AE43,AG43,AI43)</f>
        <v>39.78</v>
      </c>
      <c r="L43" s="2">
        <f>SUM(M43,AD43,AK43,AM43,AO43,AQ43,AR43)</f>
        <v>0</v>
      </c>
      <c r="M43" s="3"/>
      <c r="N43" s="4"/>
      <c r="O43" s="5"/>
      <c r="P43" s="6">
        <v>9.09</v>
      </c>
      <c r="Q43" s="5">
        <v>26690.939375000002</v>
      </c>
      <c r="R43" s="7">
        <v>24.38</v>
      </c>
      <c r="S43" s="5">
        <v>30566.148499999999</v>
      </c>
      <c r="T43" s="8">
        <v>6.31</v>
      </c>
      <c r="U43" s="5">
        <v>2363.6818750000002</v>
      </c>
      <c r="V43" s="2"/>
      <c r="W43" s="5"/>
      <c r="X43" s="2"/>
      <c r="Y43" s="5"/>
      <c r="Z43" s="9"/>
      <c r="AA43" s="5"/>
      <c r="AB43" s="10"/>
      <c r="AC43" s="5"/>
      <c r="AD43" s="2"/>
      <c r="AE43" s="2"/>
      <c r="AF43" s="5"/>
      <c r="AG43" s="9"/>
      <c r="AH43" s="5"/>
      <c r="AI43" s="2"/>
      <c r="AJ43" s="5"/>
      <c r="AK43" s="3"/>
      <c r="AL43" s="5" t="str">
        <f>IF(AK43&gt;0,AK43*$AL$1,"")</f>
        <v/>
      </c>
      <c r="AM43" s="3"/>
      <c r="AN43" s="5"/>
      <c r="AO43" s="2"/>
      <c r="AP43" s="5" t="str">
        <f>IF(AO43&gt;0,AO43*$AP$1,"")</f>
        <v/>
      </c>
      <c r="AQ43" s="2"/>
      <c r="AR43" s="2"/>
      <c r="AS43" s="5">
        <f>SUM(O43,Q43,S43,U43,W43,Y43,AA43,AC43,AF43,AH43,AJ43)</f>
        <v>59620.769749999999</v>
      </c>
      <c r="AT43" s="11">
        <f>(AS43/$AS$219)*100</f>
        <v>1.2078012037724022</v>
      </c>
      <c r="AU43" s="5">
        <f>(AT43/100)*$AU$1</f>
        <v>1443.8055589895296</v>
      </c>
      <c r="AV43" s="44">
        <v>39.78</v>
      </c>
      <c r="AW43" s="44">
        <v>0</v>
      </c>
      <c r="AX43" s="46">
        <v>4216.9725000000026</v>
      </c>
      <c r="AY43" s="45">
        <v>1.9227302915154059</v>
      </c>
      <c r="AZ43" s="5">
        <f t="shared" si="0"/>
        <v>2454.3652171194158</v>
      </c>
      <c r="BA43" s="1"/>
      <c r="BB43" s="1"/>
    </row>
    <row r="44" spans="1:54" s="47" customFormat="1" ht="12.75" x14ac:dyDescent="0.2">
      <c r="A44" s="1" t="s">
        <v>93</v>
      </c>
      <c r="B44" s="1" t="s">
        <v>315</v>
      </c>
      <c r="C44" s="1" t="s">
        <v>316</v>
      </c>
      <c r="D44" s="1" t="s">
        <v>94</v>
      </c>
      <c r="E44" s="1" t="s">
        <v>67</v>
      </c>
      <c r="F44" s="1" t="s">
        <v>95</v>
      </c>
      <c r="G44" s="1" t="s">
        <v>77</v>
      </c>
      <c r="H44" s="1" t="s">
        <v>53</v>
      </c>
      <c r="I44" s="2">
        <v>160</v>
      </c>
      <c r="J44" s="2">
        <v>39.81</v>
      </c>
      <c r="K44" s="2">
        <f>SUM(N44,P44,R44,T44,V44,X44,Z44,AB44,AE44,AG44,AI44)</f>
        <v>39.82</v>
      </c>
      <c r="L44" s="2">
        <f>SUM(M44,AD44,AK44,AM44,AO44,AQ44,AR44)</f>
        <v>0</v>
      </c>
      <c r="M44" s="3"/>
      <c r="N44" s="4">
        <v>0.90999999999999992</v>
      </c>
      <c r="O44" s="5">
        <v>2848.935375</v>
      </c>
      <c r="P44" s="6">
        <v>19.73</v>
      </c>
      <c r="Q44" s="5">
        <v>57463.605374999999</v>
      </c>
      <c r="R44" s="7">
        <v>15.25</v>
      </c>
      <c r="S44" s="5">
        <v>17803.43375</v>
      </c>
      <c r="T44" s="8">
        <v>3.47</v>
      </c>
      <c r="U44" s="5">
        <v>1245.38375</v>
      </c>
      <c r="V44" s="2"/>
      <c r="W44" s="5"/>
      <c r="X44" s="2"/>
      <c r="Y44" s="5"/>
      <c r="Z44" s="9">
        <v>0.46</v>
      </c>
      <c r="AA44" s="5">
        <v>67.127250000000004</v>
      </c>
      <c r="AB44" s="10"/>
      <c r="AC44" s="5"/>
      <c r="AD44" s="2"/>
      <c r="AE44" s="2"/>
      <c r="AF44" s="5"/>
      <c r="AG44" s="9"/>
      <c r="AH44" s="5"/>
      <c r="AI44" s="2"/>
      <c r="AJ44" s="5"/>
      <c r="AK44" s="3"/>
      <c r="AL44" s="5" t="str">
        <f>IF(AK44&gt;0,AK44*$AL$1,"")</f>
        <v/>
      </c>
      <c r="AM44" s="3"/>
      <c r="AN44" s="5"/>
      <c r="AO44" s="2"/>
      <c r="AP44" s="5" t="str">
        <f>IF(AO44&gt;0,AO44*$AP$1,"")</f>
        <v/>
      </c>
      <c r="AQ44" s="2"/>
      <c r="AR44" s="2"/>
      <c r="AS44" s="5">
        <f>SUM(O44,Q44,S44,U44,W44,Y44,AA44,AC44,AF44,AH44,AJ44)</f>
        <v>79428.485499999995</v>
      </c>
      <c r="AT44" s="11">
        <f>(AS44/$AS$219)*100</f>
        <v>1.609067122128506</v>
      </c>
      <c r="AU44" s="5">
        <f>(AT44/100)*$AU$1</f>
        <v>1923.4788377924162</v>
      </c>
      <c r="AV44" s="44">
        <v>39.82</v>
      </c>
      <c r="AW44" s="44">
        <v>0</v>
      </c>
      <c r="AX44" s="46">
        <v>5611.454999999999</v>
      </c>
      <c r="AY44" s="45">
        <v>2.5585451429848245</v>
      </c>
      <c r="AZ44" s="5">
        <f t="shared" si="0"/>
        <v>3265.9828750201286</v>
      </c>
      <c r="BA44" s="1"/>
      <c r="BB44" s="1"/>
    </row>
    <row r="45" spans="1:54" s="47" customFormat="1" ht="12.75" x14ac:dyDescent="0.2">
      <c r="A45" s="1" t="s">
        <v>93</v>
      </c>
      <c r="B45" s="1" t="s">
        <v>315</v>
      </c>
      <c r="C45" s="1" t="s">
        <v>316</v>
      </c>
      <c r="D45" s="1" t="s">
        <v>94</v>
      </c>
      <c r="E45" s="1" t="s">
        <v>50</v>
      </c>
      <c r="F45" s="1" t="s">
        <v>95</v>
      </c>
      <c r="G45" s="1" t="s">
        <v>77</v>
      </c>
      <c r="H45" s="1" t="s">
        <v>53</v>
      </c>
      <c r="I45" s="2">
        <v>160</v>
      </c>
      <c r="J45" s="2">
        <v>38.49</v>
      </c>
      <c r="K45" s="2">
        <f>SUM(N45,P45,R45,T45,V45,X45,Z45,AB45,AE45,AG45,AI45)</f>
        <v>38.46</v>
      </c>
      <c r="L45" s="2">
        <f>SUM(M45,AD45,AK45,AM45,AO45,AQ45,AR45)</f>
        <v>0</v>
      </c>
      <c r="M45" s="3"/>
      <c r="N45" s="4">
        <v>7.5300000000000011</v>
      </c>
      <c r="O45" s="5">
        <v>22162.622625</v>
      </c>
      <c r="P45" s="6">
        <v>19.510000000000002</v>
      </c>
      <c r="Q45" s="5">
        <v>51079.679375</v>
      </c>
      <c r="R45" s="7">
        <v>9.41</v>
      </c>
      <c r="S45" s="5">
        <v>11481.103999999999</v>
      </c>
      <c r="T45" s="8">
        <v>0.82000000000000006</v>
      </c>
      <c r="U45" s="5">
        <v>320.0675</v>
      </c>
      <c r="V45" s="2"/>
      <c r="W45" s="5"/>
      <c r="X45" s="2"/>
      <c r="Y45" s="5"/>
      <c r="Z45" s="9"/>
      <c r="AA45" s="5"/>
      <c r="AB45" s="10">
        <v>1.19</v>
      </c>
      <c r="AC45" s="5">
        <v>155.1</v>
      </c>
      <c r="AD45" s="2"/>
      <c r="AE45" s="2"/>
      <c r="AF45" s="5"/>
      <c r="AG45" s="9"/>
      <c r="AH45" s="5"/>
      <c r="AI45" s="2"/>
      <c r="AJ45" s="5"/>
      <c r="AK45" s="3"/>
      <c r="AL45" s="5" t="str">
        <f>IF(AK45&gt;0,AK45*$AL$1,"")</f>
        <v/>
      </c>
      <c r="AM45" s="3"/>
      <c r="AN45" s="5"/>
      <c r="AO45" s="2"/>
      <c r="AP45" s="5" t="str">
        <f>IF(AO45&gt;0,AO45*$AP$1,"")</f>
        <v/>
      </c>
      <c r="AQ45" s="2"/>
      <c r="AR45" s="2"/>
      <c r="AS45" s="5">
        <f>SUM(O45,Q45,S45,U45,W45,Y45,AA45,AC45,AF45,AH45,AJ45)</f>
        <v>85198.573499999999</v>
      </c>
      <c r="AT45" s="11">
        <f>(AS45/$AS$219)*100</f>
        <v>1.7259579180960087</v>
      </c>
      <c r="AU45" s="5">
        <f>(AT45/100)*$AU$1</f>
        <v>2063.2100952919691</v>
      </c>
      <c r="AV45" s="44">
        <v>38.46</v>
      </c>
      <c r="AW45" s="44">
        <v>0</v>
      </c>
      <c r="AX45" s="46">
        <v>6575.1950000000006</v>
      </c>
      <c r="AY45" s="45">
        <v>2.9979627799613664</v>
      </c>
      <c r="AZ45" s="5">
        <f t="shared" si="0"/>
        <v>3826.8994886206842</v>
      </c>
      <c r="BA45" s="1"/>
      <c r="BB45" s="1"/>
    </row>
    <row r="46" spans="1:54" s="47" customFormat="1" ht="12.75" x14ac:dyDescent="0.2">
      <c r="A46" s="1" t="s">
        <v>93</v>
      </c>
      <c r="B46" s="1" t="s">
        <v>315</v>
      </c>
      <c r="C46" s="1" t="s">
        <v>316</v>
      </c>
      <c r="D46" s="1" t="s">
        <v>94</v>
      </c>
      <c r="E46" s="1" t="s">
        <v>64</v>
      </c>
      <c r="F46" s="1" t="s">
        <v>95</v>
      </c>
      <c r="G46" s="1" t="s">
        <v>77</v>
      </c>
      <c r="H46" s="1" t="s">
        <v>53</v>
      </c>
      <c r="I46" s="2">
        <v>160</v>
      </c>
      <c r="J46" s="2">
        <v>38.68</v>
      </c>
      <c r="K46" s="2">
        <f>SUM(N46,P46,R46,T46,V46,X46,Z46,AB46,AE46,AG46,AI46)</f>
        <v>38.68</v>
      </c>
      <c r="L46" s="2">
        <f>SUM(M46,AD46,AK46,AM46,AO46,AQ46,AR46)</f>
        <v>0</v>
      </c>
      <c r="M46" s="3"/>
      <c r="N46" s="4">
        <v>0.22</v>
      </c>
      <c r="O46" s="5">
        <v>629.34300000000007</v>
      </c>
      <c r="P46" s="6">
        <v>19.45</v>
      </c>
      <c r="Q46" s="5">
        <v>50638.539375</v>
      </c>
      <c r="R46" s="7">
        <v>14.89</v>
      </c>
      <c r="S46" s="5">
        <v>17898.580000000002</v>
      </c>
      <c r="T46" s="8">
        <v>0.39</v>
      </c>
      <c r="U46" s="5">
        <v>140.37562500000001</v>
      </c>
      <c r="V46" s="2"/>
      <c r="W46" s="5"/>
      <c r="X46" s="2"/>
      <c r="Y46" s="5"/>
      <c r="Z46" s="9"/>
      <c r="AA46" s="5"/>
      <c r="AB46" s="10">
        <v>3.73</v>
      </c>
      <c r="AC46" s="5">
        <v>484.9</v>
      </c>
      <c r="AD46" s="2"/>
      <c r="AE46" s="2"/>
      <c r="AF46" s="5"/>
      <c r="AG46" s="9"/>
      <c r="AH46" s="5"/>
      <c r="AI46" s="2"/>
      <c r="AJ46" s="5"/>
      <c r="AK46" s="3"/>
      <c r="AL46" s="5" t="str">
        <f>IF(AK46&gt;0,AK46*$AL$1,"")</f>
        <v/>
      </c>
      <c r="AM46" s="3"/>
      <c r="AN46" s="5"/>
      <c r="AO46" s="2"/>
      <c r="AP46" s="5" t="str">
        <f>IF(AO46&gt;0,AO46*$AP$1,"")</f>
        <v/>
      </c>
      <c r="AQ46" s="2"/>
      <c r="AR46" s="2"/>
      <c r="AS46" s="5">
        <f>SUM(O46,Q46,S46,U46,W46,Y46,AA46,AC46,AF46,AH46,AJ46)</f>
        <v>69791.737999999998</v>
      </c>
      <c r="AT46" s="11">
        <f>(AS46/$AS$219)*100</f>
        <v>1.4138453012805676</v>
      </c>
      <c r="AU46" s="5">
        <f>(AT46/100)*$AU$1</f>
        <v>1690.1106731507905</v>
      </c>
      <c r="AV46" s="44">
        <v>38.68</v>
      </c>
      <c r="AW46" s="44">
        <v>0</v>
      </c>
      <c r="AX46" s="46">
        <v>5319.0937500000009</v>
      </c>
      <c r="AY46" s="45">
        <v>2.4252429145637704</v>
      </c>
      <c r="AZ46" s="5">
        <f t="shared" si="0"/>
        <v>3095.8225804406525</v>
      </c>
      <c r="BA46" s="1"/>
      <c r="BB46" s="1"/>
    </row>
    <row r="47" spans="1:54" s="47" customFormat="1" ht="12.75" x14ac:dyDescent="0.2">
      <c r="A47" s="1" t="s">
        <v>96</v>
      </c>
      <c r="B47" s="1" t="s">
        <v>315</v>
      </c>
      <c r="C47" s="1" t="s">
        <v>316</v>
      </c>
      <c r="D47" s="1" t="s">
        <v>94</v>
      </c>
      <c r="E47" s="1" t="s">
        <v>79</v>
      </c>
      <c r="F47" s="1" t="s">
        <v>95</v>
      </c>
      <c r="G47" s="1" t="s">
        <v>77</v>
      </c>
      <c r="H47" s="1" t="s">
        <v>53</v>
      </c>
      <c r="I47" s="2">
        <v>147.61000000000001</v>
      </c>
      <c r="J47" s="2">
        <v>34.380000000000003</v>
      </c>
      <c r="K47" s="2">
        <f>SUM(N47,P47,R47,T47,V47,X47,Z47,AB47,AE47,AG47,AI47)</f>
        <v>24.69</v>
      </c>
      <c r="L47" s="2">
        <f>SUM(M47,AD47,AK47,AM47,AO47,AQ47,AR47)</f>
        <v>9.4700000000000006</v>
      </c>
      <c r="M47" s="3">
        <v>9.4700000000000006</v>
      </c>
      <c r="N47" s="4"/>
      <c r="O47" s="5"/>
      <c r="P47" s="6">
        <v>21.12</v>
      </c>
      <c r="Q47" s="5">
        <v>38118.43475</v>
      </c>
      <c r="R47" s="7">
        <v>3.57</v>
      </c>
      <c r="S47" s="5">
        <v>2959.6950000000002</v>
      </c>
      <c r="T47" s="8"/>
      <c r="U47" s="5"/>
      <c r="V47" s="2"/>
      <c r="W47" s="5"/>
      <c r="X47" s="2"/>
      <c r="Y47" s="5"/>
      <c r="Z47" s="9"/>
      <c r="AA47" s="5"/>
      <c r="AB47" s="10"/>
      <c r="AC47" s="5"/>
      <c r="AD47" s="2"/>
      <c r="AE47" s="2"/>
      <c r="AF47" s="5"/>
      <c r="AG47" s="9"/>
      <c r="AH47" s="5"/>
      <c r="AI47" s="2"/>
      <c r="AJ47" s="5"/>
      <c r="AK47" s="3"/>
      <c r="AL47" s="5" t="str">
        <f>IF(AK47&gt;0,AK47*$AL$1,"")</f>
        <v/>
      </c>
      <c r="AM47" s="3"/>
      <c r="AN47" s="5"/>
      <c r="AO47" s="2"/>
      <c r="AP47" s="5" t="str">
        <f>IF(AO47&gt;0,AO47*$AP$1,"")</f>
        <v/>
      </c>
      <c r="AQ47" s="2"/>
      <c r="AR47" s="2"/>
      <c r="AS47" s="5">
        <f>SUM(O47,Q47,S47,U47,W47,Y47,AA47,AC47,AF47,AH47,AJ47)</f>
        <v>41078.12975</v>
      </c>
      <c r="AT47" s="11">
        <f>(AS47/$AS$219)*100</f>
        <v>0.83216326741183899</v>
      </c>
      <c r="AU47" s="5">
        <f>(AT47/100)*$AU$1</f>
        <v>994.76796986411239</v>
      </c>
      <c r="AV47" s="44">
        <v>24.69</v>
      </c>
      <c r="AW47" s="44">
        <v>9.4700000000000006</v>
      </c>
      <c r="AX47" s="46">
        <v>4480.7849999999999</v>
      </c>
      <c r="AY47" s="45">
        <v>2.0430157059994709</v>
      </c>
      <c r="AZ47" s="5">
        <f t="shared" si="0"/>
        <v>2607.9095487083246</v>
      </c>
      <c r="BA47" s="1"/>
      <c r="BB47" s="1"/>
    </row>
    <row r="48" spans="1:54" s="47" customFormat="1" ht="12.75" x14ac:dyDescent="0.2">
      <c r="A48" s="1" t="s">
        <v>96</v>
      </c>
      <c r="B48" s="1" t="s">
        <v>315</v>
      </c>
      <c r="C48" s="1" t="s">
        <v>316</v>
      </c>
      <c r="D48" s="1" t="s">
        <v>94</v>
      </c>
      <c r="E48" s="1" t="s">
        <v>80</v>
      </c>
      <c r="F48" s="1" t="s">
        <v>95</v>
      </c>
      <c r="G48" s="1" t="s">
        <v>77</v>
      </c>
      <c r="H48" s="1" t="s">
        <v>53</v>
      </c>
      <c r="I48" s="2">
        <v>147.61000000000001</v>
      </c>
      <c r="J48" s="2">
        <v>34.36</v>
      </c>
      <c r="K48" s="2">
        <f>SUM(N48,P48,R48,T48,V48,X48,Z48,AB48,AE48,AG48,AI48)</f>
        <v>29.340000000000003</v>
      </c>
      <c r="L48" s="2">
        <f>SUM(M48,AD48,AK48,AM48,AO48,AQ48,AR48)</f>
        <v>4.99</v>
      </c>
      <c r="M48" s="3">
        <v>4.99</v>
      </c>
      <c r="N48" s="4"/>
      <c r="O48" s="5"/>
      <c r="P48" s="6">
        <v>9.3800000000000008</v>
      </c>
      <c r="Q48" s="5">
        <v>16625.463749999999</v>
      </c>
      <c r="R48" s="7">
        <v>19.670000000000002</v>
      </c>
      <c r="S48" s="5">
        <v>16353.14625</v>
      </c>
      <c r="T48" s="8">
        <v>0.28999999999999998</v>
      </c>
      <c r="U48" s="5">
        <v>72.264375000000001</v>
      </c>
      <c r="V48" s="2"/>
      <c r="W48" s="5"/>
      <c r="X48" s="2"/>
      <c r="Y48" s="5"/>
      <c r="Z48" s="9"/>
      <c r="AA48" s="5"/>
      <c r="AB48" s="10"/>
      <c r="AC48" s="5"/>
      <c r="AD48" s="2"/>
      <c r="AE48" s="2"/>
      <c r="AF48" s="5"/>
      <c r="AG48" s="9"/>
      <c r="AH48" s="5"/>
      <c r="AI48" s="2"/>
      <c r="AJ48" s="5"/>
      <c r="AK48" s="3"/>
      <c r="AL48" s="5" t="str">
        <f>IF(AK48&gt;0,AK48*$AL$1,"")</f>
        <v/>
      </c>
      <c r="AM48" s="3"/>
      <c r="AN48" s="5"/>
      <c r="AO48" s="2"/>
      <c r="AP48" s="5" t="str">
        <f>IF(AO48&gt;0,AO48*$AP$1,"")</f>
        <v/>
      </c>
      <c r="AQ48" s="2"/>
      <c r="AR48" s="2"/>
      <c r="AS48" s="5">
        <f>SUM(O48,Q48,S48,U48,W48,Y48,AA48,AC48,AF48,AH48,AJ48)</f>
        <v>33050.874374999999</v>
      </c>
      <c r="AT48" s="11">
        <f>(AS48/$AS$219)*100</f>
        <v>0.66954663657047875</v>
      </c>
      <c r="AU48" s="5">
        <f>(AT48/100)*$AU$1</f>
        <v>800.37604935635034</v>
      </c>
      <c r="AV48" s="44">
        <v>29.340000000000003</v>
      </c>
      <c r="AW48" s="44">
        <v>4.99</v>
      </c>
      <c r="AX48" s="46">
        <v>3672.3193749999991</v>
      </c>
      <c r="AY48" s="45">
        <v>1.6743954821691196</v>
      </c>
      <c r="AZ48" s="5">
        <f t="shared" si="0"/>
        <v>2137.3658329888813</v>
      </c>
      <c r="BA48" s="1"/>
      <c r="BB48" s="1"/>
    </row>
    <row r="49" spans="1:54" s="47" customFormat="1" ht="12.75" x14ac:dyDescent="0.2">
      <c r="A49" s="1" t="s">
        <v>96</v>
      </c>
      <c r="B49" s="1" t="s">
        <v>315</v>
      </c>
      <c r="C49" s="1" t="s">
        <v>316</v>
      </c>
      <c r="D49" s="1" t="s">
        <v>94</v>
      </c>
      <c r="E49" s="1" t="s">
        <v>75</v>
      </c>
      <c r="F49" s="1" t="s">
        <v>95</v>
      </c>
      <c r="G49" s="1" t="s">
        <v>77</v>
      </c>
      <c r="H49" s="1" t="s">
        <v>53</v>
      </c>
      <c r="I49" s="2">
        <v>147.61000000000001</v>
      </c>
      <c r="J49" s="2">
        <v>40.19</v>
      </c>
      <c r="K49" s="2">
        <f>SUM(N49,P49,R49,T49,V49,X49,Z49,AB49,AE49,AG49,AI49)</f>
        <v>38.07</v>
      </c>
      <c r="L49" s="2">
        <f>SUM(M49,AD49,AK49,AM49,AO49,AQ49,AR49)</f>
        <v>1.93</v>
      </c>
      <c r="M49" s="3">
        <v>1.93</v>
      </c>
      <c r="N49" s="4"/>
      <c r="O49" s="5"/>
      <c r="P49" s="6">
        <v>29.31</v>
      </c>
      <c r="Q49" s="5">
        <v>63207.090624999997</v>
      </c>
      <c r="R49" s="7">
        <v>8.76</v>
      </c>
      <c r="S49" s="5">
        <v>8095.7449999999999</v>
      </c>
      <c r="T49" s="8"/>
      <c r="U49" s="5"/>
      <c r="V49" s="2"/>
      <c r="W49" s="5"/>
      <c r="X49" s="2"/>
      <c r="Y49" s="5"/>
      <c r="Z49" s="9"/>
      <c r="AA49" s="5"/>
      <c r="AB49" s="10"/>
      <c r="AC49" s="5"/>
      <c r="AD49" s="2"/>
      <c r="AE49" s="2"/>
      <c r="AF49" s="5"/>
      <c r="AG49" s="9"/>
      <c r="AH49" s="5"/>
      <c r="AI49" s="2"/>
      <c r="AJ49" s="5"/>
      <c r="AK49" s="3"/>
      <c r="AL49" s="5" t="str">
        <f>IF(AK49&gt;0,AK49*$AL$1,"")</f>
        <v/>
      </c>
      <c r="AM49" s="3"/>
      <c r="AN49" s="5"/>
      <c r="AO49" s="2"/>
      <c r="AP49" s="5" t="str">
        <f>IF(AO49&gt;0,AO49*$AP$1,"")</f>
        <v/>
      </c>
      <c r="AQ49" s="2"/>
      <c r="AR49" s="2"/>
      <c r="AS49" s="5">
        <f>SUM(O49,Q49,S49,U49,W49,Y49,AA49,AC49,AF49,AH49,AJ49)</f>
        <v>71302.835624999992</v>
      </c>
      <c r="AT49" s="11">
        <f>(AS49/$AS$219)*100</f>
        <v>1.4444572094821153</v>
      </c>
      <c r="AU49" s="5">
        <f>(AT49/100)*$AU$1</f>
        <v>1726.7041482149207</v>
      </c>
      <c r="AV49" s="44">
        <v>38.07</v>
      </c>
      <c r="AW49" s="44">
        <v>1.93</v>
      </c>
      <c r="AX49" s="46">
        <v>6625.3245824521018</v>
      </c>
      <c r="AY49" s="45">
        <v>3.0208193830531993</v>
      </c>
      <c r="AZ49" s="5">
        <f t="shared" si="0"/>
        <v>3856.0759424674088</v>
      </c>
      <c r="BA49" s="1"/>
      <c r="BB49" s="1"/>
    </row>
    <row r="50" spans="1:54" s="47" customFormat="1" ht="12.75" x14ac:dyDescent="0.2">
      <c r="A50" s="1" t="s">
        <v>96</v>
      </c>
      <c r="B50" s="1" t="s">
        <v>315</v>
      </c>
      <c r="C50" s="1" t="s">
        <v>316</v>
      </c>
      <c r="D50" s="1" t="s">
        <v>94</v>
      </c>
      <c r="E50" s="1" t="s">
        <v>78</v>
      </c>
      <c r="F50" s="1" t="s">
        <v>95</v>
      </c>
      <c r="G50" s="1" t="s">
        <v>77</v>
      </c>
      <c r="H50" s="1" t="s">
        <v>53</v>
      </c>
      <c r="I50" s="2">
        <v>147.61000000000001</v>
      </c>
      <c r="J50" s="2">
        <v>40.22</v>
      </c>
      <c r="K50" s="2">
        <f>SUM(N50,P50,R50,T50,V50,X50,Z50,AB50,AE50,AG50,AI50)</f>
        <v>38.180000000000007</v>
      </c>
      <c r="L50" s="2">
        <f>SUM(M50,AD50,AK50,AM50,AO50,AQ50,AR50)</f>
        <v>0.93</v>
      </c>
      <c r="M50" s="3">
        <v>0.93</v>
      </c>
      <c r="N50" s="4"/>
      <c r="O50" s="5"/>
      <c r="P50" s="6">
        <v>13.14</v>
      </c>
      <c r="Q50" s="5">
        <v>26503.848750000001</v>
      </c>
      <c r="R50" s="7">
        <v>22.53</v>
      </c>
      <c r="S50" s="5">
        <v>20676.296249999999</v>
      </c>
      <c r="T50" s="8"/>
      <c r="U50" s="5"/>
      <c r="V50" s="2"/>
      <c r="W50" s="5"/>
      <c r="X50" s="2"/>
      <c r="Y50" s="5"/>
      <c r="Z50" s="9">
        <v>0.02</v>
      </c>
      <c r="AA50" s="5">
        <v>3.3187500000000001</v>
      </c>
      <c r="AB50" s="10">
        <v>2.4900000000000002</v>
      </c>
      <c r="AC50" s="5">
        <v>282.89999999999998</v>
      </c>
      <c r="AD50" s="2"/>
      <c r="AE50" s="2"/>
      <c r="AF50" s="5"/>
      <c r="AG50" s="9"/>
      <c r="AH50" s="5"/>
      <c r="AI50" s="2"/>
      <c r="AJ50" s="5"/>
      <c r="AK50" s="3"/>
      <c r="AL50" s="5" t="str">
        <f>IF(AK50&gt;0,AK50*$AL$1,"")</f>
        <v/>
      </c>
      <c r="AM50" s="3"/>
      <c r="AN50" s="5"/>
      <c r="AO50" s="2"/>
      <c r="AP50" s="5" t="str">
        <f>IF(AO50&gt;0,AO50*$AP$1,"")</f>
        <v/>
      </c>
      <c r="AQ50" s="2"/>
      <c r="AR50" s="2"/>
      <c r="AS50" s="5">
        <f>SUM(O50,Q50,S50,U50,W50,Y50,AA50,AC50,AF50,AH50,AJ50)</f>
        <v>47466.363750000004</v>
      </c>
      <c r="AT50" s="11">
        <f>(AS50/$AS$219)*100</f>
        <v>0.96157650289224461</v>
      </c>
      <c r="AU50" s="5">
        <f>(AT50/100)*$AU$1</f>
        <v>1149.4685515573892</v>
      </c>
      <c r="AV50" s="44">
        <v>38.180000000000007</v>
      </c>
      <c r="AW50" s="44">
        <v>0.93</v>
      </c>
      <c r="AX50" s="46">
        <v>4546.1332278717136</v>
      </c>
      <c r="AY50" s="45">
        <v>2.0728112565338397</v>
      </c>
      <c r="AZ50" s="5">
        <f t="shared" si="0"/>
        <v>2645.9435689654465</v>
      </c>
      <c r="BA50" s="1"/>
      <c r="BB50" s="1"/>
    </row>
    <row r="51" spans="1:54" s="47" customFormat="1" ht="12.75" x14ac:dyDescent="0.2">
      <c r="A51" s="1" t="s">
        <v>97</v>
      </c>
      <c r="B51" s="1" t="s">
        <v>98</v>
      </c>
      <c r="C51" s="1" t="s">
        <v>99</v>
      </c>
      <c r="D51" s="1" t="s">
        <v>100</v>
      </c>
      <c r="E51" s="1" t="s">
        <v>101</v>
      </c>
      <c r="F51" s="1" t="s">
        <v>95</v>
      </c>
      <c r="G51" s="1" t="s">
        <v>77</v>
      </c>
      <c r="H51" s="1" t="s">
        <v>53</v>
      </c>
      <c r="I51" s="2">
        <v>147.99</v>
      </c>
      <c r="J51" s="2">
        <v>33.15</v>
      </c>
      <c r="K51" s="2">
        <f>SUM(N51,P51,R51,T51,V51,X51,Z51,AB51,AE51,AG51,AI51)</f>
        <v>32.93</v>
      </c>
      <c r="L51" s="2">
        <f>SUM(M51,AD51,AK51,AM51,AO51,AQ51,AR51)</f>
        <v>0</v>
      </c>
      <c r="M51" s="3"/>
      <c r="N51" s="4"/>
      <c r="O51" s="5"/>
      <c r="P51" s="6">
        <v>0.60000000000000009</v>
      </c>
      <c r="Q51" s="5">
        <v>1713.35625</v>
      </c>
      <c r="R51" s="7">
        <v>29.24</v>
      </c>
      <c r="S51" s="5">
        <v>40425.147500000006</v>
      </c>
      <c r="T51" s="8">
        <v>3.09</v>
      </c>
      <c r="U51" s="5">
        <v>1273.348125</v>
      </c>
      <c r="V51" s="2"/>
      <c r="W51" s="5"/>
      <c r="X51" s="2"/>
      <c r="Y51" s="5"/>
      <c r="Z51" s="9"/>
      <c r="AA51" s="5"/>
      <c r="AB51" s="10"/>
      <c r="AC51" s="5"/>
      <c r="AD51" s="2"/>
      <c r="AE51" s="2"/>
      <c r="AF51" s="5"/>
      <c r="AG51" s="9"/>
      <c r="AH51" s="5"/>
      <c r="AI51" s="2"/>
      <c r="AJ51" s="5"/>
      <c r="AK51" s="3"/>
      <c r="AL51" s="5" t="str">
        <f>IF(AK51&gt;0,AK51*$AL$1,"")</f>
        <v/>
      </c>
      <c r="AM51" s="3"/>
      <c r="AN51" s="5"/>
      <c r="AO51" s="2"/>
      <c r="AP51" s="5" t="str">
        <f>IF(AO51&gt;0,AO51*$AP$1,"")</f>
        <v/>
      </c>
      <c r="AQ51" s="2"/>
      <c r="AR51" s="2"/>
      <c r="AS51" s="5">
        <f>SUM(O51,Q51,S51,U51,W51,Y51,AA51,AC51,AF51,AH51,AJ51)</f>
        <v>43411.851875</v>
      </c>
      <c r="AT51" s="11">
        <f>(AS51/$AS$219)*100</f>
        <v>0.87943995309812695</v>
      </c>
      <c r="AU51" s="5">
        <f>(AT51/100)*$AU$1</f>
        <v>1051.2825199335009</v>
      </c>
      <c r="AV51" s="44">
        <v>32.93</v>
      </c>
      <c r="AW51" s="44">
        <v>0</v>
      </c>
      <c r="AX51" s="46">
        <v>2904.7618750000056</v>
      </c>
      <c r="AY51" s="45">
        <v>1.3244273342312749</v>
      </c>
      <c r="AZ51" s="5">
        <f t="shared" si="0"/>
        <v>1690.6314921462224</v>
      </c>
      <c r="BA51" s="1"/>
      <c r="BB51" s="1"/>
    </row>
    <row r="52" spans="1:54" s="47" customFormat="1" ht="12.75" x14ac:dyDescent="0.2">
      <c r="A52" s="1" t="s">
        <v>97</v>
      </c>
      <c r="B52" s="1" t="s">
        <v>98</v>
      </c>
      <c r="C52" s="1" t="s">
        <v>99</v>
      </c>
      <c r="D52" s="1" t="s">
        <v>100</v>
      </c>
      <c r="E52" s="1" t="s">
        <v>102</v>
      </c>
      <c r="F52" s="1" t="s">
        <v>95</v>
      </c>
      <c r="G52" s="1" t="s">
        <v>77</v>
      </c>
      <c r="H52" s="1" t="s">
        <v>53</v>
      </c>
      <c r="I52" s="2">
        <v>147.99</v>
      </c>
      <c r="J52" s="2">
        <v>33.29</v>
      </c>
      <c r="K52" s="2">
        <f>SUM(N52,P52,R52,T52,V52,X52,Z52,AB52,AE52,AG52,AI52)</f>
        <v>22.48</v>
      </c>
      <c r="L52" s="2">
        <f>SUM(M52,AD52,AK52,AM52,AO52,AQ52,AR52)</f>
        <v>0</v>
      </c>
      <c r="M52" s="3"/>
      <c r="N52" s="4"/>
      <c r="O52" s="5"/>
      <c r="P52" s="6"/>
      <c r="Q52" s="5"/>
      <c r="R52" s="7">
        <v>11.43</v>
      </c>
      <c r="S52" s="5">
        <v>15851.55</v>
      </c>
      <c r="T52" s="8">
        <v>11.05</v>
      </c>
      <c r="U52" s="5">
        <v>4589.2031250000009</v>
      </c>
      <c r="V52" s="2"/>
      <c r="W52" s="5"/>
      <c r="X52" s="2"/>
      <c r="Y52" s="5"/>
      <c r="Z52" s="9"/>
      <c r="AA52" s="5"/>
      <c r="AB52" s="10"/>
      <c r="AC52" s="5"/>
      <c r="AD52" s="2"/>
      <c r="AE52" s="2"/>
      <c r="AF52" s="5"/>
      <c r="AG52" s="9"/>
      <c r="AH52" s="5"/>
      <c r="AI52" s="2"/>
      <c r="AJ52" s="5"/>
      <c r="AK52" s="3"/>
      <c r="AL52" s="5" t="str">
        <f>IF(AK52&gt;0,AK52*$AL$1,"")</f>
        <v/>
      </c>
      <c r="AM52" s="3"/>
      <c r="AN52" s="5"/>
      <c r="AO52" s="2"/>
      <c r="AP52" s="5" t="str">
        <f>IF(AO52&gt;0,AO52*$AP$1,"")</f>
        <v/>
      </c>
      <c r="AQ52" s="2"/>
      <c r="AR52" s="2"/>
      <c r="AS52" s="5">
        <f>SUM(O52,Q52,S52,U52,W52,Y52,AA52,AC52,AF52,AH52,AJ52)</f>
        <v>20440.753124999999</v>
      </c>
      <c r="AT52" s="11">
        <f>(AS52/$AS$219)*100</f>
        <v>0.41409002825545532</v>
      </c>
      <c r="AU52" s="5">
        <f>(AT52/100)*$AU$1</f>
        <v>495.00321977657126</v>
      </c>
      <c r="AV52" s="44">
        <v>22.48</v>
      </c>
      <c r="AW52" s="44">
        <v>0</v>
      </c>
      <c r="AX52" s="46">
        <v>1375.649375</v>
      </c>
      <c r="AY52" s="45">
        <v>0.62722788062211321</v>
      </c>
      <c r="AZ52" s="5">
        <f t="shared" si="0"/>
        <v>800.65638961412753</v>
      </c>
      <c r="BA52" s="1"/>
      <c r="BB52" s="1"/>
    </row>
    <row r="53" spans="1:54" s="47" customFormat="1" ht="12.75" x14ac:dyDescent="0.2">
      <c r="A53" s="1" t="s">
        <v>97</v>
      </c>
      <c r="B53" s="1" t="s">
        <v>98</v>
      </c>
      <c r="C53" s="1" t="s">
        <v>99</v>
      </c>
      <c r="D53" s="1" t="s">
        <v>100</v>
      </c>
      <c r="E53" s="1" t="s">
        <v>58</v>
      </c>
      <c r="F53" s="1" t="s">
        <v>95</v>
      </c>
      <c r="G53" s="1" t="s">
        <v>77</v>
      </c>
      <c r="H53" s="1" t="s">
        <v>53</v>
      </c>
      <c r="I53" s="2">
        <v>147.99</v>
      </c>
      <c r="J53" s="2">
        <v>39.67</v>
      </c>
      <c r="K53" s="2">
        <f>SUM(N53,P53,R53,T53,V53,X53,Z53,AB53,AE53,AG53,AI53)</f>
        <v>39.68</v>
      </c>
      <c r="L53" s="2">
        <f>SUM(M53,AD53,AK53,AM53,AO53,AQ53,AR53)</f>
        <v>0</v>
      </c>
      <c r="M53" s="3"/>
      <c r="N53" s="4"/>
      <c r="O53" s="5"/>
      <c r="P53" s="6">
        <v>3.81</v>
      </c>
      <c r="Q53" s="5">
        <v>9872.4768750000003</v>
      </c>
      <c r="R53" s="7">
        <v>7.67</v>
      </c>
      <c r="S53" s="5">
        <v>9234.7287500000002</v>
      </c>
      <c r="T53" s="8">
        <v>27.8</v>
      </c>
      <c r="U53" s="5">
        <v>10676.85375</v>
      </c>
      <c r="V53" s="2"/>
      <c r="W53" s="5"/>
      <c r="X53" s="2"/>
      <c r="Y53" s="5"/>
      <c r="Z53" s="9">
        <v>0.12</v>
      </c>
      <c r="AA53" s="5">
        <v>17.478750000000002</v>
      </c>
      <c r="AB53" s="10">
        <v>0.28000000000000003</v>
      </c>
      <c r="AC53" s="5">
        <v>36.400000000000013</v>
      </c>
      <c r="AD53" s="2"/>
      <c r="AE53" s="2"/>
      <c r="AF53" s="5"/>
      <c r="AG53" s="9"/>
      <c r="AH53" s="5"/>
      <c r="AI53" s="2"/>
      <c r="AJ53" s="5"/>
      <c r="AK53" s="3"/>
      <c r="AL53" s="5" t="str">
        <f>IF(AK53&gt;0,AK53*$AL$1,"")</f>
        <v/>
      </c>
      <c r="AM53" s="3"/>
      <c r="AN53" s="5"/>
      <c r="AO53" s="2"/>
      <c r="AP53" s="5" t="str">
        <f>IF(AO53&gt;0,AO53*$AP$1,"")</f>
        <v/>
      </c>
      <c r="AQ53" s="2"/>
      <c r="AR53" s="2"/>
      <c r="AS53" s="5">
        <f>SUM(O53,Q53,S53,U53,W53,Y53,AA53,AC53,AF53,AH53,AJ53)</f>
        <v>29837.938125000004</v>
      </c>
      <c r="AT53" s="11">
        <f>(AS53/$AS$219)*100</f>
        <v>0.60445877731160058</v>
      </c>
      <c r="AU53" s="5">
        <f>(AT53/100)*$AU$1</f>
        <v>722.57002239828728</v>
      </c>
      <c r="AV53" s="44">
        <v>39.68</v>
      </c>
      <c r="AW53" s="44">
        <v>0</v>
      </c>
      <c r="AX53" s="46">
        <v>2232.6881250000001</v>
      </c>
      <c r="AY53" s="45">
        <v>1.0179950401488824</v>
      </c>
      <c r="AZ53" s="5">
        <f t="shared" si="0"/>
        <v>1299.4706687500484</v>
      </c>
      <c r="BA53" s="1"/>
      <c r="BB53" s="1"/>
    </row>
    <row r="54" spans="1:54" s="47" customFormat="1" ht="12.75" x14ac:dyDescent="0.2">
      <c r="A54" s="1" t="s">
        <v>97</v>
      </c>
      <c r="B54" s="1" t="s">
        <v>98</v>
      </c>
      <c r="C54" s="1" t="s">
        <v>99</v>
      </c>
      <c r="D54" s="1" t="s">
        <v>100</v>
      </c>
      <c r="E54" s="1" t="s">
        <v>103</v>
      </c>
      <c r="F54" s="1" t="s">
        <v>95</v>
      </c>
      <c r="G54" s="1" t="s">
        <v>77</v>
      </c>
      <c r="H54" s="1" t="s">
        <v>53</v>
      </c>
      <c r="I54" s="2">
        <v>147.99</v>
      </c>
      <c r="J54" s="2">
        <v>38.93</v>
      </c>
      <c r="K54" s="2">
        <f>SUM(N54,P54,R54,T54,V54,X54,Z54,AB54,AE54,AG54,AI54)</f>
        <v>37.849999999999994</v>
      </c>
      <c r="L54" s="2">
        <f>SUM(M54,AD54,AK54,AM54,AO54,AQ54,AR54)</f>
        <v>0</v>
      </c>
      <c r="M54" s="3"/>
      <c r="N54" s="4"/>
      <c r="O54" s="5"/>
      <c r="P54" s="6">
        <v>2.63</v>
      </c>
      <c r="Q54" s="5">
        <v>7296.5343749999993</v>
      </c>
      <c r="R54" s="7">
        <v>27.31</v>
      </c>
      <c r="S54" s="5">
        <v>35299.258749999994</v>
      </c>
      <c r="T54" s="8">
        <v>7.91</v>
      </c>
      <c r="U54" s="5">
        <v>3285.1218749999998</v>
      </c>
      <c r="V54" s="2"/>
      <c r="W54" s="5"/>
      <c r="X54" s="2"/>
      <c r="Y54" s="5"/>
      <c r="Z54" s="9"/>
      <c r="AA54" s="5"/>
      <c r="AB54" s="10"/>
      <c r="AC54" s="5"/>
      <c r="AD54" s="2"/>
      <c r="AE54" s="2"/>
      <c r="AF54" s="5"/>
      <c r="AG54" s="9"/>
      <c r="AH54" s="5"/>
      <c r="AI54" s="2"/>
      <c r="AJ54" s="5"/>
      <c r="AK54" s="3"/>
      <c r="AL54" s="5" t="str">
        <f>IF(AK54&gt;0,AK54*$AL$1,"")</f>
        <v/>
      </c>
      <c r="AM54" s="3"/>
      <c r="AN54" s="5"/>
      <c r="AO54" s="2"/>
      <c r="AP54" s="5" t="str">
        <f>IF(AO54&gt;0,AO54*$AP$1,"")</f>
        <v/>
      </c>
      <c r="AQ54" s="2"/>
      <c r="AR54" s="2"/>
      <c r="AS54" s="5">
        <f>SUM(O54,Q54,S54,U54,W54,Y54,AA54,AC54,AF54,AH54,AJ54)</f>
        <v>45880.914999999994</v>
      </c>
      <c r="AT54" s="11">
        <f>(AS54/$AS$219)*100</f>
        <v>0.92945838504842948</v>
      </c>
      <c r="AU54" s="5">
        <f>(AT54/100)*$AU$1</f>
        <v>1111.0745534868925</v>
      </c>
      <c r="AV54" s="44">
        <v>37.849999999999994</v>
      </c>
      <c r="AW54" s="44">
        <v>0</v>
      </c>
      <c r="AX54" s="46">
        <v>3259.7149999999951</v>
      </c>
      <c r="AY54" s="45">
        <v>1.4862683529966412</v>
      </c>
      <c r="AZ54" s="5">
        <f t="shared" si="0"/>
        <v>1897.2215526002126</v>
      </c>
      <c r="BA54" s="1"/>
      <c r="BB54" s="1"/>
    </row>
    <row r="55" spans="1:54" s="47" customFormat="1" ht="12.75" x14ac:dyDescent="0.2">
      <c r="A55" s="1" t="s">
        <v>104</v>
      </c>
      <c r="B55" s="1" t="s">
        <v>98</v>
      </c>
      <c r="C55" s="1" t="s">
        <v>99</v>
      </c>
      <c r="D55" s="1" t="s">
        <v>100</v>
      </c>
      <c r="E55" s="1" t="s">
        <v>68</v>
      </c>
      <c r="F55" s="1" t="s">
        <v>95</v>
      </c>
      <c r="G55" s="1" t="s">
        <v>77</v>
      </c>
      <c r="H55" s="1" t="s">
        <v>53</v>
      </c>
      <c r="I55" s="2">
        <v>148.38</v>
      </c>
      <c r="J55" s="2">
        <v>28.42</v>
      </c>
      <c r="K55" s="2">
        <f>SUM(N55,P55,R55,T55,V55,X55,Z55,AB55,AE55,AG55,AI55)</f>
        <v>28.430000000000003</v>
      </c>
      <c r="L55" s="2">
        <f>SUM(M55,AD55,AK55,AM55,AO55,AQ55,AR55)</f>
        <v>0</v>
      </c>
      <c r="M55" s="3"/>
      <c r="N55" s="4">
        <v>6.89</v>
      </c>
      <c r="O55" s="5">
        <v>20383.666874999999</v>
      </c>
      <c r="P55" s="6">
        <v>11.98</v>
      </c>
      <c r="Q55" s="5">
        <v>28974.232749999999</v>
      </c>
      <c r="R55" s="7">
        <v>4.03</v>
      </c>
      <c r="S55" s="5">
        <v>4707.6147499999997</v>
      </c>
      <c r="T55" s="8">
        <v>4.83</v>
      </c>
      <c r="U55" s="5">
        <v>1811.0393750000001</v>
      </c>
      <c r="V55" s="2"/>
      <c r="W55" s="5"/>
      <c r="X55" s="2"/>
      <c r="Y55" s="5"/>
      <c r="Z55" s="9">
        <v>0.06</v>
      </c>
      <c r="AA55" s="5">
        <v>8.6287500000000001</v>
      </c>
      <c r="AB55" s="10">
        <v>0.64</v>
      </c>
      <c r="AC55" s="5">
        <v>83.2</v>
      </c>
      <c r="AD55" s="2"/>
      <c r="AE55" s="2"/>
      <c r="AF55" s="5"/>
      <c r="AG55" s="9"/>
      <c r="AH55" s="5"/>
      <c r="AI55" s="2"/>
      <c r="AJ55" s="5"/>
      <c r="AK55" s="3"/>
      <c r="AL55" s="5" t="str">
        <f>IF(AK55&gt;0,AK55*$AL$1,"")</f>
        <v/>
      </c>
      <c r="AM55" s="3"/>
      <c r="AN55" s="5"/>
      <c r="AO55" s="2"/>
      <c r="AP55" s="5" t="str">
        <f>IF(AO55&gt;0,AO55*$AP$1,"")</f>
        <v/>
      </c>
      <c r="AQ55" s="2"/>
      <c r="AR55" s="2"/>
      <c r="AS55" s="5">
        <f>SUM(O55,Q55,S55,U55,W55,Y55,AA55,AC55,AF55,AH55,AJ55)</f>
        <v>55968.3825</v>
      </c>
      <c r="AT55" s="11">
        <f>(AS55/$AS$219)*100</f>
        <v>1.1338109192509085</v>
      </c>
      <c r="AU55" s="5">
        <f>(AT55/100)*$AU$1</f>
        <v>1355.3575728725359</v>
      </c>
      <c r="AV55" s="44">
        <v>28.430000000000003</v>
      </c>
      <c r="AW55" s="44">
        <v>0</v>
      </c>
      <c r="AX55" s="46">
        <v>4535.0199999999968</v>
      </c>
      <c r="AY55" s="45">
        <v>2.0677441758579609</v>
      </c>
      <c r="AZ55" s="5">
        <f t="shared" si="0"/>
        <v>2639.4754404826872</v>
      </c>
      <c r="BA55" s="1"/>
      <c r="BB55" s="1"/>
    </row>
    <row r="56" spans="1:54" s="47" customFormat="1" ht="12.75" x14ac:dyDescent="0.2">
      <c r="A56" s="1" t="s">
        <v>104</v>
      </c>
      <c r="B56" s="1" t="s">
        <v>98</v>
      </c>
      <c r="C56" s="1" t="s">
        <v>99</v>
      </c>
      <c r="D56" s="1" t="s">
        <v>100</v>
      </c>
      <c r="E56" s="1" t="s">
        <v>70</v>
      </c>
      <c r="F56" s="1" t="s">
        <v>95</v>
      </c>
      <c r="G56" s="1" t="s">
        <v>77</v>
      </c>
      <c r="H56" s="1" t="s">
        <v>53</v>
      </c>
      <c r="I56" s="2">
        <v>148.38</v>
      </c>
      <c r="J56" s="2">
        <v>39.049999999999997</v>
      </c>
      <c r="K56" s="2">
        <f>SUM(N56,P56,R56,T56,V56,X56,Z56,AB56,AE56,AG56,AI56)</f>
        <v>39.049999999999997</v>
      </c>
      <c r="L56" s="2">
        <f>SUM(M56,AD56,AK56,AM56,AO56,AQ56,AR56)</f>
        <v>0</v>
      </c>
      <c r="M56" s="3"/>
      <c r="N56" s="4">
        <v>4.16</v>
      </c>
      <c r="O56" s="5">
        <v>11824.795125000001</v>
      </c>
      <c r="P56" s="6">
        <v>31.22</v>
      </c>
      <c r="Q56" s="5">
        <v>76155.731250000012</v>
      </c>
      <c r="R56" s="7">
        <v>3.58</v>
      </c>
      <c r="S56" s="5">
        <v>4682.6734999999999</v>
      </c>
      <c r="T56" s="8">
        <v>0.09</v>
      </c>
      <c r="U56" s="5">
        <v>37.378124999999997</v>
      </c>
      <c r="V56" s="2"/>
      <c r="W56" s="5"/>
      <c r="X56" s="2"/>
      <c r="Y56" s="5"/>
      <c r="Z56" s="9"/>
      <c r="AA56" s="5"/>
      <c r="AB56" s="10"/>
      <c r="AC56" s="5"/>
      <c r="AD56" s="2"/>
      <c r="AE56" s="2"/>
      <c r="AF56" s="5"/>
      <c r="AG56" s="9"/>
      <c r="AH56" s="5"/>
      <c r="AI56" s="2"/>
      <c r="AJ56" s="5"/>
      <c r="AK56" s="3"/>
      <c r="AL56" s="5" t="str">
        <f>IF(AK56&gt;0,AK56*$AL$1,"")</f>
        <v/>
      </c>
      <c r="AM56" s="3"/>
      <c r="AN56" s="5"/>
      <c r="AO56" s="2"/>
      <c r="AP56" s="5" t="str">
        <f>IF(AO56&gt;0,AO56*$AP$1,"")</f>
        <v/>
      </c>
      <c r="AQ56" s="2"/>
      <c r="AR56" s="2"/>
      <c r="AS56" s="5">
        <f>SUM(O56,Q56,S56,U56,W56,Y56,AA56,AC56,AF56,AH56,AJ56)</f>
        <v>92700.578000000023</v>
      </c>
      <c r="AT56" s="11">
        <f>(AS56/$AS$219)*100</f>
        <v>1.877933984554057</v>
      </c>
      <c r="AU56" s="5">
        <f>(AT56/100)*$AU$1</f>
        <v>2244.88228513592</v>
      </c>
      <c r="AV56" s="44">
        <v>39.049999999999997</v>
      </c>
      <c r="AW56" s="44">
        <v>0</v>
      </c>
      <c r="AX56" s="46">
        <v>7456.9682500000135</v>
      </c>
      <c r="AY56" s="45">
        <v>3.4000076446179444</v>
      </c>
      <c r="AZ56" s="5">
        <f t="shared" si="0"/>
        <v>4340.1097583548062</v>
      </c>
      <c r="BA56" s="1"/>
      <c r="BB56" s="1"/>
    </row>
    <row r="57" spans="1:54" s="47" customFormat="1" ht="12.75" x14ac:dyDescent="0.2">
      <c r="A57" s="1" t="s">
        <v>104</v>
      </c>
      <c r="B57" s="1" t="s">
        <v>98</v>
      </c>
      <c r="C57" s="1" t="s">
        <v>99</v>
      </c>
      <c r="D57" s="1" t="s">
        <v>100</v>
      </c>
      <c r="E57" s="1" t="s">
        <v>65</v>
      </c>
      <c r="F57" s="1" t="s">
        <v>95</v>
      </c>
      <c r="G57" s="1" t="s">
        <v>77</v>
      </c>
      <c r="H57" s="1" t="s">
        <v>53</v>
      </c>
      <c r="I57" s="2">
        <v>148.38</v>
      </c>
      <c r="J57" s="2">
        <v>40.409999999999997</v>
      </c>
      <c r="K57" s="2">
        <f>SUM(N57,P57,R57,T57,V57,X57,Z57,AB57,AE57,AG57,AI57)</f>
        <v>40</v>
      </c>
      <c r="L57" s="2">
        <f>SUM(M57,AD57,AK57,AM57,AO57,AQ57,AR57)</f>
        <v>0</v>
      </c>
      <c r="M57" s="3"/>
      <c r="N57" s="4">
        <v>24.26</v>
      </c>
      <c r="O57" s="5">
        <v>69920.779500000004</v>
      </c>
      <c r="P57" s="6">
        <v>15.71</v>
      </c>
      <c r="Q57" s="5">
        <v>38026.267999999996</v>
      </c>
      <c r="R57" s="7">
        <v>0.03</v>
      </c>
      <c r="S57" s="5">
        <v>32.700749999999999</v>
      </c>
      <c r="T57" s="8"/>
      <c r="U57" s="5"/>
      <c r="V57" s="2"/>
      <c r="W57" s="5"/>
      <c r="X57" s="2"/>
      <c r="Y57" s="5"/>
      <c r="Z57" s="9"/>
      <c r="AA57" s="5"/>
      <c r="AB57" s="10"/>
      <c r="AC57" s="5"/>
      <c r="AD57" s="2"/>
      <c r="AE57" s="2"/>
      <c r="AF57" s="5"/>
      <c r="AG57" s="9"/>
      <c r="AH57" s="5"/>
      <c r="AI57" s="2"/>
      <c r="AJ57" s="5"/>
      <c r="AK57" s="3"/>
      <c r="AL57" s="5" t="str">
        <f>IF(AK57&gt;0,AK57*$AL$1,"")</f>
        <v/>
      </c>
      <c r="AM57" s="3"/>
      <c r="AN57" s="5"/>
      <c r="AO57" s="2"/>
      <c r="AP57" s="5" t="str">
        <f>IF(AO57&gt;0,AO57*$AP$1,"")</f>
        <v/>
      </c>
      <c r="AQ57" s="2"/>
      <c r="AR57" s="2"/>
      <c r="AS57" s="5">
        <f>SUM(O57,Q57,S57,U57,W57,Y57,AA57,AC57,AF57,AH57,AJ57)</f>
        <v>107979.74825</v>
      </c>
      <c r="AT57" s="11">
        <f>(AS57/$AS$219)*100</f>
        <v>2.1874603509189168</v>
      </c>
      <c r="AU57" s="5">
        <f>(AT57/100)*$AU$1</f>
        <v>2614.8901034884734</v>
      </c>
      <c r="AV57" s="44">
        <v>40</v>
      </c>
      <c r="AW57" s="44">
        <v>0</v>
      </c>
      <c r="AX57" s="46">
        <v>8926.2220253587202</v>
      </c>
      <c r="AY57" s="45">
        <v>4.0699144888777905</v>
      </c>
      <c r="AZ57" s="5">
        <f t="shared" si="0"/>
        <v>5195.2458450524991</v>
      </c>
      <c r="BA57" s="1"/>
      <c r="BB57" s="1"/>
    </row>
    <row r="58" spans="1:54" s="47" customFormat="1" ht="12.75" x14ac:dyDescent="0.2">
      <c r="A58" s="1" t="s">
        <v>104</v>
      </c>
      <c r="B58" s="1" t="s">
        <v>98</v>
      </c>
      <c r="C58" s="1" t="s">
        <v>99</v>
      </c>
      <c r="D58" s="1" t="s">
        <v>100</v>
      </c>
      <c r="E58" s="1" t="s">
        <v>72</v>
      </c>
      <c r="F58" s="1" t="s">
        <v>95</v>
      </c>
      <c r="G58" s="1" t="s">
        <v>77</v>
      </c>
      <c r="H58" s="1" t="s">
        <v>53</v>
      </c>
      <c r="I58" s="2">
        <v>148.38</v>
      </c>
      <c r="J58" s="2">
        <v>39.42</v>
      </c>
      <c r="K58" s="2">
        <f>SUM(N58,P58,R58,T58,V58,X58,Z58,AB58,AE58,AG58,AI58)</f>
        <v>39.43</v>
      </c>
      <c r="L58" s="2">
        <f>SUM(M58,AD58,AK58,AM58,AO58,AQ58,AR58)</f>
        <v>0</v>
      </c>
      <c r="M58" s="3"/>
      <c r="N58" s="4">
        <v>5.9699999999999989</v>
      </c>
      <c r="O58" s="5">
        <v>16999.500375</v>
      </c>
      <c r="P58" s="6">
        <v>21.68</v>
      </c>
      <c r="Q58" s="5">
        <v>50469.567000000003</v>
      </c>
      <c r="R58" s="7">
        <v>5.69</v>
      </c>
      <c r="S58" s="5">
        <v>6287.9662500000004</v>
      </c>
      <c r="T58" s="8">
        <v>6.0900000000000007</v>
      </c>
      <c r="U58" s="5">
        <v>2150.0451250000001</v>
      </c>
      <c r="V58" s="2"/>
      <c r="W58" s="5"/>
      <c r="X58" s="2"/>
      <c r="Y58" s="5"/>
      <c r="Z58" s="9"/>
      <c r="AA58" s="5"/>
      <c r="AB58" s="10"/>
      <c r="AC58" s="5"/>
      <c r="AD58" s="2"/>
      <c r="AE58" s="2"/>
      <c r="AF58" s="5"/>
      <c r="AG58" s="9"/>
      <c r="AH58" s="5"/>
      <c r="AI58" s="2"/>
      <c r="AJ58" s="5"/>
      <c r="AK58" s="3"/>
      <c r="AL58" s="5" t="str">
        <f>IF(AK58&gt;0,AK58*$AL$1,"")</f>
        <v/>
      </c>
      <c r="AM58" s="3"/>
      <c r="AN58" s="5"/>
      <c r="AO58" s="2"/>
      <c r="AP58" s="5" t="str">
        <f>IF(AO58&gt;0,AO58*$AP$1,"")</f>
        <v/>
      </c>
      <c r="AQ58" s="2"/>
      <c r="AR58" s="2"/>
      <c r="AS58" s="5">
        <f>SUM(O58,Q58,S58,U58,W58,Y58,AA58,AC58,AF58,AH58,AJ58)</f>
        <v>75907.078750000001</v>
      </c>
      <c r="AT58" s="11">
        <f>(AS58/$AS$219)*100</f>
        <v>1.5377302485950635</v>
      </c>
      <c r="AU58" s="5">
        <f>(AT58/100)*$AU$1</f>
        <v>1838.202739170539</v>
      </c>
      <c r="AV58" s="44">
        <v>39.43</v>
      </c>
      <c r="AW58" s="44">
        <v>0</v>
      </c>
      <c r="AX58" s="46">
        <v>6404.4712499999951</v>
      </c>
      <c r="AY58" s="45">
        <v>2.9201212181285316</v>
      </c>
      <c r="AZ58" s="5">
        <f t="shared" si="0"/>
        <v>3727.5347349410708</v>
      </c>
      <c r="BA58" s="1"/>
      <c r="BB58" s="1"/>
    </row>
    <row r="59" spans="1:54" s="47" customFormat="1" ht="12.75" x14ac:dyDescent="0.2">
      <c r="A59" s="1" t="s">
        <v>105</v>
      </c>
      <c r="B59" s="1" t="s">
        <v>106</v>
      </c>
      <c r="C59" s="1" t="s">
        <v>107</v>
      </c>
      <c r="D59" s="1" t="s">
        <v>108</v>
      </c>
      <c r="E59" s="1" t="s">
        <v>68</v>
      </c>
      <c r="F59" s="1" t="s">
        <v>95</v>
      </c>
      <c r="G59" s="1" t="s">
        <v>77</v>
      </c>
      <c r="H59" s="1" t="s">
        <v>53</v>
      </c>
      <c r="I59" s="2">
        <v>11.62</v>
      </c>
      <c r="J59" s="2">
        <v>11.62</v>
      </c>
      <c r="K59" s="2">
        <f>SUM(N59,P59,R59,T59,V59,X59,Z59,AB59,AE59,AG59,AI59)</f>
        <v>11.610000000000001</v>
      </c>
      <c r="L59" s="2">
        <f>SUM(M59,AD59,AK59,AM59,AO59,AQ59,AR59)</f>
        <v>0</v>
      </c>
      <c r="M59" s="3"/>
      <c r="N59" s="4"/>
      <c r="O59" s="5"/>
      <c r="P59" s="6">
        <v>0.05</v>
      </c>
      <c r="Q59" s="5">
        <v>118.556375</v>
      </c>
      <c r="R59" s="7"/>
      <c r="S59" s="5"/>
      <c r="T59" s="8"/>
      <c r="U59" s="5"/>
      <c r="V59" s="2"/>
      <c r="W59" s="5"/>
      <c r="X59" s="2"/>
      <c r="Y59" s="5"/>
      <c r="Z59" s="9">
        <v>8.4700000000000006</v>
      </c>
      <c r="AA59" s="5">
        <v>1170.4346250000001</v>
      </c>
      <c r="AB59" s="10">
        <v>3.09</v>
      </c>
      <c r="AC59" s="5">
        <v>403</v>
      </c>
      <c r="AD59" s="2"/>
      <c r="AE59" s="2"/>
      <c r="AF59" s="5"/>
      <c r="AG59" s="9"/>
      <c r="AH59" s="5"/>
      <c r="AI59" s="2"/>
      <c r="AJ59" s="5"/>
      <c r="AK59" s="3"/>
      <c r="AL59" s="5" t="str">
        <f>IF(AK59&gt;0,AK59*$AL$1,"")</f>
        <v/>
      </c>
      <c r="AM59" s="3"/>
      <c r="AN59" s="5"/>
      <c r="AO59" s="2"/>
      <c r="AP59" s="5" t="str">
        <f>IF(AO59&gt;0,AO59*$AP$1,"")</f>
        <v/>
      </c>
      <c r="AQ59" s="2"/>
      <c r="AR59" s="2"/>
      <c r="AS59" s="5">
        <f>SUM(O59,Q59,S59,U59,W59,Y59,AA59,AC59,AF59,AH59,AJ59)</f>
        <v>1691.991</v>
      </c>
      <c r="AT59" s="11">
        <f>(AS59/$AS$219)*100</f>
        <v>3.4276457267176937E-2</v>
      </c>
      <c r="AU59" s="5">
        <f>(AT59/100)*$AU$1</f>
        <v>40.974077017183305</v>
      </c>
      <c r="AV59" s="44">
        <v>11.610000000000001</v>
      </c>
      <c r="AW59" s="44">
        <v>0</v>
      </c>
      <c r="AX59" s="46">
        <v>135.74625000000015</v>
      </c>
      <c r="AY59" s="45">
        <v>6.1893556771978775E-2</v>
      </c>
      <c r="AZ59" s="5">
        <f t="shared" si="0"/>
        <v>79.007125219430904</v>
      </c>
      <c r="BA59" s="1"/>
      <c r="BB59" s="1"/>
    </row>
    <row r="60" spans="1:54" s="47" customFormat="1" ht="12.75" x14ac:dyDescent="0.2">
      <c r="A60" s="1" t="s">
        <v>109</v>
      </c>
      <c r="B60" s="1" t="s">
        <v>317</v>
      </c>
      <c r="C60" s="1" t="s">
        <v>318</v>
      </c>
      <c r="D60" s="1" t="s">
        <v>110</v>
      </c>
      <c r="E60" s="1" t="s">
        <v>86</v>
      </c>
      <c r="F60" s="1" t="s">
        <v>111</v>
      </c>
      <c r="G60" s="1" t="s">
        <v>77</v>
      </c>
      <c r="H60" s="1" t="s">
        <v>53</v>
      </c>
      <c r="I60" s="2">
        <v>85.4</v>
      </c>
      <c r="J60" s="2">
        <v>36.6</v>
      </c>
      <c r="K60" s="2">
        <f>SUM(N60,P60,R60,T60,V60,X60,Z60,AB60,AE60,AG60,AI60)</f>
        <v>31.360000000000003</v>
      </c>
      <c r="L60" s="2">
        <f>SUM(M60,AD60,AK60,AM60,AO60,AQ60,AR60)</f>
        <v>0</v>
      </c>
      <c r="M60" s="3"/>
      <c r="N60" s="4">
        <v>6.14</v>
      </c>
      <c r="O60" s="5">
        <v>17524.11375</v>
      </c>
      <c r="P60" s="6">
        <v>6.66</v>
      </c>
      <c r="Q60" s="5">
        <v>16013.382</v>
      </c>
      <c r="R60" s="7">
        <v>7.9</v>
      </c>
      <c r="S60" s="5">
        <v>8806.4782500000001</v>
      </c>
      <c r="T60" s="8">
        <v>10.59</v>
      </c>
      <c r="U60" s="5">
        <v>3490.1201249999999</v>
      </c>
      <c r="V60" s="2"/>
      <c r="W60" s="5"/>
      <c r="X60" s="2"/>
      <c r="Y60" s="5"/>
      <c r="Z60" s="9">
        <v>0.04</v>
      </c>
      <c r="AA60" s="5">
        <v>5.2214999999999998</v>
      </c>
      <c r="AB60" s="10">
        <v>0.03</v>
      </c>
      <c r="AC60" s="5">
        <v>3.54</v>
      </c>
      <c r="AD60" s="2"/>
      <c r="AE60" s="2"/>
      <c r="AF60" s="5"/>
      <c r="AG60" s="9"/>
      <c r="AH60" s="5"/>
      <c r="AI60" s="2"/>
      <c r="AJ60" s="5"/>
      <c r="AK60" s="3"/>
      <c r="AL60" s="5" t="str">
        <f>IF(AK60&gt;0,AK60*$AL$1,"")</f>
        <v/>
      </c>
      <c r="AM60" s="3"/>
      <c r="AN60" s="5"/>
      <c r="AO60" s="2"/>
      <c r="AP60" s="5" t="str">
        <f>IF(AO60&gt;0,AO60*$AP$1,"")</f>
        <v/>
      </c>
      <c r="AQ60" s="2"/>
      <c r="AR60" s="2"/>
      <c r="AS60" s="5">
        <f>SUM(O60,Q60,S60,U60,W60,Y60,AA60,AC60,AF60,AH60,AJ60)</f>
        <v>45842.855625000004</v>
      </c>
      <c r="AT60" s="11">
        <f>(AS60/$AS$219)*100</f>
        <v>0.92868737589956141</v>
      </c>
      <c r="AU60" s="5">
        <f>(AT60/100)*$AU$1</f>
        <v>1110.1528891503358</v>
      </c>
      <c r="AV60" s="44">
        <v>31.360000000000003</v>
      </c>
      <c r="AW60" s="44">
        <v>0</v>
      </c>
      <c r="AX60" s="46">
        <v>3806.0778750000009</v>
      </c>
      <c r="AY60" s="45">
        <v>1.735382723536633</v>
      </c>
      <c r="AZ60" s="5">
        <f t="shared" si="0"/>
        <v>2215.2160465945121</v>
      </c>
      <c r="BA60" s="1"/>
      <c r="BB60" s="1"/>
    </row>
    <row r="61" spans="1:54" s="47" customFormat="1" ht="12.75" x14ac:dyDescent="0.2">
      <c r="A61" s="1" t="s">
        <v>109</v>
      </c>
      <c r="B61" s="1" t="s">
        <v>317</v>
      </c>
      <c r="C61" s="1" t="s">
        <v>318</v>
      </c>
      <c r="D61" s="1" t="s">
        <v>110</v>
      </c>
      <c r="E61" s="1" t="s">
        <v>67</v>
      </c>
      <c r="F61" s="1" t="s">
        <v>111</v>
      </c>
      <c r="G61" s="1" t="s">
        <v>77</v>
      </c>
      <c r="H61" s="1" t="s">
        <v>53</v>
      </c>
      <c r="I61" s="2">
        <v>85.4</v>
      </c>
      <c r="J61" s="2">
        <v>38.44</v>
      </c>
      <c r="K61" s="2">
        <f>SUM(N61,P61,R61,T61,V61,X61,Z61,AB61,AE61,AG61,AI61)</f>
        <v>0.06</v>
      </c>
      <c r="L61" s="2">
        <f>SUM(M61,AD61,AK61,AM61,AO61,AQ61,AR61)</f>
        <v>0</v>
      </c>
      <c r="M61" s="3"/>
      <c r="N61" s="4"/>
      <c r="O61" s="5"/>
      <c r="P61" s="6"/>
      <c r="Q61" s="5"/>
      <c r="R61" s="7"/>
      <c r="S61" s="5"/>
      <c r="T61" s="8">
        <v>0.06</v>
      </c>
      <c r="U61" s="5">
        <v>19.60275</v>
      </c>
      <c r="V61" s="2"/>
      <c r="W61" s="5"/>
      <c r="X61" s="2"/>
      <c r="Y61" s="5"/>
      <c r="Z61" s="9"/>
      <c r="AA61" s="5"/>
      <c r="AB61" s="10"/>
      <c r="AC61" s="5"/>
      <c r="AD61" s="2"/>
      <c r="AE61" s="2"/>
      <c r="AF61" s="5"/>
      <c r="AG61" s="9"/>
      <c r="AH61" s="5"/>
      <c r="AI61" s="2"/>
      <c r="AJ61" s="5"/>
      <c r="AK61" s="3"/>
      <c r="AL61" s="5" t="str">
        <f>IF(AK61&gt;0,AK61*$AL$1,"")</f>
        <v/>
      </c>
      <c r="AM61" s="3"/>
      <c r="AN61" s="5"/>
      <c r="AO61" s="2"/>
      <c r="AP61" s="5" t="str">
        <f>IF(AO61&gt;0,AO61*$AP$1,"")</f>
        <v/>
      </c>
      <c r="AQ61" s="2"/>
      <c r="AR61" s="2"/>
      <c r="AS61" s="5">
        <f>SUM(O61,Q61,S61,U61,W61,Y61,AA61,AC61,AF61,AH61,AJ61)</f>
        <v>19.60275</v>
      </c>
      <c r="AT61" s="11">
        <f>(AS61/$AS$219)*100</f>
        <v>3.9711370964393594E-4</v>
      </c>
      <c r="AU61" s="5">
        <f>(AT61/100)*$AU$1</f>
        <v>0.47470972850836102</v>
      </c>
      <c r="AV61" s="44">
        <v>0.06</v>
      </c>
      <c r="AW61" s="44">
        <v>0</v>
      </c>
      <c r="AX61" s="46">
        <v>1.661249999999999</v>
      </c>
      <c r="AY61" s="45">
        <v>7.5744759938082694E-4</v>
      </c>
      <c r="AZ61" s="5">
        <f t="shared" si="0"/>
        <v>0.96688186060962555</v>
      </c>
      <c r="BA61" s="1"/>
      <c r="BB61" s="1"/>
    </row>
    <row r="62" spans="1:54" s="47" customFormat="1" ht="12.75" x14ac:dyDescent="0.2">
      <c r="A62" s="1" t="s">
        <v>109</v>
      </c>
      <c r="B62" s="1" t="s">
        <v>317</v>
      </c>
      <c r="C62" s="1" t="s">
        <v>318</v>
      </c>
      <c r="D62" s="1" t="s">
        <v>110</v>
      </c>
      <c r="E62" s="1" t="s">
        <v>50</v>
      </c>
      <c r="F62" s="1" t="s">
        <v>111</v>
      </c>
      <c r="G62" s="1" t="s">
        <v>77</v>
      </c>
      <c r="H62" s="1" t="s">
        <v>53</v>
      </c>
      <c r="I62" s="2">
        <v>85.4</v>
      </c>
      <c r="J62" s="2">
        <v>1.01</v>
      </c>
      <c r="K62" s="2">
        <f>SUM(N62,P62,R62,T62,V62,X62,Z62,AB62,AE62,AG62,AI62)</f>
        <v>1.01</v>
      </c>
      <c r="L62" s="2">
        <f>SUM(M62,AD62,AK62,AM62,AO62,AQ62,AR62)</f>
        <v>0</v>
      </c>
      <c r="M62" s="3"/>
      <c r="N62" s="4">
        <v>0.11</v>
      </c>
      <c r="O62" s="5">
        <v>313.22362500000003</v>
      </c>
      <c r="P62" s="6">
        <v>0.5</v>
      </c>
      <c r="Q62" s="5">
        <v>1161.9312500000001</v>
      </c>
      <c r="R62" s="7">
        <v>0.19</v>
      </c>
      <c r="S62" s="5">
        <v>207.10475</v>
      </c>
      <c r="T62" s="8"/>
      <c r="U62" s="5"/>
      <c r="V62" s="2"/>
      <c r="W62" s="5"/>
      <c r="X62" s="2"/>
      <c r="Y62" s="5"/>
      <c r="Z62" s="9">
        <v>0.21</v>
      </c>
      <c r="AA62" s="5">
        <v>27.412875</v>
      </c>
      <c r="AB62" s="10"/>
      <c r="AC62" s="5"/>
      <c r="AD62" s="2"/>
      <c r="AE62" s="2"/>
      <c r="AF62" s="5"/>
      <c r="AG62" s="9"/>
      <c r="AH62" s="5"/>
      <c r="AI62" s="2"/>
      <c r="AJ62" s="5"/>
      <c r="AK62" s="3"/>
      <c r="AL62" s="5" t="str">
        <f>IF(AK62&gt;0,AK62*$AL$1,"")</f>
        <v/>
      </c>
      <c r="AM62" s="3"/>
      <c r="AN62" s="5"/>
      <c r="AO62" s="2"/>
      <c r="AP62" s="5" t="str">
        <f>IF(AO62&gt;0,AO62*$AP$1,"")</f>
        <v/>
      </c>
      <c r="AQ62" s="2"/>
      <c r="AR62" s="2"/>
      <c r="AS62" s="5">
        <f>SUM(O62,Q62,S62,U62,W62,Y62,AA62,AC62,AF62,AH62,AJ62)</f>
        <v>1709.6725000000001</v>
      </c>
      <c r="AT62" s="11">
        <f>(AS62/$AS$219)*100</f>
        <v>3.4634650176695723E-2</v>
      </c>
      <c r="AU62" s="5">
        <f>(AT62/100)*$AU$1</f>
        <v>41.402260821222065</v>
      </c>
      <c r="AV62" s="44">
        <v>1.01</v>
      </c>
      <c r="AW62" s="44">
        <v>0</v>
      </c>
      <c r="AX62" s="46">
        <v>144.88749999999999</v>
      </c>
      <c r="AY62" s="45">
        <v>6.6061513351566362E-2</v>
      </c>
      <c r="AZ62" s="5">
        <f t="shared" si="0"/>
        <v>84.327521793274457</v>
      </c>
      <c r="BA62" s="1"/>
      <c r="BB62" s="1"/>
    </row>
    <row r="63" spans="1:54" s="47" customFormat="1" ht="12.75" x14ac:dyDescent="0.2">
      <c r="A63" s="1" t="s">
        <v>112</v>
      </c>
      <c r="B63" s="1" t="s">
        <v>113</v>
      </c>
      <c r="C63" s="1" t="s">
        <v>114</v>
      </c>
      <c r="D63" s="1" t="s">
        <v>115</v>
      </c>
      <c r="E63" s="1" t="s">
        <v>50</v>
      </c>
      <c r="F63" s="1" t="s">
        <v>111</v>
      </c>
      <c r="G63" s="1" t="s">
        <v>77</v>
      </c>
      <c r="H63" s="1" t="s">
        <v>53</v>
      </c>
      <c r="I63" s="2">
        <v>65.66</v>
      </c>
      <c r="J63" s="2">
        <v>34.58</v>
      </c>
      <c r="K63" s="2">
        <f>SUM(N63,P63,R63,T63,V63,X63,Z63,AB63,AE63,AG63,AI63)</f>
        <v>34.57</v>
      </c>
      <c r="L63" s="2">
        <f>SUM(M63,AD63,AK63,AM63,AO63,AQ63,AR63)</f>
        <v>0</v>
      </c>
      <c r="M63" s="3"/>
      <c r="N63" s="4">
        <v>12.95</v>
      </c>
      <c r="O63" s="5">
        <v>37230.175125000002</v>
      </c>
      <c r="P63" s="6">
        <v>17.760000000000002</v>
      </c>
      <c r="Q63" s="5">
        <v>42311.628000000012</v>
      </c>
      <c r="R63" s="7">
        <v>2.79</v>
      </c>
      <c r="S63" s="5">
        <v>3274.6937499999999</v>
      </c>
      <c r="T63" s="8">
        <v>1.03</v>
      </c>
      <c r="U63" s="5">
        <v>394.10387500000002</v>
      </c>
      <c r="V63" s="2"/>
      <c r="W63" s="5"/>
      <c r="X63" s="2"/>
      <c r="Y63" s="5"/>
      <c r="Z63" s="9">
        <v>0.04</v>
      </c>
      <c r="AA63" s="5">
        <v>5.2214999999999998</v>
      </c>
      <c r="AB63" s="10"/>
      <c r="AC63" s="5"/>
      <c r="AD63" s="2"/>
      <c r="AE63" s="2"/>
      <c r="AF63" s="5"/>
      <c r="AG63" s="9"/>
      <c r="AH63" s="5"/>
      <c r="AI63" s="2"/>
      <c r="AJ63" s="5"/>
      <c r="AK63" s="3"/>
      <c r="AL63" s="5" t="str">
        <f>IF(AK63&gt;0,AK63*$AL$1,"")</f>
        <v/>
      </c>
      <c r="AM63" s="3"/>
      <c r="AN63" s="5"/>
      <c r="AO63" s="2"/>
      <c r="AP63" s="5" t="str">
        <f>IF(AO63&gt;0,AO63*$AP$1,"")</f>
        <v/>
      </c>
      <c r="AQ63" s="2"/>
      <c r="AR63" s="2"/>
      <c r="AS63" s="5">
        <f>SUM(O63,Q63,S63,U63,W63,Y63,AA63,AC63,AF63,AH63,AJ63)</f>
        <v>83215.822250000012</v>
      </c>
      <c r="AT63" s="11">
        <f>(AS63/$AS$219)*100</f>
        <v>1.6857912218830464</v>
      </c>
      <c r="AU63" s="5">
        <f>(AT63/100)*$AU$1</f>
        <v>2015.1948266389936</v>
      </c>
      <c r="AV63" s="44">
        <v>34.57</v>
      </c>
      <c r="AW63" s="44">
        <v>0</v>
      </c>
      <c r="AX63" s="46">
        <v>6909.2937500000189</v>
      </c>
      <c r="AY63" s="45">
        <v>3.1502952381366254</v>
      </c>
      <c r="AZ63" s="5">
        <f t="shared" si="0"/>
        <v>4021.3518714814022</v>
      </c>
      <c r="BA63" s="1"/>
      <c r="BB63" s="1"/>
    </row>
    <row r="64" spans="1:54" s="47" customFormat="1" ht="12.75" x14ac:dyDescent="0.2">
      <c r="A64" s="1" t="s">
        <v>112</v>
      </c>
      <c r="B64" s="1" t="s">
        <v>113</v>
      </c>
      <c r="C64" s="1" t="s">
        <v>114</v>
      </c>
      <c r="D64" s="1" t="s">
        <v>115</v>
      </c>
      <c r="E64" s="1" t="s">
        <v>64</v>
      </c>
      <c r="F64" s="1" t="s">
        <v>111</v>
      </c>
      <c r="G64" s="1" t="s">
        <v>77</v>
      </c>
      <c r="H64" s="1" t="s">
        <v>53</v>
      </c>
      <c r="I64" s="2">
        <v>65.66</v>
      </c>
      <c r="J64" s="2">
        <v>29.49</v>
      </c>
      <c r="K64" s="2">
        <f>SUM(N64,P64,R64,T64,V64,X64,Z64,AB64,AE64,AG64,AI64)</f>
        <v>16.049999999999997</v>
      </c>
      <c r="L64" s="2">
        <f>SUM(M64,AD64,AK64,AM64,AO64,AQ64,AR64)</f>
        <v>0</v>
      </c>
      <c r="M64" s="3"/>
      <c r="N64" s="4">
        <v>0.28999999999999998</v>
      </c>
      <c r="O64" s="5">
        <v>825.77137500000003</v>
      </c>
      <c r="P64" s="6">
        <v>1.98</v>
      </c>
      <c r="Q64" s="5">
        <v>4601.2477500000005</v>
      </c>
      <c r="R64" s="7">
        <v>7.26</v>
      </c>
      <c r="S64" s="5">
        <v>7913.5815000000002</v>
      </c>
      <c r="T64" s="8">
        <v>6.52</v>
      </c>
      <c r="U64" s="5">
        <v>2133.4326249999999</v>
      </c>
      <c r="V64" s="2"/>
      <c r="W64" s="5"/>
      <c r="X64" s="2"/>
      <c r="Y64" s="5"/>
      <c r="Z64" s="9"/>
      <c r="AA64" s="5"/>
      <c r="AB64" s="10"/>
      <c r="AC64" s="5"/>
      <c r="AD64" s="2"/>
      <c r="AE64" s="2"/>
      <c r="AF64" s="5"/>
      <c r="AG64" s="9"/>
      <c r="AH64" s="5"/>
      <c r="AI64" s="2"/>
      <c r="AJ64" s="5"/>
      <c r="AK64" s="3"/>
      <c r="AL64" s="5" t="str">
        <f>IF(AK64&gt;0,AK64*$AL$1,"")</f>
        <v/>
      </c>
      <c r="AM64" s="3"/>
      <c r="AN64" s="5"/>
      <c r="AO64" s="2"/>
      <c r="AP64" s="5" t="str">
        <f>IF(AO64&gt;0,AO64*$AP$1,"")</f>
        <v/>
      </c>
      <c r="AQ64" s="2"/>
      <c r="AR64" s="2"/>
      <c r="AS64" s="5">
        <f>SUM(O64,Q64,S64,U64,W64,Y64,AA64,AC64,AF64,AH64,AJ64)</f>
        <v>15474.03325</v>
      </c>
      <c r="AT64" s="11">
        <f>(AS64/$AS$219)*100</f>
        <v>0.31347391294900512</v>
      </c>
      <c r="AU64" s="5">
        <f>(AT64/100)*$AU$1</f>
        <v>374.72671553924073</v>
      </c>
      <c r="AV64" s="44">
        <v>16.049999999999997</v>
      </c>
      <c r="AW64" s="44">
        <v>0</v>
      </c>
      <c r="AX64" s="46">
        <v>1314.3489999999997</v>
      </c>
      <c r="AY64" s="45">
        <v>0.59927795021736097</v>
      </c>
      <c r="AZ64" s="5">
        <f t="shared" si="0"/>
        <v>764.9783034524612</v>
      </c>
      <c r="BA64" s="1"/>
      <c r="BB64" s="1"/>
    </row>
    <row r="65" spans="1:54" s="47" customFormat="1" ht="12.75" x14ac:dyDescent="0.2">
      <c r="A65" s="1" t="s">
        <v>116</v>
      </c>
      <c r="B65" s="1" t="s">
        <v>117</v>
      </c>
      <c r="C65" s="1" t="s">
        <v>118</v>
      </c>
      <c r="D65" s="1" t="s">
        <v>119</v>
      </c>
      <c r="E65" s="1" t="s">
        <v>86</v>
      </c>
      <c r="F65" s="1" t="s">
        <v>111</v>
      </c>
      <c r="G65" s="1" t="s">
        <v>77</v>
      </c>
      <c r="H65" s="1" t="s">
        <v>53</v>
      </c>
      <c r="I65" s="2">
        <v>8.94</v>
      </c>
      <c r="J65" s="2">
        <v>2.52</v>
      </c>
      <c r="K65" s="2">
        <f>SUM(N65,P65,R65,T65,V65,X65,Z65,AB65,AE65,AG65,AI65)</f>
        <v>2.0299999999999998</v>
      </c>
      <c r="L65" s="2">
        <f>SUM(M65,AD65,AK65,AM65,AO65,AQ65,AR65)</f>
        <v>0</v>
      </c>
      <c r="M65" s="3"/>
      <c r="N65" s="4"/>
      <c r="O65" s="5"/>
      <c r="P65" s="6"/>
      <c r="Q65" s="5"/>
      <c r="R65" s="7">
        <v>0.03</v>
      </c>
      <c r="S65" s="5">
        <v>32.700749999999999</v>
      </c>
      <c r="T65" s="8"/>
      <c r="U65" s="5"/>
      <c r="V65" s="2"/>
      <c r="W65" s="5"/>
      <c r="X65" s="2"/>
      <c r="Y65" s="5"/>
      <c r="Z65" s="9">
        <v>1.41</v>
      </c>
      <c r="AA65" s="5">
        <v>184.057875</v>
      </c>
      <c r="AB65" s="10">
        <v>0.59</v>
      </c>
      <c r="AC65" s="5">
        <v>69.61999999999999</v>
      </c>
      <c r="AD65" s="2"/>
      <c r="AE65" s="2"/>
      <c r="AF65" s="5"/>
      <c r="AG65" s="9"/>
      <c r="AH65" s="5"/>
      <c r="AI65" s="2"/>
      <c r="AJ65" s="5"/>
      <c r="AK65" s="3"/>
      <c r="AL65" s="5" t="str">
        <f>IF(AK65&gt;0,AK65*$AL$1,"")</f>
        <v/>
      </c>
      <c r="AM65" s="3"/>
      <c r="AN65" s="5"/>
      <c r="AO65" s="2"/>
      <c r="AP65" s="5" t="str">
        <f>IF(AO65&gt;0,AO65*$AP$1,"")</f>
        <v/>
      </c>
      <c r="AQ65" s="2"/>
      <c r="AR65" s="2"/>
      <c r="AS65" s="5">
        <f>SUM(O65,Q65,S65,U65,W65,Y65,AA65,AC65,AF65,AH65,AJ65)</f>
        <v>286.378625</v>
      </c>
      <c r="AT65" s="11">
        <f>(AS65/$AS$219)*100</f>
        <v>5.8014757182782827E-3</v>
      </c>
      <c r="AU65" s="5">
        <f>(AT65/100)*$AU$1</f>
        <v>6.9350840736298593</v>
      </c>
      <c r="AV65" s="44">
        <v>2.0299999999999998</v>
      </c>
      <c r="AW65" s="44">
        <v>0</v>
      </c>
      <c r="AX65" s="46">
        <v>24.269374999999972</v>
      </c>
      <c r="AY65" s="45">
        <v>1.1065631200736222E-2</v>
      </c>
      <c r="AZ65" s="5">
        <f t="shared" si="0"/>
        <v>14.125278227739788</v>
      </c>
      <c r="BA65" s="1"/>
      <c r="BB65" s="1"/>
    </row>
    <row r="66" spans="1:54" s="47" customFormat="1" ht="12.75" x14ac:dyDescent="0.2">
      <c r="A66" s="1" t="s">
        <v>116</v>
      </c>
      <c r="B66" s="1" t="s">
        <v>117</v>
      </c>
      <c r="C66" s="1" t="s">
        <v>118</v>
      </c>
      <c r="D66" s="1" t="s">
        <v>119</v>
      </c>
      <c r="E66" s="1" t="s">
        <v>50</v>
      </c>
      <c r="F66" s="1" t="s">
        <v>111</v>
      </c>
      <c r="G66" s="1" t="s">
        <v>77</v>
      </c>
      <c r="H66" s="1" t="s">
        <v>53</v>
      </c>
      <c r="I66" s="2">
        <v>8.94</v>
      </c>
      <c r="J66" s="2">
        <v>3.26</v>
      </c>
      <c r="K66" s="2">
        <f>SUM(N66,P66,R66,T66,V66,X66,Z66,AB66,AE66,AG66,AI66)</f>
        <v>3.07</v>
      </c>
      <c r="L66" s="2">
        <f>SUM(M66,AD66,AK66,AM66,AO66,AQ66,AR66)</f>
        <v>0</v>
      </c>
      <c r="M66" s="3"/>
      <c r="N66" s="4"/>
      <c r="O66" s="5"/>
      <c r="P66" s="6">
        <v>0.1</v>
      </c>
      <c r="Q66" s="5">
        <v>232.38624999999999</v>
      </c>
      <c r="R66" s="7">
        <v>0.15</v>
      </c>
      <c r="S66" s="5">
        <v>163.50375</v>
      </c>
      <c r="T66" s="8">
        <v>0.01</v>
      </c>
      <c r="U66" s="5">
        <v>3.2671250000000009</v>
      </c>
      <c r="V66" s="2"/>
      <c r="W66" s="5"/>
      <c r="X66" s="2"/>
      <c r="Y66" s="5"/>
      <c r="Z66" s="9">
        <v>2.33</v>
      </c>
      <c r="AA66" s="5">
        <v>304.15237500000001</v>
      </c>
      <c r="AB66" s="10">
        <v>0.48</v>
      </c>
      <c r="AC66" s="5">
        <v>56.64</v>
      </c>
      <c r="AD66" s="2"/>
      <c r="AE66" s="2"/>
      <c r="AF66" s="5"/>
      <c r="AG66" s="9"/>
      <c r="AH66" s="5"/>
      <c r="AI66" s="2"/>
      <c r="AJ66" s="5"/>
      <c r="AK66" s="3"/>
      <c r="AL66" s="5" t="str">
        <f>IF(AK66&gt;0,AK66*$AL$1,"")</f>
        <v/>
      </c>
      <c r="AM66" s="3"/>
      <c r="AN66" s="5"/>
      <c r="AO66" s="2"/>
      <c r="AP66" s="5" t="str">
        <f>IF(AO66&gt;0,AO66*$AP$1,"")</f>
        <v/>
      </c>
      <c r="AQ66" s="2"/>
      <c r="AR66" s="2"/>
      <c r="AS66" s="5">
        <f>SUM(O66,Q66,S66,U66,W66,Y66,AA66,AC66,AF66,AH66,AJ66)</f>
        <v>759.94950000000006</v>
      </c>
      <c r="AT66" s="11">
        <f>(AS66/$AS$219)*100</f>
        <v>1.5395103497573264E-2</v>
      </c>
      <c r="AU66" s="5">
        <f>(AT66/100)*$AU$1</f>
        <v>18.40330672099908</v>
      </c>
      <c r="AV66" s="44">
        <v>3.07</v>
      </c>
      <c r="AW66" s="44">
        <v>0</v>
      </c>
      <c r="AX66" s="46">
        <v>64.402499999999975</v>
      </c>
      <c r="AY66" s="45">
        <v>2.9364345534461229E-2</v>
      </c>
      <c r="AZ66" s="5">
        <f t="shared" si="0"/>
        <v>37.483587074739759</v>
      </c>
      <c r="BA66" s="1"/>
      <c r="BB66" s="1"/>
    </row>
    <row r="67" spans="1:54" s="47" customFormat="1" ht="12.75" x14ac:dyDescent="0.2">
      <c r="A67" s="1" t="s">
        <v>116</v>
      </c>
      <c r="B67" s="1" t="s">
        <v>117</v>
      </c>
      <c r="C67" s="1" t="s">
        <v>118</v>
      </c>
      <c r="D67" s="1" t="s">
        <v>119</v>
      </c>
      <c r="E67" s="1" t="s">
        <v>64</v>
      </c>
      <c r="F67" s="1" t="s">
        <v>111</v>
      </c>
      <c r="G67" s="1" t="s">
        <v>77</v>
      </c>
      <c r="H67" s="1" t="s">
        <v>53</v>
      </c>
      <c r="I67" s="2">
        <v>8.94</v>
      </c>
      <c r="J67" s="2">
        <v>1.54</v>
      </c>
      <c r="K67" s="2">
        <f>SUM(N67,P67,R67,T67,V67,X67,Z67,AB67,AE67,AG67,AI67)</f>
        <v>0.52</v>
      </c>
      <c r="L67" s="2">
        <f>SUM(M67,AD67,AK67,AM67,AO67,AQ67,AR67)</f>
        <v>0</v>
      </c>
      <c r="M67" s="3"/>
      <c r="N67" s="4"/>
      <c r="O67" s="5"/>
      <c r="P67" s="6"/>
      <c r="Q67" s="5"/>
      <c r="R67" s="7"/>
      <c r="S67" s="5"/>
      <c r="T67" s="8">
        <v>0.02</v>
      </c>
      <c r="U67" s="5">
        <v>6.534250000000001</v>
      </c>
      <c r="V67" s="2"/>
      <c r="W67" s="5"/>
      <c r="X67" s="2"/>
      <c r="Y67" s="5"/>
      <c r="Z67" s="9">
        <v>0.22</v>
      </c>
      <c r="AA67" s="5">
        <v>28.718250000000001</v>
      </c>
      <c r="AB67" s="10">
        <v>0.28000000000000003</v>
      </c>
      <c r="AC67" s="5">
        <v>33.040000000000013</v>
      </c>
      <c r="AD67" s="2"/>
      <c r="AE67" s="2"/>
      <c r="AF67" s="5"/>
      <c r="AG67" s="9"/>
      <c r="AH67" s="5"/>
      <c r="AI67" s="2"/>
      <c r="AJ67" s="5"/>
      <c r="AK67" s="3"/>
      <c r="AL67" s="5" t="str">
        <f>IF(AK67&gt;0,AK67*$AL$1,"")</f>
        <v/>
      </c>
      <c r="AM67" s="3"/>
      <c r="AN67" s="5"/>
      <c r="AO67" s="2"/>
      <c r="AP67" s="5" t="str">
        <f>IF(AO67&gt;0,AO67*$AP$1,"")</f>
        <v/>
      </c>
      <c r="AQ67" s="2"/>
      <c r="AR67" s="2"/>
      <c r="AS67" s="5">
        <f>SUM(O67,Q67,S67,U67,W67,Y67,AA67,AC67,AF67,AH67,AJ67)</f>
        <v>68.292500000000018</v>
      </c>
      <c r="AT67" s="11">
        <f>(AS67/$AS$219)*100</f>
        <v>1.383473646088355E-3</v>
      </c>
      <c r="AU67" s="5">
        <f>(AT67/100)*$AU$1</f>
        <v>1.6538043965340197</v>
      </c>
      <c r="AV67" s="44">
        <v>0.52</v>
      </c>
      <c r="AW67" s="44">
        <v>0</v>
      </c>
      <c r="AX67" s="46">
        <v>5.7875000000000147</v>
      </c>
      <c r="AY67" s="45">
        <v>2.6388129308752744E-3</v>
      </c>
      <c r="AZ67" s="5">
        <f t="shared" si="0"/>
        <v>3.3684447062622875</v>
      </c>
      <c r="BA67" s="1"/>
      <c r="BB67" s="1"/>
    </row>
    <row r="68" spans="1:54" s="47" customFormat="1" ht="12.75" x14ac:dyDescent="0.2">
      <c r="A68" s="1" t="s">
        <v>120</v>
      </c>
      <c r="B68" s="1" t="s">
        <v>317</v>
      </c>
      <c r="C68" s="1" t="s">
        <v>318</v>
      </c>
      <c r="D68" s="1" t="s">
        <v>110</v>
      </c>
      <c r="E68" s="1" t="s">
        <v>79</v>
      </c>
      <c r="F68" s="1" t="s">
        <v>111</v>
      </c>
      <c r="G68" s="1" t="s">
        <v>77</v>
      </c>
      <c r="H68" s="1" t="s">
        <v>53</v>
      </c>
      <c r="I68" s="2">
        <v>147.94999999999999</v>
      </c>
      <c r="J68" s="2">
        <v>34.47</v>
      </c>
      <c r="K68" s="2">
        <f>SUM(N68,P68,R68,T68,V68,X68,Z68,AB68,AE68,AG68,AI68)</f>
        <v>0.68</v>
      </c>
      <c r="L68" s="2">
        <f>SUM(M68,AD68,AK68,AM68,AO68,AQ68,AR68)</f>
        <v>0</v>
      </c>
      <c r="M68" s="3"/>
      <c r="N68" s="4"/>
      <c r="O68" s="5"/>
      <c r="P68" s="6"/>
      <c r="Q68" s="5"/>
      <c r="R68" s="7"/>
      <c r="S68" s="5"/>
      <c r="T68" s="8">
        <v>0.68</v>
      </c>
      <c r="U68" s="5">
        <v>248.356875</v>
      </c>
      <c r="V68" s="2"/>
      <c r="W68" s="5"/>
      <c r="X68" s="2"/>
      <c r="Y68" s="5"/>
      <c r="Z68" s="9"/>
      <c r="AA68" s="5"/>
      <c r="AB68" s="10"/>
      <c r="AC68" s="5"/>
      <c r="AD68" s="2"/>
      <c r="AE68" s="2"/>
      <c r="AF68" s="5"/>
      <c r="AG68" s="9"/>
      <c r="AH68" s="5"/>
      <c r="AI68" s="2"/>
      <c r="AJ68" s="5"/>
      <c r="AK68" s="3"/>
      <c r="AL68" s="5" t="str">
        <f>IF(AK68&gt;0,AK68*$AL$1,"")</f>
        <v/>
      </c>
      <c r="AM68" s="3"/>
      <c r="AN68" s="5"/>
      <c r="AO68" s="2"/>
      <c r="AP68" s="5" t="str">
        <f>IF(AO68&gt;0,AO68*$AP$1,"")</f>
        <v/>
      </c>
      <c r="AQ68" s="2"/>
      <c r="AR68" s="2"/>
      <c r="AS68" s="5">
        <f>SUM(O68,Q68,S68,U68,W68,Y68,AA68,AC68,AF68,AH68,AJ68)</f>
        <v>248.356875</v>
      </c>
      <c r="AT68" s="11">
        <f>(AS68/$AS$219)*100</f>
        <v>5.0312287789634254E-3</v>
      </c>
      <c r="AU68" s="5">
        <f>(AT68/100)*$AU$1</f>
        <v>6.0143308823728789</v>
      </c>
      <c r="AV68" s="44">
        <v>0.68</v>
      </c>
      <c r="AW68" s="44">
        <v>0</v>
      </c>
      <c r="AX68" s="46">
        <v>22.426874999999995</v>
      </c>
      <c r="AY68" s="45">
        <v>1.0225542591641167E-2</v>
      </c>
      <c r="AZ68" s="5">
        <f t="shared" ref="AZ68:AZ131" si="1">(AY68/100)*$AZ$1</f>
        <v>13.052905118229949</v>
      </c>
      <c r="BA68" s="1"/>
      <c r="BB68" s="1"/>
    </row>
    <row r="69" spans="1:54" s="47" customFormat="1" ht="12.75" x14ac:dyDescent="0.2">
      <c r="A69" s="1" t="s">
        <v>120</v>
      </c>
      <c r="B69" s="1" t="s">
        <v>317</v>
      </c>
      <c r="C69" s="1" t="s">
        <v>318</v>
      </c>
      <c r="D69" s="1" t="s">
        <v>110</v>
      </c>
      <c r="E69" s="1" t="s">
        <v>75</v>
      </c>
      <c r="F69" s="1" t="s">
        <v>111</v>
      </c>
      <c r="G69" s="1" t="s">
        <v>77</v>
      </c>
      <c r="H69" s="1" t="s">
        <v>53</v>
      </c>
      <c r="I69" s="2">
        <v>147.94999999999999</v>
      </c>
      <c r="J69" s="2">
        <v>39.42</v>
      </c>
      <c r="K69" s="2">
        <f>SUM(N69,P69,R69,T69,V69,X69,Z69,AB69,AE69,AG69,AI69)</f>
        <v>22.759999999999998</v>
      </c>
      <c r="L69" s="2">
        <f>SUM(M69,AD69,AK69,AM69,AO69,AQ69,AR69)</f>
        <v>0</v>
      </c>
      <c r="M69" s="3"/>
      <c r="N69" s="4"/>
      <c r="O69" s="5"/>
      <c r="P69" s="6">
        <v>0.93</v>
      </c>
      <c r="Q69" s="5">
        <v>2380.9743749999998</v>
      </c>
      <c r="R69" s="7">
        <v>10.47</v>
      </c>
      <c r="S69" s="5">
        <v>12573.161249999999</v>
      </c>
      <c r="T69" s="8">
        <v>11.36</v>
      </c>
      <c r="U69" s="5">
        <v>4085.89975</v>
      </c>
      <c r="V69" s="2"/>
      <c r="W69" s="5"/>
      <c r="X69" s="2"/>
      <c r="Y69" s="5"/>
      <c r="Z69" s="9"/>
      <c r="AA69" s="5"/>
      <c r="AB69" s="10"/>
      <c r="AC69" s="5"/>
      <c r="AD69" s="2"/>
      <c r="AE69" s="2"/>
      <c r="AF69" s="5"/>
      <c r="AG69" s="9"/>
      <c r="AH69" s="5"/>
      <c r="AI69" s="2"/>
      <c r="AJ69" s="5"/>
      <c r="AK69" s="3"/>
      <c r="AL69" s="5" t="str">
        <f>IF(AK69&gt;0,AK69*$AL$1,"")</f>
        <v/>
      </c>
      <c r="AM69" s="3"/>
      <c r="AN69" s="5"/>
      <c r="AO69" s="2"/>
      <c r="AP69" s="5" t="str">
        <f>IF(AO69&gt;0,AO69*$AP$1,"")</f>
        <v/>
      </c>
      <c r="AQ69" s="2"/>
      <c r="AR69" s="2"/>
      <c r="AS69" s="5">
        <f>SUM(O69,Q69,S69,U69,W69,Y69,AA69,AC69,AF69,AH69,AJ69)</f>
        <v>19040.035374999999</v>
      </c>
      <c r="AT69" s="11">
        <f>(AS69/$AS$219)*100</f>
        <v>0.38571420231947146</v>
      </c>
      <c r="AU69" s="5">
        <f>(AT69/100)*$AU$1</f>
        <v>461.08275745269617</v>
      </c>
      <c r="AV69" s="44">
        <v>22.759999999999998</v>
      </c>
      <c r="AW69" s="44">
        <v>0</v>
      </c>
      <c r="AX69" s="46">
        <v>1464.8481249999982</v>
      </c>
      <c r="AY69" s="45">
        <v>0.66789808622347913</v>
      </c>
      <c r="AZ69" s="5">
        <f t="shared" si="1"/>
        <v>852.57190706427116</v>
      </c>
      <c r="BA69" s="1"/>
      <c r="BB69" s="1"/>
    </row>
    <row r="70" spans="1:54" s="47" customFormat="1" ht="12.75" x14ac:dyDescent="0.2">
      <c r="A70" s="1" t="s">
        <v>121</v>
      </c>
      <c r="B70" s="1" t="s">
        <v>319</v>
      </c>
      <c r="C70" s="1" t="s">
        <v>320</v>
      </c>
      <c r="D70" s="1" t="s">
        <v>119</v>
      </c>
      <c r="E70" s="1" t="s">
        <v>78</v>
      </c>
      <c r="F70" s="1" t="s">
        <v>122</v>
      </c>
      <c r="G70" s="1" t="s">
        <v>77</v>
      </c>
      <c r="H70" s="1" t="s">
        <v>53</v>
      </c>
      <c r="I70" s="2">
        <v>12.05</v>
      </c>
      <c r="J70" s="2">
        <v>12.07</v>
      </c>
      <c r="K70" s="2">
        <f>SUM(N70,P70,R70,T70,V70,X70,Z70,AB70,AE70,AG70,AI70)</f>
        <v>4.55</v>
      </c>
      <c r="L70" s="2">
        <f>SUM(M70,AD70,AK70,AM70,AO70,AQ70,AR70)</f>
        <v>0</v>
      </c>
      <c r="M70" s="3"/>
      <c r="N70" s="4"/>
      <c r="O70" s="5"/>
      <c r="P70" s="6"/>
      <c r="Q70" s="5"/>
      <c r="R70" s="7">
        <v>0.48</v>
      </c>
      <c r="S70" s="5">
        <v>523.21199999999999</v>
      </c>
      <c r="T70" s="8"/>
      <c r="U70" s="5"/>
      <c r="V70" s="2"/>
      <c r="W70" s="5"/>
      <c r="X70" s="2"/>
      <c r="Y70" s="5"/>
      <c r="Z70" s="9">
        <v>2.3199999999999998</v>
      </c>
      <c r="AA70" s="5">
        <v>302.84699999999998</v>
      </c>
      <c r="AB70" s="10">
        <v>1.75</v>
      </c>
      <c r="AC70" s="5">
        <v>206.5</v>
      </c>
      <c r="AD70" s="2"/>
      <c r="AE70" s="2"/>
      <c r="AF70" s="5"/>
      <c r="AG70" s="9"/>
      <c r="AH70" s="5"/>
      <c r="AI70" s="2"/>
      <c r="AJ70" s="5"/>
      <c r="AK70" s="3"/>
      <c r="AL70" s="5" t="str">
        <f>IF(AK70&gt;0,AK70*$AL$1,"")</f>
        <v/>
      </c>
      <c r="AM70" s="3"/>
      <c r="AN70" s="5"/>
      <c r="AO70" s="2"/>
      <c r="AP70" s="5" t="str">
        <f>IF(AO70&gt;0,AO70*$AP$1,"")</f>
        <v/>
      </c>
      <c r="AQ70" s="2"/>
      <c r="AR70" s="2"/>
      <c r="AS70" s="5">
        <f>SUM(O70,Q70,S70,U70,W70,Y70,AA70,AC70,AF70,AH70,AJ70)</f>
        <v>1032.559</v>
      </c>
      <c r="AT70" s="11">
        <f>(AS70/$AS$219)*100</f>
        <v>2.0917643438611053E-2</v>
      </c>
      <c r="AU70" s="5">
        <f>(AT70/100)*$AU$1</f>
        <v>25.004950966515654</v>
      </c>
      <c r="AV70" s="44">
        <v>1.75</v>
      </c>
      <c r="AW70" s="44">
        <v>0</v>
      </c>
      <c r="AX70" s="46">
        <v>17.5</v>
      </c>
      <c r="AY70" s="45">
        <v>7.9791319724090183E-3</v>
      </c>
      <c r="AZ70" s="5">
        <f t="shared" si="1"/>
        <v>10.185361962780112</v>
      </c>
      <c r="BA70" s="1"/>
      <c r="BB70" s="1"/>
    </row>
    <row r="71" spans="1:54" s="47" customFormat="1" ht="12.75" x14ac:dyDescent="0.2">
      <c r="A71" s="1" t="s">
        <v>123</v>
      </c>
      <c r="B71" s="1" t="s">
        <v>124</v>
      </c>
      <c r="C71" s="1" t="s">
        <v>125</v>
      </c>
      <c r="D71" s="1" t="s">
        <v>84</v>
      </c>
      <c r="E71" s="1" t="s">
        <v>75</v>
      </c>
      <c r="F71" s="1" t="s">
        <v>122</v>
      </c>
      <c r="G71" s="1" t="s">
        <v>77</v>
      </c>
      <c r="H71" s="1" t="s">
        <v>53</v>
      </c>
      <c r="I71" s="2">
        <v>5.04</v>
      </c>
      <c r="J71" s="2">
        <v>1.78</v>
      </c>
      <c r="K71" s="2">
        <f>SUM(N71,P71,R71,T71,V71,X71,Z71,AB71,AE71,AG71,AI71)</f>
        <v>1.78</v>
      </c>
      <c r="L71" s="2">
        <f>SUM(M71,AD71,AK71,AM71,AO71,AQ71,AR71)</f>
        <v>0</v>
      </c>
      <c r="M71" s="3"/>
      <c r="N71" s="4"/>
      <c r="O71" s="5"/>
      <c r="P71" s="6">
        <v>0.63</v>
      </c>
      <c r="Q71" s="5">
        <v>1464.033375</v>
      </c>
      <c r="R71" s="7">
        <v>0.14000000000000001</v>
      </c>
      <c r="S71" s="5">
        <v>152.6035</v>
      </c>
      <c r="T71" s="8"/>
      <c r="U71" s="5"/>
      <c r="V71" s="2"/>
      <c r="W71" s="5"/>
      <c r="X71" s="2"/>
      <c r="Y71" s="5"/>
      <c r="Z71" s="9">
        <v>1.01</v>
      </c>
      <c r="AA71" s="5">
        <v>131.84287499999999</v>
      </c>
      <c r="AB71" s="10"/>
      <c r="AC71" s="5"/>
      <c r="AD71" s="2"/>
      <c r="AE71" s="2"/>
      <c r="AF71" s="5"/>
      <c r="AG71" s="9"/>
      <c r="AH71" s="5"/>
      <c r="AI71" s="2"/>
      <c r="AJ71" s="5"/>
      <c r="AK71" s="3"/>
      <c r="AL71" s="5" t="str">
        <f>IF(AK71&gt;0,AK71*$AL$1,"")</f>
        <v/>
      </c>
      <c r="AM71" s="3"/>
      <c r="AN71" s="5"/>
      <c r="AO71" s="2"/>
      <c r="AP71" s="5" t="str">
        <f>IF(AO71&gt;0,AO71*$AP$1,"")</f>
        <v/>
      </c>
      <c r="AQ71" s="2"/>
      <c r="AR71" s="2"/>
      <c r="AS71" s="5">
        <f>SUM(O71,Q71,S71,U71,W71,Y71,AA71,AC71,AF71,AH71,AJ71)</f>
        <v>1748.47975</v>
      </c>
      <c r="AT71" s="11">
        <f>(AS71/$AS$219)*100</f>
        <v>3.5420809823101439E-2</v>
      </c>
      <c r="AU71" s="5">
        <f>(AT71/100)*$AU$1</f>
        <v>42.342036062535456</v>
      </c>
      <c r="AV71" s="44">
        <v>1.78</v>
      </c>
      <c r="AW71" s="44">
        <v>0</v>
      </c>
      <c r="AX71" s="46">
        <v>148.170625</v>
      </c>
      <c r="AY71" s="45">
        <v>6.7558455503390097E-2</v>
      </c>
      <c r="AZ71" s="5">
        <f t="shared" si="1"/>
        <v>86.238368450077459</v>
      </c>
      <c r="BA71" s="1"/>
      <c r="BB71" s="1"/>
    </row>
    <row r="72" spans="1:54" s="47" customFormat="1" ht="12.75" x14ac:dyDescent="0.2">
      <c r="A72" s="1" t="s">
        <v>123</v>
      </c>
      <c r="B72" s="1" t="s">
        <v>124</v>
      </c>
      <c r="C72" s="1" t="s">
        <v>125</v>
      </c>
      <c r="D72" s="1" t="s">
        <v>84</v>
      </c>
      <c r="E72" s="1" t="s">
        <v>78</v>
      </c>
      <c r="F72" s="1" t="s">
        <v>122</v>
      </c>
      <c r="G72" s="1" t="s">
        <v>77</v>
      </c>
      <c r="H72" s="1" t="s">
        <v>53</v>
      </c>
      <c r="I72" s="2">
        <v>5.04</v>
      </c>
      <c r="J72" s="2">
        <v>3.21</v>
      </c>
      <c r="K72" s="2">
        <f>SUM(N72,P72,R72,T72,V72,X72,Z72,AB72,AE72,AG72,AI72)</f>
        <v>1.85</v>
      </c>
      <c r="L72" s="2">
        <f>SUM(M72,AD72,AK72,AM72,AO72,AQ72,AR72)</f>
        <v>0</v>
      </c>
      <c r="M72" s="3"/>
      <c r="N72" s="4"/>
      <c r="O72" s="5"/>
      <c r="P72" s="6"/>
      <c r="Q72" s="5"/>
      <c r="R72" s="7">
        <v>0.26</v>
      </c>
      <c r="S72" s="5">
        <v>283.40649999999999</v>
      </c>
      <c r="T72" s="8"/>
      <c r="U72" s="5"/>
      <c r="V72" s="2"/>
      <c r="W72" s="5"/>
      <c r="X72" s="2"/>
      <c r="Y72" s="5"/>
      <c r="Z72" s="9">
        <v>1.59</v>
      </c>
      <c r="AA72" s="5">
        <v>207.55462499999999</v>
      </c>
      <c r="AB72" s="10"/>
      <c r="AC72" s="5"/>
      <c r="AD72" s="2"/>
      <c r="AE72" s="2"/>
      <c r="AF72" s="5"/>
      <c r="AG72" s="9"/>
      <c r="AH72" s="5"/>
      <c r="AI72" s="2"/>
      <c r="AJ72" s="5"/>
      <c r="AK72" s="3"/>
      <c r="AL72" s="5" t="str">
        <f>IF(AK72&gt;0,AK72*$AL$1,"")</f>
        <v/>
      </c>
      <c r="AM72" s="3"/>
      <c r="AN72" s="5"/>
      <c r="AO72" s="2"/>
      <c r="AP72" s="5" t="str">
        <f>IF(AO72&gt;0,AO72*$AP$1,"")</f>
        <v/>
      </c>
      <c r="AQ72" s="2"/>
      <c r="AR72" s="2"/>
      <c r="AS72" s="5">
        <f>SUM(O72,Q72,S72,U72,W72,Y72,AA72,AC72,AF72,AH72,AJ72)</f>
        <v>490.96112499999998</v>
      </c>
      <c r="AT72" s="11">
        <f>(AS72/$AS$219)*100</f>
        <v>9.9459205284824891E-3</v>
      </c>
      <c r="AU72" s="5">
        <f>(AT72/100)*$AU$1</f>
        <v>11.889353399747968</v>
      </c>
      <c r="AV72" s="44">
        <v>1.85</v>
      </c>
      <c r="AW72" s="44">
        <v>0</v>
      </c>
      <c r="AX72" s="46">
        <v>111.61</v>
      </c>
      <c r="AY72" s="45">
        <v>5.0888623968032586E-2</v>
      </c>
      <c r="AZ72" s="5">
        <f t="shared" si="1"/>
        <v>64.959328495193603</v>
      </c>
      <c r="BA72" s="1"/>
      <c r="BB72" s="1"/>
    </row>
    <row r="73" spans="1:54" s="47" customFormat="1" ht="12.75" x14ac:dyDescent="0.2">
      <c r="A73" s="1" t="s">
        <v>126</v>
      </c>
      <c r="B73" s="1" t="s">
        <v>319</v>
      </c>
      <c r="C73" s="1" t="s">
        <v>320</v>
      </c>
      <c r="D73" s="1" t="s">
        <v>119</v>
      </c>
      <c r="E73" s="1" t="s">
        <v>79</v>
      </c>
      <c r="F73" s="1" t="s">
        <v>122</v>
      </c>
      <c r="G73" s="1" t="s">
        <v>77</v>
      </c>
      <c r="H73" s="1" t="s">
        <v>53</v>
      </c>
      <c r="I73" s="2">
        <v>4</v>
      </c>
      <c r="J73" s="2">
        <v>4.05</v>
      </c>
      <c r="K73" s="2">
        <f>SUM(N73,P73,R73,T73,V73,X73,Z73,AB73,AE73,AG73,AI73)</f>
        <v>3.81</v>
      </c>
      <c r="L73" s="2">
        <f>SUM(M73,AD73,AK73,AM73,AO73,AQ73,AR73)</f>
        <v>0</v>
      </c>
      <c r="M73" s="3"/>
      <c r="N73" s="4"/>
      <c r="O73" s="5"/>
      <c r="P73" s="6">
        <v>3.81</v>
      </c>
      <c r="Q73" s="5">
        <v>9829.9383749999997</v>
      </c>
      <c r="R73" s="7"/>
      <c r="S73" s="5"/>
      <c r="T73" s="8"/>
      <c r="U73" s="5"/>
      <c r="V73" s="2"/>
      <c r="W73" s="5"/>
      <c r="X73" s="2"/>
      <c r="Y73" s="5"/>
      <c r="Z73" s="9"/>
      <c r="AA73" s="5"/>
      <c r="AB73" s="10"/>
      <c r="AC73" s="5"/>
      <c r="AD73" s="2"/>
      <c r="AE73" s="2"/>
      <c r="AF73" s="5"/>
      <c r="AG73" s="9"/>
      <c r="AH73" s="5"/>
      <c r="AI73" s="2"/>
      <c r="AJ73" s="5"/>
      <c r="AK73" s="3"/>
      <c r="AL73" s="5" t="str">
        <f>IF(AK73&gt;0,AK73*$AL$1,"")</f>
        <v/>
      </c>
      <c r="AM73" s="3"/>
      <c r="AN73" s="5"/>
      <c r="AO73" s="2"/>
      <c r="AP73" s="5" t="str">
        <f>IF(AO73&gt;0,AO73*$AP$1,"")</f>
        <v/>
      </c>
      <c r="AQ73" s="2"/>
      <c r="AR73" s="2"/>
      <c r="AS73" s="5">
        <f>SUM(O73,Q73,S73,U73,W73,Y73,AA73,AC73,AF73,AH73,AJ73)</f>
        <v>9829.9383749999997</v>
      </c>
      <c r="AT73" s="11">
        <f>(AS73/$AS$219)*100</f>
        <v>0.19913549342146039</v>
      </c>
      <c r="AU73" s="5">
        <f>(AT73/100)*$AU$1</f>
        <v>238.04656883601376</v>
      </c>
      <c r="AV73" s="44">
        <v>3.81</v>
      </c>
      <c r="AW73" s="44">
        <v>0</v>
      </c>
      <c r="AX73" s="46">
        <v>1045.7283750000006</v>
      </c>
      <c r="AY73" s="45">
        <v>0.47680026922387608</v>
      </c>
      <c r="AZ73" s="5">
        <f t="shared" si="1"/>
        <v>608.63554366427775</v>
      </c>
      <c r="BA73" s="1"/>
      <c r="BB73" s="1"/>
    </row>
    <row r="74" spans="1:54" s="47" customFormat="1" ht="12.75" x14ac:dyDescent="0.2">
      <c r="A74" s="1" t="s">
        <v>126</v>
      </c>
      <c r="B74" s="1" t="s">
        <v>319</v>
      </c>
      <c r="C74" s="1" t="s">
        <v>320</v>
      </c>
      <c r="D74" s="1" t="s">
        <v>119</v>
      </c>
      <c r="E74" s="1" t="s">
        <v>75</v>
      </c>
      <c r="F74" s="1" t="s">
        <v>122</v>
      </c>
      <c r="G74" s="1" t="s">
        <v>77</v>
      </c>
      <c r="H74" s="1" t="s">
        <v>53</v>
      </c>
      <c r="I74" s="2">
        <v>4</v>
      </c>
      <c r="J74" s="2">
        <v>0.19</v>
      </c>
      <c r="K74" s="2">
        <f>SUM(N74,P74,R74,T74,V74,X74,Z74,AB74,AE74,AG74,AI74)</f>
        <v>0.19</v>
      </c>
      <c r="L74" s="2">
        <f>SUM(M74,AD74,AK74,AM74,AO74,AQ74,AR74)</f>
        <v>0</v>
      </c>
      <c r="M74" s="3"/>
      <c r="N74" s="4"/>
      <c r="O74" s="5"/>
      <c r="P74" s="6">
        <v>0.19</v>
      </c>
      <c r="Q74" s="5">
        <v>441.53387500000002</v>
      </c>
      <c r="R74" s="7"/>
      <c r="S74" s="5"/>
      <c r="T74" s="8"/>
      <c r="U74" s="5"/>
      <c r="V74" s="2"/>
      <c r="W74" s="5"/>
      <c r="X74" s="2"/>
      <c r="Y74" s="5"/>
      <c r="Z74" s="9"/>
      <c r="AA74" s="5"/>
      <c r="AB74" s="10"/>
      <c r="AC74" s="5"/>
      <c r="AD74" s="2"/>
      <c r="AE74" s="2"/>
      <c r="AF74" s="5"/>
      <c r="AG74" s="9"/>
      <c r="AH74" s="5"/>
      <c r="AI74" s="2"/>
      <c r="AJ74" s="5"/>
      <c r="AK74" s="3"/>
      <c r="AL74" s="5" t="str">
        <f>IF(AK74&gt;0,AK74*$AL$1,"")</f>
        <v/>
      </c>
      <c r="AM74" s="3"/>
      <c r="AN74" s="5"/>
      <c r="AO74" s="2"/>
      <c r="AP74" s="5" t="str">
        <f>IF(AO74&gt;0,AO74*$AP$1,"")</f>
        <v/>
      </c>
      <c r="AQ74" s="2"/>
      <c r="AR74" s="2"/>
      <c r="AS74" s="5">
        <f>SUM(O74,Q74,S74,U74,W74,Y74,AA74,AC74,AF74,AH74,AJ74)</f>
        <v>441.53387500000002</v>
      </c>
      <c r="AT74" s="11">
        <f>(AS74/$AS$219)*100</f>
        <v>8.9446202718859308E-3</v>
      </c>
      <c r="AU74" s="5">
        <f>(AT74/100)*$AU$1</f>
        <v>10.692399073012441</v>
      </c>
      <c r="AV74" s="44">
        <v>0.19</v>
      </c>
      <c r="AW74" s="44">
        <v>0</v>
      </c>
      <c r="AX74" s="46">
        <v>37.418125000000032</v>
      </c>
      <c r="AY74" s="45">
        <v>1.7060809002005566E-2</v>
      </c>
      <c r="AZ74" s="5">
        <f t="shared" si="1"/>
        <v>21.778122691060105</v>
      </c>
      <c r="BA74" s="1"/>
      <c r="BB74" s="1"/>
    </row>
    <row r="75" spans="1:54" s="47" customFormat="1" ht="12.75" x14ac:dyDescent="0.2">
      <c r="A75" s="1" t="s">
        <v>127</v>
      </c>
      <c r="B75" s="1" t="s">
        <v>319</v>
      </c>
      <c r="C75" s="1" t="s">
        <v>320</v>
      </c>
      <c r="D75" s="1" t="s">
        <v>119</v>
      </c>
      <c r="E75" s="1" t="s">
        <v>79</v>
      </c>
      <c r="F75" s="1" t="s">
        <v>122</v>
      </c>
      <c r="G75" s="1" t="s">
        <v>77</v>
      </c>
      <c r="H75" s="1" t="s">
        <v>53</v>
      </c>
      <c r="I75" s="2">
        <v>138.91</v>
      </c>
      <c r="J75" s="2">
        <v>33.44</v>
      </c>
      <c r="K75" s="2">
        <f>SUM(N75,P75,R75,T75,V75,X75,Z75,AB75,AE75,AG75,AI75)</f>
        <v>33.440000000000012</v>
      </c>
      <c r="L75" s="2">
        <f>SUM(M75,AD75,AK75,AM75,AO75,AQ75,AR75)</f>
        <v>0</v>
      </c>
      <c r="M75" s="3"/>
      <c r="N75" s="4">
        <v>1.27</v>
      </c>
      <c r="O75" s="5">
        <v>3817.0811250000011</v>
      </c>
      <c r="P75" s="6">
        <v>28.010000000000009</v>
      </c>
      <c r="Q75" s="5">
        <v>69389.352625000014</v>
      </c>
      <c r="R75" s="7">
        <v>4.16</v>
      </c>
      <c r="S75" s="5">
        <v>4534.5040000000008</v>
      </c>
      <c r="T75" s="8"/>
      <c r="U75" s="5"/>
      <c r="V75" s="2"/>
      <c r="W75" s="5"/>
      <c r="X75" s="2"/>
      <c r="Y75" s="5"/>
      <c r="Z75" s="9"/>
      <c r="AA75" s="5"/>
      <c r="AB75" s="10"/>
      <c r="AC75" s="5"/>
      <c r="AD75" s="2"/>
      <c r="AE75" s="2"/>
      <c r="AF75" s="5"/>
      <c r="AG75" s="9"/>
      <c r="AH75" s="5"/>
      <c r="AI75" s="2"/>
      <c r="AJ75" s="5"/>
      <c r="AK75" s="3"/>
      <c r="AL75" s="5" t="str">
        <f>IF(AK75&gt;0,AK75*$AL$1,"")</f>
        <v/>
      </c>
      <c r="AM75" s="3"/>
      <c r="AN75" s="5"/>
      <c r="AO75" s="2"/>
      <c r="AP75" s="5" t="str">
        <f>IF(AO75&gt;0,AO75*$AP$1,"")</f>
        <v/>
      </c>
      <c r="AQ75" s="2"/>
      <c r="AR75" s="2"/>
      <c r="AS75" s="5">
        <f>SUM(O75,Q75,S75,U75,W75,Y75,AA75,AC75,AF75,AH75,AJ75)</f>
        <v>77740.937750000012</v>
      </c>
      <c r="AT75" s="11">
        <f>(AS75/$AS$219)*100</f>
        <v>1.5748806764918597</v>
      </c>
      <c r="AU75" s="5">
        <f>(AT75/100)*$AU$1</f>
        <v>1882.6123606783692</v>
      </c>
      <c r="AV75" s="44">
        <v>33.440000000000012</v>
      </c>
      <c r="AW75" s="44">
        <v>0</v>
      </c>
      <c r="AX75" s="46">
        <v>6206.9662500000013</v>
      </c>
      <c r="AY75" s="45">
        <v>2.8300687346879263</v>
      </c>
      <c r="AZ75" s="5">
        <f t="shared" si="1"/>
        <v>3612.5827398291381</v>
      </c>
      <c r="BA75" s="1"/>
      <c r="BB75" s="1"/>
    </row>
    <row r="76" spans="1:54" s="47" customFormat="1" ht="12.75" x14ac:dyDescent="0.2">
      <c r="A76" s="1" t="s">
        <v>127</v>
      </c>
      <c r="B76" s="1" t="s">
        <v>319</v>
      </c>
      <c r="C76" s="1" t="s">
        <v>320</v>
      </c>
      <c r="D76" s="1" t="s">
        <v>119</v>
      </c>
      <c r="E76" s="1" t="s">
        <v>80</v>
      </c>
      <c r="F76" s="1" t="s">
        <v>122</v>
      </c>
      <c r="G76" s="1" t="s">
        <v>77</v>
      </c>
      <c r="H76" s="1" t="s">
        <v>53</v>
      </c>
      <c r="I76" s="2">
        <v>138.91</v>
      </c>
      <c r="J76" s="2">
        <v>39.200000000000003</v>
      </c>
      <c r="K76" s="2">
        <f>SUM(N76,P76,R76,T76,V76,X76,Z76,AB76,AE76,AG76,AI76)</f>
        <v>37.81</v>
      </c>
      <c r="L76" s="2">
        <f>SUM(M76,AD76,AK76,AM76,AO76,AQ76,AR76)</f>
        <v>0</v>
      </c>
      <c r="M76" s="3"/>
      <c r="N76" s="4">
        <v>0.77</v>
      </c>
      <c r="O76" s="5">
        <v>2192.5653750000001</v>
      </c>
      <c r="P76" s="6">
        <v>10.039999999999999</v>
      </c>
      <c r="Q76" s="5">
        <v>23331.5795</v>
      </c>
      <c r="R76" s="7">
        <v>20.81</v>
      </c>
      <c r="S76" s="5">
        <v>22683.420249999999</v>
      </c>
      <c r="T76" s="8">
        <v>6.1</v>
      </c>
      <c r="U76" s="5">
        <v>1992.94625</v>
      </c>
      <c r="V76" s="2"/>
      <c r="W76" s="5"/>
      <c r="X76" s="2"/>
      <c r="Y76" s="5"/>
      <c r="Z76" s="9">
        <v>0.02</v>
      </c>
      <c r="AA76" s="5">
        <v>2.6107499999999999</v>
      </c>
      <c r="AB76" s="10">
        <v>7.0000000000000007E-2</v>
      </c>
      <c r="AC76" s="5">
        <v>8.2600000000000016</v>
      </c>
      <c r="AD76" s="2"/>
      <c r="AE76" s="2"/>
      <c r="AF76" s="5"/>
      <c r="AG76" s="9"/>
      <c r="AH76" s="5"/>
      <c r="AI76" s="2"/>
      <c r="AJ76" s="5"/>
      <c r="AK76" s="3"/>
      <c r="AL76" s="5" t="str">
        <f>IF(AK76&gt;0,AK76*$AL$1,"")</f>
        <v/>
      </c>
      <c r="AM76" s="3"/>
      <c r="AN76" s="5"/>
      <c r="AO76" s="2"/>
      <c r="AP76" s="5" t="str">
        <f>IF(AO76&gt;0,AO76*$AP$1,"")</f>
        <v/>
      </c>
      <c r="AQ76" s="2"/>
      <c r="AR76" s="2"/>
      <c r="AS76" s="5">
        <f>SUM(O76,Q76,S76,U76,W76,Y76,AA76,AC76,AF76,AH76,AJ76)</f>
        <v>50211.382124999996</v>
      </c>
      <c r="AT76" s="11">
        <f>(AS76/$AS$219)*100</f>
        <v>1.0171852531919228</v>
      </c>
      <c r="AU76" s="5">
        <f>(AT76/100)*$AU$1</f>
        <v>1215.9432516656245</v>
      </c>
      <c r="AV76" s="44">
        <v>37.81</v>
      </c>
      <c r="AW76" s="44">
        <v>0</v>
      </c>
      <c r="AX76" s="46">
        <v>4255.2018749999979</v>
      </c>
      <c r="AY76" s="45">
        <v>1.9401609902781305</v>
      </c>
      <c r="AZ76" s="5">
        <f t="shared" si="1"/>
        <v>2476.6155040900335</v>
      </c>
      <c r="BA76" s="1"/>
      <c r="BB76" s="1"/>
    </row>
    <row r="77" spans="1:54" s="47" customFormat="1" ht="12.75" x14ac:dyDescent="0.2">
      <c r="A77" s="1" t="s">
        <v>127</v>
      </c>
      <c r="B77" s="1" t="s">
        <v>319</v>
      </c>
      <c r="C77" s="1" t="s">
        <v>320</v>
      </c>
      <c r="D77" s="1" t="s">
        <v>119</v>
      </c>
      <c r="E77" s="1" t="s">
        <v>75</v>
      </c>
      <c r="F77" s="1" t="s">
        <v>122</v>
      </c>
      <c r="G77" s="1" t="s">
        <v>77</v>
      </c>
      <c r="H77" s="1" t="s">
        <v>53</v>
      </c>
      <c r="I77" s="2">
        <v>138.91</v>
      </c>
      <c r="J77" s="2">
        <v>37.380000000000003</v>
      </c>
      <c r="K77" s="2">
        <f>SUM(N77,P77,R77,T77,V77,X77,Z77,AB77,AE77,AG77,AI77)</f>
        <v>37.370000000000005</v>
      </c>
      <c r="L77" s="2">
        <f>SUM(M77,AD77,AK77,AM77,AO77,AQ77,AR77)</f>
        <v>0</v>
      </c>
      <c r="M77" s="3"/>
      <c r="N77" s="4"/>
      <c r="O77" s="5"/>
      <c r="P77" s="6">
        <v>35.49</v>
      </c>
      <c r="Q77" s="5">
        <v>83286.838125000009</v>
      </c>
      <c r="R77" s="7">
        <v>1.88</v>
      </c>
      <c r="S77" s="5">
        <v>2049.2469999999998</v>
      </c>
      <c r="T77" s="8"/>
      <c r="U77" s="5"/>
      <c r="V77" s="2"/>
      <c r="W77" s="5"/>
      <c r="X77" s="2"/>
      <c r="Y77" s="5"/>
      <c r="Z77" s="9"/>
      <c r="AA77" s="5"/>
      <c r="AB77" s="10"/>
      <c r="AC77" s="5"/>
      <c r="AD77" s="2"/>
      <c r="AE77" s="2"/>
      <c r="AF77" s="5"/>
      <c r="AG77" s="9"/>
      <c r="AH77" s="5"/>
      <c r="AI77" s="2"/>
      <c r="AJ77" s="5"/>
      <c r="AK77" s="3"/>
      <c r="AL77" s="5" t="str">
        <f>IF(AK77&gt;0,AK77*$AL$1,"")</f>
        <v/>
      </c>
      <c r="AM77" s="3"/>
      <c r="AN77" s="5"/>
      <c r="AO77" s="2"/>
      <c r="AP77" s="5" t="str">
        <f>IF(AO77&gt;0,AO77*$AP$1,"")</f>
        <v/>
      </c>
      <c r="AQ77" s="2"/>
      <c r="AR77" s="2"/>
      <c r="AS77" s="5">
        <f>SUM(O77,Q77,S77,U77,W77,Y77,AA77,AC77,AF77,AH77,AJ77)</f>
        <v>85336.085125000012</v>
      </c>
      <c r="AT77" s="11">
        <f>(AS77/$AS$219)*100</f>
        <v>1.7287436370141667</v>
      </c>
      <c r="AU77" s="5">
        <f>(AT77/100)*$AU$1</f>
        <v>2066.5401436867351</v>
      </c>
      <c r="AV77" s="44">
        <v>37.370000000000005</v>
      </c>
      <c r="AW77" s="44">
        <v>0</v>
      </c>
      <c r="AX77" s="46">
        <v>7162.9768749999994</v>
      </c>
      <c r="AY77" s="45">
        <v>3.265962160053653</v>
      </c>
      <c r="AZ77" s="5">
        <f t="shared" si="1"/>
        <v>4169.0006973084883</v>
      </c>
      <c r="BA77" s="1"/>
      <c r="BB77" s="1"/>
    </row>
    <row r="78" spans="1:54" s="47" customFormat="1" ht="12.75" x14ac:dyDescent="0.2">
      <c r="A78" s="1" t="s">
        <v>127</v>
      </c>
      <c r="B78" s="1" t="s">
        <v>319</v>
      </c>
      <c r="C78" s="1" t="s">
        <v>320</v>
      </c>
      <c r="D78" s="1" t="s">
        <v>119</v>
      </c>
      <c r="E78" s="1" t="s">
        <v>78</v>
      </c>
      <c r="F78" s="1" t="s">
        <v>122</v>
      </c>
      <c r="G78" s="1" t="s">
        <v>77</v>
      </c>
      <c r="H78" s="1" t="s">
        <v>53</v>
      </c>
      <c r="I78" s="2">
        <v>138.91</v>
      </c>
      <c r="J78" s="2">
        <v>25.03</v>
      </c>
      <c r="K78" s="2">
        <f>SUM(N78,P78,R78,T78,V78,X78,Z78,AB78,AE78,AG78,AI78)</f>
        <v>21.9</v>
      </c>
      <c r="L78" s="2">
        <f>SUM(M78,AD78,AK78,AM78,AO78,AQ78,AR78)</f>
        <v>0</v>
      </c>
      <c r="M78" s="3"/>
      <c r="N78" s="4"/>
      <c r="O78" s="5"/>
      <c r="P78" s="6">
        <v>1.02</v>
      </c>
      <c r="Q78" s="5">
        <v>2370.3397500000001</v>
      </c>
      <c r="R78" s="7">
        <v>20.84</v>
      </c>
      <c r="S78" s="5">
        <v>22716.120999999999</v>
      </c>
      <c r="T78" s="8"/>
      <c r="U78" s="5"/>
      <c r="V78" s="2"/>
      <c r="W78" s="5"/>
      <c r="X78" s="2"/>
      <c r="Y78" s="5"/>
      <c r="Z78" s="9">
        <v>0.04</v>
      </c>
      <c r="AA78" s="5">
        <v>4.7790000000000008</v>
      </c>
      <c r="AB78" s="10"/>
      <c r="AC78" s="5"/>
      <c r="AD78" s="2"/>
      <c r="AE78" s="2"/>
      <c r="AF78" s="5"/>
      <c r="AG78" s="9"/>
      <c r="AH78" s="5"/>
      <c r="AI78" s="2"/>
      <c r="AJ78" s="5"/>
      <c r="AK78" s="3"/>
      <c r="AL78" s="5" t="str">
        <f>IF(AK78&gt;0,AK78*$AL$1,"")</f>
        <v/>
      </c>
      <c r="AM78" s="3"/>
      <c r="AN78" s="5"/>
      <c r="AO78" s="2"/>
      <c r="AP78" s="5" t="str">
        <f>IF(AO78&gt;0,AO78*$AP$1,"")</f>
        <v/>
      </c>
      <c r="AQ78" s="2"/>
      <c r="AR78" s="2"/>
      <c r="AS78" s="5">
        <f>SUM(O78,Q78,S78,U78,W78,Y78,AA78,AC78,AF78,AH78,AJ78)</f>
        <v>25091.239749999997</v>
      </c>
      <c r="AT78" s="11">
        <f>(AS78/$AS$219)*100</f>
        <v>0.50829987102258012</v>
      </c>
      <c r="AU78" s="5">
        <f>(AT78/100)*$AU$1</f>
        <v>607.6216658203922</v>
      </c>
      <c r="AV78" s="44">
        <v>21.669999999999998</v>
      </c>
      <c r="AW78" s="44">
        <v>0</v>
      </c>
      <c r="AX78" s="46">
        <v>2125.9712499999978</v>
      </c>
      <c r="AY78" s="45">
        <v>0.96933743847413401</v>
      </c>
      <c r="AZ78" s="5">
        <f t="shared" si="1"/>
        <v>1237.3592402122322</v>
      </c>
      <c r="BA78" s="1"/>
      <c r="BB78" s="1"/>
    </row>
    <row r="79" spans="1:54" s="47" customFormat="1" ht="12.75" x14ac:dyDescent="0.2">
      <c r="A79" s="1" t="s">
        <v>128</v>
      </c>
      <c r="B79" s="1" t="s">
        <v>129</v>
      </c>
      <c r="C79" s="1" t="s">
        <v>130</v>
      </c>
      <c r="D79" s="1" t="s">
        <v>84</v>
      </c>
      <c r="E79" s="1" t="s">
        <v>101</v>
      </c>
      <c r="F79" s="1" t="s">
        <v>122</v>
      </c>
      <c r="G79" s="1" t="s">
        <v>77</v>
      </c>
      <c r="H79" s="1" t="s">
        <v>53</v>
      </c>
      <c r="I79" s="2">
        <v>80</v>
      </c>
      <c r="J79" s="2">
        <v>40.22</v>
      </c>
      <c r="K79" s="2">
        <f>SUM(N79,P79,R79,T79,V79,X79,Z79,AB79,AE79,AG79,AI79)</f>
        <v>4.26</v>
      </c>
      <c r="L79" s="2">
        <f>SUM(M79,AD79,AK79,AM79,AO79,AQ79,AR79)</f>
        <v>0</v>
      </c>
      <c r="M79" s="3"/>
      <c r="N79" s="4"/>
      <c r="O79" s="5"/>
      <c r="P79" s="6"/>
      <c r="Q79" s="5"/>
      <c r="R79" s="7"/>
      <c r="S79" s="5"/>
      <c r="T79" s="8">
        <v>2.2999999999999998</v>
      </c>
      <c r="U79" s="5">
        <v>751.43875000000003</v>
      </c>
      <c r="V79" s="2"/>
      <c r="W79" s="5"/>
      <c r="X79" s="2"/>
      <c r="Y79" s="5"/>
      <c r="Z79" s="9">
        <v>1.67</v>
      </c>
      <c r="AA79" s="5">
        <v>217.997625</v>
      </c>
      <c r="AB79" s="10">
        <v>0.28999999999999998</v>
      </c>
      <c r="AC79" s="5">
        <v>34.22</v>
      </c>
      <c r="AD79" s="2"/>
      <c r="AE79" s="2"/>
      <c r="AF79" s="5"/>
      <c r="AG79" s="9"/>
      <c r="AH79" s="5"/>
      <c r="AI79" s="2"/>
      <c r="AJ79" s="5"/>
      <c r="AK79" s="3"/>
      <c r="AL79" s="5" t="str">
        <f>IF(AK79&gt;0,AK79*$AL$1,"")</f>
        <v/>
      </c>
      <c r="AM79" s="3"/>
      <c r="AN79" s="5"/>
      <c r="AO79" s="2"/>
      <c r="AP79" s="5" t="str">
        <f>IF(AO79&gt;0,AO79*$AP$1,"")</f>
        <v/>
      </c>
      <c r="AQ79" s="2"/>
      <c r="AR79" s="2"/>
      <c r="AS79" s="5">
        <f>SUM(O79,Q79,S79,U79,W79,Y79,AA79,AC79,AF79,AH79,AJ79)</f>
        <v>1003.656375</v>
      </c>
      <c r="AT79" s="11">
        <f>(AS79/$AS$219)*100</f>
        <v>2.0332132291848607E-2</v>
      </c>
      <c r="AU79" s="5">
        <f>(AT79/100)*$AU$1</f>
        <v>24.305030941675824</v>
      </c>
      <c r="AV79" s="44">
        <v>4.26</v>
      </c>
      <c r="AW79" s="44">
        <v>0</v>
      </c>
      <c r="AX79" s="46">
        <v>85.055624999999992</v>
      </c>
      <c r="AY79" s="45">
        <v>3.878114610689895E-2</v>
      </c>
      <c r="AZ79" s="5">
        <f t="shared" si="1"/>
        <v>49.504133005456509</v>
      </c>
      <c r="BA79" s="1"/>
      <c r="BB79" s="1"/>
    </row>
    <row r="80" spans="1:54" s="47" customFormat="1" ht="12.75" x14ac:dyDescent="0.2">
      <c r="A80" s="1" t="s">
        <v>131</v>
      </c>
      <c r="B80" s="1" t="s">
        <v>132</v>
      </c>
      <c r="C80" s="1" t="s">
        <v>133</v>
      </c>
      <c r="D80" s="1" t="s">
        <v>119</v>
      </c>
      <c r="E80" s="1" t="s">
        <v>67</v>
      </c>
      <c r="F80" s="1" t="s">
        <v>122</v>
      </c>
      <c r="G80" s="1" t="s">
        <v>77</v>
      </c>
      <c r="H80" s="1" t="s">
        <v>53</v>
      </c>
      <c r="I80" s="2">
        <v>14.6</v>
      </c>
      <c r="J80" s="2">
        <v>14.55</v>
      </c>
      <c r="K80" s="2">
        <f>SUM(N80,P80,R80,T80,V80,X80,Z80,AB80,AE80,AG80,AI80)</f>
        <v>3</v>
      </c>
      <c r="L80" s="2">
        <f>SUM(M80,AD80,AK80,AM80,AO80,AQ80,AR80)</f>
        <v>0</v>
      </c>
      <c r="M80" s="3"/>
      <c r="N80" s="4"/>
      <c r="O80" s="5"/>
      <c r="P80" s="6"/>
      <c r="Q80" s="5"/>
      <c r="R80" s="7">
        <v>2.83</v>
      </c>
      <c r="S80" s="5">
        <v>3084.7707500000001</v>
      </c>
      <c r="T80" s="8"/>
      <c r="U80" s="5"/>
      <c r="V80" s="2"/>
      <c r="W80" s="5"/>
      <c r="X80" s="2"/>
      <c r="Y80" s="5"/>
      <c r="Z80" s="9">
        <v>0.17</v>
      </c>
      <c r="AA80" s="5">
        <v>22.191375000000001</v>
      </c>
      <c r="AB80" s="10"/>
      <c r="AC80" s="5"/>
      <c r="AD80" s="2"/>
      <c r="AE80" s="2"/>
      <c r="AF80" s="5"/>
      <c r="AG80" s="9"/>
      <c r="AH80" s="5"/>
      <c r="AI80" s="2"/>
      <c r="AJ80" s="5"/>
      <c r="AK80" s="3"/>
      <c r="AL80" s="5" t="str">
        <f>IF(AK80&gt;0,AK80*$AL$1,"")</f>
        <v/>
      </c>
      <c r="AM80" s="3"/>
      <c r="AN80" s="5"/>
      <c r="AO80" s="2"/>
      <c r="AP80" s="5" t="str">
        <f>IF(AO80&gt;0,AO80*$AP$1,"")</f>
        <v/>
      </c>
      <c r="AQ80" s="2"/>
      <c r="AR80" s="2"/>
      <c r="AS80" s="5">
        <f>SUM(O80,Q80,S80,U80,W80,Y80,AA80,AC80,AF80,AH80,AJ80)</f>
        <v>3106.962125</v>
      </c>
      <c r="AT80" s="11">
        <f>(AS80/$AS$219)*100</f>
        <v>6.2941028946548627E-2</v>
      </c>
      <c r="AU80" s="5">
        <f>(AT80/100)*$AU$1</f>
        <v>75.239706002704224</v>
      </c>
      <c r="AV80" s="44">
        <v>3</v>
      </c>
      <c r="AW80" s="44">
        <v>0</v>
      </c>
      <c r="AX80" s="46">
        <v>263.30187500000034</v>
      </c>
      <c r="AY80" s="45">
        <v>0.12005259481187114</v>
      </c>
      <c r="AZ80" s="5">
        <f t="shared" si="1"/>
        <v>153.24713727735352</v>
      </c>
      <c r="BA80" s="1"/>
      <c r="BB80" s="1"/>
    </row>
    <row r="81" spans="1:54" s="47" customFormat="1" ht="12.75" x14ac:dyDescent="0.2">
      <c r="A81" s="1" t="s">
        <v>134</v>
      </c>
      <c r="B81" s="1" t="s">
        <v>132</v>
      </c>
      <c r="C81" s="1" t="s">
        <v>133</v>
      </c>
      <c r="D81" s="1" t="s">
        <v>119</v>
      </c>
      <c r="E81" s="1" t="s">
        <v>86</v>
      </c>
      <c r="F81" s="1" t="s">
        <v>122</v>
      </c>
      <c r="G81" s="1" t="s">
        <v>77</v>
      </c>
      <c r="H81" s="1" t="s">
        <v>53</v>
      </c>
      <c r="I81" s="2">
        <v>68.05</v>
      </c>
      <c r="J81" s="2">
        <v>39.479999999999997</v>
      </c>
      <c r="K81" s="2">
        <f>SUM(N81,P81,R81,T81,V81,X81,Z81,AB81,AE81,AG81,AI81)</f>
        <v>20.349999999999998</v>
      </c>
      <c r="L81" s="2">
        <f>SUM(M81,AD81,AK81,AM81,AO81,AQ81,AR81)</f>
        <v>0</v>
      </c>
      <c r="M81" s="3"/>
      <c r="N81" s="4"/>
      <c r="O81" s="5"/>
      <c r="P81" s="6">
        <v>12.34</v>
      </c>
      <c r="Q81" s="5">
        <v>28676.463250000001</v>
      </c>
      <c r="R81" s="7">
        <v>7.67</v>
      </c>
      <c r="S81" s="5">
        <v>8371.3919999999998</v>
      </c>
      <c r="T81" s="8"/>
      <c r="U81" s="5"/>
      <c r="V81" s="2"/>
      <c r="W81" s="5"/>
      <c r="X81" s="2"/>
      <c r="Y81" s="5"/>
      <c r="Z81" s="9">
        <v>0.34</v>
      </c>
      <c r="AA81" s="5">
        <v>44.382750000000001</v>
      </c>
      <c r="AB81" s="10"/>
      <c r="AC81" s="5"/>
      <c r="AD81" s="2"/>
      <c r="AE81" s="2"/>
      <c r="AF81" s="5"/>
      <c r="AG81" s="9"/>
      <c r="AH81" s="5"/>
      <c r="AI81" s="2"/>
      <c r="AJ81" s="5"/>
      <c r="AK81" s="3"/>
      <c r="AL81" s="5" t="str">
        <f>IF(AK81&gt;0,AK81*$AL$1,"")</f>
        <v/>
      </c>
      <c r="AM81" s="3"/>
      <c r="AN81" s="5"/>
      <c r="AO81" s="2"/>
      <c r="AP81" s="5" t="str">
        <f>IF(AO81&gt;0,AO81*$AP$1,"")</f>
        <v/>
      </c>
      <c r="AQ81" s="2"/>
      <c r="AR81" s="2"/>
      <c r="AS81" s="5">
        <f>SUM(O81,Q81,S81,U81,W81,Y81,AA81,AC81,AF81,AH81,AJ81)</f>
        <v>37092.237999999998</v>
      </c>
      <c r="AT81" s="11">
        <f>(AS81/$AS$219)*100</f>
        <v>0.75141682831111789</v>
      </c>
      <c r="AU81" s="5">
        <f>(AT81/100)*$AU$1</f>
        <v>898.24367656311028</v>
      </c>
      <c r="AV81" s="44">
        <v>20.349999999999998</v>
      </c>
      <c r="AW81" s="44">
        <v>0</v>
      </c>
      <c r="AX81" s="46">
        <v>3153.3865000000019</v>
      </c>
      <c r="AY81" s="45">
        <v>1.4377878310578847</v>
      </c>
      <c r="AZ81" s="5">
        <f t="shared" si="1"/>
        <v>1835.3361663453898</v>
      </c>
      <c r="BA81" s="1"/>
      <c r="BB81" s="1"/>
    </row>
    <row r="82" spans="1:54" s="47" customFormat="1" ht="12.75" x14ac:dyDescent="0.2">
      <c r="A82" s="1" t="s">
        <v>134</v>
      </c>
      <c r="B82" s="1" t="s">
        <v>132</v>
      </c>
      <c r="C82" s="1" t="s">
        <v>133</v>
      </c>
      <c r="D82" s="1" t="s">
        <v>119</v>
      </c>
      <c r="E82" s="1" t="s">
        <v>50</v>
      </c>
      <c r="F82" s="1" t="s">
        <v>122</v>
      </c>
      <c r="G82" s="1" t="s">
        <v>77</v>
      </c>
      <c r="H82" s="1" t="s">
        <v>53</v>
      </c>
      <c r="I82" s="2">
        <v>68.05</v>
      </c>
      <c r="J82" s="2">
        <v>27.88</v>
      </c>
      <c r="K82" s="2">
        <f>SUM(N82,P82,R82,T82,V82,X82,Z82,AB82,AE82,AG82,AI82)</f>
        <v>7.3100000000000005</v>
      </c>
      <c r="L82" s="2">
        <f>SUM(M82,AD82,AK82,AM82,AO82,AQ82,AR82)</f>
        <v>0</v>
      </c>
      <c r="M82" s="3"/>
      <c r="N82" s="4"/>
      <c r="O82" s="5"/>
      <c r="P82" s="6"/>
      <c r="Q82" s="5"/>
      <c r="R82" s="7"/>
      <c r="S82" s="5"/>
      <c r="T82" s="8">
        <v>7.28</v>
      </c>
      <c r="U82" s="5">
        <v>8069.88</v>
      </c>
      <c r="V82" s="2"/>
      <c r="W82" s="5"/>
      <c r="X82" s="2"/>
      <c r="Y82" s="5"/>
      <c r="Z82" s="9">
        <v>0.03</v>
      </c>
      <c r="AA82" s="5">
        <v>3.9824999999999999</v>
      </c>
      <c r="AB82" s="10"/>
      <c r="AC82" s="5"/>
      <c r="AD82" s="2"/>
      <c r="AE82" s="2"/>
      <c r="AF82" s="5"/>
      <c r="AG82" s="9"/>
      <c r="AH82" s="5"/>
      <c r="AI82" s="2"/>
      <c r="AJ82" s="5"/>
      <c r="AK82" s="3"/>
      <c r="AL82" s="5" t="str">
        <f>IF(AK82&gt;0,AK82*$AL$1,"")</f>
        <v/>
      </c>
      <c r="AM82" s="3"/>
      <c r="AN82" s="5"/>
      <c r="AO82" s="2"/>
      <c r="AP82" s="5" t="str">
        <f>IF(AO82&gt;0,AO82*$AP$1,"")</f>
        <v/>
      </c>
      <c r="AQ82" s="2"/>
      <c r="AR82" s="2"/>
      <c r="AS82" s="5">
        <f>SUM(O82,Q82,S82,U82,W82,Y82,AA82,AC82,AF82,AH82,AJ82)</f>
        <v>8073.8625000000002</v>
      </c>
      <c r="AT82" s="11">
        <f>(AS82/$AS$219)*100</f>
        <v>0.16356080083304958</v>
      </c>
      <c r="AU82" s="5">
        <f>(AT82/100)*$AU$1</f>
        <v>195.52058131582746</v>
      </c>
      <c r="AV82" s="44">
        <v>0</v>
      </c>
      <c r="AW82" s="44">
        <v>0</v>
      </c>
      <c r="AX82" s="46">
        <v>0</v>
      </c>
      <c r="AY82" s="45">
        <v>0</v>
      </c>
      <c r="AZ82" s="5">
        <f t="shared" si="1"/>
        <v>0</v>
      </c>
      <c r="BA82" s="1"/>
      <c r="BB82" s="1"/>
    </row>
    <row r="83" spans="1:54" s="47" customFormat="1" ht="12.75" x14ac:dyDescent="0.2">
      <c r="A83" s="1" t="s">
        <v>135</v>
      </c>
      <c r="B83" s="1" t="s">
        <v>136</v>
      </c>
      <c r="C83" s="1" t="s">
        <v>137</v>
      </c>
      <c r="D83" s="1" t="s">
        <v>84</v>
      </c>
      <c r="E83" s="1" t="s">
        <v>50</v>
      </c>
      <c r="F83" s="1" t="s">
        <v>122</v>
      </c>
      <c r="G83" s="1" t="s">
        <v>77</v>
      </c>
      <c r="H83" s="1" t="s">
        <v>53</v>
      </c>
      <c r="I83" s="2">
        <v>8</v>
      </c>
      <c r="J83" s="2">
        <v>7.81</v>
      </c>
      <c r="K83" s="2">
        <f>SUM(N83,P83,R83,T83,V83,X83,Z83,AB83,AE83,AG83,AI83)</f>
        <v>2.4300000000000002</v>
      </c>
      <c r="L83" s="2">
        <f>SUM(M83,AD83,AK83,AM83,AO83,AQ83,AR83)</f>
        <v>0</v>
      </c>
      <c r="M83" s="3"/>
      <c r="N83" s="4"/>
      <c r="O83" s="5"/>
      <c r="P83" s="6"/>
      <c r="Q83" s="5"/>
      <c r="R83" s="7"/>
      <c r="S83" s="5"/>
      <c r="T83" s="8">
        <v>0.02</v>
      </c>
      <c r="U83" s="5">
        <v>22.17</v>
      </c>
      <c r="V83" s="2"/>
      <c r="W83" s="5"/>
      <c r="X83" s="2"/>
      <c r="Y83" s="5"/>
      <c r="Z83" s="9">
        <v>2.41</v>
      </c>
      <c r="AA83" s="5">
        <v>319.92750000000001</v>
      </c>
      <c r="AB83" s="10"/>
      <c r="AC83" s="5"/>
      <c r="AD83" s="2"/>
      <c r="AE83" s="2"/>
      <c r="AF83" s="5"/>
      <c r="AG83" s="9"/>
      <c r="AH83" s="5"/>
      <c r="AI83" s="2"/>
      <c r="AJ83" s="5"/>
      <c r="AK83" s="3"/>
      <c r="AL83" s="5" t="str">
        <f>IF(AK83&gt;0,AK83*$AL$1,"")</f>
        <v/>
      </c>
      <c r="AM83" s="3"/>
      <c r="AN83" s="5"/>
      <c r="AO83" s="2"/>
      <c r="AP83" s="5" t="str">
        <f>IF(AO83&gt;0,AO83*$AP$1,"")</f>
        <v/>
      </c>
      <c r="AQ83" s="2"/>
      <c r="AR83" s="2"/>
      <c r="AS83" s="5">
        <f>SUM(O83,Q83,S83,U83,W83,Y83,AA83,AC83,AF83,AH83,AJ83)</f>
        <v>342.09750000000003</v>
      </c>
      <c r="AT83" s="11">
        <f>(AS83/$AS$219)*100</f>
        <v>6.9302320993185331E-3</v>
      </c>
      <c r="AU83" s="5">
        <f>(AT83/100)*$AU$1</f>
        <v>8.284399451525374</v>
      </c>
      <c r="AV83" s="44">
        <v>0</v>
      </c>
      <c r="AW83" s="44">
        <v>0</v>
      </c>
      <c r="AX83" s="46">
        <v>0</v>
      </c>
      <c r="AY83" s="45">
        <v>0</v>
      </c>
      <c r="AZ83" s="5">
        <f t="shared" si="1"/>
        <v>0</v>
      </c>
      <c r="BA83" s="1"/>
      <c r="BB83" s="1"/>
    </row>
    <row r="84" spans="1:54" s="47" customFormat="1" ht="12.75" x14ac:dyDescent="0.2">
      <c r="A84" s="1" t="s">
        <v>138</v>
      </c>
      <c r="B84" s="1" t="s">
        <v>139</v>
      </c>
      <c r="C84" s="1" t="s">
        <v>140</v>
      </c>
      <c r="D84" s="1" t="s">
        <v>84</v>
      </c>
      <c r="E84" s="1" t="s">
        <v>80</v>
      </c>
      <c r="F84" s="1" t="s">
        <v>141</v>
      </c>
      <c r="G84" s="1" t="s">
        <v>77</v>
      </c>
      <c r="H84" s="1" t="s">
        <v>53</v>
      </c>
      <c r="I84" s="2">
        <v>160</v>
      </c>
      <c r="J84" s="2">
        <v>39.71</v>
      </c>
      <c r="K84" s="2">
        <f>SUM(N84,P84,R84,T84,V84,X84,Z84,AB84,AE84,AG84,AI84)</f>
        <v>15.82</v>
      </c>
      <c r="L84" s="2">
        <f>SUM(M84,AD84,AK84,AM84,AO84,AQ84,AR84)</f>
        <v>0</v>
      </c>
      <c r="M84" s="3"/>
      <c r="N84" s="4"/>
      <c r="O84" s="5"/>
      <c r="P84" s="6">
        <v>6.85</v>
      </c>
      <c r="Q84" s="5">
        <v>14569.436250000001</v>
      </c>
      <c r="R84" s="7">
        <v>2.69</v>
      </c>
      <c r="S84" s="5">
        <v>2683.6785</v>
      </c>
      <c r="T84" s="8">
        <v>3.84</v>
      </c>
      <c r="U84" s="5">
        <v>1148.2560000000001</v>
      </c>
      <c r="V84" s="2"/>
      <c r="W84" s="5"/>
      <c r="X84" s="2"/>
      <c r="Y84" s="5"/>
      <c r="Z84" s="9">
        <v>1.39</v>
      </c>
      <c r="AA84" s="5">
        <v>166.07024999999999</v>
      </c>
      <c r="AB84" s="10">
        <v>1.05</v>
      </c>
      <c r="AC84" s="5">
        <v>113.4</v>
      </c>
      <c r="AD84" s="2"/>
      <c r="AE84" s="2"/>
      <c r="AF84" s="5"/>
      <c r="AG84" s="9"/>
      <c r="AH84" s="5"/>
      <c r="AI84" s="2"/>
      <c r="AJ84" s="5"/>
      <c r="AK84" s="3"/>
      <c r="AL84" s="5" t="str">
        <f>IF(AK84&gt;0,AK84*$AL$1,"")</f>
        <v/>
      </c>
      <c r="AM84" s="3"/>
      <c r="AN84" s="5"/>
      <c r="AO84" s="2"/>
      <c r="AP84" s="5" t="str">
        <f>IF(AO84&gt;0,AO84*$AP$1,"")</f>
        <v/>
      </c>
      <c r="AQ84" s="2"/>
      <c r="AR84" s="2"/>
      <c r="AS84" s="5">
        <f>SUM(O84,Q84,S84,U84,W84,Y84,AA84,AC84,AF84,AH84,AJ84)</f>
        <v>18680.841000000004</v>
      </c>
      <c r="AT84" s="11">
        <f>(AS84/$AS$219)*100</f>
        <v>0.37843762067967684</v>
      </c>
      <c r="AU84" s="5">
        <f>(AT84/100)*$AU$1</f>
        <v>452.38433176048568</v>
      </c>
      <c r="AV84" s="44">
        <v>0</v>
      </c>
      <c r="AW84" s="44">
        <v>0</v>
      </c>
      <c r="AX84" s="46">
        <v>0</v>
      </c>
      <c r="AY84" s="45">
        <v>0</v>
      </c>
      <c r="AZ84" s="5">
        <f t="shared" si="1"/>
        <v>0</v>
      </c>
      <c r="BA84" s="1"/>
      <c r="BB84" s="1"/>
    </row>
    <row r="85" spans="1:54" s="47" customFormat="1" ht="12.75" x14ac:dyDescent="0.2">
      <c r="A85" s="1" t="s">
        <v>138</v>
      </c>
      <c r="B85" s="1" t="s">
        <v>139</v>
      </c>
      <c r="C85" s="1" t="s">
        <v>140</v>
      </c>
      <c r="D85" s="1" t="s">
        <v>84</v>
      </c>
      <c r="E85" s="1" t="s">
        <v>75</v>
      </c>
      <c r="F85" s="1" t="s">
        <v>141</v>
      </c>
      <c r="G85" s="1" t="s">
        <v>77</v>
      </c>
      <c r="H85" s="1" t="s">
        <v>53</v>
      </c>
      <c r="I85" s="2">
        <v>160</v>
      </c>
      <c r="J85" s="2">
        <v>40.17</v>
      </c>
      <c r="K85" s="2">
        <f>SUM(N85,P85,R85,T85,V85,X85,Z85,AB85,AE85,AG85,AI85)</f>
        <v>0.41</v>
      </c>
      <c r="L85" s="2">
        <f>SUM(M85,AD85,AK85,AM85,AO85,AQ85,AR85)</f>
        <v>0</v>
      </c>
      <c r="M85" s="3"/>
      <c r="N85" s="4"/>
      <c r="O85" s="5"/>
      <c r="P85" s="6"/>
      <c r="Q85" s="5"/>
      <c r="R85" s="7"/>
      <c r="S85" s="5"/>
      <c r="T85" s="8">
        <v>0.41</v>
      </c>
      <c r="U85" s="5">
        <v>158.92625000000001</v>
      </c>
      <c r="V85" s="2"/>
      <c r="W85" s="5"/>
      <c r="X85" s="2"/>
      <c r="Y85" s="5"/>
      <c r="Z85" s="9"/>
      <c r="AA85" s="5"/>
      <c r="AB85" s="10"/>
      <c r="AC85" s="5"/>
      <c r="AD85" s="2"/>
      <c r="AE85" s="2"/>
      <c r="AF85" s="5"/>
      <c r="AG85" s="9"/>
      <c r="AH85" s="5"/>
      <c r="AI85" s="2"/>
      <c r="AJ85" s="5"/>
      <c r="AK85" s="3"/>
      <c r="AL85" s="5" t="str">
        <f>IF(AK85&gt;0,AK85*$AL$1,"")</f>
        <v/>
      </c>
      <c r="AM85" s="3"/>
      <c r="AN85" s="5"/>
      <c r="AO85" s="2"/>
      <c r="AP85" s="5" t="str">
        <f>IF(AO85&gt;0,AO85*$AP$1,"")</f>
        <v/>
      </c>
      <c r="AQ85" s="2"/>
      <c r="AR85" s="2"/>
      <c r="AS85" s="5">
        <f>SUM(O85,Q85,S85,U85,W85,Y85,AA85,AC85,AF85,AH85,AJ85)</f>
        <v>158.92625000000001</v>
      </c>
      <c r="AT85" s="11">
        <f>(AS85/$AS$219)*100</f>
        <v>3.2195377024804976E-3</v>
      </c>
      <c r="AU85" s="5">
        <f>(AT85/100)*$AU$1</f>
        <v>3.8486353695451871</v>
      </c>
      <c r="AV85" s="44">
        <v>0</v>
      </c>
      <c r="AW85" s="44">
        <v>0</v>
      </c>
      <c r="AX85" s="46">
        <v>0</v>
      </c>
      <c r="AY85" s="45">
        <v>0</v>
      </c>
      <c r="AZ85" s="5">
        <f t="shared" si="1"/>
        <v>0</v>
      </c>
      <c r="BA85" s="1"/>
      <c r="BB85" s="1"/>
    </row>
    <row r="86" spans="1:54" s="47" customFormat="1" ht="12.75" x14ac:dyDescent="0.2">
      <c r="A86" s="1" t="s">
        <v>138</v>
      </c>
      <c r="B86" s="1" t="s">
        <v>139</v>
      </c>
      <c r="C86" s="1" t="s">
        <v>140</v>
      </c>
      <c r="D86" s="1" t="s">
        <v>84</v>
      </c>
      <c r="E86" s="1" t="s">
        <v>78</v>
      </c>
      <c r="F86" s="1" t="s">
        <v>141</v>
      </c>
      <c r="G86" s="1" t="s">
        <v>77</v>
      </c>
      <c r="H86" s="1" t="s">
        <v>53</v>
      </c>
      <c r="I86" s="2">
        <v>160</v>
      </c>
      <c r="J86" s="2">
        <v>40.14</v>
      </c>
      <c r="K86" s="2">
        <f>SUM(N86,P86,R86,T86,V86,X86,Z86,AB86,AE86,AG86,AI86)</f>
        <v>5.18</v>
      </c>
      <c r="L86" s="2">
        <f>SUM(M86,AD86,AK86,AM86,AO86,AQ86,AR86)</f>
        <v>0</v>
      </c>
      <c r="M86" s="3"/>
      <c r="N86" s="4"/>
      <c r="O86" s="5"/>
      <c r="P86" s="6">
        <v>0.3</v>
      </c>
      <c r="Q86" s="5">
        <v>726.30550000000017</v>
      </c>
      <c r="R86" s="7">
        <v>0.9</v>
      </c>
      <c r="S86" s="5">
        <v>1113.673</v>
      </c>
      <c r="T86" s="8">
        <v>3.98</v>
      </c>
      <c r="U86" s="5">
        <v>1529.4575</v>
      </c>
      <c r="V86" s="2"/>
      <c r="W86" s="5"/>
      <c r="X86" s="2"/>
      <c r="Y86" s="5"/>
      <c r="Z86" s="9"/>
      <c r="AA86" s="5"/>
      <c r="AB86" s="10"/>
      <c r="AC86" s="5"/>
      <c r="AD86" s="2"/>
      <c r="AE86" s="2"/>
      <c r="AF86" s="5"/>
      <c r="AG86" s="9"/>
      <c r="AH86" s="5"/>
      <c r="AI86" s="2"/>
      <c r="AJ86" s="5"/>
      <c r="AK86" s="3"/>
      <c r="AL86" s="5" t="str">
        <f>IF(AK86&gt;0,AK86*$AL$1,"")</f>
        <v/>
      </c>
      <c r="AM86" s="3"/>
      <c r="AN86" s="5"/>
      <c r="AO86" s="2"/>
      <c r="AP86" s="5" t="str">
        <f>IF(AO86&gt;0,AO86*$AP$1,"")</f>
        <v/>
      </c>
      <c r="AQ86" s="2"/>
      <c r="AR86" s="2"/>
      <c r="AS86" s="5">
        <f>SUM(O86,Q86,S86,U86,W86,Y86,AA86,AC86,AF86,AH86,AJ86)</f>
        <v>3369.4360000000001</v>
      </c>
      <c r="AT86" s="11">
        <f>(AS86/$AS$219)*100</f>
        <v>6.8258240775800588E-2</v>
      </c>
      <c r="AU86" s="5">
        <f>(AT86/100)*$AU$1</f>
        <v>81.595901023392031</v>
      </c>
      <c r="AV86" s="44">
        <v>0</v>
      </c>
      <c r="AW86" s="44">
        <v>0</v>
      </c>
      <c r="AX86" s="46">
        <v>0</v>
      </c>
      <c r="AY86" s="45">
        <v>0</v>
      </c>
      <c r="AZ86" s="5">
        <f t="shared" si="1"/>
        <v>0</v>
      </c>
      <c r="BA86" s="1"/>
      <c r="BB86" s="1"/>
    </row>
    <row r="87" spans="1:54" s="47" customFormat="1" ht="12.75" x14ac:dyDescent="0.2">
      <c r="A87" s="1" t="s">
        <v>142</v>
      </c>
      <c r="B87" s="1" t="s">
        <v>143</v>
      </c>
      <c r="C87" s="1" t="s">
        <v>144</v>
      </c>
      <c r="D87" s="1" t="s">
        <v>94</v>
      </c>
      <c r="E87" s="1" t="s">
        <v>67</v>
      </c>
      <c r="F87" s="1" t="s">
        <v>141</v>
      </c>
      <c r="G87" s="1" t="s">
        <v>77</v>
      </c>
      <c r="H87" s="1" t="s">
        <v>53</v>
      </c>
      <c r="I87" s="2">
        <v>80</v>
      </c>
      <c r="J87" s="2">
        <v>40.08</v>
      </c>
      <c r="K87" s="2">
        <f>SUM(N87,P87,R87,T87,V87,X87,Z87,AB87,AE87,AG87,AI87)</f>
        <v>40</v>
      </c>
      <c r="L87" s="2">
        <f>SUM(M87,AD87,AK87,AM87,AO87,AQ87,AR87)</f>
        <v>0</v>
      </c>
      <c r="M87" s="3"/>
      <c r="N87" s="4">
        <v>1.35</v>
      </c>
      <c r="O87" s="5">
        <v>4551.7028443113768</v>
      </c>
      <c r="P87" s="6">
        <v>12.53</v>
      </c>
      <c r="Q87" s="5">
        <v>33935.54</v>
      </c>
      <c r="R87" s="7">
        <v>11.36</v>
      </c>
      <c r="S87" s="5">
        <v>14687.809381237519</v>
      </c>
      <c r="T87" s="8">
        <v>14.76</v>
      </c>
      <c r="U87" s="5">
        <v>5721.5306886227536</v>
      </c>
      <c r="V87" s="2"/>
      <c r="W87" s="5"/>
      <c r="X87" s="2"/>
      <c r="Y87" s="5"/>
      <c r="Z87" s="9"/>
      <c r="AA87" s="5"/>
      <c r="AB87" s="10"/>
      <c r="AC87" s="5"/>
      <c r="AD87" s="2"/>
      <c r="AE87" s="2"/>
      <c r="AF87" s="5"/>
      <c r="AG87" s="9"/>
      <c r="AH87" s="5"/>
      <c r="AI87" s="2"/>
      <c r="AJ87" s="5"/>
      <c r="AK87" s="3"/>
      <c r="AL87" s="5" t="str">
        <f>IF(AK87&gt;0,AK87*$AL$1,"")</f>
        <v/>
      </c>
      <c r="AM87" s="3"/>
      <c r="AN87" s="5"/>
      <c r="AO87" s="2"/>
      <c r="AP87" s="5" t="str">
        <f>IF(AO87&gt;0,AO87*$AP$1,"")</f>
        <v/>
      </c>
      <c r="AQ87" s="2"/>
      <c r="AR87" s="2"/>
      <c r="AS87" s="5">
        <f>SUM(O87,Q87,S87,U87,W87,Y87,AA87,AC87,AF87,AH87,AJ87)</f>
        <v>58896.582914171646</v>
      </c>
      <c r="AT87" s="11">
        <f>(AS87/$AS$219)*100</f>
        <v>1.1931305825151246</v>
      </c>
      <c r="AU87" s="5">
        <f>(AT87/100)*$AU$1</f>
        <v>1426.2682983385798</v>
      </c>
      <c r="AV87" s="44">
        <v>0</v>
      </c>
      <c r="AW87" s="44">
        <v>0</v>
      </c>
      <c r="AX87" s="46">
        <v>0</v>
      </c>
      <c r="AY87" s="45">
        <v>0</v>
      </c>
      <c r="AZ87" s="5">
        <f t="shared" si="1"/>
        <v>0</v>
      </c>
      <c r="BA87" s="1"/>
      <c r="BB87" s="1"/>
    </row>
    <row r="88" spans="1:54" s="47" customFormat="1" ht="12.75" x14ac:dyDescent="0.2">
      <c r="A88" s="1" t="s">
        <v>142</v>
      </c>
      <c r="B88" s="1" t="s">
        <v>143</v>
      </c>
      <c r="C88" s="1" t="s">
        <v>144</v>
      </c>
      <c r="D88" s="1" t="s">
        <v>94</v>
      </c>
      <c r="E88" s="1" t="s">
        <v>64</v>
      </c>
      <c r="F88" s="1" t="s">
        <v>141</v>
      </c>
      <c r="G88" s="1" t="s">
        <v>77</v>
      </c>
      <c r="H88" s="1" t="s">
        <v>53</v>
      </c>
      <c r="I88" s="2">
        <v>80</v>
      </c>
      <c r="J88" s="2">
        <v>38.04</v>
      </c>
      <c r="K88" s="2">
        <f>SUM(N88,P88,R88,T88,V88,X88,Z88,AB88,AE88,AG88,AI88)</f>
        <v>38.049999999999997</v>
      </c>
      <c r="L88" s="2">
        <f>SUM(M88,AD88,AK88,AM88,AO88,AQ88,AR88)</f>
        <v>0</v>
      </c>
      <c r="M88" s="3"/>
      <c r="N88" s="4">
        <v>16.940000000000001</v>
      </c>
      <c r="O88" s="5">
        <v>57229.672500000008</v>
      </c>
      <c r="P88" s="6">
        <v>21.11</v>
      </c>
      <c r="Q88" s="5">
        <v>52575.222750000001</v>
      </c>
      <c r="R88" s="7"/>
      <c r="S88" s="5"/>
      <c r="T88" s="8"/>
      <c r="U88" s="5"/>
      <c r="V88" s="2"/>
      <c r="W88" s="5"/>
      <c r="X88" s="2"/>
      <c r="Y88" s="5"/>
      <c r="Z88" s="9"/>
      <c r="AA88" s="5"/>
      <c r="AB88" s="10"/>
      <c r="AC88" s="5"/>
      <c r="AD88" s="2"/>
      <c r="AE88" s="2"/>
      <c r="AF88" s="5"/>
      <c r="AG88" s="9"/>
      <c r="AH88" s="5"/>
      <c r="AI88" s="2"/>
      <c r="AJ88" s="5"/>
      <c r="AK88" s="3"/>
      <c r="AL88" s="5" t="str">
        <f>IF(AK88&gt;0,AK88*$AL$1,"")</f>
        <v/>
      </c>
      <c r="AM88" s="3"/>
      <c r="AN88" s="5"/>
      <c r="AO88" s="2"/>
      <c r="AP88" s="5" t="str">
        <f>IF(AO88&gt;0,AO88*$AP$1,"")</f>
        <v/>
      </c>
      <c r="AQ88" s="2"/>
      <c r="AR88" s="2"/>
      <c r="AS88" s="5">
        <f>SUM(O88,Q88,S88,U88,W88,Y88,AA88,AC88,AF88,AH88,AJ88)</f>
        <v>109804.89525</v>
      </c>
      <c r="AT88" s="11">
        <f>(AS88/$AS$219)*100</f>
        <v>2.2244342905863359</v>
      </c>
      <c r="AU88" s="5">
        <f>(AT88/100)*$AU$1</f>
        <v>2659.088750966906</v>
      </c>
      <c r="AV88" s="44">
        <v>0</v>
      </c>
      <c r="AW88" s="44">
        <v>0</v>
      </c>
      <c r="AX88" s="46">
        <v>0</v>
      </c>
      <c r="AY88" s="45">
        <v>0</v>
      </c>
      <c r="AZ88" s="5">
        <f t="shared" si="1"/>
        <v>0</v>
      </c>
      <c r="BA88" s="1"/>
      <c r="BB88" s="1"/>
    </row>
    <row r="89" spans="1:54" s="47" customFormat="1" ht="12.75" x14ac:dyDescent="0.2">
      <c r="A89" s="1" t="s">
        <v>145</v>
      </c>
      <c r="B89" s="1" t="s">
        <v>321</v>
      </c>
      <c r="C89" s="1" t="s">
        <v>322</v>
      </c>
      <c r="D89" s="1" t="s">
        <v>146</v>
      </c>
      <c r="E89" s="1" t="s">
        <v>86</v>
      </c>
      <c r="F89" s="1" t="s">
        <v>141</v>
      </c>
      <c r="G89" s="1" t="s">
        <v>77</v>
      </c>
      <c r="H89" s="1" t="s">
        <v>53</v>
      </c>
      <c r="I89" s="2">
        <v>80</v>
      </c>
      <c r="J89" s="2">
        <v>39.979999999999997</v>
      </c>
      <c r="K89" s="2">
        <f>SUM(N89,P89,R89,T89,V89,X89,Z89,AB89,AE89,AG89,AI89)</f>
        <v>22.299999999999997</v>
      </c>
      <c r="L89" s="2">
        <f>SUM(M89,AD89,AK89,AM89,AO89,AQ89,AR89)</f>
        <v>0</v>
      </c>
      <c r="M89" s="3"/>
      <c r="N89" s="4"/>
      <c r="O89" s="5"/>
      <c r="P89" s="6">
        <v>2.38</v>
      </c>
      <c r="Q89" s="5">
        <v>6561.9575000000004</v>
      </c>
      <c r="R89" s="7">
        <v>11.34</v>
      </c>
      <c r="S89" s="5">
        <v>14665.455</v>
      </c>
      <c r="T89" s="8">
        <v>8.58</v>
      </c>
      <c r="U89" s="5">
        <v>3325.8225000000002</v>
      </c>
      <c r="V89" s="2"/>
      <c r="W89" s="5"/>
      <c r="X89" s="2"/>
      <c r="Y89" s="5"/>
      <c r="Z89" s="9"/>
      <c r="AA89" s="5"/>
      <c r="AB89" s="10"/>
      <c r="AC89" s="5"/>
      <c r="AD89" s="2"/>
      <c r="AE89" s="2"/>
      <c r="AF89" s="5"/>
      <c r="AG89" s="9"/>
      <c r="AH89" s="5"/>
      <c r="AI89" s="2"/>
      <c r="AJ89" s="5"/>
      <c r="AK89" s="3"/>
      <c r="AL89" s="5" t="str">
        <f>IF(AK89&gt;0,AK89*$AL$1,"")</f>
        <v/>
      </c>
      <c r="AM89" s="3"/>
      <c r="AN89" s="5"/>
      <c r="AO89" s="2"/>
      <c r="AP89" s="5" t="str">
        <f>IF(AO89&gt;0,AO89*$AP$1,"")</f>
        <v/>
      </c>
      <c r="AQ89" s="2"/>
      <c r="AR89" s="2"/>
      <c r="AS89" s="5">
        <f>SUM(O89,Q89,S89,U89,W89,Y89,AA89,AC89,AF89,AH89,AJ89)</f>
        <v>24553.235000000001</v>
      </c>
      <c r="AT89" s="11">
        <f>(AS89/$AS$219)*100</f>
        <v>0.49740093785868439</v>
      </c>
      <c r="AU89" s="5">
        <f>(AT89/100)*$AU$1</f>
        <v>594.59308111627126</v>
      </c>
      <c r="AV89" s="44">
        <v>0</v>
      </c>
      <c r="AW89" s="44">
        <v>0</v>
      </c>
      <c r="AX89" s="46">
        <v>0</v>
      </c>
      <c r="AY89" s="45">
        <v>0</v>
      </c>
      <c r="AZ89" s="5">
        <f t="shared" si="1"/>
        <v>0</v>
      </c>
      <c r="BA89" s="1"/>
      <c r="BB89" s="1"/>
    </row>
    <row r="90" spans="1:54" s="47" customFormat="1" ht="12.75" x14ac:dyDescent="0.2">
      <c r="A90" s="1" t="s">
        <v>145</v>
      </c>
      <c r="B90" s="1" t="s">
        <v>321</v>
      </c>
      <c r="C90" s="1" t="s">
        <v>322</v>
      </c>
      <c r="D90" s="1" t="s">
        <v>146</v>
      </c>
      <c r="E90" s="1" t="s">
        <v>50</v>
      </c>
      <c r="F90" s="1" t="s">
        <v>141</v>
      </c>
      <c r="G90" s="1" t="s">
        <v>77</v>
      </c>
      <c r="H90" s="1" t="s">
        <v>53</v>
      </c>
      <c r="I90" s="2">
        <v>80</v>
      </c>
      <c r="J90" s="2">
        <v>40</v>
      </c>
      <c r="K90" s="2">
        <f>SUM(N90,P90,R90,T90,V90,X90,Z90,AB90,AE90,AG90,AI90)</f>
        <v>38.369999999999997</v>
      </c>
      <c r="L90" s="2">
        <f>SUM(M90,AD90,AK90,AM90,AO90,AQ90,AR90)</f>
        <v>0</v>
      </c>
      <c r="M90" s="3"/>
      <c r="N90" s="4">
        <v>9.1</v>
      </c>
      <c r="O90" s="5">
        <v>30743.212500000001</v>
      </c>
      <c r="P90" s="6">
        <v>15.37</v>
      </c>
      <c r="Q90" s="5">
        <v>42286.42</v>
      </c>
      <c r="R90" s="7">
        <v>12.08</v>
      </c>
      <c r="S90" s="5">
        <v>15581.815000000001</v>
      </c>
      <c r="T90" s="8">
        <v>1.82</v>
      </c>
      <c r="U90" s="5">
        <v>705.47750000000008</v>
      </c>
      <c r="V90" s="2"/>
      <c r="W90" s="5"/>
      <c r="X90" s="2"/>
      <c r="Y90" s="5"/>
      <c r="Z90" s="9"/>
      <c r="AA90" s="5"/>
      <c r="AB90" s="10"/>
      <c r="AC90" s="5"/>
      <c r="AD90" s="2"/>
      <c r="AE90" s="2"/>
      <c r="AF90" s="5"/>
      <c r="AG90" s="9"/>
      <c r="AH90" s="5"/>
      <c r="AI90" s="2"/>
      <c r="AJ90" s="5"/>
      <c r="AK90" s="3"/>
      <c r="AL90" s="5" t="str">
        <f>IF(AK90&gt;0,AK90*$AL$1,"")</f>
        <v/>
      </c>
      <c r="AM90" s="3"/>
      <c r="AN90" s="5"/>
      <c r="AO90" s="2"/>
      <c r="AP90" s="5" t="str">
        <f>IF(AO90&gt;0,AO90*$AP$1,"")</f>
        <v/>
      </c>
      <c r="AQ90" s="2"/>
      <c r="AR90" s="2"/>
      <c r="AS90" s="5">
        <f>SUM(O90,Q90,S90,U90,W90,Y90,AA90,AC90,AF90,AH90,AJ90)</f>
        <v>89316.925000000003</v>
      </c>
      <c r="AT90" s="11">
        <f>(AS90/$AS$219)*100</f>
        <v>1.8093877349218455</v>
      </c>
      <c r="AU90" s="5">
        <f>(AT90/100)*$AU$1</f>
        <v>2162.9420983255741</v>
      </c>
      <c r="AV90" s="44">
        <v>0</v>
      </c>
      <c r="AW90" s="44">
        <v>0</v>
      </c>
      <c r="AX90" s="46">
        <v>0</v>
      </c>
      <c r="AY90" s="45">
        <v>0</v>
      </c>
      <c r="AZ90" s="5">
        <f t="shared" si="1"/>
        <v>0</v>
      </c>
      <c r="BA90" s="1"/>
      <c r="BB90" s="1"/>
    </row>
    <row r="91" spans="1:54" s="47" customFormat="1" ht="12.75" x14ac:dyDescent="0.2">
      <c r="A91" s="1" t="s">
        <v>147</v>
      </c>
      <c r="B91" s="1" t="s">
        <v>323</v>
      </c>
      <c r="C91" s="1" t="s">
        <v>324</v>
      </c>
      <c r="D91" s="1" t="s">
        <v>148</v>
      </c>
      <c r="E91" s="1" t="s">
        <v>68</v>
      </c>
      <c r="F91" s="1" t="s">
        <v>141</v>
      </c>
      <c r="G91" s="1" t="s">
        <v>77</v>
      </c>
      <c r="H91" s="1" t="s">
        <v>53</v>
      </c>
      <c r="I91" s="2">
        <v>55.7</v>
      </c>
      <c r="J91" s="2">
        <v>10.02</v>
      </c>
      <c r="K91" s="2">
        <f>SUM(N91,P91,R91,T91,V91,X91,Z91,AB91,AE91,AG91,AI91)</f>
        <v>10.02</v>
      </c>
      <c r="L91" s="2">
        <f>SUM(M91,AD91,AK91,AM91,AO91,AQ91,AR91)</f>
        <v>0</v>
      </c>
      <c r="M91" s="3"/>
      <c r="N91" s="4"/>
      <c r="O91" s="5"/>
      <c r="P91" s="6">
        <v>4.3600000000000003</v>
      </c>
      <c r="Q91" s="5">
        <v>9372.6495000000014</v>
      </c>
      <c r="R91" s="7">
        <v>5.6599999999999993</v>
      </c>
      <c r="S91" s="5">
        <v>5646.6990000000014</v>
      </c>
      <c r="T91" s="8"/>
      <c r="U91" s="5"/>
      <c r="V91" s="2"/>
      <c r="W91" s="5"/>
      <c r="X91" s="2"/>
      <c r="Y91" s="5"/>
      <c r="Z91" s="9"/>
      <c r="AA91" s="5"/>
      <c r="AB91" s="10"/>
      <c r="AC91" s="5"/>
      <c r="AD91" s="2"/>
      <c r="AE91" s="2"/>
      <c r="AF91" s="5"/>
      <c r="AG91" s="9"/>
      <c r="AH91" s="5"/>
      <c r="AI91" s="2"/>
      <c r="AJ91" s="5"/>
      <c r="AK91" s="3"/>
      <c r="AL91" s="5" t="str">
        <f>IF(AK91&gt;0,AK91*$AL$1,"")</f>
        <v/>
      </c>
      <c r="AM91" s="3"/>
      <c r="AN91" s="5"/>
      <c r="AO91" s="2"/>
      <c r="AP91" s="5" t="str">
        <f>IF(AO91&gt;0,AO91*$AP$1,"")</f>
        <v/>
      </c>
      <c r="AQ91" s="2"/>
      <c r="AR91" s="2"/>
      <c r="AS91" s="5">
        <f>SUM(O91,Q91,S91,U91,W91,Y91,AA91,AC91,AF91,AH91,AJ91)</f>
        <v>15019.348500000004</v>
      </c>
      <c r="AT91" s="11">
        <f>(AS91/$AS$219)*100</f>
        <v>0.30426288144623004</v>
      </c>
      <c r="AU91" s="5">
        <f>(AT91/100)*$AU$1</f>
        <v>363.71584848082341</v>
      </c>
      <c r="AV91" s="44">
        <v>0</v>
      </c>
      <c r="AW91" s="44">
        <v>0</v>
      </c>
      <c r="AX91" s="46">
        <v>0</v>
      </c>
      <c r="AY91" s="45">
        <v>0</v>
      </c>
      <c r="AZ91" s="5">
        <f t="shared" si="1"/>
        <v>0</v>
      </c>
      <c r="BA91" s="1"/>
      <c r="BB91" s="1"/>
    </row>
    <row r="92" spans="1:54" s="47" customFormat="1" ht="12.75" x14ac:dyDescent="0.2">
      <c r="A92" s="1" t="s">
        <v>147</v>
      </c>
      <c r="B92" s="1" t="s">
        <v>323</v>
      </c>
      <c r="C92" s="1" t="s">
        <v>324</v>
      </c>
      <c r="D92" s="1" t="s">
        <v>148</v>
      </c>
      <c r="E92" s="1" t="s">
        <v>65</v>
      </c>
      <c r="F92" s="1" t="s">
        <v>141</v>
      </c>
      <c r="G92" s="1" t="s">
        <v>77</v>
      </c>
      <c r="H92" s="1" t="s">
        <v>53</v>
      </c>
      <c r="I92" s="2">
        <v>55.7</v>
      </c>
      <c r="J92" s="2">
        <v>9.52</v>
      </c>
      <c r="K92" s="2">
        <f>SUM(N92,P92,R92,T92,V92,X92,Z92,AB92,AE92,AG92,AI92)</f>
        <v>9.51</v>
      </c>
      <c r="L92" s="2">
        <f>SUM(M92,AD92,AK92,AM92,AO92,AQ92,AR92)</f>
        <v>0</v>
      </c>
      <c r="M92" s="3"/>
      <c r="N92" s="4"/>
      <c r="O92" s="5"/>
      <c r="P92" s="6">
        <v>4.2</v>
      </c>
      <c r="Q92" s="5">
        <v>8933.0850000000009</v>
      </c>
      <c r="R92" s="7">
        <v>4.3099999999999996</v>
      </c>
      <c r="S92" s="5">
        <v>4299.8715000000011</v>
      </c>
      <c r="T92" s="8">
        <v>1</v>
      </c>
      <c r="U92" s="5">
        <v>299.02499999999998</v>
      </c>
      <c r="V92" s="2"/>
      <c r="W92" s="5"/>
      <c r="X92" s="2"/>
      <c r="Y92" s="5"/>
      <c r="Z92" s="9"/>
      <c r="AA92" s="5"/>
      <c r="AB92" s="10"/>
      <c r="AC92" s="5"/>
      <c r="AD92" s="2"/>
      <c r="AE92" s="2"/>
      <c r="AF92" s="5"/>
      <c r="AG92" s="9"/>
      <c r="AH92" s="5"/>
      <c r="AI92" s="2"/>
      <c r="AJ92" s="5"/>
      <c r="AK92" s="3"/>
      <c r="AL92" s="5" t="str">
        <f>IF(AK92&gt;0,AK92*$AL$1,"")</f>
        <v/>
      </c>
      <c r="AM92" s="3"/>
      <c r="AN92" s="5"/>
      <c r="AO92" s="2"/>
      <c r="AP92" s="5" t="str">
        <f>IF(AO92&gt;0,AO92*$AP$1,"")</f>
        <v/>
      </c>
      <c r="AQ92" s="2"/>
      <c r="AR92" s="2"/>
      <c r="AS92" s="5">
        <f>SUM(O92,Q92,S92,U92,W92,Y92,AA92,AC92,AF92,AH92,AJ92)</f>
        <v>13531.981500000002</v>
      </c>
      <c r="AT92" s="11">
        <f>(AS92/$AS$219)*100</f>
        <v>0.27413170969879802</v>
      </c>
      <c r="AU92" s="5">
        <f>(AT92/100)*$AU$1</f>
        <v>327.69704577394316</v>
      </c>
      <c r="AV92" s="44">
        <v>0</v>
      </c>
      <c r="AW92" s="44">
        <v>0</v>
      </c>
      <c r="AX92" s="46">
        <v>0</v>
      </c>
      <c r="AY92" s="45">
        <v>0</v>
      </c>
      <c r="AZ92" s="5">
        <f t="shared" si="1"/>
        <v>0</v>
      </c>
      <c r="BA92" s="1"/>
      <c r="BB92" s="1"/>
    </row>
    <row r="93" spans="1:54" s="47" customFormat="1" ht="12.75" x14ac:dyDescent="0.2">
      <c r="A93" s="1" t="s">
        <v>147</v>
      </c>
      <c r="B93" s="1" t="s">
        <v>323</v>
      </c>
      <c r="C93" s="1" t="s">
        <v>324</v>
      </c>
      <c r="D93" s="1" t="s">
        <v>148</v>
      </c>
      <c r="E93" s="1" t="s">
        <v>72</v>
      </c>
      <c r="F93" s="1" t="s">
        <v>141</v>
      </c>
      <c r="G93" s="1" t="s">
        <v>77</v>
      </c>
      <c r="H93" s="1" t="s">
        <v>53</v>
      </c>
      <c r="I93" s="2">
        <v>55.7</v>
      </c>
      <c r="J93" s="2">
        <v>33.1</v>
      </c>
      <c r="K93" s="2">
        <f>SUM(N93,P93,R93,T93,V93,X93,Z93,AB93,AE93,AG93,AI93)</f>
        <v>32.47</v>
      </c>
      <c r="L93" s="2">
        <f>SUM(M93,AD93,AK93,AM93,AO93,AQ93,AR93)</f>
        <v>0.62</v>
      </c>
      <c r="M93" s="3">
        <v>0.62</v>
      </c>
      <c r="N93" s="4">
        <v>1.57</v>
      </c>
      <c r="O93" s="5">
        <v>4091.694750000001</v>
      </c>
      <c r="P93" s="6">
        <v>10.54</v>
      </c>
      <c r="Q93" s="5">
        <v>22417.789499999999</v>
      </c>
      <c r="R93" s="7">
        <v>15.79</v>
      </c>
      <c r="S93" s="5">
        <v>15752.8935</v>
      </c>
      <c r="T93" s="8">
        <v>4.3099999999999996</v>
      </c>
      <c r="U93" s="5">
        <v>1288.79775</v>
      </c>
      <c r="V93" s="2"/>
      <c r="W93" s="5"/>
      <c r="X93" s="2"/>
      <c r="Y93" s="5"/>
      <c r="Z93" s="9">
        <v>0.14000000000000001</v>
      </c>
      <c r="AA93" s="5">
        <v>16.726500000000001</v>
      </c>
      <c r="AB93" s="10">
        <v>0.12</v>
      </c>
      <c r="AC93" s="5">
        <v>12.96</v>
      </c>
      <c r="AD93" s="2"/>
      <c r="AE93" s="2"/>
      <c r="AF93" s="5"/>
      <c r="AG93" s="9"/>
      <c r="AH93" s="5"/>
      <c r="AI93" s="2"/>
      <c r="AJ93" s="5"/>
      <c r="AK93" s="3"/>
      <c r="AL93" s="5" t="str">
        <f>IF(AK93&gt;0,AK93*$AL$1,"")</f>
        <v/>
      </c>
      <c r="AM93" s="3"/>
      <c r="AN93" s="5"/>
      <c r="AO93" s="2"/>
      <c r="AP93" s="5" t="str">
        <f>IF(AO93&gt;0,AO93*$AP$1,"")</f>
        <v/>
      </c>
      <c r="AQ93" s="2"/>
      <c r="AR93" s="2"/>
      <c r="AS93" s="5">
        <f>SUM(O93,Q93,S93,U93,W93,Y93,AA93,AC93,AF93,AH93,AJ93)</f>
        <v>43580.861999999994</v>
      </c>
      <c r="AT93" s="11">
        <f>(AS93/$AS$219)*100</f>
        <v>0.8828637705577248</v>
      </c>
      <c r="AU93" s="5">
        <f>(AT93/100)*$AU$1</f>
        <v>1055.3753513247043</v>
      </c>
      <c r="AV93" s="44">
        <v>0</v>
      </c>
      <c r="AW93" s="44">
        <v>0</v>
      </c>
      <c r="AX93" s="46">
        <v>0</v>
      </c>
      <c r="AY93" s="45">
        <v>0</v>
      </c>
      <c r="AZ93" s="5">
        <f t="shared" si="1"/>
        <v>0</v>
      </c>
      <c r="BA93" s="1"/>
      <c r="BB93" s="1"/>
    </row>
    <row r="94" spans="1:54" s="47" customFormat="1" ht="12.75" x14ac:dyDescent="0.2">
      <c r="A94" s="1" t="s">
        <v>149</v>
      </c>
      <c r="B94" s="1" t="s">
        <v>150</v>
      </c>
      <c r="C94" s="1" t="s">
        <v>151</v>
      </c>
      <c r="D94" s="1" t="s">
        <v>84</v>
      </c>
      <c r="E94" s="1" t="s">
        <v>72</v>
      </c>
      <c r="F94" s="1" t="s">
        <v>141</v>
      </c>
      <c r="G94" s="1" t="s">
        <v>77</v>
      </c>
      <c r="H94" s="1" t="s">
        <v>53</v>
      </c>
      <c r="I94" s="2">
        <v>4.3</v>
      </c>
      <c r="J94" s="2">
        <v>3.09</v>
      </c>
      <c r="K94" s="2">
        <f>SUM(N94,P94,R94,T94,V94,X94,Z94,AB94,AE94,AG94,AI94)</f>
        <v>3.08</v>
      </c>
      <c r="L94" s="2">
        <f>SUM(M94,AD94,AK94,AM94,AO94,AQ94,AR94)</f>
        <v>0</v>
      </c>
      <c r="M94" s="3"/>
      <c r="N94" s="4"/>
      <c r="O94" s="5"/>
      <c r="P94" s="6"/>
      <c r="Q94" s="5"/>
      <c r="R94" s="7"/>
      <c r="S94" s="5"/>
      <c r="T94" s="8"/>
      <c r="U94" s="5"/>
      <c r="V94" s="2"/>
      <c r="W94" s="5"/>
      <c r="X94" s="2"/>
      <c r="Y94" s="5"/>
      <c r="Z94" s="9">
        <v>1.77</v>
      </c>
      <c r="AA94" s="5">
        <v>211.47075000000001</v>
      </c>
      <c r="AB94" s="10">
        <v>1.31</v>
      </c>
      <c r="AC94" s="5">
        <v>141.47999999999999</v>
      </c>
      <c r="AD94" s="2"/>
      <c r="AE94" s="2"/>
      <c r="AF94" s="5"/>
      <c r="AG94" s="9"/>
      <c r="AH94" s="5"/>
      <c r="AI94" s="2"/>
      <c r="AJ94" s="5"/>
      <c r="AK94" s="3"/>
      <c r="AL94" s="5" t="str">
        <f>IF(AK94&gt;0,AK94*$AL$1,"")</f>
        <v/>
      </c>
      <c r="AM94" s="3"/>
      <c r="AN94" s="5"/>
      <c r="AO94" s="2"/>
      <c r="AP94" s="5" t="str">
        <f>IF(AO94&gt;0,AO94*$AP$1,"")</f>
        <v/>
      </c>
      <c r="AQ94" s="2"/>
      <c r="AR94" s="2"/>
      <c r="AS94" s="5">
        <f>SUM(O94,Q94,S94,U94,W94,Y94,AA94,AC94,AF94,AH94,AJ94)</f>
        <v>352.95074999999997</v>
      </c>
      <c r="AT94" s="11">
        <f>(AS94/$AS$219)*100</f>
        <v>7.1500979022896989E-3</v>
      </c>
      <c r="AU94" s="5">
        <f>(AT94/100)*$AU$1</f>
        <v>8.5472270323971067</v>
      </c>
      <c r="AV94" s="44">
        <v>0</v>
      </c>
      <c r="AW94" s="44">
        <v>0</v>
      </c>
      <c r="AX94" s="46">
        <v>0</v>
      </c>
      <c r="AY94" s="45">
        <v>0</v>
      </c>
      <c r="AZ94" s="5">
        <f t="shared" si="1"/>
        <v>0</v>
      </c>
      <c r="BA94" s="1"/>
      <c r="BB94" s="1"/>
    </row>
    <row r="95" spans="1:54" s="47" customFormat="1" ht="12.75" x14ac:dyDescent="0.2">
      <c r="A95" s="1" t="s">
        <v>152</v>
      </c>
      <c r="B95" s="1" t="s">
        <v>143</v>
      </c>
      <c r="C95" s="1" t="s">
        <v>144</v>
      </c>
      <c r="D95" s="1" t="s">
        <v>94</v>
      </c>
      <c r="E95" s="1" t="s">
        <v>68</v>
      </c>
      <c r="F95" s="1" t="s">
        <v>141</v>
      </c>
      <c r="G95" s="1" t="s">
        <v>77</v>
      </c>
      <c r="H95" s="1" t="s">
        <v>53</v>
      </c>
      <c r="I95" s="2">
        <v>60</v>
      </c>
      <c r="J95" s="2">
        <v>30.07</v>
      </c>
      <c r="K95" s="2">
        <f>SUM(N95,P95,R95,T95,V95,X95,Z95,AB95,AE95,AG95,AI95)</f>
        <v>30.049999999999997</v>
      </c>
      <c r="L95" s="2">
        <f>SUM(M95,AD95,AK95,AM95,AO95,AQ95,AR95)</f>
        <v>0</v>
      </c>
      <c r="M95" s="3"/>
      <c r="N95" s="4">
        <v>3.47</v>
      </c>
      <c r="O95" s="5">
        <v>9043.4272500000006</v>
      </c>
      <c r="P95" s="6">
        <v>22.25</v>
      </c>
      <c r="Q95" s="5">
        <v>47469.027250000006</v>
      </c>
      <c r="R95" s="7">
        <v>4.33</v>
      </c>
      <c r="S95" s="5">
        <v>4361.2085000000006</v>
      </c>
      <c r="T95" s="8"/>
      <c r="U95" s="5"/>
      <c r="V95" s="2"/>
      <c r="W95" s="5"/>
      <c r="X95" s="2"/>
      <c r="Y95" s="5"/>
      <c r="Z95" s="9"/>
      <c r="AA95" s="5"/>
      <c r="AB95" s="10"/>
      <c r="AC95" s="5"/>
      <c r="AD95" s="2"/>
      <c r="AE95" s="2"/>
      <c r="AF95" s="5"/>
      <c r="AG95" s="9"/>
      <c r="AH95" s="5"/>
      <c r="AI95" s="2"/>
      <c r="AJ95" s="5"/>
      <c r="AK95" s="3"/>
      <c r="AL95" s="5" t="str">
        <f>IF(AK95&gt;0,AK95*$AL$1,"")</f>
        <v/>
      </c>
      <c r="AM95" s="3"/>
      <c r="AN95" s="5"/>
      <c r="AO95" s="2"/>
      <c r="AP95" s="5" t="str">
        <f>IF(AO95&gt;0,AO95*$AP$1,"")</f>
        <v/>
      </c>
      <c r="AQ95" s="2"/>
      <c r="AR95" s="2"/>
      <c r="AS95" s="5">
        <f>SUM(O95,Q95,S95,U95,W95,Y95,AA95,AC95,AF95,AH95,AJ95)</f>
        <v>60873.663000000008</v>
      </c>
      <c r="AT95" s="11">
        <f>(AS95/$AS$219)*100</f>
        <v>1.233182391937091</v>
      </c>
      <c r="AU95" s="5">
        <f>(AT95/100)*$AU$1</f>
        <v>1474.1462313215986</v>
      </c>
      <c r="AV95" s="44">
        <v>0</v>
      </c>
      <c r="AW95" s="44">
        <v>0</v>
      </c>
      <c r="AX95" s="46">
        <v>0</v>
      </c>
      <c r="AY95" s="45">
        <v>0</v>
      </c>
      <c r="AZ95" s="5">
        <f t="shared" si="1"/>
        <v>0</v>
      </c>
      <c r="BA95" s="1"/>
      <c r="BB95" s="1"/>
    </row>
    <row r="96" spans="1:54" s="47" customFormat="1" ht="12.75" x14ac:dyDescent="0.2">
      <c r="A96" s="1" t="s">
        <v>152</v>
      </c>
      <c r="B96" s="1" t="s">
        <v>143</v>
      </c>
      <c r="C96" s="1" t="s">
        <v>144</v>
      </c>
      <c r="D96" s="1" t="s">
        <v>94</v>
      </c>
      <c r="E96" s="1" t="s">
        <v>65</v>
      </c>
      <c r="F96" s="1" t="s">
        <v>141</v>
      </c>
      <c r="G96" s="1" t="s">
        <v>77</v>
      </c>
      <c r="H96" s="1" t="s">
        <v>53</v>
      </c>
      <c r="I96" s="2">
        <v>60</v>
      </c>
      <c r="J96" s="2">
        <v>28.55</v>
      </c>
      <c r="K96" s="2">
        <f>SUM(N96,P96,R96,T96,V96,X96,Z96,AB96,AE96,AG96,AI96)</f>
        <v>28.560000000000002</v>
      </c>
      <c r="L96" s="2">
        <f>SUM(M96,AD96,AK96,AM96,AO96,AQ96,AR96)</f>
        <v>0</v>
      </c>
      <c r="M96" s="3"/>
      <c r="N96" s="4">
        <v>7.28</v>
      </c>
      <c r="O96" s="5">
        <v>18972.954000000002</v>
      </c>
      <c r="P96" s="6">
        <v>19.37</v>
      </c>
      <c r="Q96" s="5">
        <v>41198.537250000001</v>
      </c>
      <c r="R96" s="7">
        <v>1.91</v>
      </c>
      <c r="S96" s="5">
        <v>1905.5115000000001</v>
      </c>
      <c r="T96" s="8"/>
      <c r="U96" s="5"/>
      <c r="V96" s="2"/>
      <c r="W96" s="5"/>
      <c r="X96" s="2"/>
      <c r="Y96" s="5"/>
      <c r="Z96" s="9"/>
      <c r="AA96" s="5"/>
      <c r="AB96" s="10"/>
      <c r="AC96" s="5"/>
      <c r="AD96" s="2"/>
      <c r="AE96" s="2"/>
      <c r="AF96" s="5"/>
      <c r="AG96" s="9"/>
      <c r="AH96" s="5"/>
      <c r="AI96" s="2"/>
      <c r="AJ96" s="5"/>
      <c r="AK96" s="3"/>
      <c r="AL96" s="5" t="str">
        <f>IF(AK96&gt;0,AK96*$AL$1,"")</f>
        <v/>
      </c>
      <c r="AM96" s="3"/>
      <c r="AN96" s="5"/>
      <c r="AO96" s="2"/>
      <c r="AP96" s="5" t="str">
        <f>IF(AO96&gt;0,AO96*$AP$1,"")</f>
        <v/>
      </c>
      <c r="AQ96" s="2"/>
      <c r="AR96" s="2"/>
      <c r="AS96" s="5">
        <f>SUM(O96,Q96,S96,U96,W96,Y96,AA96,AC96,AF96,AH96,AJ96)</f>
        <v>62077.002750000007</v>
      </c>
      <c r="AT96" s="11">
        <f>(AS96/$AS$219)*100</f>
        <v>1.2575597222649533</v>
      </c>
      <c r="AU96" s="5">
        <f>(AT96/100)*$AU$1</f>
        <v>1503.2868919955251</v>
      </c>
      <c r="AV96" s="44">
        <v>0</v>
      </c>
      <c r="AW96" s="44">
        <v>0</v>
      </c>
      <c r="AX96" s="46">
        <v>0</v>
      </c>
      <c r="AY96" s="45">
        <v>0</v>
      </c>
      <c r="AZ96" s="5">
        <f t="shared" si="1"/>
        <v>0</v>
      </c>
      <c r="BA96" s="1"/>
      <c r="BB96" s="1"/>
    </row>
    <row r="97" spans="1:54" s="47" customFormat="1" ht="12.75" x14ac:dyDescent="0.2">
      <c r="A97" s="1" t="s">
        <v>153</v>
      </c>
      <c r="B97" s="1" t="s">
        <v>325</v>
      </c>
      <c r="C97" s="1" t="s">
        <v>326</v>
      </c>
      <c r="D97" s="1" t="s">
        <v>154</v>
      </c>
      <c r="E97" s="1" t="s">
        <v>70</v>
      </c>
      <c r="F97" s="1" t="s">
        <v>141</v>
      </c>
      <c r="G97" s="1" t="s">
        <v>77</v>
      </c>
      <c r="H97" s="1" t="s">
        <v>53</v>
      </c>
      <c r="I97" s="2">
        <v>80</v>
      </c>
      <c r="J97" s="2">
        <v>38.090000000000003</v>
      </c>
      <c r="K97" s="2">
        <f>SUM(N97,P97,R97,T97,V97,X97,Z97,AB97,AE97,AG97,AI97)</f>
        <v>37.25</v>
      </c>
      <c r="L97" s="2">
        <f>SUM(M97,AD97,AK97,AM97,AO97,AQ97,AR97)</f>
        <v>0.84</v>
      </c>
      <c r="M97" s="3">
        <v>0.84</v>
      </c>
      <c r="N97" s="4">
        <v>3.55</v>
      </c>
      <c r="O97" s="5">
        <v>9251.92</v>
      </c>
      <c r="P97" s="6">
        <v>18.97</v>
      </c>
      <c r="Q97" s="5">
        <v>41387.597249999999</v>
      </c>
      <c r="R97" s="7">
        <v>13.18</v>
      </c>
      <c r="S97" s="5">
        <v>13864.0095</v>
      </c>
      <c r="T97" s="8">
        <v>1.55</v>
      </c>
      <c r="U97" s="5">
        <v>487.41075000000001</v>
      </c>
      <c r="V97" s="2"/>
      <c r="W97" s="5"/>
      <c r="X97" s="2"/>
      <c r="Y97" s="5"/>
      <c r="Z97" s="9"/>
      <c r="AA97" s="5"/>
      <c r="AB97" s="10"/>
      <c r="AC97" s="5"/>
      <c r="AD97" s="2"/>
      <c r="AE97" s="2"/>
      <c r="AF97" s="5"/>
      <c r="AG97" s="9"/>
      <c r="AH97" s="5"/>
      <c r="AI97" s="2"/>
      <c r="AJ97" s="5"/>
      <c r="AK97" s="3"/>
      <c r="AL97" s="5" t="str">
        <f>IF(AK97&gt;0,AK97*$AL$1,"")</f>
        <v/>
      </c>
      <c r="AM97" s="3"/>
      <c r="AN97" s="5"/>
      <c r="AO97" s="2"/>
      <c r="AP97" s="5" t="str">
        <f>IF(AO97&gt;0,AO97*$AP$1,"")</f>
        <v/>
      </c>
      <c r="AQ97" s="2"/>
      <c r="AR97" s="2"/>
      <c r="AS97" s="5">
        <f>SUM(O97,Q97,S97,U97,W97,Y97,AA97,AC97,AF97,AH97,AJ97)</f>
        <v>64990.9375</v>
      </c>
      <c r="AT97" s="11">
        <f>(AS97/$AS$219)*100</f>
        <v>1.3165903908309899</v>
      </c>
      <c r="AU97" s="5">
        <f>(AT97/100)*$AU$1</f>
        <v>1573.8521531993654</v>
      </c>
      <c r="AV97" s="44">
        <v>0</v>
      </c>
      <c r="AW97" s="44">
        <v>0</v>
      </c>
      <c r="AX97" s="46">
        <v>0</v>
      </c>
      <c r="AY97" s="45">
        <v>0</v>
      </c>
      <c r="AZ97" s="5">
        <f t="shared" si="1"/>
        <v>0</v>
      </c>
      <c r="BA97" s="1"/>
      <c r="BB97" s="1"/>
    </row>
    <row r="98" spans="1:54" s="47" customFormat="1" ht="12.75" x14ac:dyDescent="0.2">
      <c r="A98" s="1" t="s">
        <v>153</v>
      </c>
      <c r="B98" s="1" t="s">
        <v>325</v>
      </c>
      <c r="C98" s="1" t="s">
        <v>326</v>
      </c>
      <c r="D98" s="1" t="s">
        <v>154</v>
      </c>
      <c r="E98" s="1" t="s">
        <v>103</v>
      </c>
      <c r="F98" s="1" t="s">
        <v>141</v>
      </c>
      <c r="G98" s="1" t="s">
        <v>77</v>
      </c>
      <c r="H98" s="1" t="s">
        <v>53</v>
      </c>
      <c r="I98" s="2">
        <v>80</v>
      </c>
      <c r="J98" s="2">
        <v>39.22</v>
      </c>
      <c r="K98" s="2">
        <f>SUM(N98,P98,R98,T98,V98,X98,Z98,AB98,AE98,AG98,AI98)</f>
        <v>39.230000000000004</v>
      </c>
      <c r="L98" s="2">
        <f>SUM(M98,AD98,AK98,AM98,AO98,AQ98,AR98)</f>
        <v>0</v>
      </c>
      <c r="M98" s="3"/>
      <c r="N98" s="4"/>
      <c r="O98" s="5"/>
      <c r="P98" s="6">
        <v>19.350000000000001</v>
      </c>
      <c r="Q98" s="5">
        <v>45714.707999999999</v>
      </c>
      <c r="R98" s="7">
        <v>16.91</v>
      </c>
      <c r="S98" s="5">
        <v>18005.3655</v>
      </c>
      <c r="T98" s="8">
        <v>2.97</v>
      </c>
      <c r="U98" s="5">
        <v>941.59650000000011</v>
      </c>
      <c r="V98" s="2"/>
      <c r="W98" s="5"/>
      <c r="X98" s="2"/>
      <c r="Y98" s="5"/>
      <c r="Z98" s="9"/>
      <c r="AA98" s="5"/>
      <c r="AB98" s="10"/>
      <c r="AC98" s="5"/>
      <c r="AD98" s="2"/>
      <c r="AE98" s="2"/>
      <c r="AF98" s="5"/>
      <c r="AG98" s="9"/>
      <c r="AH98" s="5"/>
      <c r="AI98" s="2"/>
      <c r="AJ98" s="5"/>
      <c r="AK98" s="3"/>
      <c r="AL98" s="5" t="str">
        <f>IF(AK98&gt;0,AK98*$AL$1,"")</f>
        <v/>
      </c>
      <c r="AM98" s="3"/>
      <c r="AN98" s="5"/>
      <c r="AO98" s="2"/>
      <c r="AP98" s="5" t="str">
        <f>IF(AO98&gt;0,AO98*$AP$1,"")</f>
        <v/>
      </c>
      <c r="AQ98" s="2"/>
      <c r="AR98" s="2"/>
      <c r="AS98" s="5">
        <f>SUM(O98,Q98,S98,U98,W98,Y98,AA98,AC98,AF98,AH98,AJ98)</f>
        <v>64661.67</v>
      </c>
      <c r="AT98" s="11">
        <f>(AS98/$AS$219)*100</f>
        <v>1.3099200696571656</v>
      </c>
      <c r="AU98" s="5">
        <f>(AT98/100)*$AU$1</f>
        <v>1565.8784512681757</v>
      </c>
      <c r="AV98" s="44">
        <v>0</v>
      </c>
      <c r="AW98" s="44">
        <v>0</v>
      </c>
      <c r="AX98" s="46">
        <v>0</v>
      </c>
      <c r="AY98" s="45">
        <v>0</v>
      </c>
      <c r="AZ98" s="5">
        <f t="shared" si="1"/>
        <v>0</v>
      </c>
      <c r="BA98" s="1"/>
      <c r="BB98" s="1"/>
    </row>
    <row r="99" spans="1:54" s="47" customFormat="1" ht="12.75" x14ac:dyDescent="0.2">
      <c r="A99" s="1" t="s">
        <v>155</v>
      </c>
      <c r="B99" s="1" t="s">
        <v>325</v>
      </c>
      <c r="C99" s="1" t="s">
        <v>326</v>
      </c>
      <c r="D99" s="1" t="s">
        <v>154</v>
      </c>
      <c r="E99" s="1" t="s">
        <v>101</v>
      </c>
      <c r="F99" s="1" t="s">
        <v>141</v>
      </c>
      <c r="G99" s="1" t="s">
        <v>77</v>
      </c>
      <c r="H99" s="1" t="s">
        <v>53</v>
      </c>
      <c r="I99" s="2">
        <v>80</v>
      </c>
      <c r="J99" s="2">
        <v>39.64</v>
      </c>
      <c r="K99" s="2">
        <f>SUM(N99,P99,R99,T99,V99,X99,Z99,AB99,AE99,AG99,AI99)</f>
        <v>39.630000000000003</v>
      </c>
      <c r="L99" s="2">
        <f>SUM(M99,AD99,AK99,AM99,AO99,AQ99,AR99)</f>
        <v>0</v>
      </c>
      <c r="M99" s="3"/>
      <c r="N99" s="4"/>
      <c r="O99" s="5"/>
      <c r="P99" s="6">
        <v>0.94</v>
      </c>
      <c r="Q99" s="5">
        <v>1999.3095000000001</v>
      </c>
      <c r="R99" s="7">
        <v>27.84</v>
      </c>
      <c r="S99" s="5">
        <v>27940.296750000001</v>
      </c>
      <c r="T99" s="8">
        <v>10.85</v>
      </c>
      <c r="U99" s="5">
        <v>3261.366</v>
      </c>
      <c r="V99" s="2"/>
      <c r="W99" s="5"/>
      <c r="X99" s="2"/>
      <c r="Y99" s="5"/>
      <c r="Z99" s="9"/>
      <c r="AA99" s="5"/>
      <c r="AB99" s="10"/>
      <c r="AC99" s="5"/>
      <c r="AD99" s="2"/>
      <c r="AE99" s="2"/>
      <c r="AF99" s="5"/>
      <c r="AG99" s="9"/>
      <c r="AH99" s="5"/>
      <c r="AI99" s="2"/>
      <c r="AJ99" s="5"/>
      <c r="AK99" s="3"/>
      <c r="AL99" s="5" t="str">
        <f>IF(AK99&gt;0,AK99*$AL$1,"")</f>
        <v/>
      </c>
      <c r="AM99" s="3"/>
      <c r="AN99" s="5"/>
      <c r="AO99" s="2"/>
      <c r="AP99" s="5" t="str">
        <f>IF(AO99&gt;0,AO99*$AP$1,"")</f>
        <v/>
      </c>
      <c r="AQ99" s="2"/>
      <c r="AR99" s="2"/>
      <c r="AS99" s="5">
        <f>SUM(O99,Q99,S99,U99,W99,Y99,AA99,AC99,AF99,AH99,AJ99)</f>
        <v>33200.972249999999</v>
      </c>
      <c r="AT99" s="11">
        <f>(AS99/$AS$219)*100</f>
        <v>0.67258732851170744</v>
      </c>
      <c r="AU99" s="5">
        <f>(AT99/100)*$AU$1</f>
        <v>804.0108925028951</v>
      </c>
      <c r="AV99" s="44">
        <v>0.21</v>
      </c>
      <c r="AW99" s="44">
        <v>0</v>
      </c>
      <c r="AX99" s="46">
        <v>15.517500000000837</v>
      </c>
      <c r="AY99" s="45">
        <v>7.0752103075350627E-3</v>
      </c>
      <c r="AZ99" s="5">
        <f t="shared" si="1"/>
        <v>9.0315059575685073</v>
      </c>
      <c r="BA99" s="1"/>
      <c r="BB99" s="1"/>
    </row>
    <row r="100" spans="1:54" s="47" customFormat="1" ht="12.75" x14ac:dyDescent="0.2">
      <c r="A100" s="1" t="s">
        <v>155</v>
      </c>
      <c r="B100" s="1" t="s">
        <v>325</v>
      </c>
      <c r="C100" s="1" t="s">
        <v>326</v>
      </c>
      <c r="D100" s="1" t="s">
        <v>154</v>
      </c>
      <c r="E100" s="1" t="s">
        <v>58</v>
      </c>
      <c r="F100" s="1" t="s">
        <v>141</v>
      </c>
      <c r="G100" s="1" t="s">
        <v>77</v>
      </c>
      <c r="H100" s="1" t="s">
        <v>53</v>
      </c>
      <c r="I100" s="2">
        <v>80</v>
      </c>
      <c r="J100" s="2">
        <v>40.51</v>
      </c>
      <c r="K100" s="2">
        <f>SUM(N100,P100,R100,T100,V100,X100,Z100,AB100,AE100,AG100,AI100)</f>
        <v>40</v>
      </c>
      <c r="L100" s="2">
        <f>SUM(M100,AD100,AK100,AM100,AO100,AQ100,AR100)</f>
        <v>0</v>
      </c>
      <c r="M100" s="3"/>
      <c r="N100" s="4"/>
      <c r="O100" s="5"/>
      <c r="P100" s="6">
        <v>12.93</v>
      </c>
      <c r="Q100" s="5">
        <v>27544.556517437552</v>
      </c>
      <c r="R100" s="7">
        <v>27.07</v>
      </c>
      <c r="S100" s="5">
        <v>27008.68612416523</v>
      </c>
      <c r="T100" s="8"/>
      <c r="U100" s="5"/>
      <c r="V100" s="2"/>
      <c r="W100" s="5"/>
      <c r="X100" s="2"/>
      <c r="Y100" s="5"/>
      <c r="Z100" s="9"/>
      <c r="AA100" s="5"/>
      <c r="AB100" s="10"/>
      <c r="AC100" s="5"/>
      <c r="AD100" s="2"/>
      <c r="AE100" s="2"/>
      <c r="AF100" s="5"/>
      <c r="AG100" s="9"/>
      <c r="AH100" s="5"/>
      <c r="AI100" s="2"/>
      <c r="AJ100" s="5"/>
      <c r="AK100" s="3"/>
      <c r="AL100" s="5" t="str">
        <f>IF(AK100&gt;0,AK100*$AL$1,"")</f>
        <v/>
      </c>
      <c r="AM100" s="3"/>
      <c r="AN100" s="5"/>
      <c r="AO100" s="2"/>
      <c r="AP100" s="5" t="str">
        <f>IF(AO100&gt;0,AO100*$AP$1,"")</f>
        <v/>
      </c>
      <c r="AQ100" s="2"/>
      <c r="AR100" s="2"/>
      <c r="AS100" s="5">
        <f>SUM(O100,Q100,S100,U100,W100,Y100,AA100,AC100,AF100,AH100,AJ100)</f>
        <v>54553.242641602781</v>
      </c>
      <c r="AT100" s="11">
        <f>(AS100/$AS$219)*100</f>
        <v>1.1051429293600454</v>
      </c>
      <c r="AU100" s="5">
        <f>(AT100/100)*$AU$1</f>
        <v>1321.0878577569983</v>
      </c>
      <c r="AV100" s="44">
        <v>0</v>
      </c>
      <c r="AW100" s="44">
        <v>0</v>
      </c>
      <c r="AX100" s="46">
        <v>0</v>
      </c>
      <c r="AY100" s="45">
        <v>0</v>
      </c>
      <c r="AZ100" s="5">
        <f t="shared" si="1"/>
        <v>0</v>
      </c>
      <c r="BA100" s="1"/>
      <c r="BB100" s="1"/>
    </row>
    <row r="101" spans="1:54" s="47" customFormat="1" ht="12.75" x14ac:dyDescent="0.2">
      <c r="A101" s="1" t="s">
        <v>156</v>
      </c>
      <c r="B101" s="1" t="s">
        <v>325</v>
      </c>
      <c r="C101" s="1" t="s">
        <v>326</v>
      </c>
      <c r="D101" s="1" t="s">
        <v>154</v>
      </c>
      <c r="E101" s="1" t="s">
        <v>102</v>
      </c>
      <c r="F101" s="1" t="s">
        <v>141</v>
      </c>
      <c r="G101" s="1" t="s">
        <v>77</v>
      </c>
      <c r="H101" s="1" t="s">
        <v>53</v>
      </c>
      <c r="I101" s="2">
        <v>40</v>
      </c>
      <c r="J101" s="2">
        <v>35.75</v>
      </c>
      <c r="K101" s="2">
        <f>SUM(N101,P101,R101,T101,V101,X101,Z101,AB101,AE101,AG101,AI101)</f>
        <v>35.75</v>
      </c>
      <c r="L101" s="2">
        <f>SUM(M101,AD101,AK101,AM101,AO101,AQ101,AR101)</f>
        <v>0</v>
      </c>
      <c r="M101" s="3"/>
      <c r="N101" s="4"/>
      <c r="O101" s="5"/>
      <c r="P101" s="6">
        <v>15.34</v>
      </c>
      <c r="Q101" s="5">
        <v>35894.616499999996</v>
      </c>
      <c r="R101" s="26">
        <v>14.11</v>
      </c>
      <c r="S101" s="5">
        <v>15229.12725</v>
      </c>
      <c r="T101" s="8">
        <v>0.47</v>
      </c>
      <c r="U101" s="5">
        <v>143.19974999999999</v>
      </c>
      <c r="V101" s="2"/>
      <c r="W101" s="5"/>
      <c r="X101" s="2"/>
      <c r="Y101" s="5"/>
      <c r="Z101" s="9">
        <v>2.44</v>
      </c>
      <c r="AA101" s="5">
        <v>320.657625</v>
      </c>
      <c r="AB101" s="24">
        <v>3.39</v>
      </c>
      <c r="AC101" s="5">
        <v>399.62</v>
      </c>
      <c r="AD101" s="2"/>
      <c r="AE101" s="2"/>
      <c r="AF101" s="5"/>
      <c r="AG101" s="9"/>
      <c r="AH101" s="5"/>
      <c r="AI101" s="2"/>
      <c r="AJ101" s="5"/>
      <c r="AK101" s="3"/>
      <c r="AL101" s="5" t="str">
        <f>IF(AK101&gt;0,AK101*$AL$1,"")</f>
        <v/>
      </c>
      <c r="AM101" s="3"/>
      <c r="AN101" s="5"/>
      <c r="AO101" s="2"/>
      <c r="AP101" s="5" t="str">
        <f>IF(AO101&gt;0,AO101*$AP$1,"")</f>
        <v/>
      </c>
      <c r="AQ101" s="2"/>
      <c r="AR101" s="2"/>
      <c r="AS101" s="5">
        <f>SUM(O101,Q101,S101,U101,W101,Y101,AA101,AC101,AF101,AH101,AJ101)</f>
        <v>51987.221124999996</v>
      </c>
      <c r="AT101" s="11">
        <f>(AS101/$AS$219)*100</f>
        <v>1.0531603083765462</v>
      </c>
      <c r="AU101" s="5">
        <f>(AT101/100)*$AU$1</f>
        <v>1258.9478326333233</v>
      </c>
      <c r="AV101" s="44">
        <v>16.75</v>
      </c>
      <c r="AW101" s="44">
        <v>0</v>
      </c>
      <c r="AX101" s="46">
        <v>2140.8831249999971</v>
      </c>
      <c r="AY101" s="45">
        <v>0.97613651382162325</v>
      </c>
      <c r="AZ101" s="5">
        <f t="shared" si="1"/>
        <v>1246.0382598933022</v>
      </c>
      <c r="BA101" s="1"/>
      <c r="BB101" s="1"/>
    </row>
    <row r="102" spans="1:54" s="47" customFormat="1" ht="12.75" x14ac:dyDescent="0.2">
      <c r="A102" s="1" t="s">
        <v>157</v>
      </c>
      <c r="B102" s="1" t="s">
        <v>158</v>
      </c>
      <c r="C102" s="1" t="s">
        <v>159</v>
      </c>
      <c r="D102" s="1" t="s">
        <v>84</v>
      </c>
      <c r="E102" s="1" t="s">
        <v>80</v>
      </c>
      <c r="F102" s="1" t="s">
        <v>160</v>
      </c>
      <c r="G102" s="1" t="s">
        <v>77</v>
      </c>
      <c r="H102" s="1" t="s">
        <v>53</v>
      </c>
      <c r="I102" s="2">
        <v>76.02</v>
      </c>
      <c r="J102" s="2">
        <v>35.909999999999997</v>
      </c>
      <c r="K102" s="2">
        <f>SUM(N102,P102,R102,T102,V102,X102,Z102,AB102,AE102,AG102,AI102)</f>
        <v>35.89</v>
      </c>
      <c r="L102" s="2">
        <f>SUM(M102,AD102,AK102,AM102,AO102,AQ102,AR102)</f>
        <v>0</v>
      </c>
      <c r="M102" s="3"/>
      <c r="N102" s="4"/>
      <c r="O102" s="5"/>
      <c r="P102" s="6">
        <v>18.23</v>
      </c>
      <c r="Q102" s="5">
        <v>38773.842750000003</v>
      </c>
      <c r="R102" s="7">
        <v>17.62</v>
      </c>
      <c r="S102" s="5">
        <v>17578.593000000001</v>
      </c>
      <c r="T102" s="8"/>
      <c r="U102" s="5"/>
      <c r="V102" s="2"/>
      <c r="W102" s="5"/>
      <c r="X102" s="2"/>
      <c r="Y102" s="5"/>
      <c r="Z102" s="9"/>
      <c r="AA102" s="5"/>
      <c r="AB102" s="10">
        <v>0.04</v>
      </c>
      <c r="AC102" s="5">
        <v>4.32</v>
      </c>
      <c r="AD102" s="2"/>
      <c r="AE102" s="2"/>
      <c r="AF102" s="5"/>
      <c r="AG102" s="9"/>
      <c r="AH102" s="5"/>
      <c r="AI102" s="2"/>
      <c r="AJ102" s="5"/>
      <c r="AK102" s="3"/>
      <c r="AL102" s="5" t="str">
        <f>IF(AK102&gt;0,AK102*$AL$1,"")</f>
        <v/>
      </c>
      <c r="AM102" s="3"/>
      <c r="AN102" s="5"/>
      <c r="AO102" s="2"/>
      <c r="AP102" s="5" t="str">
        <f>IF(AO102&gt;0,AO102*$AP$1,"")</f>
        <v/>
      </c>
      <c r="AQ102" s="2"/>
      <c r="AR102" s="2"/>
      <c r="AS102" s="5">
        <f>SUM(O102,Q102,S102,U102,W102,Y102,AA102,AC102,AF102,AH102,AJ102)</f>
        <v>56356.755750000004</v>
      </c>
      <c r="AT102" s="11">
        <f>(AS102/$AS$219)*100</f>
        <v>1.1416786083268786</v>
      </c>
      <c r="AU102" s="5">
        <f>(AT102/100)*$AU$1</f>
        <v>1364.7626083939506</v>
      </c>
      <c r="AV102" s="44">
        <v>0</v>
      </c>
      <c r="AW102" s="44">
        <v>0</v>
      </c>
      <c r="AX102" s="46">
        <v>0</v>
      </c>
      <c r="AY102" s="45">
        <v>0</v>
      </c>
      <c r="AZ102" s="5">
        <f t="shared" si="1"/>
        <v>0</v>
      </c>
      <c r="BA102" s="1"/>
      <c r="BB102" s="1"/>
    </row>
    <row r="103" spans="1:54" s="47" customFormat="1" ht="12.75" x14ac:dyDescent="0.2">
      <c r="A103" s="1" t="s">
        <v>157</v>
      </c>
      <c r="B103" s="1" t="s">
        <v>158</v>
      </c>
      <c r="C103" s="1" t="s">
        <v>159</v>
      </c>
      <c r="D103" s="1" t="s">
        <v>84</v>
      </c>
      <c r="E103" s="1" t="s">
        <v>78</v>
      </c>
      <c r="F103" s="1" t="s">
        <v>160</v>
      </c>
      <c r="G103" s="1" t="s">
        <v>77</v>
      </c>
      <c r="H103" s="1" t="s">
        <v>53</v>
      </c>
      <c r="I103" s="2">
        <v>76.02</v>
      </c>
      <c r="J103" s="2">
        <v>39.74</v>
      </c>
      <c r="K103" s="2">
        <f>SUM(N103,P103,R103,T103,V103,X103,Z103,AB103,AE103,AG103,AI103)</f>
        <v>39.72</v>
      </c>
      <c r="L103" s="2">
        <f>SUM(M103,AD103,AK103,AM103,AO103,AQ103,AR103)</f>
        <v>0</v>
      </c>
      <c r="M103" s="3"/>
      <c r="N103" s="4"/>
      <c r="O103" s="5"/>
      <c r="P103" s="6">
        <v>26.09</v>
      </c>
      <c r="Q103" s="5">
        <v>53070.717500000013</v>
      </c>
      <c r="R103" s="7">
        <v>13.63</v>
      </c>
      <c r="S103" s="5">
        <v>13401.395500000001</v>
      </c>
      <c r="T103" s="8"/>
      <c r="U103" s="5"/>
      <c r="V103" s="2"/>
      <c r="W103" s="5"/>
      <c r="X103" s="2"/>
      <c r="Y103" s="5"/>
      <c r="Z103" s="9"/>
      <c r="AA103" s="5"/>
      <c r="AB103" s="10"/>
      <c r="AC103" s="5"/>
      <c r="AD103" s="2"/>
      <c r="AE103" s="2"/>
      <c r="AF103" s="5"/>
      <c r="AG103" s="9"/>
      <c r="AH103" s="5"/>
      <c r="AI103" s="2"/>
      <c r="AJ103" s="5"/>
      <c r="AK103" s="3"/>
      <c r="AL103" s="5" t="str">
        <f>IF(AK103&gt;0,AK103*$AL$1,"")</f>
        <v/>
      </c>
      <c r="AM103" s="3"/>
      <c r="AN103" s="5"/>
      <c r="AO103" s="2"/>
      <c r="AP103" s="5" t="str">
        <f>IF(AO103&gt;0,AO103*$AP$1,"")</f>
        <v/>
      </c>
      <c r="AQ103" s="2"/>
      <c r="AR103" s="2"/>
      <c r="AS103" s="5">
        <f>SUM(O103,Q103,S103,U103,W103,Y103,AA103,AC103,AF103,AH103,AJ103)</f>
        <v>66472.113000000012</v>
      </c>
      <c r="AT103" s="11">
        <f>(AS103/$AS$219)*100</f>
        <v>1.3465961347923585</v>
      </c>
      <c r="AU103" s="5">
        <f>(AT103/100)*$AU$1</f>
        <v>1609.7210195307853</v>
      </c>
      <c r="AV103" s="44">
        <v>0</v>
      </c>
      <c r="AW103" s="44">
        <v>0</v>
      </c>
      <c r="AX103" s="46">
        <v>0</v>
      </c>
      <c r="AY103" s="45">
        <v>0</v>
      </c>
      <c r="AZ103" s="5">
        <f t="shared" si="1"/>
        <v>0</v>
      </c>
      <c r="BA103" s="1"/>
      <c r="BB103" s="1"/>
    </row>
    <row r="104" spans="1:54" s="47" customFormat="1" ht="12.75" x14ac:dyDescent="0.2">
      <c r="A104" s="1" t="s">
        <v>161</v>
      </c>
      <c r="B104" s="1" t="s">
        <v>327</v>
      </c>
      <c r="C104" s="1" t="s">
        <v>328</v>
      </c>
      <c r="D104" s="1" t="s">
        <v>90</v>
      </c>
      <c r="E104" s="1" t="s">
        <v>79</v>
      </c>
      <c r="F104" s="1" t="s">
        <v>160</v>
      </c>
      <c r="G104" s="1" t="s">
        <v>77</v>
      </c>
      <c r="H104" s="1" t="s">
        <v>53</v>
      </c>
      <c r="I104" s="2">
        <v>79.25</v>
      </c>
      <c r="J104" s="2">
        <v>36</v>
      </c>
      <c r="K104" s="2">
        <f>SUM(N104,P104,R104,T104,V104,X104,Z104,AB104,AE104,AG104,AI104)</f>
        <v>35.949999999999996</v>
      </c>
      <c r="L104" s="2">
        <f>SUM(M104,AD104,AK104,AM104,AO104,AQ104,AR104)</f>
        <v>0</v>
      </c>
      <c r="M104" s="3"/>
      <c r="N104" s="4">
        <v>7.6</v>
      </c>
      <c r="O104" s="5">
        <v>21139.94025</v>
      </c>
      <c r="P104" s="6">
        <v>27.99</v>
      </c>
      <c r="Q104" s="5">
        <v>66859.493499999997</v>
      </c>
      <c r="R104" s="7">
        <v>0.12</v>
      </c>
      <c r="S104" s="5">
        <v>125.63</v>
      </c>
      <c r="T104" s="8"/>
      <c r="U104" s="5"/>
      <c r="V104" s="2"/>
      <c r="W104" s="5"/>
      <c r="X104" s="2"/>
      <c r="Y104" s="5"/>
      <c r="Z104" s="9">
        <v>0.1</v>
      </c>
      <c r="AA104" s="5">
        <v>14.779500000000001</v>
      </c>
      <c r="AB104" s="10">
        <v>0.14000000000000001</v>
      </c>
      <c r="AC104" s="5">
        <v>19.600000000000001</v>
      </c>
      <c r="AD104" s="2"/>
      <c r="AE104" s="2"/>
      <c r="AF104" s="5"/>
      <c r="AG104" s="9"/>
      <c r="AH104" s="5"/>
      <c r="AI104" s="2"/>
      <c r="AJ104" s="5"/>
      <c r="AK104" s="3"/>
      <c r="AL104" s="5" t="str">
        <f>IF(AK104&gt;0,AK104*$AL$1,"")</f>
        <v/>
      </c>
      <c r="AM104" s="3"/>
      <c r="AN104" s="5"/>
      <c r="AO104" s="2"/>
      <c r="AP104" s="5" t="str">
        <f>IF(AO104&gt;0,AO104*$AP$1,"")</f>
        <v/>
      </c>
      <c r="AQ104" s="2"/>
      <c r="AR104" s="2"/>
      <c r="AS104" s="5">
        <f>SUM(O104,Q104,S104,U104,W104,Y104,AA104,AC104,AF104,AH104,AJ104)</f>
        <v>88159.443250000011</v>
      </c>
      <c r="AT104" s="11">
        <f>(AS104/$AS$219)*100</f>
        <v>1.7859393987655583</v>
      </c>
      <c r="AU104" s="5">
        <f>(AT104/100)*$AU$1</f>
        <v>2134.9119572843483</v>
      </c>
      <c r="AV104" s="44">
        <v>0</v>
      </c>
      <c r="AW104" s="44">
        <v>0</v>
      </c>
      <c r="AX104" s="46">
        <v>0</v>
      </c>
      <c r="AY104" s="45">
        <v>0</v>
      </c>
      <c r="AZ104" s="5">
        <f t="shared" si="1"/>
        <v>0</v>
      </c>
      <c r="BA104" s="1"/>
      <c r="BB104" s="1"/>
    </row>
    <row r="105" spans="1:54" s="47" customFormat="1" ht="12.75" x14ac:dyDescent="0.2">
      <c r="A105" s="1" t="s">
        <v>161</v>
      </c>
      <c r="B105" s="1" t="s">
        <v>327</v>
      </c>
      <c r="C105" s="1" t="s">
        <v>328</v>
      </c>
      <c r="D105" s="1" t="s">
        <v>90</v>
      </c>
      <c r="E105" s="1" t="s">
        <v>75</v>
      </c>
      <c r="F105" s="1" t="s">
        <v>160</v>
      </c>
      <c r="G105" s="1" t="s">
        <v>77</v>
      </c>
      <c r="H105" s="1" t="s">
        <v>53</v>
      </c>
      <c r="I105" s="2">
        <v>79.25</v>
      </c>
      <c r="J105" s="2">
        <v>39.6</v>
      </c>
      <c r="K105" s="2">
        <f>SUM(N105,P105,R105,T105,V105,X105,Z105,AB105,AE105,AG105,AI105)</f>
        <v>39.49</v>
      </c>
      <c r="L105" s="2">
        <f>SUM(M105,AD105,AK105,AM105,AO105,AQ105,AR105)</f>
        <v>0</v>
      </c>
      <c r="M105" s="3"/>
      <c r="N105" s="4">
        <v>3.88</v>
      </c>
      <c r="O105" s="5">
        <v>10111.959000000001</v>
      </c>
      <c r="P105" s="6">
        <v>33.29</v>
      </c>
      <c r="Q105" s="5">
        <v>71762.449500000002</v>
      </c>
      <c r="R105" s="7">
        <v>2.3199999999999998</v>
      </c>
      <c r="S105" s="5">
        <v>2410.9875000000002</v>
      </c>
      <c r="T105" s="8"/>
      <c r="U105" s="5"/>
      <c r="V105" s="2"/>
      <c r="W105" s="5"/>
      <c r="X105" s="2"/>
      <c r="Y105" s="5"/>
      <c r="Z105" s="9"/>
      <c r="AA105" s="5"/>
      <c r="AB105" s="10"/>
      <c r="AC105" s="5"/>
      <c r="AD105" s="2"/>
      <c r="AE105" s="2"/>
      <c r="AF105" s="5"/>
      <c r="AG105" s="9"/>
      <c r="AH105" s="5"/>
      <c r="AI105" s="2"/>
      <c r="AJ105" s="5"/>
      <c r="AK105" s="3"/>
      <c r="AL105" s="5" t="str">
        <f>IF(AK105&gt;0,AK105*$AL$1,"")</f>
        <v/>
      </c>
      <c r="AM105" s="3"/>
      <c r="AN105" s="5"/>
      <c r="AO105" s="2"/>
      <c r="AP105" s="5" t="str">
        <f>IF(AO105&gt;0,AO105*$AP$1,"")</f>
        <v/>
      </c>
      <c r="AQ105" s="2"/>
      <c r="AR105" s="2"/>
      <c r="AS105" s="5">
        <f>SUM(O105,Q105,S105,U105,W105,Y105,AA105,AC105,AF105,AH105,AJ105)</f>
        <v>84285.396000000008</v>
      </c>
      <c r="AT105" s="11">
        <f>(AS105/$AS$219)*100</f>
        <v>1.7074587123933203</v>
      </c>
      <c r="AU105" s="5">
        <f>(AT105/100)*$AU$1</f>
        <v>2041.0961447949751</v>
      </c>
      <c r="AV105" s="44">
        <v>0</v>
      </c>
      <c r="AW105" s="44">
        <v>0</v>
      </c>
      <c r="AX105" s="46">
        <v>0</v>
      </c>
      <c r="AY105" s="45">
        <v>0</v>
      </c>
      <c r="AZ105" s="5">
        <f t="shared" si="1"/>
        <v>0</v>
      </c>
      <c r="BA105" s="1"/>
      <c r="BB105" s="1"/>
    </row>
    <row r="106" spans="1:54" s="47" customFormat="1" ht="12.75" x14ac:dyDescent="0.2">
      <c r="A106" s="1" t="s">
        <v>162</v>
      </c>
      <c r="B106" s="1" t="s">
        <v>163</v>
      </c>
      <c r="C106" s="1" t="s">
        <v>164</v>
      </c>
      <c r="D106" s="1" t="s">
        <v>90</v>
      </c>
      <c r="E106" s="1" t="s">
        <v>79</v>
      </c>
      <c r="F106" s="1" t="s">
        <v>160</v>
      </c>
      <c r="G106" s="1" t="s">
        <v>77</v>
      </c>
      <c r="H106" s="1" t="s">
        <v>53</v>
      </c>
      <c r="I106" s="2">
        <v>4.7300000000000004</v>
      </c>
      <c r="J106" s="2">
        <v>1.87</v>
      </c>
      <c r="K106" s="2">
        <f>SUM(N106,P106,R106,T106,V106,X106,Z106,AB106,AE106,AG106,AI106)</f>
        <v>1.87</v>
      </c>
      <c r="L106" s="2">
        <f>SUM(M106,AD106,AK106,AM106,AO106,AQ106,AR106)</f>
        <v>0</v>
      </c>
      <c r="M106" s="3"/>
      <c r="N106" s="4"/>
      <c r="O106" s="5"/>
      <c r="P106" s="6"/>
      <c r="Q106" s="5"/>
      <c r="R106" s="7"/>
      <c r="S106" s="5"/>
      <c r="T106" s="8"/>
      <c r="U106" s="5"/>
      <c r="V106" s="2"/>
      <c r="W106" s="5"/>
      <c r="X106" s="2"/>
      <c r="Y106" s="5"/>
      <c r="Z106" s="9">
        <v>1.5</v>
      </c>
      <c r="AA106" s="5">
        <v>207.5325</v>
      </c>
      <c r="AB106" s="10">
        <v>0.37</v>
      </c>
      <c r="AC106" s="5">
        <v>49.239999999999988</v>
      </c>
      <c r="AD106" s="2"/>
      <c r="AE106" s="2"/>
      <c r="AF106" s="5"/>
      <c r="AG106" s="9"/>
      <c r="AH106" s="5"/>
      <c r="AI106" s="2"/>
      <c r="AJ106" s="5"/>
      <c r="AK106" s="3"/>
      <c r="AL106" s="5" t="str">
        <f>IF(AK106&gt;0,AK106*$AL$1,"")</f>
        <v/>
      </c>
      <c r="AM106" s="3"/>
      <c r="AN106" s="5"/>
      <c r="AO106" s="2"/>
      <c r="AP106" s="5" t="str">
        <f>IF(AO106&gt;0,AO106*$AP$1,"")</f>
        <v/>
      </c>
      <c r="AQ106" s="2"/>
      <c r="AR106" s="2"/>
      <c r="AS106" s="5">
        <f>SUM(O106,Q106,S106,U106,W106,Y106,AA106,AC106,AF106,AH106,AJ106)</f>
        <v>256.77249999999998</v>
      </c>
      <c r="AT106" s="11">
        <f>(AS106/$AS$219)*100</f>
        <v>5.2017130254452832E-3</v>
      </c>
      <c r="AU106" s="5">
        <f>(AT106/100)*$AU$1</f>
        <v>6.2181277506172918</v>
      </c>
      <c r="AV106" s="44">
        <v>0</v>
      </c>
      <c r="AW106" s="44">
        <v>0</v>
      </c>
      <c r="AX106" s="46">
        <v>0</v>
      </c>
      <c r="AY106" s="45">
        <v>0</v>
      </c>
      <c r="AZ106" s="5">
        <f t="shared" si="1"/>
        <v>0</v>
      </c>
      <c r="BA106" s="1"/>
      <c r="BB106" s="1"/>
    </row>
    <row r="107" spans="1:54" s="47" customFormat="1" ht="12.75" x14ac:dyDescent="0.2">
      <c r="A107" s="1" t="s">
        <v>162</v>
      </c>
      <c r="B107" s="1" t="s">
        <v>163</v>
      </c>
      <c r="C107" s="1" t="s">
        <v>164</v>
      </c>
      <c r="D107" s="1" t="s">
        <v>90</v>
      </c>
      <c r="E107" s="1" t="s">
        <v>80</v>
      </c>
      <c r="F107" s="1" t="s">
        <v>160</v>
      </c>
      <c r="G107" s="1" t="s">
        <v>77</v>
      </c>
      <c r="H107" s="1" t="s">
        <v>53</v>
      </c>
      <c r="I107" s="2">
        <v>4.7300000000000004</v>
      </c>
      <c r="J107" s="2">
        <v>2.1</v>
      </c>
      <c r="K107" s="2">
        <f>SUM(N107,P107,R107,T107,V107,X107,Z107,AB107,AE107,AG107,AI107)</f>
        <v>2.1100000000000003</v>
      </c>
      <c r="L107" s="2">
        <f>SUM(M107,AD107,AK107,AM107,AO107,AQ107,AR107)</f>
        <v>0</v>
      </c>
      <c r="M107" s="3"/>
      <c r="N107" s="4"/>
      <c r="O107" s="5"/>
      <c r="P107" s="6">
        <v>0.03</v>
      </c>
      <c r="Q107" s="5">
        <v>63.807750000000013</v>
      </c>
      <c r="R107" s="7"/>
      <c r="S107" s="5"/>
      <c r="T107" s="8"/>
      <c r="U107" s="5"/>
      <c r="V107" s="2"/>
      <c r="W107" s="5"/>
      <c r="X107" s="2"/>
      <c r="Y107" s="5"/>
      <c r="Z107" s="9">
        <v>1.03</v>
      </c>
      <c r="AA107" s="5">
        <v>130.84725</v>
      </c>
      <c r="AB107" s="10">
        <v>1.05</v>
      </c>
      <c r="AC107" s="5">
        <v>124.6</v>
      </c>
      <c r="AD107" s="2"/>
      <c r="AE107" s="2"/>
      <c r="AF107" s="5"/>
      <c r="AG107" s="9"/>
      <c r="AH107" s="5"/>
      <c r="AI107" s="2"/>
      <c r="AJ107" s="5"/>
      <c r="AK107" s="3"/>
      <c r="AL107" s="5" t="str">
        <f>IF(AK107&gt;0,AK107*$AL$1,"")</f>
        <v/>
      </c>
      <c r="AM107" s="3"/>
      <c r="AN107" s="5"/>
      <c r="AO107" s="2"/>
      <c r="AP107" s="5" t="str">
        <f>IF(AO107&gt;0,AO107*$AP$1,"")</f>
        <v/>
      </c>
      <c r="AQ107" s="2"/>
      <c r="AR107" s="2"/>
      <c r="AS107" s="5">
        <f>SUM(O107,Q107,S107,U107,W107,Y107,AA107,AC107,AF107,AH107,AJ107)</f>
        <v>319.255</v>
      </c>
      <c r="AT107" s="11">
        <f>(AS107/$AS$219)*100</f>
        <v>6.467487335826594E-3</v>
      </c>
      <c r="AU107" s="5">
        <f>(AT107/100)*$AU$1</f>
        <v>7.7312343612471102</v>
      </c>
      <c r="AV107" s="44">
        <v>0</v>
      </c>
      <c r="AW107" s="44">
        <v>0</v>
      </c>
      <c r="AX107" s="46">
        <v>0</v>
      </c>
      <c r="AY107" s="45">
        <v>0</v>
      </c>
      <c r="AZ107" s="5">
        <f t="shared" si="1"/>
        <v>0</v>
      </c>
      <c r="BA107" s="1"/>
      <c r="BB107" s="1"/>
    </row>
    <row r="108" spans="1:54" s="47" customFormat="1" ht="12.75" x14ac:dyDescent="0.2">
      <c r="A108" s="1" t="s">
        <v>165</v>
      </c>
      <c r="B108" s="1" t="s">
        <v>166</v>
      </c>
      <c r="C108" s="1" t="s">
        <v>167</v>
      </c>
      <c r="D108" s="1" t="s">
        <v>92</v>
      </c>
      <c r="E108" s="1" t="s">
        <v>68</v>
      </c>
      <c r="F108" s="1" t="s">
        <v>160</v>
      </c>
      <c r="G108" s="1" t="s">
        <v>77</v>
      </c>
      <c r="H108" s="1" t="s">
        <v>53</v>
      </c>
      <c r="I108" s="2">
        <v>120</v>
      </c>
      <c r="J108" s="2">
        <v>40.39</v>
      </c>
      <c r="K108" s="2">
        <f>SUM(N108,P108,R108,T108,V108,X108,Z108,AB108,AE108,AG108,AI108)</f>
        <v>31.830000000000002</v>
      </c>
      <c r="L108" s="2">
        <f>SUM(M108,AD108,AK108,AM108,AO108,AQ108,AR108)</f>
        <v>8.17</v>
      </c>
      <c r="M108" s="3">
        <v>8.17</v>
      </c>
      <c r="N108" s="4">
        <v>0.08</v>
      </c>
      <c r="O108" s="5">
        <v>206.48081208219861</v>
      </c>
      <c r="P108" s="6">
        <v>12.46</v>
      </c>
      <c r="Q108" s="5">
        <v>22331.610547165139</v>
      </c>
      <c r="R108" s="7">
        <v>18.600000000000001</v>
      </c>
      <c r="S108" s="5">
        <v>14945.54</v>
      </c>
      <c r="T108" s="8">
        <v>0.69</v>
      </c>
      <c r="U108" s="5">
        <v>195.0121317157712</v>
      </c>
      <c r="V108" s="2"/>
      <c r="W108" s="5"/>
      <c r="X108" s="2"/>
      <c r="Y108" s="5"/>
      <c r="Z108" s="9"/>
      <c r="AA108" s="5"/>
      <c r="AB108" s="10"/>
      <c r="AC108" s="5"/>
      <c r="AD108" s="2"/>
      <c r="AE108" s="2"/>
      <c r="AF108" s="5"/>
      <c r="AG108" s="9"/>
      <c r="AH108" s="5"/>
      <c r="AI108" s="2"/>
      <c r="AJ108" s="5"/>
      <c r="AK108" s="3"/>
      <c r="AL108" s="5" t="str">
        <f>IF(AK108&gt;0,AK108*$AL$1,"")</f>
        <v/>
      </c>
      <c r="AM108" s="3"/>
      <c r="AN108" s="5"/>
      <c r="AO108" s="2"/>
      <c r="AP108" s="5" t="str">
        <f>IF(AO108&gt;0,AO108*$AP$1,"")</f>
        <v/>
      </c>
      <c r="AQ108" s="2"/>
      <c r="AR108" s="2"/>
      <c r="AS108" s="5">
        <f>SUM(O108,Q108,S108,U108,W108,Y108,AA108,AC108,AF108,AH108,AJ108)</f>
        <v>37678.643490963106</v>
      </c>
      <c r="AT108" s="11">
        <f>(AS108/$AS$219)*100</f>
        <v>0.76329626664869465</v>
      </c>
      <c r="AU108" s="5">
        <f>(AT108/100)*$AU$1</f>
        <v>912.44435715184954</v>
      </c>
      <c r="AV108" s="44">
        <v>0</v>
      </c>
      <c r="AW108" s="44">
        <v>0</v>
      </c>
      <c r="AX108" s="46">
        <v>0</v>
      </c>
      <c r="AY108" s="45">
        <v>0</v>
      </c>
      <c r="AZ108" s="5">
        <f t="shared" si="1"/>
        <v>0</v>
      </c>
      <c r="BA108" s="1"/>
      <c r="BB108" s="1"/>
    </row>
    <row r="109" spans="1:54" s="47" customFormat="1" ht="12.75" x14ac:dyDescent="0.2">
      <c r="A109" s="1" t="s">
        <v>165</v>
      </c>
      <c r="B109" s="1" t="s">
        <v>166</v>
      </c>
      <c r="C109" s="1" t="s">
        <v>167</v>
      </c>
      <c r="D109" s="1" t="s">
        <v>92</v>
      </c>
      <c r="E109" s="1" t="s">
        <v>70</v>
      </c>
      <c r="F109" s="1" t="s">
        <v>160</v>
      </c>
      <c r="G109" s="1" t="s">
        <v>77</v>
      </c>
      <c r="H109" s="1" t="s">
        <v>53</v>
      </c>
      <c r="I109" s="2">
        <v>120</v>
      </c>
      <c r="J109" s="2">
        <v>39.74</v>
      </c>
      <c r="K109" s="2">
        <f>SUM(N109,P109,R109,T109,V109,X109,Z109,AB109,AE109,AG109,AI109)</f>
        <v>36.590000000000003</v>
      </c>
      <c r="L109" s="2">
        <f>SUM(M109,AD109,AK109,AM109,AO109,AQ109,AR109)</f>
        <v>1.9</v>
      </c>
      <c r="M109" s="3">
        <v>1.9</v>
      </c>
      <c r="N109" s="4">
        <v>0.25</v>
      </c>
      <c r="O109" s="5">
        <v>651.54375000000005</v>
      </c>
      <c r="P109" s="6">
        <v>4.1100000000000003</v>
      </c>
      <c r="Q109" s="5">
        <v>8741.6617500000011</v>
      </c>
      <c r="R109" s="7">
        <v>14.18</v>
      </c>
      <c r="S109" s="5">
        <v>12941.368</v>
      </c>
      <c r="T109" s="8">
        <v>18.05</v>
      </c>
      <c r="U109" s="5">
        <v>4846.1985000000004</v>
      </c>
      <c r="V109" s="2"/>
      <c r="W109" s="5"/>
      <c r="X109" s="2"/>
      <c r="Y109" s="5"/>
      <c r="Z109" s="9"/>
      <c r="AA109" s="5"/>
      <c r="AB109" s="10"/>
      <c r="AC109" s="5"/>
      <c r="AD109" s="2"/>
      <c r="AE109" s="2"/>
      <c r="AF109" s="5"/>
      <c r="AG109" s="9"/>
      <c r="AH109" s="5"/>
      <c r="AI109" s="2"/>
      <c r="AJ109" s="5"/>
      <c r="AK109" s="3"/>
      <c r="AL109" s="5" t="str">
        <f>IF(AK109&gt;0,AK109*$AL$1,"")</f>
        <v/>
      </c>
      <c r="AM109" s="3"/>
      <c r="AN109" s="5"/>
      <c r="AO109" s="2"/>
      <c r="AP109" s="5" t="str">
        <f>IF(AO109&gt;0,AO109*$AP$1,"")</f>
        <v/>
      </c>
      <c r="AQ109" s="2"/>
      <c r="AR109" s="2"/>
      <c r="AS109" s="5">
        <f>SUM(O109,Q109,S109,U109,W109,Y109,AA109,AC109,AF109,AH109,AJ109)</f>
        <v>27180.772000000004</v>
      </c>
      <c r="AT109" s="11">
        <f>(AS109/$AS$219)*100</f>
        <v>0.55062974327102199</v>
      </c>
      <c r="AU109" s="5">
        <f>(AT109/100)*$AU$1</f>
        <v>658.22279510617966</v>
      </c>
      <c r="AV109" s="44">
        <v>0</v>
      </c>
      <c r="AW109" s="44">
        <v>0</v>
      </c>
      <c r="AX109" s="46">
        <v>0</v>
      </c>
      <c r="AY109" s="45">
        <v>0</v>
      </c>
      <c r="AZ109" s="5">
        <f t="shared" si="1"/>
        <v>0</v>
      </c>
      <c r="BA109" s="1"/>
      <c r="BB109" s="1"/>
    </row>
    <row r="110" spans="1:54" s="47" customFormat="1" ht="12.75" x14ac:dyDescent="0.2">
      <c r="A110" s="1" t="s">
        <v>165</v>
      </c>
      <c r="B110" s="1" t="s">
        <v>166</v>
      </c>
      <c r="C110" s="1" t="s">
        <v>167</v>
      </c>
      <c r="D110" s="1" t="s">
        <v>92</v>
      </c>
      <c r="E110" s="1" t="s">
        <v>72</v>
      </c>
      <c r="F110" s="1" t="s">
        <v>160</v>
      </c>
      <c r="G110" s="1" t="s">
        <v>77</v>
      </c>
      <c r="H110" s="1" t="s">
        <v>53</v>
      </c>
      <c r="I110" s="2">
        <v>120</v>
      </c>
      <c r="J110" s="2">
        <v>40.380000000000003</v>
      </c>
      <c r="K110" s="2">
        <f>SUM(N110,P110,R110,T110,V110,X110,Z110,AB110,AE110,AG110,AI110)</f>
        <v>10.8</v>
      </c>
      <c r="L110" s="2">
        <f>SUM(M110,AD110,AK110,AM110,AO110,AQ110,AR110)</f>
        <v>0</v>
      </c>
      <c r="M110" s="3"/>
      <c r="N110" s="4"/>
      <c r="O110" s="5"/>
      <c r="P110" s="6"/>
      <c r="Q110" s="5"/>
      <c r="R110" s="7">
        <v>2.42</v>
      </c>
      <c r="S110" s="5">
        <v>1788.38</v>
      </c>
      <c r="T110" s="8">
        <v>8.3800000000000008</v>
      </c>
      <c r="U110" s="5">
        <v>1856.17</v>
      </c>
      <c r="V110" s="2"/>
      <c r="W110" s="5"/>
      <c r="X110" s="2"/>
      <c r="Y110" s="5"/>
      <c r="Z110" s="9"/>
      <c r="AA110" s="5"/>
      <c r="AB110" s="10"/>
      <c r="AC110" s="5"/>
      <c r="AD110" s="2"/>
      <c r="AE110" s="2"/>
      <c r="AF110" s="5"/>
      <c r="AG110" s="9"/>
      <c r="AH110" s="5"/>
      <c r="AI110" s="2"/>
      <c r="AJ110" s="5"/>
      <c r="AK110" s="3"/>
      <c r="AL110" s="5" t="str">
        <f>IF(AK110&gt;0,AK110*$AL$1,"")</f>
        <v/>
      </c>
      <c r="AM110" s="3"/>
      <c r="AN110" s="5"/>
      <c r="AO110" s="2"/>
      <c r="AP110" s="5" t="str">
        <f>IF(AO110&gt;0,AO110*$AP$1,"")</f>
        <v/>
      </c>
      <c r="AQ110" s="2"/>
      <c r="AR110" s="2"/>
      <c r="AS110" s="5">
        <f>SUM(O110,Q110,S110,U110,W110,Y110,AA110,AC110,AF110,AH110,AJ110)</f>
        <v>3644.55</v>
      </c>
      <c r="AT110" s="11">
        <f>(AS110/$AS$219)*100</f>
        <v>7.3831517031171995E-2</v>
      </c>
      <c r="AU110" s="5">
        <f>(AT110/100)*$AU$1</f>
        <v>88.258195459063003</v>
      </c>
      <c r="AV110" s="44">
        <v>0</v>
      </c>
      <c r="AW110" s="44">
        <v>0</v>
      </c>
      <c r="AX110" s="46">
        <v>0</v>
      </c>
      <c r="AY110" s="45">
        <v>0</v>
      </c>
      <c r="AZ110" s="5">
        <f t="shared" si="1"/>
        <v>0</v>
      </c>
      <c r="BA110" s="1"/>
      <c r="BB110" s="1"/>
    </row>
    <row r="111" spans="1:54" s="47" customFormat="1" ht="12.75" x14ac:dyDescent="0.2">
      <c r="A111" s="1" t="s">
        <v>168</v>
      </c>
      <c r="B111" s="1" t="s">
        <v>329</v>
      </c>
      <c r="C111" s="1" t="s">
        <v>330</v>
      </c>
      <c r="D111" s="1" t="s">
        <v>84</v>
      </c>
      <c r="E111" s="1" t="s">
        <v>65</v>
      </c>
      <c r="F111" s="1" t="s">
        <v>160</v>
      </c>
      <c r="G111" s="1" t="s">
        <v>77</v>
      </c>
      <c r="H111" s="1" t="s">
        <v>53</v>
      </c>
      <c r="I111" s="2">
        <v>10.01</v>
      </c>
      <c r="J111" s="2">
        <v>10</v>
      </c>
      <c r="K111" s="2">
        <f>SUM(N111,P111,R111,T111,V111,X111,Z111,AB111,AE111,AG111,AI111)</f>
        <v>8.5400000000000009</v>
      </c>
      <c r="L111" s="2">
        <f>SUM(M111,AD111,AK111,AM111,AO111,AQ111,AR111)</f>
        <v>0</v>
      </c>
      <c r="M111" s="3"/>
      <c r="N111" s="4"/>
      <c r="O111" s="5"/>
      <c r="P111" s="6"/>
      <c r="Q111" s="5"/>
      <c r="R111" s="7">
        <v>0.3</v>
      </c>
      <c r="S111" s="5">
        <v>286.36250000000001</v>
      </c>
      <c r="T111" s="8">
        <v>0.42</v>
      </c>
      <c r="U111" s="5">
        <v>124.04</v>
      </c>
      <c r="V111" s="2"/>
      <c r="W111" s="5"/>
      <c r="X111" s="2"/>
      <c r="Y111" s="5"/>
      <c r="Z111" s="9">
        <v>5.8000000000000007</v>
      </c>
      <c r="AA111" s="5">
        <v>559.14300000000003</v>
      </c>
      <c r="AB111" s="10">
        <v>2.02</v>
      </c>
      <c r="AC111" s="5">
        <v>161.6</v>
      </c>
      <c r="AD111" s="2"/>
      <c r="AE111" s="2"/>
      <c r="AF111" s="5"/>
      <c r="AG111" s="9"/>
      <c r="AH111" s="5"/>
      <c r="AI111" s="2"/>
      <c r="AJ111" s="5"/>
      <c r="AK111" s="3"/>
      <c r="AL111" s="5" t="str">
        <f>IF(AK111&gt;0,AK111*$AL$1,"")</f>
        <v/>
      </c>
      <c r="AM111" s="3"/>
      <c r="AN111" s="5"/>
      <c r="AO111" s="2"/>
      <c r="AP111" s="5" t="str">
        <f>IF(AO111&gt;0,AO111*$AP$1,"")</f>
        <v/>
      </c>
      <c r="AQ111" s="2"/>
      <c r="AR111" s="2"/>
      <c r="AS111" s="5">
        <f>SUM(O111,Q111,S111,U111,W111,Y111,AA111,AC111,AF111,AH111,AJ111)</f>
        <v>1131.1455000000001</v>
      </c>
      <c r="AT111" s="11">
        <f>(AS111/$AS$219)*100</f>
        <v>2.2914814791396346E-2</v>
      </c>
      <c r="AU111" s="5">
        <f>(AT111/100)*$AU$1</f>
        <v>27.392369601635195</v>
      </c>
      <c r="AV111" s="44">
        <v>0</v>
      </c>
      <c r="AW111" s="44">
        <v>0</v>
      </c>
      <c r="AX111" s="46">
        <v>0</v>
      </c>
      <c r="AY111" s="45">
        <v>0</v>
      </c>
      <c r="AZ111" s="5">
        <f t="shared" si="1"/>
        <v>0</v>
      </c>
      <c r="BA111" s="1"/>
      <c r="BB111" s="1"/>
    </row>
    <row r="112" spans="1:54" s="47" customFormat="1" ht="12.75" x14ac:dyDescent="0.2">
      <c r="A112" s="1" t="s">
        <v>169</v>
      </c>
      <c r="B112" s="1" t="s">
        <v>329</v>
      </c>
      <c r="C112" s="1" t="s">
        <v>330</v>
      </c>
      <c r="D112" s="1" t="s">
        <v>84</v>
      </c>
      <c r="E112" s="1" t="s">
        <v>65</v>
      </c>
      <c r="F112" s="1" t="s">
        <v>160</v>
      </c>
      <c r="G112" s="1" t="s">
        <v>77</v>
      </c>
      <c r="H112" s="1" t="s">
        <v>53</v>
      </c>
      <c r="I112" s="2">
        <v>29.99</v>
      </c>
      <c r="J112" s="2">
        <v>30.34</v>
      </c>
      <c r="K112" s="2">
        <f>SUM(N112,P112,R112,T112,V112,X112,Z112,AB112,AE112,AG112,AI112)</f>
        <v>15.520000000000001</v>
      </c>
      <c r="L112" s="2">
        <f>SUM(M112,AD112,AK112,AM112,AO112,AQ112,AR112)</f>
        <v>0</v>
      </c>
      <c r="M112" s="3"/>
      <c r="N112" s="4"/>
      <c r="O112" s="5"/>
      <c r="P112" s="6"/>
      <c r="Q112" s="5"/>
      <c r="R112" s="7">
        <v>9.2200000000000006</v>
      </c>
      <c r="S112" s="5">
        <v>6961.0105000000003</v>
      </c>
      <c r="T112" s="8">
        <v>5.73</v>
      </c>
      <c r="U112" s="5">
        <v>1399.4369999999999</v>
      </c>
      <c r="V112" s="2"/>
      <c r="W112" s="5"/>
      <c r="X112" s="2"/>
      <c r="Y112" s="5"/>
      <c r="Z112" s="9">
        <v>0.4</v>
      </c>
      <c r="AA112" s="5">
        <v>36.639000000000003</v>
      </c>
      <c r="AB112" s="10">
        <v>0.17</v>
      </c>
      <c r="AC112" s="5">
        <v>13.6</v>
      </c>
      <c r="AD112" s="2"/>
      <c r="AE112" s="2"/>
      <c r="AF112" s="5"/>
      <c r="AG112" s="9"/>
      <c r="AH112" s="5"/>
      <c r="AI112" s="2"/>
      <c r="AJ112" s="5"/>
      <c r="AK112" s="3"/>
      <c r="AL112" s="5" t="str">
        <f>IF(AK112&gt;0,AK112*$AL$1,"")</f>
        <v/>
      </c>
      <c r="AM112" s="3"/>
      <c r="AN112" s="5"/>
      <c r="AO112" s="2"/>
      <c r="AP112" s="5" t="str">
        <f>IF(AO112&gt;0,AO112*$AP$1,"")</f>
        <v/>
      </c>
      <c r="AQ112" s="2"/>
      <c r="AR112" s="2"/>
      <c r="AS112" s="5">
        <f>SUM(O112,Q112,S112,U112,W112,Y112,AA112,AC112,AF112,AH112,AJ112)</f>
        <v>8410.6864999999998</v>
      </c>
      <c r="AT112" s="11">
        <f>(AS112/$AS$219)*100</f>
        <v>0.17038420204650734</v>
      </c>
      <c r="AU112" s="5">
        <f>(AT112/100)*$AU$1</f>
        <v>203.67727512639487</v>
      </c>
      <c r="AV112" s="44">
        <v>0</v>
      </c>
      <c r="AW112" s="44">
        <v>0</v>
      </c>
      <c r="AX112" s="46">
        <v>0</v>
      </c>
      <c r="AY112" s="45">
        <v>0</v>
      </c>
      <c r="AZ112" s="5">
        <f t="shared" si="1"/>
        <v>0</v>
      </c>
      <c r="BA112" s="1"/>
      <c r="BB112" s="1"/>
    </row>
    <row r="113" spans="1:54" s="47" customFormat="1" ht="12.75" x14ac:dyDescent="0.2">
      <c r="A113" s="1" t="s">
        <v>170</v>
      </c>
      <c r="B113" s="1" t="s">
        <v>166</v>
      </c>
      <c r="C113" s="1" t="s">
        <v>167</v>
      </c>
      <c r="D113" s="1" t="s">
        <v>92</v>
      </c>
      <c r="E113" s="1" t="s">
        <v>58</v>
      </c>
      <c r="F113" s="1" t="s">
        <v>160</v>
      </c>
      <c r="G113" s="1" t="s">
        <v>77</v>
      </c>
      <c r="H113" s="1" t="s">
        <v>53</v>
      </c>
      <c r="I113" s="2">
        <v>40</v>
      </c>
      <c r="J113" s="2">
        <v>40</v>
      </c>
      <c r="K113" s="2">
        <f>SUM(N113,P113,R113,T113,V113,X113,Z113,AB113,AE113,AG113,AI113)</f>
        <v>32.549999999999997</v>
      </c>
      <c r="L113" s="2">
        <f>SUM(M113,AD113,AK113,AM113,AO113,AQ113,AR113)</f>
        <v>7.4499999999999993</v>
      </c>
      <c r="M113" s="3">
        <v>7.4499999999999993</v>
      </c>
      <c r="N113" s="4">
        <v>8.41</v>
      </c>
      <c r="O113" s="5">
        <v>21775.56</v>
      </c>
      <c r="P113" s="6">
        <v>21.54</v>
      </c>
      <c r="Q113" s="5">
        <v>44910.912150457807</v>
      </c>
      <c r="R113" s="7">
        <v>2.6</v>
      </c>
      <c r="S113" s="5">
        <v>2584.3969314526098</v>
      </c>
      <c r="T113" s="8"/>
      <c r="U113" s="5"/>
      <c r="V113" s="2"/>
      <c r="W113" s="5"/>
      <c r="X113" s="2"/>
      <c r="Y113" s="5"/>
      <c r="Z113" s="9"/>
      <c r="AA113" s="5"/>
      <c r="AB113" s="10"/>
      <c r="AC113" s="5"/>
      <c r="AD113" s="2"/>
      <c r="AE113" s="2"/>
      <c r="AF113" s="5"/>
      <c r="AG113" s="9"/>
      <c r="AH113" s="5"/>
      <c r="AI113" s="2"/>
      <c r="AJ113" s="5"/>
      <c r="AK113" s="3"/>
      <c r="AL113" s="5" t="str">
        <f>IF(AK113&gt;0,AK113*$AL$1,"")</f>
        <v/>
      </c>
      <c r="AM113" s="3"/>
      <c r="AN113" s="5"/>
      <c r="AO113" s="2"/>
      <c r="AP113" s="5" t="str">
        <f>IF(AO113&gt;0,AO113*$AP$1,"")</f>
        <v/>
      </c>
      <c r="AQ113" s="2"/>
      <c r="AR113" s="2"/>
      <c r="AS113" s="5">
        <f>SUM(O113,Q113,S113,U113,W113,Y113,AA113,AC113,AF113,AH113,AJ113)</f>
        <v>69270.869081910409</v>
      </c>
      <c r="AT113" s="11">
        <f>(AS113/$AS$219)*100</f>
        <v>1.4032935068486243</v>
      </c>
      <c r="AU113" s="5">
        <f>(AT113/100)*$AU$1</f>
        <v>1677.4970580868455</v>
      </c>
      <c r="AV113" s="44">
        <v>0</v>
      </c>
      <c r="AW113" s="44">
        <v>0</v>
      </c>
      <c r="AX113" s="46">
        <v>0</v>
      </c>
      <c r="AY113" s="45">
        <v>0</v>
      </c>
      <c r="AZ113" s="5">
        <f t="shared" si="1"/>
        <v>0</v>
      </c>
      <c r="BA113" s="1"/>
      <c r="BB113" s="1"/>
    </row>
    <row r="114" spans="1:54" s="47" customFormat="1" ht="12.75" x14ac:dyDescent="0.2">
      <c r="A114" s="1" t="s">
        <v>171</v>
      </c>
      <c r="B114" s="1" t="s">
        <v>139</v>
      </c>
      <c r="C114" s="1" t="s">
        <v>140</v>
      </c>
      <c r="D114" s="1" t="s">
        <v>84</v>
      </c>
      <c r="E114" s="1" t="s">
        <v>101</v>
      </c>
      <c r="F114" s="1" t="s">
        <v>160</v>
      </c>
      <c r="G114" s="1" t="s">
        <v>77</v>
      </c>
      <c r="H114" s="1" t="s">
        <v>53</v>
      </c>
      <c r="I114" s="2">
        <v>112.77</v>
      </c>
      <c r="J114" s="2">
        <v>38.340000000000003</v>
      </c>
      <c r="K114" s="2">
        <f>SUM(N114,P114,R114,T114,V114,X114,Z114,AB114,AE114,AG114,AI114)</f>
        <v>38.340000000000003</v>
      </c>
      <c r="L114" s="2">
        <f>SUM(M114,AD114,AK114,AM114,AO114,AQ114,AR114)</f>
        <v>0</v>
      </c>
      <c r="M114" s="3"/>
      <c r="N114" s="4"/>
      <c r="O114" s="5"/>
      <c r="P114" s="6">
        <v>30.34</v>
      </c>
      <c r="Q114" s="5">
        <v>65154.802500000013</v>
      </c>
      <c r="R114" s="7">
        <v>8</v>
      </c>
      <c r="S114" s="5">
        <v>7981.2000000000007</v>
      </c>
      <c r="T114" s="8"/>
      <c r="U114" s="5"/>
      <c r="V114" s="2"/>
      <c r="W114" s="5"/>
      <c r="X114" s="2"/>
      <c r="Y114" s="5"/>
      <c r="Z114" s="9"/>
      <c r="AA114" s="5"/>
      <c r="AB114" s="10"/>
      <c r="AC114" s="5"/>
      <c r="AD114" s="2"/>
      <c r="AE114" s="2"/>
      <c r="AF114" s="5"/>
      <c r="AG114" s="9"/>
      <c r="AH114" s="5"/>
      <c r="AI114" s="2"/>
      <c r="AJ114" s="5"/>
      <c r="AK114" s="3"/>
      <c r="AL114" s="5" t="str">
        <f>IF(AK114&gt;0,AK114*$AL$1,"")</f>
        <v/>
      </c>
      <c r="AM114" s="3"/>
      <c r="AN114" s="5"/>
      <c r="AO114" s="2"/>
      <c r="AP114" s="5" t="str">
        <f>IF(AO114&gt;0,AO114*$AP$1,"")</f>
        <v/>
      </c>
      <c r="AQ114" s="2"/>
      <c r="AR114" s="2"/>
      <c r="AS114" s="5">
        <f>SUM(O114,Q114,S114,U114,W114,Y114,AA114,AC114,AF114,AH114,AJ114)</f>
        <v>73136.002500000017</v>
      </c>
      <c r="AT114" s="11">
        <f>(AS114/$AS$219)*100</f>
        <v>1.4815936162682877</v>
      </c>
      <c r="AU114" s="5">
        <f>(AT114/100)*$AU$1</f>
        <v>1771.0970088871111</v>
      </c>
      <c r="AV114" s="44">
        <v>0</v>
      </c>
      <c r="AW114" s="44">
        <v>0</v>
      </c>
      <c r="AX114" s="46">
        <v>0</v>
      </c>
      <c r="AY114" s="45">
        <v>0</v>
      </c>
      <c r="AZ114" s="5">
        <f t="shared" si="1"/>
        <v>0</v>
      </c>
      <c r="BA114" s="1"/>
      <c r="BB114" s="1"/>
    </row>
    <row r="115" spans="1:54" s="47" customFormat="1" ht="12.75" x14ac:dyDescent="0.2">
      <c r="A115" s="1" t="s">
        <v>171</v>
      </c>
      <c r="B115" s="1" t="s">
        <v>139</v>
      </c>
      <c r="C115" s="1" t="s">
        <v>140</v>
      </c>
      <c r="D115" s="1" t="s">
        <v>84</v>
      </c>
      <c r="E115" s="1" t="s">
        <v>102</v>
      </c>
      <c r="F115" s="1" t="s">
        <v>160</v>
      </c>
      <c r="G115" s="1" t="s">
        <v>77</v>
      </c>
      <c r="H115" s="1" t="s">
        <v>53</v>
      </c>
      <c r="I115" s="2">
        <v>112.77</v>
      </c>
      <c r="J115" s="2">
        <v>32.659999999999997</v>
      </c>
      <c r="K115" s="2">
        <f>SUM(N115,P115,R115,T115,V115,X115,Z115,AB115,AE115,AG115,AI115)</f>
        <v>32.590000000000003</v>
      </c>
      <c r="L115" s="2">
        <f>SUM(M115,AD115,AK115,AM115,AO115,AQ115,AR115)</f>
        <v>0</v>
      </c>
      <c r="M115" s="3"/>
      <c r="N115" s="4"/>
      <c r="O115" s="5"/>
      <c r="P115" s="6">
        <v>16.079999999999998</v>
      </c>
      <c r="Q115" s="5">
        <v>34200.954000000012</v>
      </c>
      <c r="R115" s="7">
        <v>12.81</v>
      </c>
      <c r="S115" s="5">
        <v>12779.896500000001</v>
      </c>
      <c r="T115" s="8">
        <v>3.61</v>
      </c>
      <c r="U115" s="5">
        <v>1079.4802500000001</v>
      </c>
      <c r="V115" s="2"/>
      <c r="W115" s="5"/>
      <c r="X115" s="2"/>
      <c r="Y115" s="5"/>
      <c r="Z115" s="9"/>
      <c r="AA115" s="5"/>
      <c r="AB115" s="10">
        <v>0.09</v>
      </c>
      <c r="AC115" s="5">
        <v>9.7199999999999989</v>
      </c>
      <c r="AD115" s="2"/>
      <c r="AE115" s="2"/>
      <c r="AF115" s="5"/>
      <c r="AG115" s="9"/>
      <c r="AH115" s="5"/>
      <c r="AI115" s="2"/>
      <c r="AJ115" s="5"/>
      <c r="AK115" s="3"/>
      <c r="AL115" s="5" t="str">
        <f>IF(AK115&gt;0,AK115*$AL$1,"")</f>
        <v/>
      </c>
      <c r="AM115" s="3"/>
      <c r="AN115" s="5"/>
      <c r="AO115" s="2"/>
      <c r="AP115" s="5" t="str">
        <f>IF(AO115&gt;0,AO115*$AP$1,"")</f>
        <v/>
      </c>
      <c r="AQ115" s="2"/>
      <c r="AR115" s="2"/>
      <c r="AS115" s="5">
        <f>SUM(O115,Q115,S115,U115,W115,Y115,AA115,AC115,AF115,AH115,AJ115)</f>
        <v>48070.050750000017</v>
      </c>
      <c r="AT115" s="11">
        <f>(AS115/$AS$219)*100</f>
        <v>0.97380603109792097</v>
      </c>
      <c r="AU115" s="5">
        <f>(AT115/100)*$AU$1</f>
        <v>1164.0877295744547</v>
      </c>
      <c r="AV115" s="44">
        <v>0</v>
      </c>
      <c r="AW115" s="44">
        <v>0</v>
      </c>
      <c r="AX115" s="46">
        <v>0</v>
      </c>
      <c r="AY115" s="45">
        <v>0</v>
      </c>
      <c r="AZ115" s="5">
        <f t="shared" si="1"/>
        <v>0</v>
      </c>
      <c r="BA115" s="1"/>
      <c r="BB115" s="1"/>
    </row>
    <row r="116" spans="1:54" s="47" customFormat="1" ht="12.75" x14ac:dyDescent="0.2">
      <c r="A116" s="1" t="s">
        <v>171</v>
      </c>
      <c r="B116" s="1" t="s">
        <v>139</v>
      </c>
      <c r="C116" s="1" t="s">
        <v>140</v>
      </c>
      <c r="D116" s="1" t="s">
        <v>84</v>
      </c>
      <c r="E116" s="1" t="s">
        <v>103</v>
      </c>
      <c r="F116" s="1" t="s">
        <v>160</v>
      </c>
      <c r="G116" s="1" t="s">
        <v>77</v>
      </c>
      <c r="H116" s="1" t="s">
        <v>53</v>
      </c>
      <c r="I116" s="2">
        <v>112.77</v>
      </c>
      <c r="J116" s="2">
        <v>36.869999999999997</v>
      </c>
      <c r="K116" s="2">
        <f>SUM(N116,P116,R116,T116,V116,X116,Z116,AB116,AE116,AG116,AI116)</f>
        <v>33.58</v>
      </c>
      <c r="L116" s="2">
        <f>SUM(M116,AD116,AK116,AM116,AO116,AQ116,AR116)</f>
        <v>0</v>
      </c>
      <c r="M116" s="3"/>
      <c r="N116" s="4"/>
      <c r="O116" s="5"/>
      <c r="P116" s="6">
        <v>3.16</v>
      </c>
      <c r="Q116" s="5">
        <v>6721.0830000000014</v>
      </c>
      <c r="R116" s="7">
        <v>17.87</v>
      </c>
      <c r="S116" s="5">
        <v>17828.005499999999</v>
      </c>
      <c r="T116" s="8">
        <v>12.52</v>
      </c>
      <c r="U116" s="5">
        <v>3743.7930000000001</v>
      </c>
      <c r="V116" s="2"/>
      <c r="W116" s="5"/>
      <c r="X116" s="2"/>
      <c r="Y116" s="5"/>
      <c r="Z116" s="9">
        <v>0.03</v>
      </c>
      <c r="AA116" s="5">
        <v>3.5842499999999999</v>
      </c>
      <c r="AB116" s="10"/>
      <c r="AC116" s="5"/>
      <c r="AD116" s="2"/>
      <c r="AE116" s="2"/>
      <c r="AF116" s="5"/>
      <c r="AG116" s="9"/>
      <c r="AH116" s="5"/>
      <c r="AI116" s="2"/>
      <c r="AJ116" s="5"/>
      <c r="AK116" s="3"/>
      <c r="AL116" s="5" t="str">
        <f>IF(AK116&gt;0,AK116*$AL$1,"")</f>
        <v/>
      </c>
      <c r="AM116" s="3"/>
      <c r="AN116" s="5"/>
      <c r="AO116" s="2"/>
      <c r="AP116" s="5" t="str">
        <f>IF(AO116&gt;0,AO116*$AP$1,"")</f>
        <v/>
      </c>
      <c r="AQ116" s="2"/>
      <c r="AR116" s="2"/>
      <c r="AS116" s="5">
        <f>SUM(O116,Q116,S116,U116,W116,Y116,AA116,AC116,AF116,AH116,AJ116)</f>
        <v>28296.465750000003</v>
      </c>
      <c r="AT116" s="11">
        <f>(AS116/$AS$219)*100</f>
        <v>0.57323153556491202</v>
      </c>
      <c r="AU116" s="5">
        <f>(AT116/100)*$AU$1</f>
        <v>685.24097761429584</v>
      </c>
      <c r="AV116" s="44">
        <v>0</v>
      </c>
      <c r="AW116" s="44">
        <v>0</v>
      </c>
      <c r="AX116" s="46">
        <v>0</v>
      </c>
      <c r="AY116" s="45">
        <v>0</v>
      </c>
      <c r="AZ116" s="5">
        <f t="shared" si="1"/>
        <v>0</v>
      </c>
      <c r="BA116" s="1"/>
      <c r="BB116" s="1"/>
    </row>
    <row r="117" spans="1:54" s="47" customFormat="1" ht="12.75" x14ac:dyDescent="0.2">
      <c r="A117" s="1" t="s">
        <v>172</v>
      </c>
      <c r="B117" s="1" t="s">
        <v>173</v>
      </c>
      <c r="C117" s="1" t="s">
        <v>174</v>
      </c>
      <c r="D117" s="1" t="s">
        <v>84</v>
      </c>
      <c r="E117" s="1" t="s">
        <v>102</v>
      </c>
      <c r="F117" s="1" t="s">
        <v>160</v>
      </c>
      <c r="G117" s="1" t="s">
        <v>77</v>
      </c>
      <c r="H117" s="1" t="s">
        <v>53</v>
      </c>
      <c r="I117" s="2">
        <v>4.47</v>
      </c>
      <c r="J117" s="2">
        <v>2.25</v>
      </c>
      <c r="K117" s="2">
        <f>SUM(N117,P117,R117,T117,V117,X117,Z117,AB117,AE117,AG117,AI117)</f>
        <v>2.2599999999999998</v>
      </c>
      <c r="L117" s="2">
        <f>SUM(M117,AD117,AK117,AM117,AO117,AQ117,AR117)</f>
        <v>0</v>
      </c>
      <c r="M117" s="3"/>
      <c r="N117" s="4"/>
      <c r="O117" s="5"/>
      <c r="P117" s="6"/>
      <c r="Q117" s="5"/>
      <c r="R117" s="7"/>
      <c r="S117" s="5"/>
      <c r="T117" s="8"/>
      <c r="U117" s="5"/>
      <c r="V117" s="2"/>
      <c r="W117" s="5"/>
      <c r="X117" s="2"/>
      <c r="Y117" s="5"/>
      <c r="Z117" s="9">
        <v>1.1000000000000001</v>
      </c>
      <c r="AA117" s="5">
        <v>131.42250000000001</v>
      </c>
      <c r="AB117" s="10">
        <v>1.1599999999999999</v>
      </c>
      <c r="AC117" s="5">
        <v>125.28</v>
      </c>
      <c r="AD117" s="2"/>
      <c r="AE117" s="2"/>
      <c r="AF117" s="5"/>
      <c r="AG117" s="9"/>
      <c r="AH117" s="5"/>
      <c r="AI117" s="2"/>
      <c r="AJ117" s="5"/>
      <c r="AK117" s="3"/>
      <c r="AL117" s="5" t="str">
        <f>IF(AK117&gt;0,AK117*$AL$1,"")</f>
        <v/>
      </c>
      <c r="AM117" s="3"/>
      <c r="AN117" s="5"/>
      <c r="AO117" s="2"/>
      <c r="AP117" s="5" t="str">
        <f>IF(AO117&gt;0,AO117*$AP$1,"")</f>
        <v/>
      </c>
      <c r="AQ117" s="2"/>
      <c r="AR117" s="2"/>
      <c r="AS117" s="5">
        <f>SUM(O117,Q117,S117,U117,W117,Y117,AA117,AC117,AF117,AH117,AJ117)</f>
        <v>256.70249999999999</v>
      </c>
      <c r="AT117" s="11">
        <f>(AS117/$AS$219)*100</f>
        <v>5.2002949611596565E-3</v>
      </c>
      <c r="AU117" s="5">
        <f>(AT117/100)*$AU$1</f>
        <v>6.2164325965702538</v>
      </c>
      <c r="AV117" s="44">
        <v>0</v>
      </c>
      <c r="AW117" s="44">
        <v>0</v>
      </c>
      <c r="AX117" s="46">
        <v>0</v>
      </c>
      <c r="AY117" s="45">
        <v>0</v>
      </c>
      <c r="AZ117" s="5">
        <f t="shared" si="1"/>
        <v>0</v>
      </c>
      <c r="BA117" s="1"/>
      <c r="BB117" s="1"/>
    </row>
    <row r="118" spans="1:54" s="47" customFormat="1" ht="12.75" x14ac:dyDescent="0.2">
      <c r="A118" s="1" t="s">
        <v>172</v>
      </c>
      <c r="B118" s="1" t="s">
        <v>173</v>
      </c>
      <c r="C118" s="1" t="s">
        <v>174</v>
      </c>
      <c r="D118" s="1" t="s">
        <v>84</v>
      </c>
      <c r="E118" s="1" t="s">
        <v>103</v>
      </c>
      <c r="F118" s="1" t="s">
        <v>160</v>
      </c>
      <c r="G118" s="1" t="s">
        <v>77</v>
      </c>
      <c r="H118" s="1" t="s">
        <v>53</v>
      </c>
      <c r="I118" s="2">
        <v>4.47</v>
      </c>
      <c r="J118" s="2">
        <v>2.21</v>
      </c>
      <c r="K118" s="2">
        <f>SUM(N118,P118,R118,T118,V118,X118,Z118,AB118,AE118,AG118,AI118)</f>
        <v>1.3</v>
      </c>
      <c r="L118" s="2">
        <f>SUM(M118,AD118,AK118,AM118,AO118,AQ118,AR118)</f>
        <v>0</v>
      </c>
      <c r="M118" s="3"/>
      <c r="N118" s="4"/>
      <c r="O118" s="5"/>
      <c r="P118" s="6"/>
      <c r="Q118" s="5"/>
      <c r="R118" s="7"/>
      <c r="S118" s="5"/>
      <c r="T118" s="8"/>
      <c r="U118" s="5"/>
      <c r="V118" s="2"/>
      <c r="W118" s="5"/>
      <c r="X118" s="2"/>
      <c r="Y118" s="5"/>
      <c r="Z118" s="9">
        <v>1.3</v>
      </c>
      <c r="AA118" s="5">
        <v>155.3175</v>
      </c>
      <c r="AB118" s="10"/>
      <c r="AC118" s="5"/>
      <c r="AD118" s="2"/>
      <c r="AE118" s="2"/>
      <c r="AF118" s="5"/>
      <c r="AG118" s="9"/>
      <c r="AH118" s="5"/>
      <c r="AI118" s="2"/>
      <c r="AJ118" s="5"/>
      <c r="AK118" s="3"/>
      <c r="AL118" s="5" t="str">
        <f>IF(AK118&gt;0,AK118*$AL$1,"")</f>
        <v/>
      </c>
      <c r="AM118" s="3"/>
      <c r="AN118" s="5"/>
      <c r="AO118" s="2"/>
      <c r="AP118" s="5" t="str">
        <f>IF(AO118&gt;0,AO118*$AP$1,"")</f>
        <v/>
      </c>
      <c r="AQ118" s="2"/>
      <c r="AR118" s="2"/>
      <c r="AS118" s="5">
        <f>SUM(O118,Q118,S118,U118,W118,Y118,AA118,AC118,AF118,AH118,AJ118)</f>
        <v>155.3175</v>
      </c>
      <c r="AT118" s="11">
        <f>(AS118/$AS$219)*100</f>
        <v>3.1464314240411172E-3</v>
      </c>
      <c r="AU118" s="5">
        <f>(AT118/100)*$AU$1</f>
        <v>3.7612441242987518</v>
      </c>
      <c r="AV118" s="44">
        <v>0</v>
      </c>
      <c r="AW118" s="44">
        <v>0</v>
      </c>
      <c r="AX118" s="46">
        <v>0</v>
      </c>
      <c r="AY118" s="45">
        <v>0</v>
      </c>
      <c r="AZ118" s="5">
        <f t="shared" si="1"/>
        <v>0</v>
      </c>
      <c r="BA118" s="1"/>
      <c r="BB118" s="1"/>
    </row>
    <row r="119" spans="1:54" s="47" customFormat="1" ht="12.75" x14ac:dyDescent="0.2">
      <c r="A119" s="1" t="s">
        <v>175</v>
      </c>
      <c r="B119" s="1" t="s">
        <v>173</v>
      </c>
      <c r="C119" s="1" t="s">
        <v>174</v>
      </c>
      <c r="D119" s="1" t="s">
        <v>84</v>
      </c>
      <c r="E119" s="1" t="s">
        <v>102</v>
      </c>
      <c r="F119" s="1" t="s">
        <v>160</v>
      </c>
      <c r="G119" s="1" t="s">
        <v>77</v>
      </c>
      <c r="H119" s="1" t="s">
        <v>53</v>
      </c>
      <c r="I119" s="2">
        <v>2.76</v>
      </c>
      <c r="J119" s="2">
        <v>2.14</v>
      </c>
      <c r="K119" s="2">
        <f>SUM(N119,P119,R119,T119,V119,X119,Z119,AB119,AE119,AG119,AI119)</f>
        <v>0.39</v>
      </c>
      <c r="L119" s="2">
        <f>SUM(M119,AD119,AK119,AM119,AO119,AQ119,AR119)</f>
        <v>0</v>
      </c>
      <c r="M119" s="3"/>
      <c r="N119" s="4"/>
      <c r="O119" s="5"/>
      <c r="P119" s="6"/>
      <c r="Q119" s="5"/>
      <c r="R119" s="7"/>
      <c r="S119" s="5"/>
      <c r="T119" s="8"/>
      <c r="U119" s="5"/>
      <c r="V119" s="2"/>
      <c r="W119" s="5"/>
      <c r="X119" s="2"/>
      <c r="Y119" s="5"/>
      <c r="Z119" s="9">
        <v>0.2</v>
      </c>
      <c r="AA119" s="5">
        <v>23.895</v>
      </c>
      <c r="AB119" s="10">
        <v>0.19</v>
      </c>
      <c r="AC119" s="5">
        <v>20.52</v>
      </c>
      <c r="AD119" s="2"/>
      <c r="AE119" s="2"/>
      <c r="AF119" s="5"/>
      <c r="AG119" s="9"/>
      <c r="AH119" s="5"/>
      <c r="AI119" s="2"/>
      <c r="AJ119" s="5"/>
      <c r="AK119" s="3"/>
      <c r="AL119" s="5" t="str">
        <f>IF(AK119&gt;0,AK119*$AL$1,"")</f>
        <v/>
      </c>
      <c r="AM119" s="3"/>
      <c r="AN119" s="5"/>
      <c r="AO119" s="2"/>
      <c r="AP119" s="5" t="str">
        <f>IF(AO119&gt;0,AO119*$AP$1,"")</f>
        <v/>
      </c>
      <c r="AQ119" s="2"/>
      <c r="AR119" s="2"/>
      <c r="AS119" s="5">
        <f>SUM(O119,Q119,S119,U119,W119,Y119,AA119,AC119,AF119,AH119,AJ119)</f>
        <v>44.414999999999999</v>
      </c>
      <c r="AT119" s="11">
        <f>(AS119/$AS$219)*100</f>
        <v>8.997617892303587E-4</v>
      </c>
      <c r="AU119" s="5">
        <f>(AT119/100)*$AU$1</f>
        <v>1.0755752428459708</v>
      </c>
      <c r="AV119" s="44">
        <v>0</v>
      </c>
      <c r="AW119" s="44">
        <v>0</v>
      </c>
      <c r="AX119" s="46">
        <v>0</v>
      </c>
      <c r="AY119" s="45">
        <v>0</v>
      </c>
      <c r="AZ119" s="5">
        <f t="shared" si="1"/>
        <v>0</v>
      </c>
      <c r="BA119" s="1"/>
      <c r="BB119" s="1"/>
    </row>
    <row r="120" spans="1:54" s="47" customFormat="1" ht="12.75" x14ac:dyDescent="0.2">
      <c r="A120" s="1" t="s">
        <v>175</v>
      </c>
      <c r="B120" s="1" t="s">
        <v>173</v>
      </c>
      <c r="C120" s="1" t="s">
        <v>174</v>
      </c>
      <c r="D120" s="1" t="s">
        <v>84</v>
      </c>
      <c r="E120" s="1" t="s">
        <v>103</v>
      </c>
      <c r="F120" s="1" t="s">
        <v>160</v>
      </c>
      <c r="G120" s="1" t="s">
        <v>77</v>
      </c>
      <c r="H120" s="1" t="s">
        <v>53</v>
      </c>
      <c r="I120" s="2">
        <v>2.76</v>
      </c>
      <c r="J120" s="2">
        <v>0.62</v>
      </c>
      <c r="K120" s="2">
        <f>SUM(N120,P120,R120,T120,V120,X120,Z120,AB120,AE120,AG120,AI120)</f>
        <v>7.0000000000000007E-2</v>
      </c>
      <c r="L120" s="2">
        <f>SUM(M120,AD120,AK120,AM120,AO120,AQ120,AR120)</f>
        <v>0</v>
      </c>
      <c r="M120" s="3"/>
      <c r="N120" s="4"/>
      <c r="O120" s="5"/>
      <c r="P120" s="6"/>
      <c r="Q120" s="5"/>
      <c r="R120" s="7"/>
      <c r="S120" s="5"/>
      <c r="T120" s="8"/>
      <c r="U120" s="5"/>
      <c r="V120" s="2"/>
      <c r="W120" s="5"/>
      <c r="X120" s="2"/>
      <c r="Y120" s="5"/>
      <c r="Z120" s="9">
        <v>7.0000000000000007E-2</v>
      </c>
      <c r="AA120" s="5">
        <v>8.3632500000000007</v>
      </c>
      <c r="AB120" s="10"/>
      <c r="AC120" s="5"/>
      <c r="AD120" s="2"/>
      <c r="AE120" s="2"/>
      <c r="AF120" s="5"/>
      <c r="AG120" s="9"/>
      <c r="AH120" s="5"/>
      <c r="AI120" s="2"/>
      <c r="AJ120" s="5"/>
      <c r="AK120" s="3"/>
      <c r="AL120" s="5" t="str">
        <f>IF(AK120&gt;0,AK120*$AL$1,"")</f>
        <v/>
      </c>
      <c r="AM120" s="3"/>
      <c r="AN120" s="5"/>
      <c r="AO120" s="2"/>
      <c r="AP120" s="5" t="str">
        <f>IF(AO120&gt;0,AO120*$AP$1,"")</f>
        <v/>
      </c>
      <c r="AQ120" s="2"/>
      <c r="AR120" s="2"/>
      <c r="AS120" s="5">
        <f>SUM(O120,Q120,S120,U120,W120,Y120,AA120,AC120,AF120,AH120,AJ120)</f>
        <v>8.3632500000000007</v>
      </c>
      <c r="AT120" s="11">
        <f>(AS120/$AS$219)*100</f>
        <v>1.6942323052529098E-4</v>
      </c>
      <c r="AU120" s="5">
        <f>(AT120/100)*$AU$1</f>
        <v>0.20252852976993285</v>
      </c>
      <c r="AV120" s="44">
        <v>0</v>
      </c>
      <c r="AW120" s="44">
        <v>0</v>
      </c>
      <c r="AX120" s="46">
        <v>0</v>
      </c>
      <c r="AY120" s="45">
        <v>0</v>
      </c>
      <c r="AZ120" s="5">
        <f t="shared" si="1"/>
        <v>0</v>
      </c>
      <c r="BA120" s="1"/>
      <c r="BB120" s="1"/>
    </row>
    <row r="121" spans="1:54" s="47" customFormat="1" ht="12.75" x14ac:dyDescent="0.2">
      <c r="A121" s="1" t="s">
        <v>176</v>
      </c>
      <c r="B121" s="1" t="s">
        <v>166</v>
      </c>
      <c r="C121" s="1" t="s">
        <v>167</v>
      </c>
      <c r="D121" s="1" t="s">
        <v>92</v>
      </c>
      <c r="E121" s="1" t="s">
        <v>67</v>
      </c>
      <c r="F121" s="1" t="s">
        <v>160</v>
      </c>
      <c r="G121" s="1" t="s">
        <v>77</v>
      </c>
      <c r="H121" s="1" t="s">
        <v>53</v>
      </c>
      <c r="I121" s="2">
        <v>80</v>
      </c>
      <c r="J121" s="2">
        <v>39.799999999999997</v>
      </c>
      <c r="K121" s="2">
        <f>SUM(N121,P121,R121,T121,V121,X121,Z121,AB121,AE121,AG121,AI121)</f>
        <v>39.79</v>
      </c>
      <c r="L121" s="2">
        <f>SUM(M121,AD121,AK121,AM121,AO121,AQ121,AR121)</f>
        <v>0</v>
      </c>
      <c r="M121" s="3"/>
      <c r="N121" s="4"/>
      <c r="O121" s="5"/>
      <c r="P121" s="6">
        <v>13.61</v>
      </c>
      <c r="Q121" s="5">
        <v>23554.512750000002</v>
      </c>
      <c r="R121" s="7">
        <v>26.04</v>
      </c>
      <c r="S121" s="5">
        <v>25148.539499999999</v>
      </c>
      <c r="T121" s="8">
        <v>0.14000000000000001</v>
      </c>
      <c r="U121" s="5">
        <v>38.762500000000003</v>
      </c>
      <c r="V121" s="2"/>
      <c r="W121" s="5"/>
      <c r="X121" s="2"/>
      <c r="Y121" s="5"/>
      <c r="Z121" s="9"/>
      <c r="AA121" s="5"/>
      <c r="AB121" s="10"/>
      <c r="AC121" s="5"/>
      <c r="AD121" s="2"/>
      <c r="AE121" s="2"/>
      <c r="AF121" s="5"/>
      <c r="AG121" s="9"/>
      <c r="AH121" s="5"/>
      <c r="AI121" s="2"/>
      <c r="AJ121" s="5"/>
      <c r="AK121" s="3"/>
      <c r="AL121" s="5" t="str">
        <f>IF(AK121&gt;0,AK121*$AL$1,"")</f>
        <v/>
      </c>
      <c r="AM121" s="3"/>
      <c r="AN121" s="5"/>
      <c r="AO121" s="2"/>
      <c r="AP121" s="5" t="str">
        <f>IF(AO121&gt;0,AO121*$AP$1,"")</f>
        <v/>
      </c>
      <c r="AQ121" s="2"/>
      <c r="AR121" s="2"/>
      <c r="AS121" s="5">
        <f>SUM(O121,Q121,S121,U121,W121,Y121,AA121,AC121,AF121,AH121,AJ121)</f>
        <v>48741.814749999998</v>
      </c>
      <c r="AT121" s="11">
        <f>(AS121/$AS$219)*100</f>
        <v>0.9874146673374915</v>
      </c>
      <c r="AU121" s="5">
        <f>(AT121/100)*$AU$1</f>
        <v>1180.3554933352373</v>
      </c>
      <c r="AV121" s="44">
        <v>0</v>
      </c>
      <c r="AW121" s="44">
        <v>0</v>
      </c>
      <c r="AX121" s="46">
        <v>0</v>
      </c>
      <c r="AY121" s="45">
        <v>0</v>
      </c>
      <c r="AZ121" s="5">
        <f t="shared" si="1"/>
        <v>0</v>
      </c>
      <c r="BA121" s="1"/>
      <c r="BB121" s="1"/>
    </row>
    <row r="122" spans="1:54" s="47" customFormat="1" ht="12.75" x14ac:dyDescent="0.2">
      <c r="A122" s="1" t="s">
        <v>176</v>
      </c>
      <c r="B122" s="1" t="s">
        <v>166</v>
      </c>
      <c r="C122" s="1" t="s">
        <v>167</v>
      </c>
      <c r="D122" s="1" t="s">
        <v>92</v>
      </c>
      <c r="E122" s="1" t="s">
        <v>64</v>
      </c>
      <c r="F122" s="1" t="s">
        <v>160</v>
      </c>
      <c r="G122" s="1" t="s">
        <v>77</v>
      </c>
      <c r="H122" s="1" t="s">
        <v>53</v>
      </c>
      <c r="I122" s="2">
        <v>80</v>
      </c>
      <c r="J122" s="2">
        <v>40.04</v>
      </c>
      <c r="K122" s="2">
        <f>SUM(N122,P122,R122,T122,V122,X122,Z122,AB122,AE122,AG122,AI122)</f>
        <v>23.389999999999997</v>
      </c>
      <c r="L122" s="2">
        <f>SUM(M122,AD122,AK122,AM122,AO122,AQ122,AR122)</f>
        <v>0</v>
      </c>
      <c r="M122" s="3"/>
      <c r="N122" s="4"/>
      <c r="O122" s="5"/>
      <c r="P122" s="6"/>
      <c r="Q122" s="5"/>
      <c r="R122" s="7">
        <v>19.739999999999998</v>
      </c>
      <c r="S122" s="5">
        <v>19693.611000000001</v>
      </c>
      <c r="T122" s="8">
        <v>3.65</v>
      </c>
      <c r="U122" s="5">
        <v>1091.4412500000001</v>
      </c>
      <c r="V122" s="2"/>
      <c r="W122" s="5"/>
      <c r="X122" s="2"/>
      <c r="Y122" s="5"/>
      <c r="Z122" s="9"/>
      <c r="AA122" s="5"/>
      <c r="AB122" s="10"/>
      <c r="AC122" s="5"/>
      <c r="AD122" s="2"/>
      <c r="AE122" s="2"/>
      <c r="AF122" s="5"/>
      <c r="AG122" s="9"/>
      <c r="AH122" s="5"/>
      <c r="AI122" s="2"/>
      <c r="AJ122" s="5"/>
      <c r="AK122" s="3"/>
      <c r="AL122" s="5" t="str">
        <f>IF(AK122&gt;0,AK122*$AL$1,"")</f>
        <v/>
      </c>
      <c r="AM122" s="3"/>
      <c r="AN122" s="5"/>
      <c r="AO122" s="2"/>
      <c r="AP122" s="5" t="str">
        <f>IF(AO122&gt;0,AO122*$AP$1,"")</f>
        <v/>
      </c>
      <c r="AQ122" s="2"/>
      <c r="AR122" s="2"/>
      <c r="AS122" s="5">
        <f>SUM(O122,Q122,S122,U122,W122,Y122,AA122,AC122,AF122,AH122,AJ122)</f>
        <v>20785.052250000001</v>
      </c>
      <c r="AT122" s="11">
        <f>(AS122/$AS$219)*100</f>
        <v>0.42106486100881441</v>
      </c>
      <c r="AU122" s="5">
        <f>(AT122/100)*$AU$1</f>
        <v>503.34093484993673</v>
      </c>
      <c r="AV122" s="44">
        <v>0</v>
      </c>
      <c r="AW122" s="44">
        <v>0</v>
      </c>
      <c r="AX122" s="46">
        <v>0</v>
      </c>
      <c r="AY122" s="45">
        <v>0</v>
      </c>
      <c r="AZ122" s="5">
        <f t="shared" si="1"/>
        <v>0</v>
      </c>
      <c r="BA122" s="1"/>
      <c r="BB122" s="1"/>
    </row>
    <row r="123" spans="1:54" s="47" customFormat="1" ht="12.75" x14ac:dyDescent="0.2">
      <c r="A123" s="1" t="s">
        <v>177</v>
      </c>
      <c r="B123" s="1" t="s">
        <v>178</v>
      </c>
      <c r="C123" s="1" t="s">
        <v>179</v>
      </c>
      <c r="D123" s="1" t="s">
        <v>90</v>
      </c>
      <c r="E123" s="1" t="s">
        <v>86</v>
      </c>
      <c r="F123" s="1" t="s">
        <v>160</v>
      </c>
      <c r="G123" s="1" t="s">
        <v>77</v>
      </c>
      <c r="H123" s="1" t="s">
        <v>53</v>
      </c>
      <c r="I123" s="2">
        <v>80</v>
      </c>
      <c r="J123" s="2">
        <v>39.799999999999997</v>
      </c>
      <c r="K123" s="2">
        <f>SUM(N123,P123,R123,T123,V123,X123,Z123,AB123,AE123,AG123,AI123)</f>
        <v>18.869999999999997</v>
      </c>
      <c r="L123" s="2">
        <f>SUM(M123,AD123,AK123,AM123,AO123,AQ123,AR123)</f>
        <v>0</v>
      </c>
      <c r="M123" s="3"/>
      <c r="N123" s="4"/>
      <c r="O123" s="5"/>
      <c r="P123" s="6">
        <v>6.95</v>
      </c>
      <c r="Q123" s="5">
        <v>14782.12875</v>
      </c>
      <c r="R123" s="7">
        <v>10.29</v>
      </c>
      <c r="S123" s="5">
        <v>10265.818499999999</v>
      </c>
      <c r="T123" s="8">
        <v>1.63</v>
      </c>
      <c r="U123" s="5">
        <v>487.41075000000001</v>
      </c>
      <c r="V123" s="2"/>
      <c r="W123" s="5"/>
      <c r="X123" s="2"/>
      <c r="Y123" s="5"/>
      <c r="Z123" s="9"/>
      <c r="AA123" s="5"/>
      <c r="AB123" s="10"/>
      <c r="AC123" s="5"/>
      <c r="AD123" s="2"/>
      <c r="AE123" s="2"/>
      <c r="AF123" s="5"/>
      <c r="AG123" s="9"/>
      <c r="AH123" s="5"/>
      <c r="AI123" s="2"/>
      <c r="AJ123" s="5"/>
      <c r="AK123" s="3"/>
      <c r="AL123" s="5" t="str">
        <f>IF(AK123&gt;0,AK123*$AL$1,"")</f>
        <v/>
      </c>
      <c r="AM123" s="3"/>
      <c r="AN123" s="5"/>
      <c r="AO123" s="2"/>
      <c r="AP123" s="5" t="str">
        <f>IF(AO123&gt;0,AO123*$AP$1,"")</f>
        <v/>
      </c>
      <c r="AQ123" s="2"/>
      <c r="AR123" s="2"/>
      <c r="AS123" s="5">
        <f>SUM(O123,Q123,S123,U123,W123,Y123,AA123,AC123,AF123,AH123,AJ123)</f>
        <v>25535.357999999997</v>
      </c>
      <c r="AT123" s="11">
        <f>(AS123/$AS$219)*100</f>
        <v>0.51729684572143986</v>
      </c>
      <c r="AU123" s="5">
        <f>(AT123/100)*$AU$1</f>
        <v>618.37664937540922</v>
      </c>
      <c r="AV123" s="44">
        <v>0</v>
      </c>
      <c r="AW123" s="44">
        <v>0</v>
      </c>
      <c r="AX123" s="46">
        <v>0</v>
      </c>
      <c r="AY123" s="45">
        <v>0</v>
      </c>
      <c r="AZ123" s="5">
        <f t="shared" si="1"/>
        <v>0</v>
      </c>
      <c r="BA123" s="1"/>
      <c r="BB123" s="1"/>
    </row>
    <row r="124" spans="1:54" s="47" customFormat="1" ht="12.75" x14ac:dyDescent="0.2">
      <c r="A124" s="1" t="s">
        <v>177</v>
      </c>
      <c r="B124" s="1" t="s">
        <v>178</v>
      </c>
      <c r="C124" s="1" t="s">
        <v>179</v>
      </c>
      <c r="D124" s="1" t="s">
        <v>90</v>
      </c>
      <c r="E124" s="1" t="s">
        <v>50</v>
      </c>
      <c r="F124" s="1" t="s">
        <v>160</v>
      </c>
      <c r="G124" s="1" t="s">
        <v>77</v>
      </c>
      <c r="H124" s="1" t="s">
        <v>53</v>
      </c>
      <c r="I124" s="2">
        <v>80</v>
      </c>
      <c r="J124" s="2">
        <v>40.04</v>
      </c>
      <c r="K124" s="2">
        <f>SUM(N124,P124,R124,T124,V124,X124,Z124,AB124,AE124,AG124,AI124)</f>
        <v>3.28</v>
      </c>
      <c r="L124" s="2">
        <f>SUM(M124,AD124,AK124,AM124,AO124,AQ124,AR124)</f>
        <v>0</v>
      </c>
      <c r="M124" s="3"/>
      <c r="N124" s="4"/>
      <c r="O124" s="5"/>
      <c r="P124" s="6"/>
      <c r="Q124" s="5"/>
      <c r="R124" s="7">
        <v>3.28</v>
      </c>
      <c r="S124" s="5">
        <v>3272.2919999999999</v>
      </c>
      <c r="T124" s="8"/>
      <c r="U124" s="5"/>
      <c r="V124" s="2"/>
      <c r="W124" s="5"/>
      <c r="X124" s="2"/>
      <c r="Y124" s="5"/>
      <c r="Z124" s="9"/>
      <c r="AA124" s="5"/>
      <c r="AB124" s="10"/>
      <c r="AC124" s="5"/>
      <c r="AD124" s="2"/>
      <c r="AE124" s="2"/>
      <c r="AF124" s="5"/>
      <c r="AG124" s="9"/>
      <c r="AH124" s="5"/>
      <c r="AI124" s="2"/>
      <c r="AJ124" s="5"/>
      <c r="AK124" s="3"/>
      <c r="AL124" s="5" t="str">
        <f>IF(AK124&gt;0,AK124*$AL$1,"")</f>
        <v/>
      </c>
      <c r="AM124" s="3"/>
      <c r="AN124" s="5"/>
      <c r="AO124" s="2"/>
      <c r="AP124" s="5" t="str">
        <f>IF(AO124&gt;0,AO124*$AP$1,"")</f>
        <v/>
      </c>
      <c r="AQ124" s="2"/>
      <c r="AR124" s="2"/>
      <c r="AS124" s="5">
        <f>SUM(O124,Q124,S124,U124,W124,Y124,AA124,AC124,AF124,AH124,AJ124)</f>
        <v>3272.2919999999999</v>
      </c>
      <c r="AT124" s="11">
        <f>(AS124/$AS$219)*100</f>
        <v>6.6290291676329813E-2</v>
      </c>
      <c r="AU124" s="5">
        <f>(AT124/100)*$AU$1</f>
        <v>79.243414669884658</v>
      </c>
      <c r="AV124" s="44">
        <v>0</v>
      </c>
      <c r="AW124" s="44">
        <v>0</v>
      </c>
      <c r="AX124" s="46">
        <v>0</v>
      </c>
      <c r="AY124" s="45">
        <v>0</v>
      </c>
      <c r="AZ124" s="5">
        <f t="shared" si="1"/>
        <v>0</v>
      </c>
      <c r="BA124" s="1"/>
      <c r="BB124" s="1"/>
    </row>
    <row r="125" spans="1:54" s="47" customFormat="1" ht="12.75" x14ac:dyDescent="0.2">
      <c r="A125" s="1" t="s">
        <v>180</v>
      </c>
      <c r="B125" s="1" t="s">
        <v>319</v>
      </c>
      <c r="C125" s="1" t="s">
        <v>320</v>
      </c>
      <c r="D125" s="1" t="s">
        <v>119</v>
      </c>
      <c r="E125" s="1" t="s">
        <v>80</v>
      </c>
      <c r="F125" s="1" t="s">
        <v>181</v>
      </c>
      <c r="G125" s="1" t="s">
        <v>77</v>
      </c>
      <c r="H125" s="1" t="s">
        <v>53</v>
      </c>
      <c r="I125" s="2">
        <v>71.5</v>
      </c>
      <c r="J125" s="2">
        <v>36.869999999999997</v>
      </c>
      <c r="K125" s="2">
        <f>SUM(N125,P125,R125,T125,V125,X125,Z125,AB125,AE125,AG125,AI125)</f>
        <v>0.28000000000000003</v>
      </c>
      <c r="L125" s="2">
        <f>SUM(M125,AD125,AK125,AM125,AO125,AQ125,AR125)</f>
        <v>0</v>
      </c>
      <c r="M125" s="3"/>
      <c r="N125" s="4"/>
      <c r="O125" s="5"/>
      <c r="P125" s="6"/>
      <c r="Q125" s="5"/>
      <c r="R125" s="7">
        <v>0.28000000000000003</v>
      </c>
      <c r="S125" s="5">
        <v>279.34199999999998</v>
      </c>
      <c r="T125" s="8"/>
      <c r="U125" s="5"/>
      <c r="V125" s="2"/>
      <c r="W125" s="5"/>
      <c r="X125" s="2"/>
      <c r="Y125" s="5"/>
      <c r="Z125" s="9"/>
      <c r="AA125" s="5"/>
      <c r="AB125" s="10"/>
      <c r="AC125" s="5"/>
      <c r="AD125" s="2"/>
      <c r="AE125" s="2"/>
      <c r="AF125" s="5"/>
      <c r="AG125" s="9"/>
      <c r="AH125" s="5"/>
      <c r="AI125" s="2"/>
      <c r="AJ125" s="5"/>
      <c r="AK125" s="3"/>
      <c r="AL125" s="5" t="str">
        <f>IF(AK125&gt;0,AK125*$AL$1,"")</f>
        <v/>
      </c>
      <c r="AM125" s="3"/>
      <c r="AN125" s="5"/>
      <c r="AO125" s="2"/>
      <c r="AP125" s="5" t="str">
        <f>IF(AO125&gt;0,AO125*$AP$1,"")</f>
        <v/>
      </c>
      <c r="AQ125" s="2"/>
      <c r="AR125" s="2"/>
      <c r="AS125" s="5">
        <f>SUM(O125,Q125,S125,U125,W125,Y125,AA125,AC125,AF125,AH125,AJ125)</f>
        <v>279.34199999999998</v>
      </c>
      <c r="AT125" s="11">
        <f>(AS125/$AS$219)*100</f>
        <v>5.6589273382232769E-3</v>
      </c>
      <c r="AU125" s="5">
        <f>(AT125/100)*$AU$1</f>
        <v>6.7646817401121053</v>
      </c>
      <c r="AV125" s="44">
        <v>0</v>
      </c>
      <c r="AW125" s="44">
        <v>0</v>
      </c>
      <c r="AX125" s="46">
        <v>0</v>
      </c>
      <c r="AY125" s="45">
        <v>0</v>
      </c>
      <c r="AZ125" s="5">
        <f t="shared" si="1"/>
        <v>0</v>
      </c>
      <c r="BA125" s="1"/>
      <c r="BB125" s="1"/>
    </row>
    <row r="126" spans="1:54" s="47" customFormat="1" ht="12.75" x14ac:dyDescent="0.2">
      <c r="A126" s="1" t="s">
        <v>182</v>
      </c>
      <c r="B126" s="1" t="s">
        <v>319</v>
      </c>
      <c r="C126" s="1" t="s">
        <v>320</v>
      </c>
      <c r="D126" s="1" t="s">
        <v>119</v>
      </c>
      <c r="E126" s="1" t="s">
        <v>79</v>
      </c>
      <c r="F126" s="1" t="s">
        <v>181</v>
      </c>
      <c r="G126" s="1" t="s">
        <v>77</v>
      </c>
      <c r="H126" s="1" t="s">
        <v>53</v>
      </c>
      <c r="I126" s="2">
        <v>75</v>
      </c>
      <c r="J126" s="2">
        <v>31.21</v>
      </c>
      <c r="K126" s="2">
        <f>SUM(N126,P126,R126,T126,V126,X126,Z126,AB126,AE126,AG126,AI126)</f>
        <v>4.83</v>
      </c>
      <c r="L126" s="2">
        <f>SUM(M126,AD126,AK126,AM126,AO126,AQ126,AR126)</f>
        <v>0</v>
      </c>
      <c r="M126" s="3"/>
      <c r="N126" s="4"/>
      <c r="O126" s="5"/>
      <c r="P126" s="6">
        <v>0.21</v>
      </c>
      <c r="Q126" s="5">
        <v>446.65424999999999</v>
      </c>
      <c r="R126" s="7">
        <v>2.74</v>
      </c>
      <c r="S126" s="5">
        <v>2733.5610000000011</v>
      </c>
      <c r="T126" s="8">
        <v>1.88</v>
      </c>
      <c r="U126" s="5">
        <v>562.16700000000003</v>
      </c>
      <c r="V126" s="2"/>
      <c r="W126" s="5"/>
      <c r="X126" s="2"/>
      <c r="Y126" s="5"/>
      <c r="Z126" s="9"/>
      <c r="AA126" s="5"/>
      <c r="AB126" s="10"/>
      <c r="AC126" s="5"/>
      <c r="AD126" s="2"/>
      <c r="AE126" s="2"/>
      <c r="AF126" s="5"/>
      <c r="AG126" s="9"/>
      <c r="AH126" s="5"/>
      <c r="AI126" s="2"/>
      <c r="AJ126" s="5"/>
      <c r="AK126" s="3"/>
      <c r="AL126" s="5" t="str">
        <f>IF(AK126&gt;0,AK126*$AL$1,"")</f>
        <v/>
      </c>
      <c r="AM126" s="3"/>
      <c r="AN126" s="5"/>
      <c r="AO126" s="2"/>
      <c r="AP126" s="5" t="str">
        <f>IF(AO126&gt;0,AO126*$AP$1,"")</f>
        <v/>
      </c>
      <c r="AQ126" s="2"/>
      <c r="AR126" s="2"/>
      <c r="AS126" s="5">
        <f>SUM(O126,Q126,S126,U126,W126,Y126,AA126,AC126,AF126,AH126,AJ126)</f>
        <v>3742.382250000001</v>
      </c>
      <c r="AT126" s="11">
        <f>(AS126/$AS$219)*100</f>
        <v>7.5813408741279661E-2</v>
      </c>
      <c r="AU126" s="5">
        <f>(AT126/100)*$AU$1</f>
        <v>90.62734880932571</v>
      </c>
      <c r="AV126" s="44">
        <v>0</v>
      </c>
      <c r="AW126" s="44">
        <v>0</v>
      </c>
      <c r="AX126" s="46">
        <v>0</v>
      </c>
      <c r="AY126" s="45">
        <v>0</v>
      </c>
      <c r="AZ126" s="5">
        <f t="shared" si="1"/>
        <v>0</v>
      </c>
      <c r="BA126" s="1"/>
      <c r="BB126" s="1"/>
    </row>
    <row r="127" spans="1:54" s="47" customFormat="1" ht="12.75" x14ac:dyDescent="0.2">
      <c r="A127" s="1" t="s">
        <v>183</v>
      </c>
      <c r="B127" s="1" t="s">
        <v>331</v>
      </c>
      <c r="C127" s="1" t="s">
        <v>332</v>
      </c>
      <c r="D127" s="1" t="s">
        <v>185</v>
      </c>
      <c r="E127" s="1" t="s">
        <v>101</v>
      </c>
      <c r="F127" s="1" t="s">
        <v>181</v>
      </c>
      <c r="G127" s="1" t="s">
        <v>77</v>
      </c>
      <c r="H127" s="1" t="s">
        <v>53</v>
      </c>
      <c r="I127" s="2">
        <v>54</v>
      </c>
      <c r="J127" s="2">
        <v>40.619999999999997</v>
      </c>
      <c r="K127" s="2">
        <f>SUM(N127,P127,R127,T127,V127,X127,Z127,AB127,AE127,AG127,AI127)</f>
        <v>3.23</v>
      </c>
      <c r="L127" s="2">
        <f>SUM(M127,AD127,AK127,AM127,AO127,AQ127,AR127)</f>
        <v>13.75</v>
      </c>
      <c r="M127" s="3">
        <v>13.75</v>
      </c>
      <c r="N127" s="4"/>
      <c r="O127" s="5"/>
      <c r="P127" s="6"/>
      <c r="Q127" s="5"/>
      <c r="R127" s="7"/>
      <c r="S127" s="5"/>
      <c r="T127" s="8">
        <v>3.22</v>
      </c>
      <c r="U127" s="5">
        <v>3569.37</v>
      </c>
      <c r="V127" s="2"/>
      <c r="W127" s="5"/>
      <c r="X127" s="2"/>
      <c r="Y127" s="5"/>
      <c r="Z127" s="9"/>
      <c r="AA127" s="5"/>
      <c r="AB127" s="10">
        <v>0.01</v>
      </c>
      <c r="AC127" s="5">
        <v>1.2</v>
      </c>
      <c r="AD127" s="2"/>
      <c r="AE127" s="2"/>
      <c r="AF127" s="5"/>
      <c r="AG127" s="9"/>
      <c r="AH127" s="5"/>
      <c r="AI127" s="2"/>
      <c r="AJ127" s="5"/>
      <c r="AK127" s="3"/>
      <c r="AL127" s="5" t="str">
        <f>IF(AK127&gt;0,AK127*$AL$1,"")</f>
        <v/>
      </c>
      <c r="AM127" s="3"/>
      <c r="AN127" s="5"/>
      <c r="AO127" s="2"/>
      <c r="AP127" s="5" t="str">
        <f>IF(AO127&gt;0,AO127*$AP$1,"")</f>
        <v/>
      </c>
      <c r="AQ127" s="2"/>
      <c r="AR127" s="2"/>
      <c r="AS127" s="5">
        <f>SUM(O127,Q127,S127,U127,W127,Y127,AA127,AC127,AF127,AH127,AJ127)</f>
        <v>3570.5699999999997</v>
      </c>
      <c r="AT127" s="11">
        <f>(AS127/$AS$219)*100</f>
        <v>7.2332825661876432E-2</v>
      </c>
      <c r="AU127" s="5">
        <f>(AT127/100)*$AU$1</f>
        <v>86.466659796207082</v>
      </c>
      <c r="AV127" s="44">
        <v>0</v>
      </c>
      <c r="AW127" s="44">
        <v>13.75</v>
      </c>
      <c r="AX127" s="46">
        <v>0</v>
      </c>
      <c r="AY127" s="45">
        <v>0</v>
      </c>
      <c r="AZ127" s="5">
        <f t="shared" si="1"/>
        <v>0</v>
      </c>
      <c r="BA127" s="1"/>
      <c r="BB127" s="1"/>
    </row>
    <row r="128" spans="1:54" s="47" customFormat="1" ht="12.75" x14ac:dyDescent="0.2">
      <c r="A128" s="1" t="s">
        <v>183</v>
      </c>
      <c r="B128" s="1" t="s">
        <v>331</v>
      </c>
      <c r="C128" s="1" t="s">
        <v>332</v>
      </c>
      <c r="D128" s="1" t="s">
        <v>185</v>
      </c>
      <c r="E128" s="1" t="s">
        <v>102</v>
      </c>
      <c r="F128" s="1" t="s">
        <v>181</v>
      </c>
      <c r="G128" s="1" t="s">
        <v>77</v>
      </c>
      <c r="H128" s="1" t="s">
        <v>53</v>
      </c>
      <c r="I128" s="2">
        <v>54</v>
      </c>
      <c r="J128" s="2">
        <v>14.61</v>
      </c>
      <c r="K128" s="2">
        <f>SUM(N128,P128,R128,T128,V128,X128,Z128,AB128,AE128,AG128,AI128)</f>
        <v>2.23</v>
      </c>
      <c r="L128" s="2">
        <f>SUM(M128,AD128,AK128,AM128,AO128,AQ128,AR128)</f>
        <v>3.01</v>
      </c>
      <c r="M128" s="3">
        <v>3.01</v>
      </c>
      <c r="N128" s="4"/>
      <c r="O128" s="5"/>
      <c r="P128" s="6"/>
      <c r="Q128" s="5"/>
      <c r="R128" s="7"/>
      <c r="S128" s="5"/>
      <c r="T128" s="8">
        <v>2.23</v>
      </c>
      <c r="U128" s="5">
        <v>2471.9549999999999</v>
      </c>
      <c r="V128" s="2"/>
      <c r="W128" s="5"/>
      <c r="X128" s="2"/>
      <c r="Y128" s="5"/>
      <c r="Z128" s="9"/>
      <c r="AA128" s="5"/>
      <c r="AB128" s="10"/>
      <c r="AC128" s="5"/>
      <c r="AD128" s="2"/>
      <c r="AE128" s="2"/>
      <c r="AF128" s="5"/>
      <c r="AG128" s="9"/>
      <c r="AH128" s="5"/>
      <c r="AI128" s="2"/>
      <c r="AJ128" s="5"/>
      <c r="AK128" s="3"/>
      <c r="AL128" s="5" t="str">
        <f>IF(AK128&gt;0,AK128*$AL$1,"")</f>
        <v/>
      </c>
      <c r="AM128" s="3"/>
      <c r="AN128" s="5"/>
      <c r="AO128" s="2"/>
      <c r="AP128" s="5" t="str">
        <f>IF(AO128&gt;0,AO128*$AP$1,"")</f>
        <v/>
      </c>
      <c r="AQ128" s="2"/>
      <c r="AR128" s="2"/>
      <c r="AS128" s="5">
        <f>SUM(O128,Q128,S128,U128,W128,Y128,AA128,AC128,AF128,AH128,AJ128)</f>
        <v>2471.9549999999999</v>
      </c>
      <c r="AT128" s="11">
        <f>(AS128/$AS$219)*100</f>
        <v>5.0077015731102813E-2</v>
      </c>
      <c r="AU128" s="5">
        <f>(AT128/100)*$AU$1</f>
        <v>59.862064604960302</v>
      </c>
      <c r="AV128" s="44">
        <v>0</v>
      </c>
      <c r="AW128" s="44">
        <v>3.01</v>
      </c>
      <c r="AX128" s="46">
        <v>0</v>
      </c>
      <c r="AY128" s="45">
        <v>0</v>
      </c>
      <c r="AZ128" s="5">
        <f t="shared" si="1"/>
        <v>0</v>
      </c>
      <c r="BA128" s="1"/>
      <c r="BB128" s="1"/>
    </row>
    <row r="129" spans="1:54" s="47" customFormat="1" ht="12.75" x14ac:dyDescent="0.2">
      <c r="A129" s="1" t="s">
        <v>186</v>
      </c>
      <c r="B129" s="1" t="s">
        <v>187</v>
      </c>
      <c r="C129" s="1" t="s">
        <v>188</v>
      </c>
      <c r="D129" s="1" t="s">
        <v>94</v>
      </c>
      <c r="E129" s="1" t="s">
        <v>102</v>
      </c>
      <c r="F129" s="1" t="s">
        <v>181</v>
      </c>
      <c r="G129" s="1" t="s">
        <v>77</v>
      </c>
      <c r="H129" s="1" t="s">
        <v>53</v>
      </c>
      <c r="I129" s="2">
        <v>12.77</v>
      </c>
      <c r="J129" s="2">
        <v>10</v>
      </c>
      <c r="K129" s="2">
        <f>SUM(N129,P129,R129,T129,V129,X129,Z129,AB129,AE129,AG129,AI129)</f>
        <v>5.76</v>
      </c>
      <c r="L129" s="2">
        <f>SUM(M129,AD129,AK129,AM129,AO129,AQ129,AR129)</f>
        <v>0</v>
      </c>
      <c r="M129" s="3"/>
      <c r="N129" s="4"/>
      <c r="O129" s="5"/>
      <c r="P129" s="6"/>
      <c r="Q129" s="5"/>
      <c r="R129" s="7"/>
      <c r="S129" s="5"/>
      <c r="T129" s="8">
        <v>5.76</v>
      </c>
      <c r="U129" s="5">
        <v>6384.96</v>
      </c>
      <c r="V129" s="2"/>
      <c r="W129" s="5"/>
      <c r="X129" s="2"/>
      <c r="Y129" s="5"/>
      <c r="Z129" s="9"/>
      <c r="AA129" s="5"/>
      <c r="AB129" s="10"/>
      <c r="AC129" s="5"/>
      <c r="AD129" s="2"/>
      <c r="AE129" s="2"/>
      <c r="AF129" s="5"/>
      <c r="AG129" s="9"/>
      <c r="AH129" s="5"/>
      <c r="AI129" s="2"/>
      <c r="AJ129" s="5"/>
      <c r="AK129" s="3"/>
      <c r="AL129" s="5" t="str">
        <f>IF(AK129&gt;0,AK129*$AL$1,"")</f>
        <v/>
      </c>
      <c r="AM129" s="3"/>
      <c r="AN129" s="5"/>
      <c r="AO129" s="2"/>
      <c r="AP129" s="5" t="str">
        <f>IF(AO129&gt;0,AO129*$AP$1,"")</f>
        <v/>
      </c>
      <c r="AQ129" s="2"/>
      <c r="AR129" s="2"/>
      <c r="AS129" s="5">
        <f>SUM(O129,Q129,S129,U129,W129,Y129,AA129,AC129,AF129,AH129,AJ129)</f>
        <v>6384.96</v>
      </c>
      <c r="AT129" s="11">
        <f>(AS129/$AS$219)*100</f>
        <v>0.12934691058796063</v>
      </c>
      <c r="AU129" s="5">
        <f>(AT129/100)*$AU$1</f>
        <v>154.62129691684814</v>
      </c>
      <c r="AV129" s="44">
        <v>0</v>
      </c>
      <c r="AW129" s="44">
        <v>0</v>
      </c>
      <c r="AX129" s="46">
        <v>0</v>
      </c>
      <c r="AY129" s="45">
        <v>0</v>
      </c>
      <c r="AZ129" s="5">
        <f t="shared" si="1"/>
        <v>0</v>
      </c>
      <c r="BA129" s="1"/>
      <c r="BB129" s="1"/>
    </row>
    <row r="130" spans="1:54" s="47" customFormat="1" ht="12.75" x14ac:dyDescent="0.2">
      <c r="A130" s="1" t="s">
        <v>189</v>
      </c>
      <c r="B130" s="1" t="s">
        <v>190</v>
      </c>
      <c r="C130" s="1" t="s">
        <v>304</v>
      </c>
      <c r="D130" s="1" t="s">
        <v>305</v>
      </c>
      <c r="E130" s="1" t="s">
        <v>102</v>
      </c>
      <c r="F130" s="1">
        <v>14</v>
      </c>
      <c r="G130" s="1">
        <v>104</v>
      </c>
      <c r="H130" s="1">
        <v>39</v>
      </c>
      <c r="I130" s="2">
        <v>12.98</v>
      </c>
      <c r="J130" s="2">
        <v>12.97</v>
      </c>
      <c r="K130" s="2">
        <f>SUM(N130,P130,R130,T130,V130,X130,Z130,AB130,AE130,AG130,AI130)</f>
        <v>0.01</v>
      </c>
      <c r="L130" s="2">
        <f>SUM(M130,AD130,AK130,AM130,AO130,AQ130,AR130)</f>
        <v>0</v>
      </c>
      <c r="M130" s="3"/>
      <c r="N130" s="4"/>
      <c r="O130" s="5"/>
      <c r="P130" s="6"/>
      <c r="Q130" s="5"/>
      <c r="R130" s="7"/>
      <c r="S130" s="5"/>
      <c r="T130" s="8"/>
      <c r="U130" s="5"/>
      <c r="V130" s="2"/>
      <c r="W130" s="5"/>
      <c r="X130" s="2"/>
      <c r="Y130" s="5"/>
      <c r="Z130" s="9"/>
      <c r="AA130" s="5"/>
      <c r="AB130" s="10">
        <v>0.01</v>
      </c>
      <c r="AC130" s="5">
        <v>1.1000000000000001</v>
      </c>
      <c r="AD130" s="2"/>
      <c r="AE130" s="2"/>
      <c r="AF130" s="5"/>
      <c r="AG130" s="9"/>
      <c r="AH130" s="5"/>
      <c r="AI130" s="2"/>
      <c r="AJ130" s="5"/>
      <c r="AK130" s="3"/>
      <c r="AL130" s="5"/>
      <c r="AM130" s="3"/>
      <c r="AN130" s="5"/>
      <c r="AO130" s="2"/>
      <c r="AP130" s="5"/>
      <c r="AQ130" s="2"/>
      <c r="AR130" s="2"/>
      <c r="AS130" s="5">
        <f>SUM(O130,Q130,S130,U130,W130,Y130,AA130,AC130,AF130,AH130,AJ130)</f>
        <v>1.1000000000000001</v>
      </c>
      <c r="AT130" s="11">
        <f>(AS130/$AS$219)*100</f>
        <v>2.2283867345567818E-5</v>
      </c>
      <c r="AU130" s="5">
        <f>(AT130/100)*$AU$1</f>
        <v>2.6638135024891769E-2</v>
      </c>
      <c r="AV130" s="44">
        <v>0</v>
      </c>
      <c r="AW130" s="44">
        <v>0</v>
      </c>
      <c r="AX130" s="46">
        <v>0</v>
      </c>
      <c r="AY130" s="45">
        <v>0</v>
      </c>
      <c r="AZ130" s="5">
        <f t="shared" si="1"/>
        <v>0</v>
      </c>
      <c r="BA130" s="1"/>
      <c r="BB130" s="1"/>
    </row>
    <row r="131" spans="1:54" s="47" customFormat="1" ht="12.75" x14ac:dyDescent="0.2">
      <c r="A131" s="1" t="s">
        <v>349</v>
      </c>
      <c r="B131" s="1" t="s">
        <v>190</v>
      </c>
      <c r="C131" s="1" t="s">
        <v>304</v>
      </c>
      <c r="D131" s="1" t="s">
        <v>350</v>
      </c>
      <c r="E131" s="1" t="s">
        <v>79</v>
      </c>
      <c r="F131" s="1" t="s">
        <v>191</v>
      </c>
      <c r="G131" s="1" t="s">
        <v>77</v>
      </c>
      <c r="H131" s="1" t="s">
        <v>53</v>
      </c>
      <c r="I131" s="2">
        <v>6.23</v>
      </c>
      <c r="J131" s="2">
        <v>2.74</v>
      </c>
      <c r="K131" s="2">
        <f>SUM(N131,P131,R131,T131,V131,X131,Z131,AB131,AE131,AG131,AI131)</f>
        <v>0.15</v>
      </c>
      <c r="L131" s="2">
        <f>SUM(M131,AD131,AK131,AM131,AO131,AQ131,AR131)</f>
        <v>0</v>
      </c>
      <c r="M131" s="3"/>
      <c r="N131" s="4"/>
      <c r="O131" s="5"/>
      <c r="P131" s="6"/>
      <c r="Q131" s="5"/>
      <c r="R131" s="7"/>
      <c r="S131" s="5"/>
      <c r="T131" s="8"/>
      <c r="U131" s="5"/>
      <c r="V131" s="2"/>
      <c r="W131" s="5"/>
      <c r="X131" s="2"/>
      <c r="Y131" s="5"/>
      <c r="Z131" s="9"/>
      <c r="AA131" s="5"/>
      <c r="AB131" s="10">
        <v>0.15</v>
      </c>
      <c r="AC131" s="5">
        <v>16.43</v>
      </c>
      <c r="AD131" s="2"/>
      <c r="AE131" s="2"/>
      <c r="AF131" s="5"/>
      <c r="AG131" s="9"/>
      <c r="AH131" s="5"/>
      <c r="AI131" s="2"/>
      <c r="AJ131" s="5"/>
      <c r="AK131" s="3"/>
      <c r="AL131" s="5" t="str">
        <f>IF(AK131&gt;0,AK131*$AL$1,"")</f>
        <v/>
      </c>
      <c r="AM131" s="3"/>
      <c r="AN131" s="5"/>
      <c r="AO131" s="2"/>
      <c r="AP131" s="5" t="str">
        <f>IF(AO131&gt;0,AO131*$AP$1,"")</f>
        <v/>
      </c>
      <c r="AQ131" s="2"/>
      <c r="AR131" s="2"/>
      <c r="AS131" s="5">
        <f>SUM(O131,Q131,S131,U131,W131,Y131,AA131,AC131,AF131,AH131,AJ131)</f>
        <v>16.43</v>
      </c>
      <c r="AT131" s="11">
        <f>(AS131/$AS$219)*100</f>
        <v>3.3283994589789021E-4</v>
      </c>
      <c r="AU131" s="5">
        <f>(AT131/100)*$AU$1</f>
        <v>0.39787687132633798</v>
      </c>
      <c r="AV131" s="44">
        <v>0</v>
      </c>
      <c r="AW131" s="44">
        <v>0</v>
      </c>
      <c r="AX131" s="46">
        <v>0</v>
      </c>
      <c r="AY131" s="45">
        <v>0</v>
      </c>
      <c r="AZ131" s="5">
        <f t="shared" si="1"/>
        <v>0</v>
      </c>
      <c r="BA131" s="1"/>
      <c r="BB131" s="1"/>
    </row>
    <row r="132" spans="1:54" s="47" customFormat="1" ht="12.75" x14ac:dyDescent="0.2">
      <c r="A132" s="1" t="s">
        <v>192</v>
      </c>
      <c r="B132" s="1" t="s">
        <v>187</v>
      </c>
      <c r="C132" s="1" t="s">
        <v>188</v>
      </c>
      <c r="D132" s="1" t="s">
        <v>94</v>
      </c>
      <c r="E132" s="1" t="s">
        <v>79</v>
      </c>
      <c r="F132" s="1" t="s">
        <v>191</v>
      </c>
      <c r="G132" s="1" t="s">
        <v>77</v>
      </c>
      <c r="H132" s="1" t="s">
        <v>53</v>
      </c>
      <c r="I132" s="2">
        <v>89.5</v>
      </c>
      <c r="J132" s="2">
        <v>38.54</v>
      </c>
      <c r="K132" s="2">
        <f>SUM(N132,P132,R132,T132,V132,X132,Z132,AB132,AE132,AG132,AI132)</f>
        <v>9.9600000000000009</v>
      </c>
      <c r="L132" s="2">
        <f>SUM(M132,AD132,AK132,AM132,AO132,AQ132,AR132)</f>
        <v>0</v>
      </c>
      <c r="M132" s="3"/>
      <c r="N132" s="4"/>
      <c r="O132" s="5"/>
      <c r="P132" s="6"/>
      <c r="Q132" s="5"/>
      <c r="R132" s="7"/>
      <c r="S132" s="5"/>
      <c r="T132" s="8">
        <v>9.9600000000000009</v>
      </c>
      <c r="U132" s="5">
        <v>11040.66</v>
      </c>
      <c r="V132" s="2"/>
      <c r="W132" s="5"/>
      <c r="X132" s="2"/>
      <c r="Y132" s="5"/>
      <c r="Z132" s="9"/>
      <c r="AA132" s="5"/>
      <c r="AB132" s="10"/>
      <c r="AC132" s="5"/>
      <c r="AD132" s="2"/>
      <c r="AE132" s="2"/>
      <c r="AF132" s="5"/>
      <c r="AG132" s="9"/>
      <c r="AH132" s="5"/>
      <c r="AI132" s="2"/>
      <c r="AJ132" s="5"/>
      <c r="AK132" s="3"/>
      <c r="AL132" s="5" t="str">
        <f>IF(AK132&gt;0,AK132*$AL$1,"")</f>
        <v/>
      </c>
      <c r="AM132" s="3"/>
      <c r="AN132" s="5"/>
      <c r="AO132" s="2"/>
      <c r="AP132" s="5" t="str">
        <f>IF(AO132&gt;0,AO132*$AP$1,"")</f>
        <v/>
      </c>
      <c r="AQ132" s="2"/>
      <c r="AR132" s="2"/>
      <c r="AS132" s="5">
        <f>SUM(O132,Q132,S132,U132,W132,Y132,AA132,AC132,AF132,AH132,AJ132)</f>
        <v>11040.66</v>
      </c>
      <c r="AT132" s="11">
        <f>(AS132/$AS$219)*100</f>
        <v>0.22366236622501523</v>
      </c>
      <c r="AU132" s="5">
        <f>(AT132/100)*$AU$1</f>
        <v>267.3659925853832</v>
      </c>
      <c r="AV132" s="44">
        <v>0</v>
      </c>
      <c r="AW132" s="44">
        <v>0</v>
      </c>
      <c r="AX132" s="46">
        <v>0</v>
      </c>
      <c r="AY132" s="45">
        <v>0</v>
      </c>
      <c r="AZ132" s="5">
        <f t="shared" ref="AZ132:AZ195" si="2">(AY132/100)*$AZ$1</f>
        <v>0</v>
      </c>
      <c r="BA132" s="1"/>
      <c r="BB132" s="1"/>
    </row>
    <row r="133" spans="1:54" s="47" customFormat="1" ht="12.75" x14ac:dyDescent="0.2">
      <c r="A133" s="1" t="s">
        <v>210</v>
      </c>
      <c r="B133" s="1" t="s">
        <v>211</v>
      </c>
      <c r="C133" s="1" t="s">
        <v>212</v>
      </c>
      <c r="D133" s="1" t="s">
        <v>84</v>
      </c>
      <c r="E133" s="1" t="s">
        <v>102</v>
      </c>
      <c r="F133" s="1" t="s">
        <v>76</v>
      </c>
      <c r="G133" s="1" t="s">
        <v>77</v>
      </c>
      <c r="H133" s="1" t="s">
        <v>53</v>
      </c>
      <c r="I133" s="2"/>
      <c r="J133" s="2">
        <v>0.08</v>
      </c>
      <c r="K133" s="2">
        <f>SUM(N133,P133,R133,T133,V133,X133,Z133,AB133,AE133,AG133,AI133)</f>
        <v>0.08</v>
      </c>
      <c r="L133" s="2">
        <f>SUM(M133,AD133,AK133,AM133,AO133,AQ133,AR133)</f>
        <v>0</v>
      </c>
      <c r="M133" s="3"/>
      <c r="N133" s="4"/>
      <c r="O133" s="5"/>
      <c r="P133" s="6">
        <v>0.08</v>
      </c>
      <c r="Q133" s="5">
        <v>141.79499999999999</v>
      </c>
      <c r="R133" s="7"/>
      <c r="S133" s="5"/>
      <c r="T133" s="8"/>
      <c r="U133" s="5"/>
      <c r="V133" s="2"/>
      <c r="W133" s="5"/>
      <c r="X133" s="2"/>
      <c r="Y133" s="5"/>
      <c r="Z133" s="9"/>
      <c r="AA133" s="5"/>
      <c r="AB133" s="10"/>
      <c r="AC133" s="5"/>
      <c r="AD133" s="2"/>
      <c r="AE133" s="2"/>
      <c r="AF133" s="5"/>
      <c r="AG133" s="9"/>
      <c r="AH133" s="5"/>
      <c r="AI133" s="2"/>
      <c r="AJ133" s="5"/>
      <c r="AK133" s="3"/>
      <c r="AL133" s="5" t="str">
        <f>IF(AK133&gt;0,AK133*$AL$1,"")</f>
        <v/>
      </c>
      <c r="AM133" s="3"/>
      <c r="AN133" s="5"/>
      <c r="AO133" s="2"/>
      <c r="AP133" s="5" t="str">
        <f>IF(AO133&gt;0,AO133*$AP$1,"")</f>
        <v/>
      </c>
      <c r="AQ133" s="2"/>
      <c r="AR133" s="2"/>
      <c r="AS133" s="5">
        <f>SUM(O133,Q133,S133,U133,W133,Y133,AA133,AC133,AF133,AH133,AJ133)</f>
        <v>141.79499999999999</v>
      </c>
      <c r="AT133" s="11">
        <f>(AS133/$AS$219)*100</f>
        <v>2.8724917911498076E-3</v>
      </c>
      <c r="AU133" s="5">
        <f>(AT133/100)*$AU$1</f>
        <v>3.43377668714048</v>
      </c>
      <c r="AV133" s="44">
        <v>0.08</v>
      </c>
      <c r="AW133" s="44">
        <v>0</v>
      </c>
      <c r="AX133" s="46">
        <v>15.754999999999981</v>
      </c>
      <c r="AY133" s="45">
        <v>7.1834985271602234E-3</v>
      </c>
      <c r="AZ133" s="5">
        <f t="shared" si="2"/>
        <v>9.1697358699200251</v>
      </c>
      <c r="BA133" s="1"/>
      <c r="BB133" s="1"/>
    </row>
    <row r="134" spans="1:54" s="47" customFormat="1" ht="12.75" x14ac:dyDescent="0.2">
      <c r="A134" s="1" t="s">
        <v>213</v>
      </c>
      <c r="B134" s="1" t="s">
        <v>214</v>
      </c>
      <c r="C134" s="1" t="s">
        <v>215</v>
      </c>
      <c r="D134" s="1" t="s">
        <v>84</v>
      </c>
      <c r="E134" s="1" t="s">
        <v>101</v>
      </c>
      <c r="F134" s="1" t="s">
        <v>76</v>
      </c>
      <c r="G134" s="1" t="s">
        <v>77</v>
      </c>
      <c r="H134" s="1" t="s">
        <v>53</v>
      </c>
      <c r="I134" s="2"/>
      <c r="J134" s="2">
        <v>0.05</v>
      </c>
      <c r="K134" s="2">
        <f>SUM(N134,P134,R134,T134,V134,X134,Z134,AB134,AE134,AG134,AI134)</f>
        <v>0.05</v>
      </c>
      <c r="L134" s="2">
        <f>SUM(M134,AD134,AK134,AM134,AO134,AQ134,AR134)</f>
        <v>0</v>
      </c>
      <c r="M134" s="3"/>
      <c r="N134" s="4"/>
      <c r="O134" s="5"/>
      <c r="P134" s="6">
        <v>0.05</v>
      </c>
      <c r="Q134" s="5">
        <v>106.34625</v>
      </c>
      <c r="R134" s="7"/>
      <c r="S134" s="5"/>
      <c r="T134" s="8"/>
      <c r="U134" s="5"/>
      <c r="V134" s="2"/>
      <c r="W134" s="5"/>
      <c r="X134" s="2"/>
      <c r="Y134" s="5"/>
      <c r="Z134" s="9"/>
      <c r="AA134" s="5"/>
      <c r="AB134" s="10"/>
      <c r="AC134" s="5"/>
      <c r="AD134" s="2"/>
      <c r="AE134" s="2"/>
      <c r="AF134" s="5"/>
      <c r="AG134" s="9"/>
      <c r="AH134" s="5"/>
      <c r="AI134" s="2"/>
      <c r="AJ134" s="5"/>
      <c r="AK134" s="3"/>
      <c r="AL134" s="5" t="str">
        <f>IF(AK134&gt;0,AK134*$AL$1,"")</f>
        <v/>
      </c>
      <c r="AM134" s="3"/>
      <c r="AN134" s="5"/>
      <c r="AO134" s="2"/>
      <c r="AP134" s="5" t="str">
        <f>IF(AO134&gt;0,AO134*$AP$1,"")</f>
        <v/>
      </c>
      <c r="AQ134" s="2"/>
      <c r="AR134" s="2"/>
      <c r="AS134" s="5">
        <f>SUM(O134,Q134,S134,U134,W134,Y134,AA134,AC134,AF134,AH134,AJ134)</f>
        <v>106.34625</v>
      </c>
      <c r="AT134" s="11">
        <f>(AS134/$AS$219)*100</f>
        <v>2.1543688433623559E-3</v>
      </c>
      <c r="AU134" s="5">
        <f>(AT134/100)*$AU$1</f>
        <v>2.5753325153553601</v>
      </c>
      <c r="AV134" s="44">
        <v>0</v>
      </c>
      <c r="AW134" s="44">
        <v>0</v>
      </c>
      <c r="AX134" s="46">
        <v>0</v>
      </c>
      <c r="AY134" s="45">
        <v>0</v>
      </c>
      <c r="AZ134" s="5">
        <f t="shared" si="2"/>
        <v>0</v>
      </c>
      <c r="BA134" s="1"/>
      <c r="BB134" s="1"/>
    </row>
    <row r="135" spans="1:54" s="47" customFormat="1" ht="12.75" x14ac:dyDescent="0.2">
      <c r="A135" s="1" t="s">
        <v>216</v>
      </c>
      <c r="B135" s="1" t="s">
        <v>217</v>
      </c>
      <c r="C135" s="1" t="s">
        <v>218</v>
      </c>
      <c r="D135" s="1" t="s">
        <v>84</v>
      </c>
      <c r="E135" s="1" t="s">
        <v>101</v>
      </c>
      <c r="F135" s="1" t="s">
        <v>76</v>
      </c>
      <c r="G135" s="1" t="s">
        <v>77</v>
      </c>
      <c r="H135" s="1" t="s">
        <v>53</v>
      </c>
      <c r="I135" s="2">
        <v>4.07</v>
      </c>
      <c r="J135" s="2">
        <v>0.42</v>
      </c>
      <c r="K135" s="2">
        <f>SUM(N135,P135,R135,T135,V135,X135,Z135,AB135,AE135,AG135,AI135)</f>
        <v>0.42</v>
      </c>
      <c r="L135" s="2">
        <f>SUM(M135,AD135,AK135,AM135,AO135,AQ135,AR135)</f>
        <v>0</v>
      </c>
      <c r="M135" s="3"/>
      <c r="N135" s="4"/>
      <c r="O135" s="5"/>
      <c r="P135" s="6">
        <v>0.41</v>
      </c>
      <c r="Q135" s="5">
        <v>872.03925000000004</v>
      </c>
      <c r="R135" s="7"/>
      <c r="S135" s="5"/>
      <c r="T135" s="8"/>
      <c r="U135" s="5"/>
      <c r="V135" s="2"/>
      <c r="W135" s="5"/>
      <c r="X135" s="2"/>
      <c r="Y135" s="5"/>
      <c r="Z135" s="9"/>
      <c r="AA135" s="5"/>
      <c r="AB135" s="10">
        <v>0.01</v>
      </c>
      <c r="AC135" s="5">
        <v>1.08</v>
      </c>
      <c r="AD135" s="2"/>
      <c r="AE135" s="2"/>
      <c r="AF135" s="5"/>
      <c r="AG135" s="9"/>
      <c r="AH135" s="5"/>
      <c r="AI135" s="2"/>
      <c r="AJ135" s="5"/>
      <c r="AK135" s="3"/>
      <c r="AL135" s="5" t="str">
        <f>IF(AK135&gt;0,AK135*$AL$1,"")</f>
        <v/>
      </c>
      <c r="AM135" s="3"/>
      <c r="AN135" s="5"/>
      <c r="AO135" s="2"/>
      <c r="AP135" s="5" t="str">
        <f>IF(AO135&gt;0,AO135*$AP$1,"")</f>
        <v/>
      </c>
      <c r="AQ135" s="2"/>
      <c r="AR135" s="2"/>
      <c r="AS135" s="5">
        <f>SUM(O135,Q135,S135,U135,W135,Y135,AA135,AC135,AF135,AH135,AJ135)</f>
        <v>873.11925000000008</v>
      </c>
      <c r="AT135" s="11">
        <f>(AS135/$AS$219)*100</f>
        <v>1.7687703221692424E-2</v>
      </c>
      <c r="AU135" s="5">
        <f>(AT135/100)*$AU$1</f>
        <v>21.143880431211123</v>
      </c>
      <c r="AV135" s="44">
        <v>0</v>
      </c>
      <c r="AW135" s="44">
        <v>0</v>
      </c>
      <c r="AX135" s="46">
        <v>0</v>
      </c>
      <c r="AY135" s="45">
        <v>0</v>
      </c>
      <c r="AZ135" s="5">
        <f t="shared" si="2"/>
        <v>0</v>
      </c>
      <c r="BA135" s="1"/>
      <c r="BB135" s="1"/>
    </row>
    <row r="136" spans="1:54" s="47" customFormat="1" ht="12.75" x14ac:dyDescent="0.2">
      <c r="A136" s="1" t="s">
        <v>219</v>
      </c>
      <c r="B136" s="1" t="s">
        <v>348</v>
      </c>
      <c r="C136" s="1" t="s">
        <v>220</v>
      </c>
      <c r="D136" s="1" t="s">
        <v>84</v>
      </c>
      <c r="E136" s="1" t="s">
        <v>101</v>
      </c>
      <c r="F136" s="1" t="s">
        <v>76</v>
      </c>
      <c r="G136" s="1" t="s">
        <v>77</v>
      </c>
      <c r="H136" s="1" t="s">
        <v>53</v>
      </c>
      <c r="I136" s="2">
        <v>7.52</v>
      </c>
      <c r="J136" s="2">
        <v>6.9</v>
      </c>
      <c r="K136" s="2">
        <f>SUM(N136,P136,R136,T136,V136,X136,Z136,AB136,AE136,AG136,AI136)</f>
        <v>6.9099999999999993</v>
      </c>
      <c r="L136" s="2">
        <f>SUM(M136,AD136,AK136,AM136,AO136,AQ136,AR136)</f>
        <v>0</v>
      </c>
      <c r="M136" s="3"/>
      <c r="N136" s="4"/>
      <c r="O136" s="5"/>
      <c r="P136" s="6">
        <v>5.85</v>
      </c>
      <c r="Q136" s="5">
        <v>12442.51125</v>
      </c>
      <c r="R136" s="7">
        <v>1</v>
      </c>
      <c r="S136" s="5">
        <v>997.65000000000009</v>
      </c>
      <c r="T136" s="8"/>
      <c r="U136" s="5"/>
      <c r="V136" s="2"/>
      <c r="W136" s="5"/>
      <c r="X136" s="2"/>
      <c r="Y136" s="5"/>
      <c r="Z136" s="9">
        <v>0.05</v>
      </c>
      <c r="AA136" s="5">
        <v>5.9737500000000008</v>
      </c>
      <c r="AB136" s="10">
        <v>0.01</v>
      </c>
      <c r="AC136" s="5">
        <v>1.08</v>
      </c>
      <c r="AD136" s="2"/>
      <c r="AE136" s="2"/>
      <c r="AF136" s="5"/>
      <c r="AG136" s="9"/>
      <c r="AH136" s="5"/>
      <c r="AI136" s="2"/>
      <c r="AJ136" s="5"/>
      <c r="AK136" s="3"/>
      <c r="AL136" s="5" t="str">
        <f>IF(AK136&gt;0,AK136*$AL$1,"")</f>
        <v/>
      </c>
      <c r="AM136" s="3"/>
      <c r="AN136" s="5"/>
      <c r="AO136" s="2"/>
      <c r="AP136" s="5" t="str">
        <f>IF(AO136&gt;0,AO136*$AP$1,"")</f>
        <v/>
      </c>
      <c r="AQ136" s="2"/>
      <c r="AR136" s="2"/>
      <c r="AS136" s="5">
        <f>SUM(O136,Q136,S136,U136,W136,Y136,AA136,AC136,AF136,AH136,AJ136)</f>
        <v>13447.214999999998</v>
      </c>
      <c r="AT136" s="11">
        <f>(AS136/$AS$219)*100</f>
        <v>0.27241450475211793</v>
      </c>
      <c r="AU136" s="5">
        <f>(AT136/100)*$AU$1</f>
        <v>325.64429898068175</v>
      </c>
      <c r="AV136" s="44">
        <v>0</v>
      </c>
      <c r="AW136" s="44">
        <v>0</v>
      </c>
      <c r="AX136" s="46">
        <v>0</v>
      </c>
      <c r="AY136" s="45">
        <v>0</v>
      </c>
      <c r="AZ136" s="5">
        <f t="shared" si="2"/>
        <v>0</v>
      </c>
      <c r="BA136" s="1"/>
      <c r="BB136" s="1"/>
    </row>
    <row r="137" spans="1:54" s="47" customFormat="1" ht="12.75" x14ac:dyDescent="0.2">
      <c r="A137" s="1" t="s">
        <v>221</v>
      </c>
      <c r="B137" s="1" t="s">
        <v>348</v>
      </c>
      <c r="C137" s="1" t="s">
        <v>220</v>
      </c>
      <c r="D137" s="1" t="s">
        <v>84</v>
      </c>
      <c r="E137" s="1" t="s">
        <v>101</v>
      </c>
      <c r="F137" s="1" t="s">
        <v>76</v>
      </c>
      <c r="G137" s="1" t="s">
        <v>77</v>
      </c>
      <c r="H137" s="1" t="s">
        <v>53</v>
      </c>
      <c r="I137" s="2">
        <v>0.86</v>
      </c>
      <c r="J137" s="2">
        <v>0.03</v>
      </c>
      <c r="K137" s="2">
        <f>SUM(N137,P137,R137,T137,V137,X137,Z137,AB137,AE137,AG137,AI137)</f>
        <v>0.03</v>
      </c>
      <c r="L137" s="2">
        <f>SUM(M137,AD137,AK137,AM137,AO137,AQ137,AR137)</f>
        <v>0</v>
      </c>
      <c r="M137" s="3"/>
      <c r="N137" s="4"/>
      <c r="O137" s="5"/>
      <c r="P137" s="6">
        <v>0.03</v>
      </c>
      <c r="Q137" s="5">
        <v>63.807750000000013</v>
      </c>
      <c r="R137" s="7"/>
      <c r="S137" s="5"/>
      <c r="T137" s="8"/>
      <c r="U137" s="5"/>
      <c r="V137" s="2"/>
      <c r="W137" s="5"/>
      <c r="X137" s="2"/>
      <c r="Y137" s="5"/>
      <c r="Z137" s="9"/>
      <c r="AA137" s="5"/>
      <c r="AB137" s="10"/>
      <c r="AC137" s="5"/>
      <c r="AD137" s="2"/>
      <c r="AE137" s="2"/>
      <c r="AF137" s="5"/>
      <c r="AG137" s="9"/>
      <c r="AH137" s="5"/>
      <c r="AI137" s="2"/>
      <c r="AJ137" s="5"/>
      <c r="AK137" s="3"/>
      <c r="AL137" s="5" t="str">
        <f>IF(AK137&gt;0,AK137*$AL$1,"")</f>
        <v/>
      </c>
      <c r="AM137" s="3"/>
      <c r="AN137" s="5"/>
      <c r="AO137" s="2"/>
      <c r="AP137" s="5" t="str">
        <f>IF(AO137&gt;0,AO137*$AP$1,"")</f>
        <v/>
      </c>
      <c r="AQ137" s="2"/>
      <c r="AR137" s="2"/>
      <c r="AS137" s="5">
        <f>SUM(O137,Q137,S137,U137,W137,Y137,AA137,AC137,AF137,AH137,AJ137)</f>
        <v>63.807750000000013</v>
      </c>
      <c r="AT137" s="11">
        <f>(AS137/$AS$219)*100</f>
        <v>1.2926213060174138E-3</v>
      </c>
      <c r="AU137" s="5">
        <f>(AT137/100)*$AU$1</f>
        <v>1.5451995092132165</v>
      </c>
      <c r="AV137" s="44">
        <v>0</v>
      </c>
      <c r="AW137" s="44">
        <v>0</v>
      </c>
      <c r="AX137" s="46">
        <v>0</v>
      </c>
      <c r="AY137" s="45">
        <v>0</v>
      </c>
      <c r="AZ137" s="5">
        <f t="shared" si="2"/>
        <v>0</v>
      </c>
      <c r="BA137" s="1"/>
      <c r="BB137" s="1"/>
    </row>
    <row r="138" spans="1:54" s="47" customFormat="1" ht="12.75" x14ac:dyDescent="0.2">
      <c r="A138" s="1" t="s">
        <v>222</v>
      </c>
      <c r="B138" s="1" t="s">
        <v>223</v>
      </c>
      <c r="C138" s="1" t="s">
        <v>224</v>
      </c>
      <c r="D138" s="1" t="s">
        <v>84</v>
      </c>
      <c r="E138" s="1" t="s">
        <v>58</v>
      </c>
      <c r="F138" s="1" t="s">
        <v>76</v>
      </c>
      <c r="G138" s="1" t="s">
        <v>77</v>
      </c>
      <c r="H138" s="1" t="s">
        <v>53</v>
      </c>
      <c r="I138" s="2"/>
      <c r="J138" s="2">
        <v>0.08</v>
      </c>
      <c r="K138" s="2">
        <f>SUM(N138,P138,R138,T138,V138,X138,Z138,AB138,AE138,AG138,AI138)</f>
        <v>0.08</v>
      </c>
      <c r="L138" s="2">
        <f>SUM(M138,AD138,AK138,AM138,AO138,AQ138,AR138)</f>
        <v>0</v>
      </c>
      <c r="M138" s="3"/>
      <c r="N138" s="4"/>
      <c r="O138" s="5"/>
      <c r="P138" s="6">
        <v>0.08</v>
      </c>
      <c r="Q138" s="5">
        <v>170.154</v>
      </c>
      <c r="R138" s="7"/>
      <c r="S138" s="5"/>
      <c r="T138" s="8"/>
      <c r="U138" s="5"/>
      <c r="V138" s="2"/>
      <c r="W138" s="5"/>
      <c r="X138" s="2"/>
      <c r="Y138" s="5"/>
      <c r="Z138" s="9"/>
      <c r="AA138" s="5"/>
      <c r="AB138" s="10"/>
      <c r="AC138" s="5"/>
      <c r="AD138" s="2"/>
      <c r="AE138" s="2"/>
      <c r="AF138" s="5"/>
      <c r="AG138" s="9"/>
      <c r="AH138" s="5"/>
      <c r="AI138" s="2"/>
      <c r="AJ138" s="5"/>
      <c r="AK138" s="3"/>
      <c r="AL138" s="5" t="str">
        <f>IF(AK138&gt;0,AK138*$AL$1,"")</f>
        <v/>
      </c>
      <c r="AM138" s="3"/>
      <c r="AN138" s="5"/>
      <c r="AO138" s="2"/>
      <c r="AP138" s="5" t="str">
        <f>IF(AO138&gt;0,AO138*$AP$1,"")</f>
        <v/>
      </c>
      <c r="AQ138" s="2"/>
      <c r="AR138" s="2"/>
      <c r="AS138" s="5">
        <f>SUM(O138,Q138,S138,U138,W138,Y138,AA138,AC138,AF138,AH138,AJ138)</f>
        <v>170.154</v>
      </c>
      <c r="AT138" s="11">
        <f>(AS138/$AS$219)*100</f>
        <v>3.4469901493797694E-3</v>
      </c>
      <c r="AU138" s="5">
        <f>(AT138/100)*$AU$1</f>
        <v>4.1205320245685764</v>
      </c>
      <c r="AV138" s="44">
        <v>0</v>
      </c>
      <c r="AW138" s="44">
        <v>0</v>
      </c>
      <c r="AX138" s="46">
        <v>0</v>
      </c>
      <c r="AY138" s="45">
        <v>0</v>
      </c>
      <c r="AZ138" s="5">
        <f t="shared" si="2"/>
        <v>0</v>
      </c>
      <c r="BA138" s="1"/>
      <c r="BB138" s="1"/>
    </row>
    <row r="139" spans="1:54" s="47" customFormat="1" ht="12.75" x14ac:dyDescent="0.2">
      <c r="A139" s="1" t="s">
        <v>225</v>
      </c>
      <c r="B139" s="1" t="s">
        <v>226</v>
      </c>
      <c r="C139" s="1" t="s">
        <v>227</v>
      </c>
      <c r="D139" s="1" t="s">
        <v>119</v>
      </c>
      <c r="E139" s="1" t="s">
        <v>58</v>
      </c>
      <c r="F139" s="1" t="s">
        <v>76</v>
      </c>
      <c r="G139" s="1" t="s">
        <v>77</v>
      </c>
      <c r="H139" s="1" t="s">
        <v>53</v>
      </c>
      <c r="I139" s="2"/>
      <c r="J139" s="2">
        <v>0.16</v>
      </c>
      <c r="K139" s="2">
        <f>SUM(N139,P139,R139,T139,V139,X139,Z139,AB139,AE139,AG139,AI139)</f>
        <v>0.16</v>
      </c>
      <c r="L139" s="2">
        <f>SUM(M139,AD139,AK139,AM139,AO139,AQ139,AR139)</f>
        <v>0</v>
      </c>
      <c r="M139" s="3"/>
      <c r="N139" s="4"/>
      <c r="O139" s="5"/>
      <c r="P139" s="6">
        <v>0.16</v>
      </c>
      <c r="Q139" s="5">
        <v>340.30799999999999</v>
      </c>
      <c r="R139" s="7"/>
      <c r="S139" s="5"/>
      <c r="T139" s="8"/>
      <c r="U139" s="5"/>
      <c r="V139" s="2"/>
      <c r="W139" s="5"/>
      <c r="X139" s="2"/>
      <c r="Y139" s="5"/>
      <c r="Z139" s="9"/>
      <c r="AA139" s="5"/>
      <c r="AB139" s="10"/>
      <c r="AC139" s="5"/>
      <c r="AD139" s="2"/>
      <c r="AE139" s="2"/>
      <c r="AF139" s="5"/>
      <c r="AG139" s="9"/>
      <c r="AH139" s="5"/>
      <c r="AI139" s="2"/>
      <c r="AJ139" s="5"/>
      <c r="AK139" s="3"/>
      <c r="AL139" s="5" t="str">
        <f>IF(AK139&gt;0,AK139*$AL$1,"")</f>
        <v/>
      </c>
      <c r="AM139" s="3"/>
      <c r="AN139" s="5"/>
      <c r="AO139" s="2"/>
      <c r="AP139" s="5" t="str">
        <f>IF(AO139&gt;0,AO139*$AP$1,"")</f>
        <v/>
      </c>
      <c r="AQ139" s="2"/>
      <c r="AR139" s="2"/>
      <c r="AS139" s="5">
        <f>SUM(O139,Q139,S139,U139,W139,Y139,AA139,AC139,AF139,AH139,AJ139)</f>
        <v>340.30799999999999</v>
      </c>
      <c r="AT139" s="11">
        <f>(AS139/$AS$219)*100</f>
        <v>6.8939802987595389E-3</v>
      </c>
      <c r="AU139" s="5">
        <f>(AT139/100)*$AU$1</f>
        <v>8.2410640491371527</v>
      </c>
      <c r="AV139" s="44">
        <v>0</v>
      </c>
      <c r="AW139" s="44">
        <v>0</v>
      </c>
      <c r="AX139" s="46">
        <v>0</v>
      </c>
      <c r="AY139" s="45">
        <v>0</v>
      </c>
      <c r="AZ139" s="5">
        <f t="shared" si="2"/>
        <v>0</v>
      </c>
      <c r="BA139" s="1"/>
      <c r="BB139" s="1"/>
    </row>
    <row r="140" spans="1:54" s="47" customFormat="1" ht="12.75" x14ac:dyDescent="0.2">
      <c r="A140" s="1" t="s">
        <v>228</v>
      </c>
      <c r="B140" s="1" t="s">
        <v>333</v>
      </c>
      <c r="C140" s="1" t="s">
        <v>237</v>
      </c>
      <c r="D140" s="1" t="s">
        <v>90</v>
      </c>
      <c r="E140" s="1" t="s">
        <v>102</v>
      </c>
      <c r="F140" s="1" t="s">
        <v>76</v>
      </c>
      <c r="G140" s="1" t="s">
        <v>77</v>
      </c>
      <c r="H140" s="1" t="s">
        <v>53</v>
      </c>
      <c r="I140" s="2">
        <v>1.4</v>
      </c>
      <c r="J140" s="2">
        <v>1.31</v>
      </c>
      <c r="K140" s="2">
        <f>SUM(N140,P140,R140,T140,V140,X140,Z140,AB140,AE140,AG140,AI140)</f>
        <v>1.31</v>
      </c>
      <c r="L140" s="2">
        <f>SUM(M140,AD140,AK140,AM140,AO140,AQ140,AR140)</f>
        <v>0</v>
      </c>
      <c r="M140" s="3"/>
      <c r="N140" s="4">
        <v>0.75</v>
      </c>
      <c r="O140" s="5">
        <v>1628.859375</v>
      </c>
      <c r="P140" s="6">
        <v>0.56000000000000005</v>
      </c>
      <c r="Q140" s="5">
        <v>992.56500000000005</v>
      </c>
      <c r="R140" s="7"/>
      <c r="S140" s="5"/>
      <c r="T140" s="8"/>
      <c r="U140" s="5"/>
      <c r="V140" s="2"/>
      <c r="W140" s="5"/>
      <c r="X140" s="2"/>
      <c r="Y140" s="5"/>
      <c r="Z140" s="9"/>
      <c r="AA140" s="5"/>
      <c r="AB140" s="10"/>
      <c r="AC140" s="5"/>
      <c r="AD140" s="2"/>
      <c r="AE140" s="2"/>
      <c r="AF140" s="5"/>
      <c r="AG140" s="9"/>
      <c r="AH140" s="5"/>
      <c r="AI140" s="2"/>
      <c r="AJ140" s="5"/>
      <c r="AK140" s="3"/>
      <c r="AL140" s="5" t="str">
        <f>IF(AK140&gt;0,AK140*$AL$1,"")</f>
        <v/>
      </c>
      <c r="AM140" s="3"/>
      <c r="AN140" s="5"/>
      <c r="AO140" s="2"/>
      <c r="AP140" s="5" t="str">
        <f>IF(AO140&gt;0,AO140*$AP$1,"")</f>
        <v/>
      </c>
      <c r="AQ140" s="2"/>
      <c r="AR140" s="2"/>
      <c r="AS140" s="5">
        <f>SUM(O140,Q140,S140,U140,W140,Y140,AA140,AC140,AF140,AH140,AJ140)</f>
        <v>2621.4243750000001</v>
      </c>
      <c r="AT140" s="11">
        <f>(AS140/$AS$219)*100</f>
        <v>5.3104975480852745E-2</v>
      </c>
      <c r="AU140" s="5">
        <f>(AT140/100)*$AU$1</f>
        <v>63.481687689811373</v>
      </c>
      <c r="AV140" s="44">
        <v>1.31</v>
      </c>
      <c r="AW140" s="44">
        <v>0</v>
      </c>
      <c r="AX140" s="46">
        <v>291.26937499999997</v>
      </c>
      <c r="AY140" s="45">
        <v>0.13280438757977664</v>
      </c>
      <c r="AZ140" s="5">
        <f t="shared" si="2"/>
        <v>169.52480074558488</v>
      </c>
      <c r="BA140" s="1"/>
      <c r="BB140" s="1"/>
    </row>
    <row r="141" spans="1:54" s="47" customFormat="1" ht="12.75" x14ac:dyDescent="0.2">
      <c r="A141" s="1" t="s">
        <v>229</v>
      </c>
      <c r="B141" s="1" t="s">
        <v>333</v>
      </c>
      <c r="C141" s="1" t="s">
        <v>237</v>
      </c>
      <c r="D141" s="1" t="s">
        <v>90</v>
      </c>
      <c r="E141" s="1" t="s">
        <v>102</v>
      </c>
      <c r="F141" s="1" t="s">
        <v>76</v>
      </c>
      <c r="G141" s="1" t="s">
        <v>77</v>
      </c>
      <c r="H141" s="1" t="s">
        <v>53</v>
      </c>
      <c r="I141" s="2">
        <v>1.4</v>
      </c>
      <c r="J141" s="2">
        <v>1.94</v>
      </c>
      <c r="K141" s="2">
        <f>SUM(N141,P141,R141,T141,V141,X141,Z141,AB141,AE141,AG141,AI141)</f>
        <v>1.4</v>
      </c>
      <c r="L141" s="2">
        <f>SUM(M141,AD141,AK141,AM141,AO141,AQ141,AR141)</f>
        <v>0</v>
      </c>
      <c r="M141" s="3"/>
      <c r="N141" s="4"/>
      <c r="O141" s="5"/>
      <c r="P141" s="6">
        <v>1.4</v>
      </c>
      <c r="Q141" s="5">
        <v>2205.6999999999998</v>
      </c>
      <c r="R141" s="7"/>
      <c r="S141" s="5"/>
      <c r="T141" s="8"/>
      <c r="U141" s="5"/>
      <c r="V141" s="2"/>
      <c r="W141" s="5"/>
      <c r="X141" s="2"/>
      <c r="Y141" s="5"/>
      <c r="Z141" s="9"/>
      <c r="AA141" s="5"/>
      <c r="AB141" s="10"/>
      <c r="AC141" s="5"/>
      <c r="AD141" s="2"/>
      <c r="AE141" s="2"/>
      <c r="AF141" s="5"/>
      <c r="AG141" s="9"/>
      <c r="AH141" s="5"/>
      <c r="AI141" s="2"/>
      <c r="AJ141" s="5"/>
      <c r="AK141" s="3"/>
      <c r="AL141" s="5" t="str">
        <f>IF(AK141&gt;0,AK141*$AL$1,"")</f>
        <v/>
      </c>
      <c r="AM141" s="3"/>
      <c r="AN141" s="5"/>
      <c r="AO141" s="2"/>
      <c r="AP141" s="5" t="str">
        <f>IF(AO141&gt;0,AO141*$AP$1,"")</f>
        <v/>
      </c>
      <c r="AQ141" s="2"/>
      <c r="AR141" s="2"/>
      <c r="AS141" s="5">
        <f>SUM(O141,Q141,S141,U141,W141,Y141,AA141,AC141,AF141,AH141,AJ141)</f>
        <v>2205.6999999999998</v>
      </c>
      <c r="AT141" s="11">
        <f>(AS141/$AS$219)*100</f>
        <v>4.4683205640108116E-2</v>
      </c>
      <c r="AU141" s="5">
        <f>(AT141/100)*$AU$1</f>
        <v>53.414304022185242</v>
      </c>
      <c r="AV141" s="44">
        <v>0</v>
      </c>
      <c r="AW141" s="44">
        <v>0</v>
      </c>
      <c r="AX141" s="46">
        <v>0</v>
      </c>
      <c r="AY141" s="45">
        <v>0</v>
      </c>
      <c r="AZ141" s="5">
        <f t="shared" si="2"/>
        <v>0</v>
      </c>
      <c r="BA141" s="1"/>
      <c r="BB141" s="1"/>
    </row>
    <row r="142" spans="1:54" s="47" customFormat="1" ht="12.75" x14ac:dyDescent="0.2">
      <c r="A142" s="1" t="s">
        <v>230</v>
      </c>
      <c r="B142" s="1" t="s">
        <v>333</v>
      </c>
      <c r="C142" s="1" t="s">
        <v>237</v>
      </c>
      <c r="D142" s="1" t="s">
        <v>90</v>
      </c>
      <c r="E142" s="1" t="s">
        <v>102</v>
      </c>
      <c r="F142" s="1" t="s">
        <v>76</v>
      </c>
      <c r="G142" s="1" t="s">
        <v>77</v>
      </c>
      <c r="H142" s="1" t="s">
        <v>53</v>
      </c>
      <c r="I142" s="2">
        <v>0.69</v>
      </c>
      <c r="J142" s="2">
        <v>0.65</v>
      </c>
      <c r="K142" s="2">
        <f>SUM(N142,P142,R142,T142,V142,X142,Z142,AB142,AE142,AG142,AI142)</f>
        <v>0.64999999999999991</v>
      </c>
      <c r="L142" s="2">
        <f>SUM(M142,AD142,AK142,AM142,AO142,AQ142,AR142)</f>
        <v>0</v>
      </c>
      <c r="M142" s="3"/>
      <c r="N142" s="4"/>
      <c r="O142" s="5"/>
      <c r="P142" s="6">
        <v>0.56999999999999995</v>
      </c>
      <c r="Q142" s="5">
        <v>1010.2893749999999</v>
      </c>
      <c r="R142" s="7">
        <v>0.08</v>
      </c>
      <c r="S142" s="5">
        <v>66.510000000000005</v>
      </c>
      <c r="T142" s="8"/>
      <c r="U142" s="5"/>
      <c r="V142" s="2"/>
      <c r="W142" s="5"/>
      <c r="X142" s="2"/>
      <c r="Y142" s="5"/>
      <c r="Z142" s="9"/>
      <c r="AA142" s="5"/>
      <c r="AB142" s="10"/>
      <c r="AC142" s="5"/>
      <c r="AD142" s="2"/>
      <c r="AE142" s="2"/>
      <c r="AF142" s="5"/>
      <c r="AG142" s="9"/>
      <c r="AH142" s="5"/>
      <c r="AI142" s="2"/>
      <c r="AJ142" s="5"/>
      <c r="AK142" s="3"/>
      <c r="AL142" s="5" t="str">
        <f>IF(AK142&gt;0,AK142*$AL$1,"")</f>
        <v/>
      </c>
      <c r="AM142" s="3"/>
      <c r="AN142" s="5"/>
      <c r="AO142" s="2"/>
      <c r="AP142" s="5" t="str">
        <f>IF(AO142&gt;0,AO142*$AP$1,"")</f>
        <v/>
      </c>
      <c r="AQ142" s="2"/>
      <c r="AR142" s="2"/>
      <c r="AS142" s="5">
        <f>SUM(O142,Q142,S142,U142,W142,Y142,AA142,AC142,AF142,AH142,AJ142)</f>
        <v>1076.7993750000001</v>
      </c>
      <c r="AT142" s="11">
        <f>(AS142/$AS$219)*100</f>
        <v>2.1813867663900303E-2</v>
      </c>
      <c r="AU142" s="5">
        <f>(AT142/100)*$AU$1</f>
        <v>26.076297405426423</v>
      </c>
      <c r="AV142" s="44">
        <v>0.64999999999999991</v>
      </c>
      <c r="AW142" s="44">
        <v>0</v>
      </c>
      <c r="AX142" s="46">
        <v>119.644375</v>
      </c>
      <c r="AY142" s="45">
        <v>5.455190045036537E-2</v>
      </c>
      <c r="AZ142" s="5">
        <f t="shared" si="2"/>
        <v>69.635500924891389</v>
      </c>
      <c r="BA142" s="1"/>
      <c r="BB142" s="1"/>
    </row>
    <row r="143" spans="1:54" s="47" customFormat="1" ht="12.75" x14ac:dyDescent="0.2">
      <c r="A143" s="1" t="s">
        <v>231</v>
      </c>
      <c r="B143" s="1" t="s">
        <v>232</v>
      </c>
      <c r="C143" s="1" t="s">
        <v>233</v>
      </c>
      <c r="D143" s="1" t="s">
        <v>119</v>
      </c>
      <c r="E143" s="1" t="s">
        <v>58</v>
      </c>
      <c r="F143" s="1" t="s">
        <v>76</v>
      </c>
      <c r="G143" s="1" t="s">
        <v>77</v>
      </c>
      <c r="H143" s="1" t="s">
        <v>53</v>
      </c>
      <c r="I143" s="2"/>
      <c r="J143" s="2">
        <v>1.1000000000000001</v>
      </c>
      <c r="K143" s="2">
        <f>SUM(N143,P143,R143,T143,V143,X143,Z143,AB143,AE143,AG143,AI143)</f>
        <v>1.1000000000000001</v>
      </c>
      <c r="L143" s="2">
        <f>SUM(M143,AD143,AK143,AM143,AO143,AQ143,AR143)</f>
        <v>0</v>
      </c>
      <c r="M143" s="3"/>
      <c r="N143" s="4">
        <v>0.27</v>
      </c>
      <c r="O143" s="5">
        <v>703.66725000000008</v>
      </c>
      <c r="P143" s="6">
        <v>0.83000000000000007</v>
      </c>
      <c r="Q143" s="5">
        <v>1765.3477499999999</v>
      </c>
      <c r="R143" s="7"/>
      <c r="S143" s="5"/>
      <c r="T143" s="8"/>
      <c r="U143" s="5"/>
      <c r="V143" s="2"/>
      <c r="W143" s="5"/>
      <c r="X143" s="2"/>
      <c r="Y143" s="5"/>
      <c r="Z143" s="9"/>
      <c r="AA143" s="5"/>
      <c r="AB143" s="10"/>
      <c r="AC143" s="5"/>
      <c r="AD143" s="2"/>
      <c r="AE143" s="2"/>
      <c r="AF143" s="5"/>
      <c r="AG143" s="9"/>
      <c r="AH143" s="5"/>
      <c r="AI143" s="2"/>
      <c r="AJ143" s="5"/>
      <c r="AK143" s="3"/>
      <c r="AL143" s="5" t="str">
        <f>IF(AK143&gt;0,AK143*$AL$1,"")</f>
        <v/>
      </c>
      <c r="AM143" s="3"/>
      <c r="AN143" s="5"/>
      <c r="AO143" s="2"/>
      <c r="AP143" s="5" t="str">
        <f>IF(AO143&gt;0,AO143*$AP$1,"")</f>
        <v/>
      </c>
      <c r="AQ143" s="2"/>
      <c r="AR143" s="2"/>
      <c r="AS143" s="5">
        <f>SUM(O143,Q143,S143,U143,W143,Y143,AA143,AC143,AF143,AH143,AJ143)</f>
        <v>2469.0149999999999</v>
      </c>
      <c r="AT143" s="11">
        <f>(AS143/$AS$219)*100</f>
        <v>5.0017457031106466E-2</v>
      </c>
      <c r="AU143" s="5">
        <f>(AT143/100)*$AU$1</f>
        <v>59.79086813498467</v>
      </c>
      <c r="AV143" s="44">
        <v>0</v>
      </c>
      <c r="AW143" s="44">
        <v>0</v>
      </c>
      <c r="AX143" s="46">
        <v>0</v>
      </c>
      <c r="AY143" s="45">
        <v>0</v>
      </c>
      <c r="AZ143" s="5">
        <f t="shared" si="2"/>
        <v>0</v>
      </c>
      <c r="BA143" s="1"/>
      <c r="BB143" s="1"/>
    </row>
    <row r="144" spans="1:54" s="47" customFormat="1" ht="12.75" x14ac:dyDescent="0.2">
      <c r="A144" s="1" t="s">
        <v>234</v>
      </c>
      <c r="B144" s="1" t="s">
        <v>311</v>
      </c>
      <c r="C144" s="1" t="s">
        <v>312</v>
      </c>
      <c r="D144" s="1" t="s">
        <v>74</v>
      </c>
      <c r="E144" s="1" t="s">
        <v>80</v>
      </c>
      <c r="F144" s="1" t="s">
        <v>76</v>
      </c>
      <c r="G144" s="1" t="s">
        <v>77</v>
      </c>
      <c r="H144" s="1" t="s">
        <v>53</v>
      </c>
      <c r="I144" s="2">
        <v>24.91</v>
      </c>
      <c r="J144" s="2">
        <v>4.04</v>
      </c>
      <c r="K144" s="2">
        <f>SUM(N144,P144,R144,T144,V144,X144,Z144,AB144,AE144,AG144,AI144)</f>
        <v>1.9100000000000001</v>
      </c>
      <c r="L144" s="2">
        <f>SUM(M144,AD144,AK144,AM144,AO144,AQ144,AR144)</f>
        <v>1.75</v>
      </c>
      <c r="M144" s="3">
        <v>1.23</v>
      </c>
      <c r="N144" s="4"/>
      <c r="O144" s="5"/>
      <c r="P144" s="6">
        <v>1.53</v>
      </c>
      <c r="Q144" s="5">
        <v>3254.1952500000002</v>
      </c>
      <c r="R144" s="7"/>
      <c r="S144" s="5"/>
      <c r="T144" s="8"/>
      <c r="U144" s="5"/>
      <c r="V144" s="2"/>
      <c r="W144" s="5"/>
      <c r="X144" s="2"/>
      <c r="Y144" s="5"/>
      <c r="Z144" s="9"/>
      <c r="AA144" s="5"/>
      <c r="AB144" s="10">
        <v>0.38</v>
      </c>
      <c r="AC144" s="5">
        <v>41.04</v>
      </c>
      <c r="AD144" s="2"/>
      <c r="AE144" s="2"/>
      <c r="AF144" s="5"/>
      <c r="AG144" s="9"/>
      <c r="AH144" s="5"/>
      <c r="AI144" s="2"/>
      <c r="AJ144" s="5"/>
      <c r="AK144" s="3"/>
      <c r="AL144" s="5" t="str">
        <f>IF(AK144&gt;0,AK144*$AL$1,"")</f>
        <v/>
      </c>
      <c r="AM144" s="3"/>
      <c r="AN144" s="5"/>
      <c r="AO144" s="2"/>
      <c r="AP144" s="5" t="str">
        <f>IF(AO144&gt;0,AO144*$AP$1,"")</f>
        <v/>
      </c>
      <c r="AQ144" s="2">
        <v>0.52</v>
      </c>
      <c r="AR144" s="2"/>
      <c r="AS144" s="5">
        <f>SUM(O144,Q144,S144,U144,W144,Y144,AA144,AC144,AF144,AH144,AJ144)</f>
        <v>3295.2352500000002</v>
      </c>
      <c r="AT144" s="11">
        <f>(AS144/$AS$219)*100</f>
        <v>6.6755077439489996E-2</v>
      </c>
      <c r="AU144" s="5">
        <f>(AT144/100)*$AU$1</f>
        <v>79.79901957116634</v>
      </c>
      <c r="AV144" s="44">
        <v>0</v>
      </c>
      <c r="AW144" s="44">
        <v>0</v>
      </c>
      <c r="AX144" s="46">
        <v>0</v>
      </c>
      <c r="AY144" s="45">
        <v>0</v>
      </c>
      <c r="AZ144" s="5">
        <f t="shared" si="2"/>
        <v>0</v>
      </c>
      <c r="BA144" s="1"/>
      <c r="BB144" s="1"/>
    </row>
    <row r="145" spans="1:54" s="47" customFormat="1" ht="12.75" x14ac:dyDescent="0.2">
      <c r="A145" s="1" t="s">
        <v>234</v>
      </c>
      <c r="B145" s="1" t="s">
        <v>311</v>
      </c>
      <c r="C145" s="1" t="s">
        <v>312</v>
      </c>
      <c r="D145" s="1" t="s">
        <v>74</v>
      </c>
      <c r="E145" s="1" t="s">
        <v>67</v>
      </c>
      <c r="F145" s="1" t="s">
        <v>76</v>
      </c>
      <c r="G145" s="1" t="s">
        <v>77</v>
      </c>
      <c r="H145" s="1" t="s">
        <v>53</v>
      </c>
      <c r="I145" s="2">
        <v>24.91</v>
      </c>
      <c r="J145" s="2">
        <v>3.06</v>
      </c>
      <c r="K145" s="2">
        <f>SUM(N145,P145,R145,T145,V145,X145,Z145,AB145,AE145,AG145,AI145)</f>
        <v>3.06</v>
      </c>
      <c r="L145" s="2">
        <f>SUM(M145,AD145,AK145,AM145,AO145,AQ145,AR145)</f>
        <v>0</v>
      </c>
      <c r="M145" s="3"/>
      <c r="N145" s="4">
        <v>2.87</v>
      </c>
      <c r="O145" s="5">
        <v>7479.7222500000007</v>
      </c>
      <c r="P145" s="6">
        <v>0.19</v>
      </c>
      <c r="Q145" s="5">
        <v>404.11574999999999</v>
      </c>
      <c r="R145" s="7"/>
      <c r="S145" s="5"/>
      <c r="T145" s="8"/>
      <c r="U145" s="5"/>
      <c r="V145" s="2"/>
      <c r="W145" s="5"/>
      <c r="X145" s="2"/>
      <c r="Y145" s="5"/>
      <c r="Z145" s="9"/>
      <c r="AA145" s="5"/>
      <c r="AB145" s="10"/>
      <c r="AC145" s="5"/>
      <c r="AD145" s="2"/>
      <c r="AE145" s="2"/>
      <c r="AF145" s="5"/>
      <c r="AG145" s="9"/>
      <c r="AH145" s="5"/>
      <c r="AI145" s="2"/>
      <c r="AJ145" s="5"/>
      <c r="AK145" s="3"/>
      <c r="AL145" s="5" t="str">
        <f>IF(AK145&gt;0,AK145*$AL$1,"")</f>
        <v/>
      </c>
      <c r="AM145" s="3"/>
      <c r="AN145" s="5"/>
      <c r="AO145" s="2"/>
      <c r="AP145" s="5" t="str">
        <f>IF(AO145&gt;0,AO145*$AP$1,"")</f>
        <v/>
      </c>
      <c r="AQ145" s="2"/>
      <c r="AR145" s="2"/>
      <c r="AS145" s="5">
        <f>SUM(O145,Q145,S145,U145,W145,Y145,AA145,AC145,AF145,AH145,AJ145)</f>
        <v>7883.8380000000006</v>
      </c>
      <c r="AT145" s="11">
        <f>(AS145/$AS$219)*100</f>
        <v>0.15971127287813336</v>
      </c>
      <c r="AU145" s="5">
        <f>(AT145/100)*$AU$1</f>
        <v>190.91885559852062</v>
      </c>
      <c r="AV145" s="44">
        <v>0</v>
      </c>
      <c r="AW145" s="44">
        <v>0</v>
      </c>
      <c r="AX145" s="46">
        <v>0</v>
      </c>
      <c r="AY145" s="45">
        <v>0</v>
      </c>
      <c r="AZ145" s="5">
        <f t="shared" si="2"/>
        <v>0</v>
      </c>
      <c r="BA145" s="1"/>
      <c r="BB145" s="1"/>
    </row>
    <row r="146" spans="1:54" s="47" customFormat="1" ht="12.75" x14ac:dyDescent="0.2">
      <c r="A146" s="1" t="s">
        <v>234</v>
      </c>
      <c r="B146" s="1" t="s">
        <v>311</v>
      </c>
      <c r="C146" s="1" t="s">
        <v>312</v>
      </c>
      <c r="D146" s="1" t="s">
        <v>74</v>
      </c>
      <c r="E146" s="1" t="s">
        <v>78</v>
      </c>
      <c r="F146" s="1" t="s">
        <v>76</v>
      </c>
      <c r="G146" s="1" t="s">
        <v>77</v>
      </c>
      <c r="H146" s="1" t="s">
        <v>53</v>
      </c>
      <c r="I146" s="2">
        <v>24.91</v>
      </c>
      <c r="J146" s="2">
        <v>8.91</v>
      </c>
      <c r="K146" s="2">
        <f>SUM(N146,P146,R146,T146,V146,X146,Z146,AB146,AE146,AG146,AI146)</f>
        <v>8.1399999999999988</v>
      </c>
      <c r="L146" s="2">
        <f>SUM(M146,AD146,AK146,AM146,AO146,AQ146,AR146)</f>
        <v>0.46</v>
      </c>
      <c r="M146" s="3"/>
      <c r="N146" s="4">
        <v>0.02</v>
      </c>
      <c r="O146" s="5">
        <v>52.123500000000007</v>
      </c>
      <c r="P146" s="6">
        <v>8.1199999999999992</v>
      </c>
      <c r="Q146" s="5">
        <v>17270.631000000001</v>
      </c>
      <c r="R146" s="7"/>
      <c r="S146" s="5"/>
      <c r="T146" s="8"/>
      <c r="U146" s="5"/>
      <c r="V146" s="2"/>
      <c r="W146" s="5"/>
      <c r="X146" s="2"/>
      <c r="Y146" s="5"/>
      <c r="Z146" s="9"/>
      <c r="AA146" s="5"/>
      <c r="AB146" s="10"/>
      <c r="AC146" s="5"/>
      <c r="AD146" s="2"/>
      <c r="AE146" s="2"/>
      <c r="AF146" s="5"/>
      <c r="AG146" s="9"/>
      <c r="AH146" s="5"/>
      <c r="AI146" s="2"/>
      <c r="AJ146" s="5"/>
      <c r="AK146" s="3"/>
      <c r="AL146" s="5" t="str">
        <f>IF(AK146&gt;0,AK146*$AL$1,"")</f>
        <v/>
      </c>
      <c r="AM146" s="3"/>
      <c r="AN146" s="5"/>
      <c r="AO146" s="2"/>
      <c r="AP146" s="5" t="str">
        <f>IF(AO146&gt;0,AO146*$AP$1,"")</f>
        <v/>
      </c>
      <c r="AQ146" s="2">
        <v>0.46</v>
      </c>
      <c r="AR146" s="2"/>
      <c r="AS146" s="5">
        <f>SUM(O146,Q146,S146,U146,W146,Y146,AA146,AC146,AF146,AH146,AJ146)</f>
        <v>17322.754500000003</v>
      </c>
      <c r="AT146" s="11">
        <f>(AS146/$AS$219)*100</f>
        <v>0.35092542121621634</v>
      </c>
      <c r="AU146" s="5">
        <f>(AT146/100)*$AU$1</f>
        <v>419.49624852186503</v>
      </c>
      <c r="AV146" s="44">
        <v>0</v>
      </c>
      <c r="AW146" s="44">
        <v>0</v>
      </c>
      <c r="AX146" s="46">
        <v>0</v>
      </c>
      <c r="AY146" s="45">
        <v>0</v>
      </c>
      <c r="AZ146" s="5">
        <f t="shared" si="2"/>
        <v>0</v>
      </c>
      <c r="BA146" s="1"/>
      <c r="BB146" s="1"/>
    </row>
    <row r="147" spans="1:54" s="47" customFormat="1" ht="12.75" x14ac:dyDescent="0.2">
      <c r="A147" s="1" t="s">
        <v>235</v>
      </c>
      <c r="B147" s="1" t="s">
        <v>236</v>
      </c>
      <c r="C147" s="1" t="s">
        <v>237</v>
      </c>
      <c r="D147" s="1" t="s">
        <v>90</v>
      </c>
      <c r="E147" s="1" t="s">
        <v>68</v>
      </c>
      <c r="F147" s="1" t="s">
        <v>76</v>
      </c>
      <c r="G147" s="1" t="s">
        <v>77</v>
      </c>
      <c r="H147" s="1" t="s">
        <v>53</v>
      </c>
      <c r="I147" s="2">
        <v>24.71</v>
      </c>
      <c r="J147" s="2">
        <v>7.99</v>
      </c>
      <c r="K147" s="2">
        <f>SUM(N147,P147,R147,T147,V147,X147,Z147,AB147,AE147,AG147,AI147)</f>
        <v>7.9999999999999991</v>
      </c>
      <c r="L147" s="2">
        <f>SUM(M147,AD147,AK147,AM147,AO147,AQ147,AR147)</f>
        <v>0</v>
      </c>
      <c r="M147" s="3"/>
      <c r="N147" s="4">
        <v>4.8699999999999992</v>
      </c>
      <c r="O147" s="5">
        <v>12938.210999999999</v>
      </c>
      <c r="P147" s="6">
        <v>3.13</v>
      </c>
      <c r="Q147" s="5">
        <v>6666.7282500000001</v>
      </c>
      <c r="R147" s="7"/>
      <c r="S147" s="5"/>
      <c r="T147" s="8"/>
      <c r="U147" s="5"/>
      <c r="V147" s="2"/>
      <c r="W147" s="5"/>
      <c r="X147" s="2"/>
      <c r="Y147" s="5"/>
      <c r="Z147" s="9"/>
      <c r="AA147" s="5"/>
      <c r="AB147" s="10"/>
      <c r="AC147" s="5"/>
      <c r="AD147" s="2"/>
      <c r="AE147" s="2"/>
      <c r="AF147" s="5"/>
      <c r="AG147" s="9"/>
      <c r="AH147" s="5"/>
      <c r="AI147" s="2"/>
      <c r="AJ147" s="5"/>
      <c r="AK147" s="3"/>
      <c r="AL147" s="5" t="str">
        <f>IF(AK147&gt;0,AK147*$AL$1,"")</f>
        <v/>
      </c>
      <c r="AM147" s="3"/>
      <c r="AN147" s="5"/>
      <c r="AO147" s="2"/>
      <c r="AP147" s="5" t="str">
        <f>IF(AO147&gt;0,AO147*$AP$1,"")</f>
        <v/>
      </c>
      <c r="AQ147" s="2"/>
      <c r="AR147" s="2"/>
      <c r="AS147" s="5">
        <f>SUM(O147,Q147,S147,U147,W147,Y147,AA147,AC147,AF147,AH147,AJ147)</f>
        <v>19604.939249999999</v>
      </c>
      <c r="AT147" s="11">
        <f>(AS147/$AS$219)*100</f>
        <v>0.39715805960446893</v>
      </c>
      <c r="AU147" s="5">
        <f>(AT147/100)*$AU$1</f>
        <v>474.76274445118213</v>
      </c>
      <c r="AV147" s="44">
        <v>0.89</v>
      </c>
      <c r="AW147" s="44">
        <v>0</v>
      </c>
      <c r="AX147" s="46">
        <v>255.59174999999959</v>
      </c>
      <c r="AY147" s="45">
        <v>0.11653716024622682</v>
      </c>
      <c r="AZ147" s="5">
        <f t="shared" si="2"/>
        <v>148.75968505430853</v>
      </c>
      <c r="BA147" s="1"/>
      <c r="BB147" s="1"/>
    </row>
    <row r="148" spans="1:54" s="47" customFormat="1" ht="12.75" x14ac:dyDescent="0.2">
      <c r="A148" s="1" t="s">
        <v>235</v>
      </c>
      <c r="B148" s="1" t="s">
        <v>236</v>
      </c>
      <c r="C148" s="1" t="s">
        <v>237</v>
      </c>
      <c r="D148" s="1" t="s">
        <v>90</v>
      </c>
      <c r="E148" s="1" t="s">
        <v>58</v>
      </c>
      <c r="F148" s="1" t="s">
        <v>76</v>
      </c>
      <c r="G148" s="1" t="s">
        <v>77</v>
      </c>
      <c r="H148" s="1" t="s">
        <v>53</v>
      </c>
      <c r="I148" s="2">
        <v>24.71</v>
      </c>
      <c r="J148" s="2">
        <v>1.5</v>
      </c>
      <c r="K148" s="2">
        <f>SUM(N148,P148,R148,T148,V148,X148,Z148,AB148,AE148,AG148,AI148)</f>
        <v>10.98</v>
      </c>
      <c r="L148" s="2">
        <f>SUM(M148,AD148,AK148,AM148,AO148,AQ148,AR148)</f>
        <v>0.66</v>
      </c>
      <c r="M148" s="3"/>
      <c r="N148" s="4">
        <v>2.99</v>
      </c>
      <c r="O148" s="25">
        <v>10778.946749999999</v>
      </c>
      <c r="P148" s="6">
        <v>7.99</v>
      </c>
      <c r="Q148" s="5">
        <v>18212.78</v>
      </c>
      <c r="R148" s="7"/>
      <c r="S148" s="5"/>
      <c r="T148" s="8"/>
      <c r="U148" s="5"/>
      <c r="V148" s="2"/>
      <c r="W148" s="5"/>
      <c r="X148" s="2"/>
      <c r="Y148" s="5"/>
      <c r="Z148" s="9"/>
      <c r="AA148" s="5"/>
      <c r="AB148" s="10"/>
      <c r="AC148" s="5"/>
      <c r="AD148" s="2"/>
      <c r="AE148" s="2"/>
      <c r="AF148" s="5"/>
      <c r="AG148" s="9"/>
      <c r="AH148" s="5"/>
      <c r="AI148" s="2"/>
      <c r="AJ148" s="5"/>
      <c r="AK148" s="3"/>
      <c r="AL148" s="5" t="str">
        <f>IF(AK148&gt;0,AK148*$AL$1,"")</f>
        <v/>
      </c>
      <c r="AM148" s="3"/>
      <c r="AN148" s="5"/>
      <c r="AO148" s="2"/>
      <c r="AP148" s="5" t="str">
        <f>IF(AO148&gt;0,AO148*$AP$1,"")</f>
        <v/>
      </c>
      <c r="AQ148" s="2">
        <v>0.66</v>
      </c>
      <c r="AR148" s="2"/>
      <c r="AS148" s="5">
        <f>SUM(O148,Q148,S148,U148,W148,Y148,AA148,AC148,AF148,AH148,AJ148)</f>
        <v>28991.726749999998</v>
      </c>
      <c r="AT148" s="11">
        <f>(AS148/$AS$219)*100</f>
        <v>0.58731617546904535</v>
      </c>
      <c r="AU148" s="5">
        <f>(AT148/100)*$AU$1</f>
        <v>702.07775615569676</v>
      </c>
      <c r="AV148" s="44">
        <v>3.59</v>
      </c>
      <c r="AW148" s="44">
        <v>0</v>
      </c>
      <c r="AX148" s="46">
        <v>4203.3259999999973</v>
      </c>
      <c r="AY148" s="45">
        <v>1.9165081644033188</v>
      </c>
      <c r="AZ148" s="5">
        <f t="shared" si="2"/>
        <v>2446.4226718608365</v>
      </c>
      <c r="BA148" s="1">
        <v>2.38</v>
      </c>
      <c r="BB148" s="46">
        <v>1190</v>
      </c>
    </row>
    <row r="149" spans="1:54" s="47" customFormat="1" ht="12.75" x14ac:dyDescent="0.2">
      <c r="A149" s="1" t="s">
        <v>238</v>
      </c>
      <c r="B149" s="1" t="s">
        <v>313</v>
      </c>
      <c r="C149" s="1" t="s">
        <v>314</v>
      </c>
      <c r="D149" s="1" t="s">
        <v>92</v>
      </c>
      <c r="E149" s="1" t="s">
        <v>68</v>
      </c>
      <c r="F149" s="1" t="s">
        <v>76</v>
      </c>
      <c r="G149" s="1" t="s">
        <v>77</v>
      </c>
      <c r="H149" s="1" t="s">
        <v>53</v>
      </c>
      <c r="I149" s="2">
        <v>11.25</v>
      </c>
      <c r="J149" s="2">
        <v>0.8</v>
      </c>
      <c r="K149" s="2">
        <f>SUM(N149,P149,R149,T149,V149,X149,Z149,AB149,AE149,AG149,AI149)</f>
        <v>0.80999999999999994</v>
      </c>
      <c r="L149" s="2">
        <f>SUM(M149,AD149,AK149,AM149,AO149,AQ149,AR149)</f>
        <v>0</v>
      </c>
      <c r="M149" s="3"/>
      <c r="N149" s="4">
        <v>0.80999999999999994</v>
      </c>
      <c r="O149" s="5">
        <v>2422.7775000000001</v>
      </c>
      <c r="P149" s="6"/>
      <c r="Q149" s="5"/>
      <c r="R149" s="7"/>
      <c r="S149" s="5"/>
      <c r="T149" s="8"/>
      <c r="U149" s="5"/>
      <c r="V149" s="2"/>
      <c r="W149" s="5"/>
      <c r="X149" s="2"/>
      <c r="Y149" s="5"/>
      <c r="Z149" s="9"/>
      <c r="AA149" s="5"/>
      <c r="AB149" s="10"/>
      <c r="AC149" s="5"/>
      <c r="AD149" s="2"/>
      <c r="AE149" s="2"/>
      <c r="AF149" s="5"/>
      <c r="AG149" s="9"/>
      <c r="AH149" s="5"/>
      <c r="AI149" s="2"/>
      <c r="AJ149" s="5"/>
      <c r="AK149" s="3"/>
      <c r="AL149" s="5" t="str">
        <f>IF(AK149&gt;0,AK149*$AL$1,"")</f>
        <v/>
      </c>
      <c r="AM149" s="3"/>
      <c r="AN149" s="5"/>
      <c r="AO149" s="2"/>
      <c r="AP149" s="5" t="str">
        <f>IF(AO149&gt;0,AO149*$AP$1,"")</f>
        <v/>
      </c>
      <c r="AQ149" s="2"/>
      <c r="AR149" s="2"/>
      <c r="AS149" s="5">
        <f>SUM(O149,Q149,S149,U149,W149,Y149,AA149,AC149,AF149,AH149,AJ149)</f>
        <v>2422.7775000000001</v>
      </c>
      <c r="AT149" s="11">
        <f>(AS149/$AS$219)*100</f>
        <v>4.9080774925296763E-2</v>
      </c>
      <c r="AU149" s="5">
        <f>(AT149/100)*$AU$1</f>
        <v>58.671158345699752</v>
      </c>
      <c r="AV149" s="44">
        <v>0.80999999999999994</v>
      </c>
      <c r="AW149" s="44">
        <v>0</v>
      </c>
      <c r="AX149" s="46">
        <v>365.82975000000033</v>
      </c>
      <c r="AY149" s="45">
        <v>0.16680022026762287</v>
      </c>
      <c r="AZ149" s="5">
        <f t="shared" si="2"/>
        <v>212.92048117162059</v>
      </c>
      <c r="BA149" s="1"/>
      <c r="BB149" s="1"/>
    </row>
    <row r="150" spans="1:54" s="47" customFormat="1" ht="12.75" x14ac:dyDescent="0.2">
      <c r="A150" s="1" t="s">
        <v>238</v>
      </c>
      <c r="B150" s="1" t="s">
        <v>313</v>
      </c>
      <c r="C150" s="1" t="s">
        <v>314</v>
      </c>
      <c r="D150" s="1" t="s">
        <v>92</v>
      </c>
      <c r="E150" s="1" t="s">
        <v>70</v>
      </c>
      <c r="F150" s="1" t="s">
        <v>76</v>
      </c>
      <c r="G150" s="1" t="s">
        <v>77</v>
      </c>
      <c r="H150" s="1" t="s">
        <v>53</v>
      </c>
      <c r="I150" s="2">
        <v>11.25</v>
      </c>
      <c r="J150" s="2">
        <v>9.93</v>
      </c>
      <c r="K150" s="2">
        <f>SUM(N150,P150,R150,T150,V150,X150,Z150,AB150,AE150,AG150,AI150)</f>
        <v>9.93</v>
      </c>
      <c r="L150" s="2">
        <f>SUM(M150,AD150,AK150,AM150,AO150,AQ150,AR150)</f>
        <v>0</v>
      </c>
      <c r="M150" s="3"/>
      <c r="N150" s="4">
        <v>1.26</v>
      </c>
      <c r="O150" s="5">
        <v>4488.4125000000004</v>
      </c>
      <c r="P150" s="6">
        <v>7.85</v>
      </c>
      <c r="Q150" s="5">
        <v>23799.896874999999</v>
      </c>
      <c r="R150" s="7">
        <v>0.82000000000000006</v>
      </c>
      <c r="S150" s="5">
        <v>1176.8575000000001</v>
      </c>
      <c r="T150" s="8"/>
      <c r="U150" s="5"/>
      <c r="V150" s="2"/>
      <c r="W150" s="5"/>
      <c r="X150" s="2"/>
      <c r="Y150" s="5"/>
      <c r="Z150" s="9"/>
      <c r="AA150" s="5"/>
      <c r="AB150" s="10"/>
      <c r="AC150" s="5"/>
      <c r="AD150" s="2"/>
      <c r="AE150" s="2"/>
      <c r="AF150" s="5"/>
      <c r="AG150" s="9"/>
      <c r="AH150" s="5"/>
      <c r="AI150" s="2"/>
      <c r="AJ150" s="5"/>
      <c r="AK150" s="3"/>
      <c r="AL150" s="5" t="str">
        <f>IF(AK150&gt;0,AK150*$AL$1,"")</f>
        <v/>
      </c>
      <c r="AM150" s="3"/>
      <c r="AN150" s="5"/>
      <c r="AO150" s="2"/>
      <c r="AP150" s="5" t="str">
        <f>IF(AO150&gt;0,AO150*$AP$1,"")</f>
        <v/>
      </c>
      <c r="AQ150" s="2"/>
      <c r="AR150" s="2"/>
      <c r="AS150" s="5">
        <f>SUM(O150,Q150,S150,U150,W150,Y150,AA150,AC150,AF150,AH150,AJ150)</f>
        <v>29465.166874999995</v>
      </c>
      <c r="AT150" s="11">
        <f>(AS150/$AS$219)*100</f>
        <v>0.5969071545068354</v>
      </c>
      <c r="AU150" s="5">
        <f>(AT150/100)*$AU$1</f>
        <v>713.54281249747112</v>
      </c>
      <c r="AV150" s="44">
        <v>9.93</v>
      </c>
      <c r="AW150" s="44">
        <v>0</v>
      </c>
      <c r="AX150" s="46">
        <v>3255.243625000001</v>
      </c>
      <c r="AY150" s="45">
        <v>1.4842296277838936</v>
      </c>
      <c r="AZ150" s="5">
        <f t="shared" si="2"/>
        <v>1894.6191198661402</v>
      </c>
      <c r="BA150" s="1"/>
      <c r="BB150" s="1"/>
    </row>
    <row r="151" spans="1:54" s="47" customFormat="1" ht="12.75" x14ac:dyDescent="0.2">
      <c r="A151" s="1" t="s">
        <v>239</v>
      </c>
      <c r="B151" s="1" t="s">
        <v>333</v>
      </c>
      <c r="C151" s="1" t="s">
        <v>237</v>
      </c>
      <c r="D151" s="1" t="s">
        <v>90</v>
      </c>
      <c r="E151" s="1" t="s">
        <v>102</v>
      </c>
      <c r="F151" s="1" t="s">
        <v>76</v>
      </c>
      <c r="G151" s="1" t="s">
        <v>77</v>
      </c>
      <c r="H151" s="1" t="s">
        <v>53</v>
      </c>
      <c r="I151" s="2">
        <v>43.17</v>
      </c>
      <c r="J151" s="2">
        <v>18.48</v>
      </c>
      <c r="K151" s="2">
        <f>SUM(N151,P151,R151,T151,V151,X151,Z151,AB151,AE151,AG151,AI151)</f>
        <v>18.47</v>
      </c>
      <c r="L151" s="2">
        <f>SUM(M151,AD151,AK151,AM151,AO151,AQ151,AR151)</f>
        <v>0</v>
      </c>
      <c r="M151" s="3"/>
      <c r="N151" s="4">
        <v>4.3099999999999996</v>
      </c>
      <c r="O151" s="5">
        <v>10110.511125000001</v>
      </c>
      <c r="P151" s="6">
        <v>14.16</v>
      </c>
      <c r="Q151" s="5">
        <v>26906.388999999999</v>
      </c>
      <c r="R151" s="7"/>
      <c r="S151" s="5"/>
      <c r="T151" s="8"/>
      <c r="U151" s="5"/>
      <c r="V151" s="2"/>
      <c r="W151" s="5"/>
      <c r="X151" s="2"/>
      <c r="Y151" s="5"/>
      <c r="Z151" s="9"/>
      <c r="AA151" s="5"/>
      <c r="AB151" s="10"/>
      <c r="AC151" s="5"/>
      <c r="AD151" s="2"/>
      <c r="AE151" s="2"/>
      <c r="AF151" s="5"/>
      <c r="AG151" s="9"/>
      <c r="AH151" s="5"/>
      <c r="AI151" s="2"/>
      <c r="AJ151" s="5"/>
      <c r="AK151" s="3"/>
      <c r="AL151" s="5" t="str">
        <f>IF(AK151&gt;0,AK151*$AL$1,"")</f>
        <v/>
      </c>
      <c r="AM151" s="3"/>
      <c r="AN151" s="5"/>
      <c r="AO151" s="2"/>
      <c r="AP151" s="5" t="str">
        <f>IF(AO151&gt;0,AO151*$AP$1,"")</f>
        <v/>
      </c>
      <c r="AQ151" s="2"/>
      <c r="AR151" s="2"/>
      <c r="AS151" s="5">
        <f>SUM(O151,Q151,S151,U151,W151,Y151,AA151,AC151,AF151,AH151,AJ151)</f>
        <v>37016.900125</v>
      </c>
      <c r="AT151" s="11">
        <f>(AS151/$AS$219)*100</f>
        <v>0.74989062902693893</v>
      </c>
      <c r="AU151" s="5">
        <f>(AT151/100)*$AU$1</f>
        <v>896.41925793880273</v>
      </c>
      <c r="AV151" s="44">
        <v>18.47</v>
      </c>
      <c r="AW151" s="44">
        <v>0</v>
      </c>
      <c r="AX151" s="46">
        <v>3828.6918749999986</v>
      </c>
      <c r="AY151" s="45">
        <v>1.7456935858465781</v>
      </c>
      <c r="AZ151" s="5">
        <f t="shared" si="2"/>
        <v>2228.3778623331568</v>
      </c>
      <c r="BA151" s="1"/>
      <c r="BB151" s="1"/>
    </row>
    <row r="152" spans="1:54" s="47" customFormat="1" ht="12.75" x14ac:dyDescent="0.2">
      <c r="A152" s="1" t="s">
        <v>239</v>
      </c>
      <c r="B152" s="1" t="s">
        <v>333</v>
      </c>
      <c r="C152" s="1" t="s">
        <v>237</v>
      </c>
      <c r="D152" s="1" t="s">
        <v>90</v>
      </c>
      <c r="E152" s="1" t="s">
        <v>103</v>
      </c>
      <c r="F152" s="1" t="s">
        <v>76</v>
      </c>
      <c r="G152" s="1" t="s">
        <v>77</v>
      </c>
      <c r="H152" s="1" t="s">
        <v>53</v>
      </c>
      <c r="I152" s="2">
        <v>43.17</v>
      </c>
      <c r="J152" s="2">
        <v>23.16</v>
      </c>
      <c r="K152" s="2">
        <f>SUM(N152,P152,R152,T152,V152,X152,Z152,AB152,AE152,AG152,AI152)</f>
        <v>23.17</v>
      </c>
      <c r="L152" s="2">
        <f>SUM(M152,AD152,AK152,AM152,AO152,AQ152,AR152)</f>
        <v>0</v>
      </c>
      <c r="M152" s="3"/>
      <c r="N152" s="4">
        <v>8.48</v>
      </c>
      <c r="O152" s="5">
        <v>24371.597249999999</v>
      </c>
      <c r="P152" s="6">
        <v>14.68</v>
      </c>
      <c r="Q152" s="5">
        <v>36549.630625000013</v>
      </c>
      <c r="R152" s="7">
        <v>0.01</v>
      </c>
      <c r="S152" s="5">
        <v>13.856249999999999</v>
      </c>
      <c r="T152" s="8"/>
      <c r="U152" s="5"/>
      <c r="V152" s="2"/>
      <c r="W152" s="5"/>
      <c r="X152" s="2"/>
      <c r="Y152" s="5"/>
      <c r="Z152" s="9"/>
      <c r="AA152" s="5"/>
      <c r="AB152" s="10"/>
      <c r="AC152" s="5"/>
      <c r="AD152" s="2"/>
      <c r="AE152" s="2"/>
      <c r="AF152" s="5"/>
      <c r="AG152" s="9"/>
      <c r="AH152" s="5"/>
      <c r="AI152" s="2"/>
      <c r="AJ152" s="5"/>
      <c r="AK152" s="3"/>
      <c r="AL152" s="5" t="str">
        <f>IF(AK152&gt;0,AK152*$AL$1,"")</f>
        <v/>
      </c>
      <c r="AM152" s="3"/>
      <c r="AN152" s="5"/>
      <c r="AO152" s="2"/>
      <c r="AP152" s="5" t="str">
        <f>IF(AO152&gt;0,AO152*$AP$1,"")</f>
        <v/>
      </c>
      <c r="AQ152" s="2"/>
      <c r="AR152" s="2"/>
      <c r="AS152" s="5">
        <f>SUM(O152,Q152,S152,U152,W152,Y152,AA152,AC152,AF152,AH152,AJ152)</f>
        <v>60935.084125000008</v>
      </c>
      <c r="AT152" s="11">
        <f>(AS152/$AS$219)*100</f>
        <v>1.2344266648477413</v>
      </c>
      <c r="AU152" s="5">
        <f>(AT152/100)*$AU$1</f>
        <v>1475.63363515899</v>
      </c>
      <c r="AV152" s="44">
        <v>23.17</v>
      </c>
      <c r="AW152" s="44">
        <v>0</v>
      </c>
      <c r="AX152" s="46">
        <v>5109.24312500001</v>
      </c>
      <c r="AY152" s="45">
        <v>2.3295614384856309</v>
      </c>
      <c r="AZ152" s="5">
        <f t="shared" si="2"/>
        <v>2973.685176226908</v>
      </c>
      <c r="BA152" s="1"/>
      <c r="BB152" s="1"/>
    </row>
    <row r="153" spans="1:54" s="47" customFormat="1" ht="12.75" x14ac:dyDescent="0.2">
      <c r="A153" s="1" t="s">
        <v>240</v>
      </c>
      <c r="B153" s="1" t="s">
        <v>241</v>
      </c>
      <c r="C153" s="1" t="s">
        <v>242</v>
      </c>
      <c r="D153" s="1" t="s">
        <v>119</v>
      </c>
      <c r="E153" s="1" t="s">
        <v>101</v>
      </c>
      <c r="F153" s="1" t="s">
        <v>76</v>
      </c>
      <c r="G153" s="1" t="s">
        <v>77</v>
      </c>
      <c r="H153" s="1" t="s">
        <v>53</v>
      </c>
      <c r="I153" s="2">
        <v>3.21</v>
      </c>
      <c r="J153" s="2">
        <v>2.71</v>
      </c>
      <c r="K153" s="2">
        <f>SUM(N153,P153,R153,T153,V153,X153,Z153,AB153,AE153,AG153,AI153)</f>
        <v>0.99</v>
      </c>
      <c r="L153" s="2">
        <f>SUM(M153,AD153,AK153,AM153,AO153,AQ153,AR153)</f>
        <v>0</v>
      </c>
      <c r="M153" s="3"/>
      <c r="N153" s="4"/>
      <c r="O153" s="5"/>
      <c r="P153" s="6"/>
      <c r="Q153" s="5"/>
      <c r="R153" s="7"/>
      <c r="S153" s="5"/>
      <c r="T153" s="8"/>
      <c r="U153" s="5"/>
      <c r="V153" s="2"/>
      <c r="W153" s="5"/>
      <c r="X153" s="2"/>
      <c r="Y153" s="5"/>
      <c r="Z153" s="9">
        <v>0.98</v>
      </c>
      <c r="AA153" s="5">
        <v>117.1</v>
      </c>
      <c r="AB153" s="10">
        <v>0.01</v>
      </c>
      <c r="AC153" s="5">
        <v>1.08</v>
      </c>
      <c r="AD153" s="2"/>
      <c r="AE153" s="2"/>
      <c r="AF153" s="5"/>
      <c r="AG153" s="9"/>
      <c r="AH153" s="5"/>
      <c r="AI153" s="2"/>
      <c r="AJ153" s="5"/>
      <c r="AK153" s="3"/>
      <c r="AL153" s="5" t="str">
        <f>IF(AK153&gt;0,AK153*$AL$1,"")</f>
        <v/>
      </c>
      <c r="AM153" s="3"/>
      <c r="AN153" s="5"/>
      <c r="AO153" s="2"/>
      <c r="AP153" s="5" t="str">
        <f>IF(AO153&gt;0,AO153*$AP$1,"")</f>
        <v/>
      </c>
      <c r="AQ153" s="2"/>
      <c r="AR153" s="2"/>
      <c r="AS153" s="5">
        <f>SUM(O153,Q153,S153,U153,W153,Y153,AA153,AC153,AF153,AH153,AJ153)</f>
        <v>118.17999999999999</v>
      </c>
      <c r="AT153" s="11">
        <f>(AS153/$AS$219)*100</f>
        <v>2.3940976753629131E-3</v>
      </c>
      <c r="AU153" s="5">
        <f>(AT153/100)*$AU$1</f>
        <v>2.8619043611288264</v>
      </c>
      <c r="AV153" s="44">
        <v>0</v>
      </c>
      <c r="AW153" s="44">
        <v>0</v>
      </c>
      <c r="AX153" s="46">
        <v>0</v>
      </c>
      <c r="AY153" s="45">
        <v>0</v>
      </c>
      <c r="AZ153" s="5">
        <f t="shared" si="2"/>
        <v>0</v>
      </c>
      <c r="BA153" s="1"/>
      <c r="BB153" s="1"/>
    </row>
    <row r="154" spans="1:54" s="47" customFormat="1" ht="12.75" x14ac:dyDescent="0.2">
      <c r="A154" s="1" t="s">
        <v>240</v>
      </c>
      <c r="B154" s="1" t="s">
        <v>241</v>
      </c>
      <c r="C154" s="1" t="s">
        <v>242</v>
      </c>
      <c r="D154" s="1" t="s">
        <v>119</v>
      </c>
      <c r="E154" s="1" t="s">
        <v>80</v>
      </c>
      <c r="F154" s="1" t="s">
        <v>76</v>
      </c>
      <c r="G154" s="1" t="s">
        <v>77</v>
      </c>
      <c r="H154" s="1" t="s">
        <v>53</v>
      </c>
      <c r="I154" s="2">
        <v>3.21</v>
      </c>
      <c r="J154" s="2">
        <v>3.32</v>
      </c>
      <c r="K154" s="2">
        <f>SUM(N154,P154,R154,T154,V154,X154,Z154,AB154,AE154,AG154,AI154)</f>
        <v>2.2200000000000002</v>
      </c>
      <c r="L154" s="2">
        <f>SUM(M154,AD154,AK154,AM154,AO154,AQ154,AR154)</f>
        <v>0</v>
      </c>
      <c r="M154" s="3"/>
      <c r="N154" s="4"/>
      <c r="O154" s="5"/>
      <c r="P154" s="6"/>
      <c r="Q154" s="5"/>
      <c r="R154" s="7"/>
      <c r="S154" s="5"/>
      <c r="T154" s="8"/>
      <c r="U154" s="5"/>
      <c r="V154" s="2"/>
      <c r="W154" s="5"/>
      <c r="X154" s="2"/>
      <c r="Y154" s="5"/>
      <c r="Z154" s="9">
        <v>1.83</v>
      </c>
      <c r="AA154" s="5">
        <v>218.65</v>
      </c>
      <c r="AB154" s="10">
        <v>0.39</v>
      </c>
      <c r="AC154" s="5">
        <v>42.12</v>
      </c>
      <c r="AD154" s="2"/>
      <c r="AE154" s="2"/>
      <c r="AF154" s="5"/>
      <c r="AG154" s="9"/>
      <c r="AH154" s="5"/>
      <c r="AI154" s="2"/>
      <c r="AJ154" s="5"/>
      <c r="AK154" s="3"/>
      <c r="AL154" s="5" t="str">
        <f>IF(AK154&gt;0,AK154*$AL$1,"")</f>
        <v/>
      </c>
      <c r="AM154" s="3"/>
      <c r="AN154" s="5"/>
      <c r="AO154" s="2"/>
      <c r="AP154" s="5" t="str">
        <f>IF(AO154&gt;0,AO154*$AP$1,"")</f>
        <v/>
      </c>
      <c r="AQ154" s="2"/>
      <c r="AR154" s="2"/>
      <c r="AS154" s="5">
        <f>SUM(O154,Q154,S154,U154,W154,Y154,AA154,AC154,AF154,AH154,AJ154)</f>
        <v>260.77</v>
      </c>
      <c r="AT154" s="11">
        <f>(AS154/$AS$219)*100</f>
        <v>5.2826946251851989E-3</v>
      </c>
      <c r="AU154" s="5">
        <f>(AT154/100)*$AU$1</f>
        <v>6.3149331549463863</v>
      </c>
      <c r="AV154" s="44">
        <v>0</v>
      </c>
      <c r="AW154" s="44">
        <v>0</v>
      </c>
      <c r="AX154" s="46">
        <v>0</v>
      </c>
      <c r="AY154" s="45">
        <v>0</v>
      </c>
      <c r="AZ154" s="5">
        <f t="shared" si="2"/>
        <v>0</v>
      </c>
      <c r="BA154" s="1"/>
      <c r="BB154" s="1"/>
    </row>
    <row r="155" spans="1:54" s="47" customFormat="1" ht="12.75" x14ac:dyDescent="0.2">
      <c r="A155" s="1" t="s">
        <v>243</v>
      </c>
      <c r="B155" s="1" t="s">
        <v>334</v>
      </c>
      <c r="C155" s="1" t="s">
        <v>302</v>
      </c>
      <c r="D155" s="1" t="s">
        <v>84</v>
      </c>
      <c r="E155" s="1" t="s">
        <v>68</v>
      </c>
      <c r="F155" s="1" t="s">
        <v>244</v>
      </c>
      <c r="G155" s="1" t="s">
        <v>77</v>
      </c>
      <c r="H155" s="1" t="s">
        <v>53</v>
      </c>
      <c r="I155" s="2">
        <v>1</v>
      </c>
      <c r="J155" s="2">
        <v>0.82</v>
      </c>
      <c r="K155" s="2">
        <f>SUM(N155,P155,R155,T155,V155,X155,Z155,AB155,AE155,AG155,AI155)</f>
        <v>0</v>
      </c>
      <c r="L155" s="2">
        <f>SUM(M155,AD155,AK155,AM155,AO155,AQ155,AR155)</f>
        <v>0.82</v>
      </c>
      <c r="M155" s="3">
        <v>0.82</v>
      </c>
      <c r="N155" s="4"/>
      <c r="O155" s="5"/>
      <c r="P155" s="6"/>
      <c r="Q155" s="5"/>
      <c r="R155" s="7"/>
      <c r="S155" s="5"/>
      <c r="T155" s="8"/>
      <c r="U155" s="5"/>
      <c r="V155" s="2"/>
      <c r="W155" s="5"/>
      <c r="X155" s="2"/>
      <c r="Y155" s="5"/>
      <c r="Z155" s="9"/>
      <c r="AA155" s="5"/>
      <c r="AB155" s="10"/>
      <c r="AC155" s="5"/>
      <c r="AD155" s="2"/>
      <c r="AE155" s="2"/>
      <c r="AF155" s="5"/>
      <c r="AG155" s="9"/>
      <c r="AH155" s="5"/>
      <c r="AI155" s="2"/>
      <c r="AJ155" s="5"/>
      <c r="AK155" s="3"/>
      <c r="AL155" s="5" t="str">
        <f>IF(AK155&gt;0,AK155*$AL$1,"")</f>
        <v/>
      </c>
      <c r="AM155" s="3"/>
      <c r="AN155" s="5"/>
      <c r="AO155" s="2"/>
      <c r="AP155" s="5" t="str">
        <f>IF(AO155&gt;0,AO155*$AP$1,"")</f>
        <v/>
      </c>
      <c r="AQ155" s="2"/>
      <c r="AR155" s="2"/>
      <c r="AS155" s="5">
        <f>SUM(O155,Q155,S155,U155,W155,Y155,AA155,AC155,AF155,AH155,AJ155)</f>
        <v>0</v>
      </c>
      <c r="AT155" s="11">
        <f>(AS155/$AS$219)*100</f>
        <v>0</v>
      </c>
      <c r="AU155" s="5">
        <f>(AT155/100)*$AU$1</f>
        <v>0</v>
      </c>
      <c r="AV155" s="44">
        <v>0</v>
      </c>
      <c r="AW155" s="44">
        <v>0.82</v>
      </c>
      <c r="AX155" s="46">
        <v>0</v>
      </c>
      <c r="AY155" s="45">
        <v>0</v>
      </c>
      <c r="AZ155" s="5">
        <f t="shared" si="2"/>
        <v>0</v>
      </c>
      <c r="BA155" s="1"/>
      <c r="BB155" s="1"/>
    </row>
    <row r="156" spans="1:54" s="47" customFormat="1" ht="12.75" x14ac:dyDescent="0.2">
      <c r="A156" s="1" t="s">
        <v>245</v>
      </c>
      <c r="B156" s="1" t="s">
        <v>315</v>
      </c>
      <c r="C156" s="1" t="s">
        <v>316</v>
      </c>
      <c r="D156" s="1" t="s">
        <v>94</v>
      </c>
      <c r="E156" s="1" t="s">
        <v>80</v>
      </c>
      <c r="F156" s="1" t="s">
        <v>244</v>
      </c>
      <c r="G156" s="1" t="s">
        <v>77</v>
      </c>
      <c r="H156" s="1" t="s">
        <v>53</v>
      </c>
      <c r="I156" s="2">
        <v>32.5</v>
      </c>
      <c r="J156" s="2">
        <v>30.53</v>
      </c>
      <c r="K156" s="2">
        <f>SUM(N156,P156,R156,T156,V156,X156,Z156,AB156,AE156,AG156,AI156)</f>
        <v>22.51</v>
      </c>
      <c r="L156" s="2">
        <f>SUM(M156,AD156,AK156,AM156,AO156,AQ156,AR156)</f>
        <v>8.01</v>
      </c>
      <c r="M156" s="3">
        <v>8.01</v>
      </c>
      <c r="N156" s="4"/>
      <c r="O156" s="5"/>
      <c r="P156" s="6">
        <v>1.85</v>
      </c>
      <c r="Q156" s="5">
        <v>4736.3468750000002</v>
      </c>
      <c r="R156" s="7">
        <v>17.87</v>
      </c>
      <c r="S156" s="5">
        <v>21428.598249999999</v>
      </c>
      <c r="T156" s="8">
        <v>2.77</v>
      </c>
      <c r="U156" s="5">
        <v>944.25450000000001</v>
      </c>
      <c r="V156" s="2"/>
      <c r="W156" s="5"/>
      <c r="X156" s="2"/>
      <c r="Y156" s="5"/>
      <c r="Z156" s="9"/>
      <c r="AA156" s="5"/>
      <c r="AB156" s="10">
        <v>0.02</v>
      </c>
      <c r="AC156" s="5">
        <v>2.6</v>
      </c>
      <c r="AD156" s="2"/>
      <c r="AE156" s="2"/>
      <c r="AF156" s="5"/>
      <c r="AG156" s="9"/>
      <c r="AH156" s="5"/>
      <c r="AI156" s="2"/>
      <c r="AJ156" s="5"/>
      <c r="AK156" s="3"/>
      <c r="AL156" s="5" t="str">
        <f>IF(AK156&gt;0,AK156*$AL$1,"")</f>
        <v/>
      </c>
      <c r="AM156" s="3"/>
      <c r="AN156" s="5"/>
      <c r="AO156" s="2"/>
      <c r="AP156" s="5" t="str">
        <f>IF(AO156&gt;0,AO156*$AP$1,"")</f>
        <v/>
      </c>
      <c r="AQ156" s="2"/>
      <c r="AR156" s="2"/>
      <c r="AS156" s="5">
        <f>SUM(O156,Q156,S156,U156,W156,Y156,AA156,AC156,AF156,AH156,AJ156)</f>
        <v>27111.799624999996</v>
      </c>
      <c r="AT156" s="11">
        <f>(AS156/$AS$219)*100</f>
        <v>0.54923249667555929</v>
      </c>
      <c r="AU156" s="5">
        <f>(AT156/100)*$AU$1</f>
        <v>656.55252652596357</v>
      </c>
      <c r="AV156" s="44">
        <v>22.51</v>
      </c>
      <c r="AW156" s="44">
        <v>8.01</v>
      </c>
      <c r="AX156" s="46">
        <v>2088.3706249999991</v>
      </c>
      <c r="AY156" s="45">
        <v>0.95219341852441686</v>
      </c>
      <c r="AZ156" s="5">
        <f t="shared" si="2"/>
        <v>1215.4748987464181</v>
      </c>
      <c r="BA156" s="1"/>
      <c r="BB156" s="1"/>
    </row>
    <row r="157" spans="1:54" s="47" customFormat="1" ht="12.75" x14ac:dyDescent="0.2">
      <c r="A157" s="1" t="s">
        <v>245</v>
      </c>
      <c r="B157" s="1" t="s">
        <v>315</v>
      </c>
      <c r="C157" s="1" t="s">
        <v>316</v>
      </c>
      <c r="D157" s="1" t="s">
        <v>94</v>
      </c>
      <c r="E157" s="1" t="s">
        <v>78</v>
      </c>
      <c r="F157" s="1" t="s">
        <v>244</v>
      </c>
      <c r="G157" s="1" t="s">
        <v>77</v>
      </c>
      <c r="H157" s="1" t="s">
        <v>53</v>
      </c>
      <c r="I157" s="2">
        <v>32.5</v>
      </c>
      <c r="J157" s="2">
        <v>0.86</v>
      </c>
      <c r="K157" s="2">
        <f>SUM(N157,P157,R157,T157,V157,X157,Z157,AB157,AE157,AG157,AI157)</f>
        <v>0.86</v>
      </c>
      <c r="L157" s="2">
        <f>SUM(M157,AD157,AK157,AM157,AO157,AQ157,AR157)</f>
        <v>0</v>
      </c>
      <c r="M157" s="3"/>
      <c r="N157" s="4"/>
      <c r="O157" s="5"/>
      <c r="P157" s="6"/>
      <c r="Q157" s="5"/>
      <c r="R157" s="7">
        <v>0.6</v>
      </c>
      <c r="S157" s="5">
        <v>720.52499999999998</v>
      </c>
      <c r="T157" s="8"/>
      <c r="U157" s="5"/>
      <c r="V157" s="2"/>
      <c r="W157" s="5"/>
      <c r="X157" s="2"/>
      <c r="Y157" s="5"/>
      <c r="Z157" s="9"/>
      <c r="AA157" s="5"/>
      <c r="AB157" s="10">
        <v>0.26</v>
      </c>
      <c r="AC157" s="5">
        <v>33.799999999999997</v>
      </c>
      <c r="AD157" s="2"/>
      <c r="AE157" s="2"/>
      <c r="AF157" s="5"/>
      <c r="AG157" s="9"/>
      <c r="AH157" s="5"/>
      <c r="AI157" s="2"/>
      <c r="AJ157" s="5"/>
      <c r="AK157" s="3"/>
      <c r="AL157" s="5" t="str">
        <f>IF(AK157&gt;0,AK157*$AL$1,"")</f>
        <v/>
      </c>
      <c r="AM157" s="3"/>
      <c r="AN157" s="5"/>
      <c r="AO157" s="2"/>
      <c r="AP157" s="5" t="str">
        <f>IF(AO157&gt;0,AO157*$AP$1,"")</f>
        <v/>
      </c>
      <c r="AQ157" s="2"/>
      <c r="AR157" s="2"/>
      <c r="AS157" s="5">
        <f>SUM(O157,Q157,S157,U157,W157,Y157,AA157,AC157,AF157,AH157,AJ157)</f>
        <v>754.32499999999993</v>
      </c>
      <c r="AT157" s="11">
        <f>(AS157/$AS$219)*100</f>
        <v>1.5281162032223128E-2</v>
      </c>
      <c r="AU157" s="5">
        <f>(AT157/100)*$AU$1</f>
        <v>18.267101093319528</v>
      </c>
      <c r="AV157" s="44">
        <v>0.86</v>
      </c>
      <c r="AW157" s="44">
        <v>0</v>
      </c>
      <c r="AX157" s="46">
        <v>58.024999999999949</v>
      </c>
      <c r="AY157" s="45">
        <v>2.6456521868516159E-2</v>
      </c>
      <c r="AZ157" s="5">
        <f t="shared" si="2"/>
        <v>33.771750165160874</v>
      </c>
      <c r="BA157" s="1"/>
      <c r="BB157" s="1"/>
    </row>
    <row r="158" spans="1:54" s="47" customFormat="1" ht="12.75" x14ac:dyDescent="0.2">
      <c r="A158" s="1" t="s">
        <v>246</v>
      </c>
      <c r="B158" s="1" t="s">
        <v>247</v>
      </c>
      <c r="C158" s="1" t="s">
        <v>248</v>
      </c>
      <c r="D158" s="1" t="s">
        <v>94</v>
      </c>
      <c r="E158" s="1" t="s">
        <v>58</v>
      </c>
      <c r="F158" s="1" t="s">
        <v>244</v>
      </c>
      <c r="G158" s="1" t="s">
        <v>77</v>
      </c>
      <c r="H158" s="1" t="s">
        <v>53</v>
      </c>
      <c r="I158" s="2">
        <v>3.45</v>
      </c>
      <c r="J158" s="2">
        <v>4.42</v>
      </c>
      <c r="K158" s="2">
        <f>SUM(N158,P158,R158,T158,V158,X158,Z158,AB158,AE158,AG158,AI158)</f>
        <v>2.67</v>
      </c>
      <c r="L158" s="2">
        <f>SUM(M158,AD158,AK158,AM158,AO158,AQ158,AR158)</f>
        <v>0.78</v>
      </c>
      <c r="M158" s="3">
        <v>0.78</v>
      </c>
      <c r="N158" s="4"/>
      <c r="O158" s="5"/>
      <c r="P158" s="6"/>
      <c r="Q158" s="5"/>
      <c r="R158" s="7"/>
      <c r="S158" s="5"/>
      <c r="T158" s="8"/>
      <c r="U158" s="5"/>
      <c r="V158" s="2"/>
      <c r="W158" s="5"/>
      <c r="X158" s="2"/>
      <c r="Y158" s="5"/>
      <c r="Z158" s="9"/>
      <c r="AA158" s="5"/>
      <c r="AB158" s="10">
        <v>2.67</v>
      </c>
      <c r="AC158" s="5">
        <v>347.1</v>
      </c>
      <c r="AD158" s="2"/>
      <c r="AE158" s="2"/>
      <c r="AF158" s="5"/>
      <c r="AG158" s="9"/>
      <c r="AH158" s="5"/>
      <c r="AI158" s="2"/>
      <c r="AJ158" s="5"/>
      <c r="AK158" s="3"/>
      <c r="AL158" s="5" t="str">
        <f>IF(AK158&gt;0,AK158*$AL$1,"")</f>
        <v/>
      </c>
      <c r="AM158" s="3"/>
      <c r="AN158" s="5"/>
      <c r="AO158" s="2"/>
      <c r="AP158" s="5" t="str">
        <f>IF(AO158&gt;0,AO158*$AP$1,"")</f>
        <v/>
      </c>
      <c r="AQ158" s="2"/>
      <c r="AR158" s="2"/>
      <c r="AS158" s="5">
        <f>SUM(O158,Q158,S158,U158,W158,Y158,AA158,AC158,AF158,AH158,AJ158)</f>
        <v>347.1</v>
      </c>
      <c r="AT158" s="11">
        <f>(AS158/$AS$219)*100</f>
        <v>7.0315730505878084E-3</v>
      </c>
      <c r="AU158" s="5">
        <f>(AT158/100)*$AU$1</f>
        <v>8.4055424246726655</v>
      </c>
      <c r="AV158" s="44">
        <v>2.67</v>
      </c>
      <c r="AW158" s="44">
        <v>0.78</v>
      </c>
      <c r="AX158" s="46">
        <v>26.700000000000045</v>
      </c>
      <c r="AY158" s="45">
        <v>1.2173875637904064E-2</v>
      </c>
      <c r="AZ158" s="5">
        <f t="shared" si="2"/>
        <v>15.539952251784538</v>
      </c>
      <c r="BA158" s="1"/>
      <c r="BB158" s="1"/>
    </row>
    <row r="159" spans="1:54" s="47" customFormat="1" ht="12.75" x14ac:dyDescent="0.2">
      <c r="A159" s="1" t="s">
        <v>249</v>
      </c>
      <c r="B159" s="1" t="s">
        <v>184</v>
      </c>
      <c r="C159" s="1" t="s">
        <v>250</v>
      </c>
      <c r="D159" s="1" t="s">
        <v>185</v>
      </c>
      <c r="E159" s="1" t="s">
        <v>68</v>
      </c>
      <c r="F159" s="1" t="s">
        <v>244</v>
      </c>
      <c r="G159" s="1" t="s">
        <v>77</v>
      </c>
      <c r="H159" s="1" t="s">
        <v>53</v>
      </c>
      <c r="I159" s="2">
        <v>1.87</v>
      </c>
      <c r="J159" s="2">
        <v>2.1800000000000002</v>
      </c>
      <c r="K159" s="2">
        <f>SUM(N159,P159,R159,T159,V159,X159,Z159,AB159,AE159,AG159,AI159)</f>
        <v>1.42</v>
      </c>
      <c r="L159" s="2">
        <f>SUM(M159,AD159,AK159,AM159,AO159,AQ159,AR159)</f>
        <v>0.3</v>
      </c>
      <c r="M159" s="3">
        <v>0.3</v>
      </c>
      <c r="N159" s="4"/>
      <c r="O159" s="5"/>
      <c r="P159" s="6"/>
      <c r="Q159" s="5"/>
      <c r="R159" s="7"/>
      <c r="S159" s="5"/>
      <c r="T159" s="8"/>
      <c r="U159" s="5"/>
      <c r="V159" s="2"/>
      <c r="W159" s="5"/>
      <c r="X159" s="2"/>
      <c r="Y159" s="5"/>
      <c r="Z159" s="9"/>
      <c r="AA159" s="5"/>
      <c r="AB159" s="10">
        <v>1.42</v>
      </c>
      <c r="AC159" s="5">
        <v>240.8</v>
      </c>
      <c r="AD159" s="2"/>
      <c r="AE159" s="2"/>
      <c r="AF159" s="5"/>
      <c r="AG159" s="9"/>
      <c r="AH159" s="5"/>
      <c r="AI159" s="2"/>
      <c r="AJ159" s="5"/>
      <c r="AK159" s="3"/>
      <c r="AL159" s="5" t="str">
        <f>IF(AK159&gt;0,AK159*$AL$1,"")</f>
        <v/>
      </c>
      <c r="AM159" s="3"/>
      <c r="AN159" s="5"/>
      <c r="AO159" s="2"/>
      <c r="AP159" s="5" t="str">
        <f>IF(AO159&gt;0,AO159*$AP$1,"")</f>
        <v/>
      </c>
      <c r="AQ159" s="2"/>
      <c r="AR159" s="2"/>
      <c r="AS159" s="5">
        <f>SUM(O159,Q159,S159,U159,W159,Y159,AA159,AC159,AF159,AH159,AJ159)</f>
        <v>240.8</v>
      </c>
      <c r="AT159" s="11">
        <f>(AS159/$AS$219)*100</f>
        <v>4.8781411425570277E-3</v>
      </c>
      <c r="AU159" s="5">
        <f>(AT159/100)*$AU$1</f>
        <v>5.8313299218126708</v>
      </c>
      <c r="AV159" s="44">
        <v>1.42</v>
      </c>
      <c r="AW159" s="44">
        <v>0.3</v>
      </c>
      <c r="AX159" s="46">
        <v>70.400000000000006</v>
      </c>
      <c r="AY159" s="45">
        <v>3.209890804900542E-2</v>
      </c>
      <c r="AZ159" s="5">
        <f t="shared" si="2"/>
        <v>40.974256124555424</v>
      </c>
      <c r="BA159" s="1"/>
      <c r="BB159" s="1"/>
    </row>
    <row r="160" spans="1:54" s="47" customFormat="1" ht="12.75" x14ac:dyDescent="0.2">
      <c r="A160" s="1" t="s">
        <v>249</v>
      </c>
      <c r="B160" s="1" t="s">
        <v>184</v>
      </c>
      <c r="C160" s="1" t="s">
        <v>250</v>
      </c>
      <c r="D160" s="1" t="s">
        <v>185</v>
      </c>
      <c r="E160" s="1" t="s">
        <v>58</v>
      </c>
      <c r="F160" s="1" t="s">
        <v>244</v>
      </c>
      <c r="G160" s="1" t="s">
        <v>77</v>
      </c>
      <c r="H160" s="1" t="s">
        <v>53</v>
      </c>
      <c r="I160" s="2">
        <v>1.87</v>
      </c>
      <c r="J160" s="2">
        <v>1.59</v>
      </c>
      <c r="K160" s="2">
        <f>SUM(N160,P160,R160,T160,V160,X160,Z160,AB160,AE160,AG160,AI160)</f>
        <v>0</v>
      </c>
      <c r="L160" s="2">
        <f>SUM(M160,AD160,AK160,AM160,AO160,AQ160,AR160)</f>
        <v>0.15</v>
      </c>
      <c r="M160" s="3">
        <v>0.15</v>
      </c>
      <c r="N160" s="4"/>
      <c r="O160" s="5"/>
      <c r="P160" s="6"/>
      <c r="Q160" s="5"/>
      <c r="R160" s="7"/>
      <c r="S160" s="5"/>
      <c r="T160" s="8"/>
      <c r="U160" s="5"/>
      <c r="V160" s="2"/>
      <c r="W160" s="5"/>
      <c r="X160" s="2"/>
      <c r="Y160" s="5"/>
      <c r="Z160" s="9"/>
      <c r="AA160" s="5"/>
      <c r="AB160" s="10"/>
      <c r="AC160" s="5"/>
      <c r="AD160" s="2"/>
      <c r="AE160" s="2"/>
      <c r="AF160" s="5"/>
      <c r="AG160" s="9"/>
      <c r="AH160" s="5"/>
      <c r="AI160" s="2"/>
      <c r="AJ160" s="5"/>
      <c r="AK160" s="3"/>
      <c r="AL160" s="5" t="str">
        <f>IF(AK160&gt;0,AK160*$AL$1,"")</f>
        <v/>
      </c>
      <c r="AM160" s="3"/>
      <c r="AN160" s="5"/>
      <c r="AO160" s="2"/>
      <c r="AP160" s="5" t="str">
        <f>IF(AO160&gt;0,AO160*$AP$1,"")</f>
        <v/>
      </c>
      <c r="AQ160" s="2"/>
      <c r="AR160" s="2"/>
      <c r="AS160" s="5">
        <f>SUM(O160,Q160,S160,U160,W160,Y160,AA160,AC160,AF160,AH160,AJ160)</f>
        <v>0</v>
      </c>
      <c r="AT160" s="11">
        <f>(AS160/$AS$219)*100</f>
        <v>0</v>
      </c>
      <c r="AU160" s="5">
        <f>(AT160/100)*$AU$1</f>
        <v>0</v>
      </c>
      <c r="AV160" s="44">
        <v>0</v>
      </c>
      <c r="AW160" s="44">
        <v>0.15</v>
      </c>
      <c r="AX160" s="46">
        <v>0</v>
      </c>
      <c r="AY160" s="45">
        <v>0</v>
      </c>
      <c r="AZ160" s="5">
        <f t="shared" si="2"/>
        <v>0</v>
      </c>
      <c r="BA160" s="1"/>
      <c r="BB160" s="1"/>
    </row>
    <row r="161" spans="1:54" s="47" customFormat="1" ht="12.75" x14ac:dyDescent="0.2">
      <c r="A161" s="1" t="s">
        <v>251</v>
      </c>
      <c r="B161" s="1" t="s">
        <v>319</v>
      </c>
      <c r="C161" s="1" t="s">
        <v>320</v>
      </c>
      <c r="D161" s="1" t="s">
        <v>119</v>
      </c>
      <c r="E161" s="1" t="s">
        <v>101</v>
      </c>
      <c r="F161" s="1" t="s">
        <v>244</v>
      </c>
      <c r="G161" s="1" t="s">
        <v>77</v>
      </c>
      <c r="H161" s="1" t="s">
        <v>53</v>
      </c>
      <c r="I161" s="2">
        <v>135.94</v>
      </c>
      <c r="J161" s="2">
        <v>39.96</v>
      </c>
      <c r="K161" s="2">
        <f>SUM(N161,P161,R161,T161,V161,X161,Z161,AB161,AE161,AG161,AI161)</f>
        <v>39.97</v>
      </c>
      <c r="L161" s="2">
        <f>SUM(M161,AD161,AK161,AM161,AO161,AQ161,AR161)</f>
        <v>0</v>
      </c>
      <c r="M161" s="3"/>
      <c r="N161" s="4"/>
      <c r="O161" s="5"/>
      <c r="P161" s="6">
        <v>10.28</v>
      </c>
      <c r="Q161" s="5">
        <v>24513.2045</v>
      </c>
      <c r="R161" s="7">
        <v>20.45</v>
      </c>
      <c r="S161" s="5">
        <v>23019.295750000001</v>
      </c>
      <c r="T161" s="8">
        <v>9.1000000000000014</v>
      </c>
      <c r="U161" s="5">
        <v>3256.4929999999999</v>
      </c>
      <c r="V161" s="2"/>
      <c r="W161" s="5"/>
      <c r="X161" s="2"/>
      <c r="Y161" s="5"/>
      <c r="Z161" s="9"/>
      <c r="AA161" s="5"/>
      <c r="AB161" s="10">
        <v>0.14000000000000001</v>
      </c>
      <c r="AC161" s="5">
        <v>18.2</v>
      </c>
      <c r="AD161" s="2"/>
      <c r="AE161" s="2"/>
      <c r="AF161" s="5"/>
      <c r="AG161" s="9"/>
      <c r="AH161" s="5"/>
      <c r="AI161" s="2"/>
      <c r="AJ161" s="5"/>
      <c r="AK161" s="3"/>
      <c r="AL161" s="5" t="str">
        <f>IF(AK161&gt;0,AK161*$AL$1,"")</f>
        <v/>
      </c>
      <c r="AM161" s="3"/>
      <c r="AN161" s="5"/>
      <c r="AO161" s="2"/>
      <c r="AP161" s="5" t="str">
        <f>IF(AO161&gt;0,AO161*$AP$1,"")</f>
        <v/>
      </c>
      <c r="AQ161" s="2"/>
      <c r="AR161" s="2"/>
      <c r="AS161" s="5">
        <f>SUM(O161,Q161,S161,U161,W161,Y161,AA161,AC161,AF161,AH161,AJ161)</f>
        <v>50807.193249999997</v>
      </c>
      <c r="AT161" s="11">
        <f>(AS161/$AS$219)*100</f>
        <v>1.0292552314396624</v>
      </c>
      <c r="AU161" s="5">
        <f>(AT161/100)*$AU$1</f>
        <v>1230.3717036629723</v>
      </c>
      <c r="AV161" s="44">
        <v>39.97</v>
      </c>
      <c r="AW161" s="44">
        <v>0</v>
      </c>
      <c r="AX161" s="46">
        <v>4166.9424999999992</v>
      </c>
      <c r="AY161" s="45">
        <v>1.8999190930822831</v>
      </c>
      <c r="AZ161" s="5">
        <f t="shared" si="2"/>
        <v>2425.2467223195345</v>
      </c>
      <c r="BA161" s="1"/>
      <c r="BB161" s="1"/>
    </row>
    <row r="162" spans="1:54" s="47" customFormat="1" ht="12.75" x14ac:dyDescent="0.2">
      <c r="A162" s="1" t="s">
        <v>251</v>
      </c>
      <c r="B162" s="1" t="s">
        <v>319</v>
      </c>
      <c r="C162" s="1" t="s">
        <v>320</v>
      </c>
      <c r="D162" s="1" t="s">
        <v>119</v>
      </c>
      <c r="E162" s="1" t="s">
        <v>68</v>
      </c>
      <c r="F162" s="1" t="s">
        <v>244</v>
      </c>
      <c r="G162" s="1" t="s">
        <v>77</v>
      </c>
      <c r="H162" s="1" t="s">
        <v>53</v>
      </c>
      <c r="I162" s="2">
        <v>135.94</v>
      </c>
      <c r="J162" s="2">
        <v>16.149999999999999</v>
      </c>
      <c r="K162" s="2">
        <f>SUM(N162,P162,R162,T162,V162,X162,Z162,AB162,AE162,AG162,AI162)</f>
        <v>4.32</v>
      </c>
      <c r="L162" s="2">
        <f>SUM(M162,AD162,AK162,AM162,AO162,AQ162,AR162)</f>
        <v>11.82</v>
      </c>
      <c r="M162" s="3">
        <v>11.82</v>
      </c>
      <c r="N162" s="4"/>
      <c r="O162" s="5"/>
      <c r="P162" s="6"/>
      <c r="Q162" s="5"/>
      <c r="R162" s="7">
        <v>2.73</v>
      </c>
      <c r="S162" s="5">
        <v>3278.3887500000001</v>
      </c>
      <c r="T162" s="8"/>
      <c r="U162" s="5"/>
      <c r="V162" s="2"/>
      <c r="W162" s="5"/>
      <c r="X162" s="2"/>
      <c r="Y162" s="5"/>
      <c r="Z162" s="9"/>
      <c r="AA162" s="5"/>
      <c r="AB162" s="10">
        <v>1.59</v>
      </c>
      <c r="AC162" s="5">
        <v>208.8</v>
      </c>
      <c r="AD162" s="2"/>
      <c r="AE162" s="2"/>
      <c r="AF162" s="5"/>
      <c r="AG162" s="9"/>
      <c r="AH162" s="5"/>
      <c r="AI162" s="2"/>
      <c r="AJ162" s="5"/>
      <c r="AK162" s="3"/>
      <c r="AL162" s="5" t="str">
        <f>IF(AK162&gt;0,AK162*$AL$1,"")</f>
        <v/>
      </c>
      <c r="AM162" s="3"/>
      <c r="AN162" s="5"/>
      <c r="AO162" s="2"/>
      <c r="AP162" s="5" t="str">
        <f>IF(AO162&gt;0,AO162*$AP$1,"")</f>
        <v/>
      </c>
      <c r="AQ162" s="2"/>
      <c r="AR162" s="2"/>
      <c r="AS162" s="5">
        <f>SUM(O162,Q162,S162,U162,W162,Y162,AA162,AC162,AF162,AH162,AJ162)</f>
        <v>3487.1887500000003</v>
      </c>
      <c r="AT162" s="11">
        <f>(AS162/$AS$219)*100</f>
        <v>7.0643683194505869E-2</v>
      </c>
      <c r="AU162" s="5">
        <f>(AT162/100)*$AU$1</f>
        <v>84.447458890712312</v>
      </c>
      <c r="AV162" s="44">
        <v>4.32</v>
      </c>
      <c r="AW162" s="44">
        <v>11.82</v>
      </c>
      <c r="AX162" s="46">
        <v>270.18375000000015</v>
      </c>
      <c r="AY162" s="45">
        <v>0.12319038846002092</v>
      </c>
      <c r="AZ162" s="5">
        <f t="shared" si="2"/>
        <v>157.25253086921671</v>
      </c>
      <c r="BA162" s="1"/>
      <c r="BB162" s="1"/>
    </row>
    <row r="163" spans="1:54" s="47" customFormat="1" ht="12.75" x14ac:dyDescent="0.2">
      <c r="A163" s="1" t="s">
        <v>251</v>
      </c>
      <c r="B163" s="1" t="s">
        <v>319</v>
      </c>
      <c r="C163" s="1" t="s">
        <v>320</v>
      </c>
      <c r="D163" s="1" t="s">
        <v>119</v>
      </c>
      <c r="E163" s="1" t="s">
        <v>102</v>
      </c>
      <c r="F163" s="1" t="s">
        <v>244</v>
      </c>
      <c r="G163" s="1" t="s">
        <v>77</v>
      </c>
      <c r="H163" s="1" t="s">
        <v>53</v>
      </c>
      <c r="I163" s="2">
        <v>135.94</v>
      </c>
      <c r="J163" s="2">
        <v>39.83</v>
      </c>
      <c r="K163" s="2">
        <f>SUM(N163,P163,R163,T163,V163,X163,Z163,AB163,AE163,AG163,AI163)</f>
        <v>39.839999999999996</v>
      </c>
      <c r="L163" s="2">
        <f>SUM(M163,AD163,AK163,AM163,AO163,AQ163,AR163)</f>
        <v>0</v>
      </c>
      <c r="M163" s="3"/>
      <c r="N163" s="4"/>
      <c r="O163" s="5"/>
      <c r="P163" s="6">
        <v>15.92</v>
      </c>
      <c r="Q163" s="5">
        <v>37008.495000000003</v>
      </c>
      <c r="R163" s="7">
        <v>22.06</v>
      </c>
      <c r="S163" s="5">
        <v>24051.863499999999</v>
      </c>
      <c r="T163" s="8">
        <v>1.86</v>
      </c>
      <c r="U163" s="5">
        <v>607.68525</v>
      </c>
      <c r="V163" s="2"/>
      <c r="W163" s="5"/>
      <c r="X163" s="2"/>
      <c r="Y163" s="5"/>
      <c r="Z163" s="9"/>
      <c r="AA163" s="5"/>
      <c r="AB163" s="10"/>
      <c r="AC163" s="5"/>
      <c r="AD163" s="2"/>
      <c r="AE163" s="2"/>
      <c r="AF163" s="5"/>
      <c r="AG163" s="9"/>
      <c r="AH163" s="5"/>
      <c r="AI163" s="2"/>
      <c r="AJ163" s="5"/>
      <c r="AK163" s="3"/>
      <c r="AL163" s="5" t="str">
        <f>IF(AK163&gt;0,AK163*$AL$1,"")</f>
        <v/>
      </c>
      <c r="AM163" s="3"/>
      <c r="AN163" s="5"/>
      <c r="AO163" s="2"/>
      <c r="AP163" s="5" t="str">
        <f>IF(AO163&gt;0,AO163*$AP$1,"")</f>
        <v/>
      </c>
      <c r="AQ163" s="2"/>
      <c r="AR163" s="2"/>
      <c r="AS163" s="5">
        <f>SUM(O163,Q163,S163,U163,W163,Y163,AA163,AC163,AF163,AH163,AJ163)</f>
        <v>61668.043750000004</v>
      </c>
      <c r="AT163" s="11">
        <f>(AS163/$AS$219)*100</f>
        <v>1.2492750058051569</v>
      </c>
      <c r="AU163" s="5">
        <f>(AT163/100)*$AU$1</f>
        <v>1493.3833419394846</v>
      </c>
      <c r="AV163" s="44">
        <v>39.839999999999996</v>
      </c>
      <c r="AW163" s="44">
        <v>0</v>
      </c>
      <c r="AX163" s="46">
        <v>5224.5362499999947</v>
      </c>
      <c r="AY163" s="45">
        <v>2.3821293847648493</v>
      </c>
      <c r="AZ163" s="5">
        <f t="shared" si="2"/>
        <v>3040.7881596523303</v>
      </c>
      <c r="BA163" s="1"/>
      <c r="BB163" s="1"/>
    </row>
    <row r="164" spans="1:54" s="47" customFormat="1" ht="12.75" x14ac:dyDescent="0.2">
      <c r="A164" s="1" t="s">
        <v>251</v>
      </c>
      <c r="B164" s="1" t="s">
        <v>319</v>
      </c>
      <c r="C164" s="1" t="s">
        <v>320</v>
      </c>
      <c r="D164" s="1" t="s">
        <v>119</v>
      </c>
      <c r="E164" s="1" t="s">
        <v>58</v>
      </c>
      <c r="F164" s="1" t="s">
        <v>244</v>
      </c>
      <c r="G164" s="1" t="s">
        <v>77</v>
      </c>
      <c r="H164" s="1" t="s">
        <v>53</v>
      </c>
      <c r="I164" s="2">
        <v>135.94</v>
      </c>
      <c r="J164" s="2">
        <v>18.32</v>
      </c>
      <c r="K164" s="2">
        <f>SUM(N164,P164,R164,T164,V164,X164,Z164,AB164,AE164,AG164,AI164)</f>
        <v>15.339999999999998</v>
      </c>
      <c r="L164" s="2">
        <f>SUM(M164,AD164,AK164,AM164,AO164,AQ164,AR164)</f>
        <v>3.17</v>
      </c>
      <c r="M164" s="3">
        <v>3.17</v>
      </c>
      <c r="N164" s="4"/>
      <c r="O164" s="5"/>
      <c r="P164" s="6">
        <v>3.44</v>
      </c>
      <c r="Q164" s="5">
        <v>7994.0870000000004</v>
      </c>
      <c r="R164" s="7">
        <v>5.27</v>
      </c>
      <c r="S164" s="5">
        <v>5755.5167499999998</v>
      </c>
      <c r="T164" s="8">
        <v>6.6</v>
      </c>
      <c r="U164" s="5">
        <v>2359.6395000000002</v>
      </c>
      <c r="V164" s="2"/>
      <c r="W164" s="5"/>
      <c r="X164" s="2"/>
      <c r="Y164" s="5"/>
      <c r="Z164" s="9"/>
      <c r="AA164" s="5"/>
      <c r="AB164" s="10">
        <v>0.03</v>
      </c>
      <c r="AC164" s="5">
        <v>3.9</v>
      </c>
      <c r="AD164" s="2"/>
      <c r="AE164" s="2"/>
      <c r="AF164" s="5"/>
      <c r="AG164" s="9"/>
      <c r="AH164" s="5"/>
      <c r="AI164" s="2"/>
      <c r="AJ164" s="5"/>
      <c r="AK164" s="3"/>
      <c r="AL164" s="5" t="str">
        <f>IF(AK164&gt;0,AK164*$AL$1,"")</f>
        <v/>
      </c>
      <c r="AM164" s="3"/>
      <c r="AN164" s="5"/>
      <c r="AO164" s="2"/>
      <c r="AP164" s="5" t="str">
        <f>IF(AO164&gt;0,AO164*$AP$1,"")</f>
        <v/>
      </c>
      <c r="AQ164" s="2"/>
      <c r="AR164" s="2"/>
      <c r="AS164" s="5">
        <f>SUM(O164,Q164,S164,U164,W164,Y164,AA164,AC164,AF164,AH164,AJ164)</f>
        <v>16113.143249999999</v>
      </c>
      <c r="AT164" s="11">
        <f>(AS164/$AS$219)*100</f>
        <v>0.32642104245739223</v>
      </c>
      <c r="AU164" s="5">
        <f>(AT164/100)*$AU$1</f>
        <v>390.20371415356669</v>
      </c>
      <c r="AV164" s="44">
        <v>15.339999999999998</v>
      </c>
      <c r="AW164" s="44">
        <v>3.17</v>
      </c>
      <c r="AX164" s="46">
        <v>1347.3187499999992</v>
      </c>
      <c r="AY164" s="45">
        <v>0.61431052086577975</v>
      </c>
      <c r="AZ164" s="5">
        <f t="shared" si="2"/>
        <v>784.16737988516786</v>
      </c>
      <c r="BA164" s="1"/>
      <c r="BB164" s="1"/>
    </row>
    <row r="165" spans="1:54" s="47" customFormat="1" ht="12.75" x14ac:dyDescent="0.2">
      <c r="A165" s="1" t="s">
        <v>251</v>
      </c>
      <c r="B165" s="1" t="s">
        <v>319</v>
      </c>
      <c r="C165" s="1" t="s">
        <v>320</v>
      </c>
      <c r="D165" s="1" t="s">
        <v>119</v>
      </c>
      <c r="E165" s="1" t="s">
        <v>65</v>
      </c>
      <c r="F165" s="1" t="s">
        <v>244</v>
      </c>
      <c r="G165" s="1" t="s">
        <v>77</v>
      </c>
      <c r="H165" s="1" t="s">
        <v>53</v>
      </c>
      <c r="I165" s="2">
        <v>135.94</v>
      </c>
      <c r="J165" s="2">
        <v>0.28999999999999998</v>
      </c>
      <c r="K165" s="2">
        <f>SUM(N165,P165,R165,T165,V165,X165,Z165,AB165,AE165,AG165,AI165)</f>
        <v>0.28999999999999998</v>
      </c>
      <c r="L165" s="2">
        <f>SUM(M165,AD165,AK165,AM165,AO165,AQ165,AR165)</f>
        <v>0</v>
      </c>
      <c r="M165" s="3"/>
      <c r="N165" s="4"/>
      <c r="O165" s="5"/>
      <c r="P165" s="6"/>
      <c r="Q165" s="5"/>
      <c r="R165" s="7">
        <v>0.28999999999999998</v>
      </c>
      <c r="S165" s="5">
        <v>348.25375000000003</v>
      </c>
      <c r="T165" s="8"/>
      <c r="U165" s="5"/>
      <c r="V165" s="2"/>
      <c r="W165" s="5"/>
      <c r="X165" s="2"/>
      <c r="Y165" s="5"/>
      <c r="Z165" s="9"/>
      <c r="AA165" s="5"/>
      <c r="AB165" s="10"/>
      <c r="AC165" s="5"/>
      <c r="AD165" s="2"/>
      <c r="AE165" s="2"/>
      <c r="AF165" s="5"/>
      <c r="AG165" s="9"/>
      <c r="AH165" s="5"/>
      <c r="AI165" s="2"/>
      <c r="AJ165" s="5"/>
      <c r="AK165" s="3"/>
      <c r="AL165" s="5" t="str">
        <f>IF(AK165&gt;0,AK165*$AL$1,"")</f>
        <v/>
      </c>
      <c r="AM165" s="3"/>
      <c r="AN165" s="5"/>
      <c r="AO165" s="2"/>
      <c r="AP165" s="5" t="str">
        <f>IF(AO165&gt;0,AO165*$AP$1,"")</f>
        <v/>
      </c>
      <c r="AQ165" s="2"/>
      <c r="AR165" s="2"/>
      <c r="AS165" s="5">
        <f>SUM(O165,Q165,S165,U165,W165,Y165,AA165,AC165,AF165,AH165,AJ165)</f>
        <v>348.25375000000003</v>
      </c>
      <c r="AT165" s="11">
        <f>(AS165/$AS$219)*100</f>
        <v>7.0549457887241259E-3</v>
      </c>
      <c r="AU165" s="5">
        <f>(AT165/100)*$AU$1</f>
        <v>8.4334821958408206</v>
      </c>
      <c r="AV165" s="44">
        <v>0.28999999999999998</v>
      </c>
      <c r="AW165" s="44">
        <v>0</v>
      </c>
      <c r="AX165" s="46">
        <v>26.78875000000005</v>
      </c>
      <c r="AY165" s="45">
        <v>1.2214341235764139E-2</v>
      </c>
      <c r="AZ165" s="5">
        <f t="shared" si="2"/>
        <v>15.591606587452924</v>
      </c>
      <c r="BA165" s="1"/>
      <c r="BB165" s="1"/>
    </row>
    <row r="166" spans="1:54" s="47" customFormat="1" ht="12.75" x14ac:dyDescent="0.2">
      <c r="A166" s="1" t="s">
        <v>251</v>
      </c>
      <c r="B166" s="1" t="s">
        <v>319</v>
      </c>
      <c r="C166" s="1" t="s">
        <v>320</v>
      </c>
      <c r="D166" s="1" t="s">
        <v>119</v>
      </c>
      <c r="E166" s="1" t="s">
        <v>103</v>
      </c>
      <c r="F166" s="1" t="s">
        <v>244</v>
      </c>
      <c r="G166" s="1" t="s">
        <v>77</v>
      </c>
      <c r="H166" s="1" t="s">
        <v>53</v>
      </c>
      <c r="I166" s="2">
        <v>135.94</v>
      </c>
      <c r="J166" s="2">
        <v>24.85</v>
      </c>
      <c r="K166" s="2">
        <f>SUM(N166,P166,R166,T166,V166,X166,Z166,AB166,AE166,AG166,AI166)</f>
        <v>13.76</v>
      </c>
      <c r="L166" s="2">
        <f>SUM(M166,AD166,AK166,AM166,AO166,AQ166,AR166)</f>
        <v>0</v>
      </c>
      <c r="M166" s="3"/>
      <c r="N166" s="4"/>
      <c r="O166" s="5"/>
      <c r="P166" s="6">
        <v>5.64</v>
      </c>
      <c r="Q166" s="5">
        <v>13106.58</v>
      </c>
      <c r="R166" s="7">
        <v>7.29</v>
      </c>
      <c r="S166" s="5">
        <v>7946.2822500000002</v>
      </c>
      <c r="T166" s="8">
        <v>0.83</v>
      </c>
      <c r="U166" s="5">
        <v>271.17137500000001</v>
      </c>
      <c r="V166" s="2"/>
      <c r="W166" s="5"/>
      <c r="X166" s="2"/>
      <c r="Y166" s="5"/>
      <c r="Z166" s="9"/>
      <c r="AA166" s="5"/>
      <c r="AB166" s="10"/>
      <c r="AC166" s="5"/>
      <c r="AD166" s="2"/>
      <c r="AE166" s="2"/>
      <c r="AF166" s="5"/>
      <c r="AG166" s="9"/>
      <c r="AH166" s="5"/>
      <c r="AI166" s="2"/>
      <c r="AJ166" s="5"/>
      <c r="AK166" s="3"/>
      <c r="AL166" s="5" t="str">
        <f>IF(AK166&gt;0,AK166*$AL$1,"")</f>
        <v/>
      </c>
      <c r="AM166" s="3"/>
      <c r="AN166" s="5"/>
      <c r="AO166" s="2"/>
      <c r="AP166" s="5" t="str">
        <f>IF(AO166&gt;0,AO166*$AP$1,"")</f>
        <v/>
      </c>
      <c r="AQ166" s="2"/>
      <c r="AR166" s="2"/>
      <c r="AS166" s="5">
        <f>SUM(O166,Q166,S166,U166,W166,Y166,AA166,AC166,AF166,AH166,AJ166)</f>
        <v>21324.033625</v>
      </c>
      <c r="AT166" s="11">
        <f>(AS166/$AS$219)*100</f>
        <v>0.43198357870175236</v>
      </c>
      <c r="AU166" s="5">
        <f>(AT166/100)*$AU$1</f>
        <v>516.39316998007473</v>
      </c>
      <c r="AV166" s="44">
        <v>13.76</v>
      </c>
      <c r="AW166" s="44">
        <v>0</v>
      </c>
      <c r="AX166" s="46">
        <v>1807.1218750000014</v>
      </c>
      <c r="AY166" s="45">
        <v>0.82395793890584246</v>
      </c>
      <c r="AZ166" s="5">
        <f t="shared" si="2"/>
        <v>1051.7823090133079</v>
      </c>
      <c r="BA166" s="1"/>
      <c r="BB166" s="1"/>
    </row>
    <row r="167" spans="1:54" s="47" customFormat="1" ht="12.75" x14ac:dyDescent="0.2">
      <c r="A167" s="1" t="s">
        <v>252</v>
      </c>
      <c r="B167" s="1" t="s">
        <v>319</v>
      </c>
      <c r="C167" s="1" t="s">
        <v>320</v>
      </c>
      <c r="D167" s="1" t="s">
        <v>119</v>
      </c>
      <c r="E167" s="1" t="s">
        <v>67</v>
      </c>
      <c r="F167" s="1" t="s">
        <v>244</v>
      </c>
      <c r="G167" s="1" t="s">
        <v>77</v>
      </c>
      <c r="H167" s="1" t="s">
        <v>53</v>
      </c>
      <c r="I167" s="2">
        <v>69.11</v>
      </c>
      <c r="J167" s="2">
        <v>39.450000000000003</v>
      </c>
      <c r="K167" s="2">
        <f>SUM(N167,P167,R167,T167,V167,X167,Z167,AB167,AE167,AG167,AI167)</f>
        <v>19.229999999999997</v>
      </c>
      <c r="L167" s="2">
        <f>SUM(M167,AD167,AK167,AM167,AO167,AQ167,AR167)</f>
        <v>20.21</v>
      </c>
      <c r="M167" s="3">
        <v>20.21</v>
      </c>
      <c r="N167" s="4"/>
      <c r="O167" s="5"/>
      <c r="P167" s="6"/>
      <c r="Q167" s="5"/>
      <c r="R167" s="7">
        <v>13.61</v>
      </c>
      <c r="S167" s="5">
        <v>16228.0705</v>
      </c>
      <c r="T167" s="8">
        <v>3.4</v>
      </c>
      <c r="U167" s="5">
        <v>1055.6690000000001</v>
      </c>
      <c r="V167" s="2"/>
      <c r="W167" s="5"/>
      <c r="X167" s="2"/>
      <c r="Y167" s="5"/>
      <c r="Z167" s="9"/>
      <c r="AA167" s="5"/>
      <c r="AB167" s="10">
        <v>2.2200000000000002</v>
      </c>
      <c r="AC167" s="5">
        <v>286.62</v>
      </c>
      <c r="AD167" s="2"/>
      <c r="AE167" s="2"/>
      <c r="AF167" s="5"/>
      <c r="AG167" s="9"/>
      <c r="AH167" s="5"/>
      <c r="AI167" s="2"/>
      <c r="AJ167" s="5"/>
      <c r="AK167" s="3"/>
      <c r="AL167" s="5" t="str">
        <f>IF(AK167&gt;0,AK167*$AL$1,"")</f>
        <v/>
      </c>
      <c r="AM167" s="3"/>
      <c r="AN167" s="5"/>
      <c r="AO167" s="2"/>
      <c r="AP167" s="5" t="str">
        <f>IF(AO167&gt;0,AO167*$AP$1,"")</f>
        <v/>
      </c>
      <c r="AQ167" s="2"/>
      <c r="AR167" s="2"/>
      <c r="AS167" s="5">
        <f>SUM(O167,Q167,S167,U167,W167,Y167,AA167,AC167,AF167,AH167,AJ167)</f>
        <v>17570.359499999999</v>
      </c>
      <c r="AT167" s="11">
        <f>(AS167/$AS$219)*100</f>
        <v>0.35594141846539745</v>
      </c>
      <c r="AU167" s="5">
        <f>(AT167/100)*$AU$1</f>
        <v>425.49237163353615</v>
      </c>
      <c r="AV167" s="44">
        <v>15.809999999999999</v>
      </c>
      <c r="AW167" s="44">
        <v>20.21</v>
      </c>
      <c r="AX167" s="46">
        <v>1243.5899999999997</v>
      </c>
      <c r="AY167" s="45">
        <v>0.5670153559753216</v>
      </c>
      <c r="AZ167" s="5">
        <f t="shared" si="2"/>
        <v>723.795101902498</v>
      </c>
      <c r="BA167" s="1"/>
      <c r="BB167" s="1"/>
    </row>
    <row r="168" spans="1:54" s="47" customFormat="1" ht="12.75" x14ac:dyDescent="0.2">
      <c r="A168" s="1" t="s">
        <v>252</v>
      </c>
      <c r="B168" s="1" t="s">
        <v>319</v>
      </c>
      <c r="C168" s="1" t="s">
        <v>320</v>
      </c>
      <c r="D168" s="1" t="s">
        <v>119</v>
      </c>
      <c r="E168" s="1" t="s">
        <v>65</v>
      </c>
      <c r="F168" s="1" t="s">
        <v>244</v>
      </c>
      <c r="G168" s="1" t="s">
        <v>77</v>
      </c>
      <c r="H168" s="1" t="s">
        <v>53</v>
      </c>
      <c r="I168" s="2">
        <v>69.11</v>
      </c>
      <c r="J168" s="2">
        <v>0.2</v>
      </c>
      <c r="K168" s="2">
        <f>SUM(N168,P168,R168,T168,V168,X168,Z168,AB168,AE168,AG168,AI168)</f>
        <v>0.2</v>
      </c>
      <c r="L168" s="2">
        <f>SUM(M168,AD168,AK168,AM168,AO168,AQ168,AR168)</f>
        <v>0</v>
      </c>
      <c r="M168" s="3"/>
      <c r="N168" s="4"/>
      <c r="O168" s="5"/>
      <c r="P168" s="6"/>
      <c r="Q168" s="5"/>
      <c r="R168" s="7">
        <v>0.2</v>
      </c>
      <c r="S168" s="5">
        <v>240.17500000000001</v>
      </c>
      <c r="T168" s="8"/>
      <c r="U168" s="5"/>
      <c r="V168" s="2"/>
      <c r="W168" s="5"/>
      <c r="X168" s="2"/>
      <c r="Y168" s="5"/>
      <c r="Z168" s="9"/>
      <c r="AA168" s="5"/>
      <c r="AB168" s="10"/>
      <c r="AC168" s="5"/>
      <c r="AD168" s="2"/>
      <c r="AE168" s="2"/>
      <c r="AF168" s="5"/>
      <c r="AG168" s="9"/>
      <c r="AH168" s="5"/>
      <c r="AI168" s="2"/>
      <c r="AJ168" s="5"/>
      <c r="AK168" s="3"/>
      <c r="AL168" s="5" t="str">
        <f>IF(AK168&gt;0,AK168*$AL$1,"")</f>
        <v/>
      </c>
      <c r="AM168" s="3"/>
      <c r="AN168" s="5"/>
      <c r="AO168" s="2"/>
      <c r="AP168" s="5" t="str">
        <f>IF(AO168&gt;0,AO168*$AP$1,"")</f>
        <v/>
      </c>
      <c r="AQ168" s="2"/>
      <c r="AR168" s="2"/>
      <c r="AS168" s="5">
        <f>SUM(O168,Q168,S168,U168,W168,Y168,AA168,AC168,AF168,AH168,AJ168)</f>
        <v>240.17500000000001</v>
      </c>
      <c r="AT168" s="11">
        <f>(AS168/$AS$219)*100</f>
        <v>4.8654798542925003E-3</v>
      </c>
      <c r="AU168" s="5">
        <f>(AT168/100)*$AU$1</f>
        <v>5.8161946178212549</v>
      </c>
      <c r="AV168" s="44">
        <v>0.2</v>
      </c>
      <c r="AW168" s="44">
        <v>0</v>
      </c>
      <c r="AX168" s="46">
        <v>18.475000000000023</v>
      </c>
      <c r="AY168" s="45">
        <v>8.4236836108718162E-3</v>
      </c>
      <c r="AZ168" s="5">
        <f t="shared" si="2"/>
        <v>10.752832129277873</v>
      </c>
      <c r="BA168" s="1"/>
      <c r="BB168" s="1"/>
    </row>
    <row r="169" spans="1:54" s="47" customFormat="1" ht="12.75" x14ac:dyDescent="0.2">
      <c r="A169" s="1" t="s">
        <v>252</v>
      </c>
      <c r="B169" s="1" t="s">
        <v>319</v>
      </c>
      <c r="C169" s="1" t="s">
        <v>320</v>
      </c>
      <c r="D169" s="1" t="s">
        <v>119</v>
      </c>
      <c r="E169" s="1" t="s">
        <v>64</v>
      </c>
      <c r="F169" s="1" t="s">
        <v>244</v>
      </c>
      <c r="G169" s="1" t="s">
        <v>77</v>
      </c>
      <c r="H169" s="1" t="s">
        <v>53</v>
      </c>
      <c r="I169" s="2">
        <v>69.11</v>
      </c>
      <c r="J169" s="2">
        <v>29.17</v>
      </c>
      <c r="K169" s="2">
        <f>SUM(N169,P169,R169,T169,V169,X169,Z169,AB169,AE169,AG169,AI169)</f>
        <v>17.18</v>
      </c>
      <c r="L169" s="2">
        <f>SUM(M169,AD169,AK169,AM169,AO169,AQ169,AR169)</f>
        <v>0</v>
      </c>
      <c r="M169" s="3"/>
      <c r="N169" s="4"/>
      <c r="O169" s="5"/>
      <c r="P169" s="6"/>
      <c r="Q169" s="5"/>
      <c r="R169" s="7">
        <v>9.34</v>
      </c>
      <c r="S169" s="5">
        <v>9956.1774999999998</v>
      </c>
      <c r="T169" s="8">
        <v>7.84</v>
      </c>
      <c r="U169" s="5">
        <v>2349.8381250000002</v>
      </c>
      <c r="V169" s="2"/>
      <c r="W169" s="5"/>
      <c r="X169" s="2"/>
      <c r="Y169" s="5"/>
      <c r="Z169" s="9"/>
      <c r="AA169" s="5"/>
      <c r="AB169" s="10"/>
      <c r="AC169" s="5"/>
      <c r="AD169" s="2"/>
      <c r="AE169" s="2"/>
      <c r="AF169" s="5"/>
      <c r="AG169" s="9"/>
      <c r="AH169" s="5"/>
      <c r="AI169" s="2"/>
      <c r="AJ169" s="5"/>
      <c r="AK169" s="3"/>
      <c r="AL169" s="5" t="str">
        <f>IF(AK169&gt;0,AK169*$AL$1,"")</f>
        <v/>
      </c>
      <c r="AM169" s="3"/>
      <c r="AN169" s="5"/>
      <c r="AO169" s="2"/>
      <c r="AP169" s="5" t="str">
        <f>IF(AO169&gt;0,AO169*$AP$1,"")</f>
        <v/>
      </c>
      <c r="AQ169" s="2"/>
      <c r="AR169" s="2"/>
      <c r="AS169" s="5">
        <f>SUM(O169,Q169,S169,U169,W169,Y169,AA169,AC169,AF169,AH169,AJ169)</f>
        <v>12306.015625</v>
      </c>
      <c r="AT169" s="11">
        <f>(AS169/$AS$219)*100</f>
        <v>0.24929601794544073</v>
      </c>
      <c r="AU169" s="5">
        <f>(AT169/100)*$AU$1</f>
        <v>298.00845985197986</v>
      </c>
      <c r="AV169" s="44">
        <v>3.29</v>
      </c>
      <c r="AW169" s="44">
        <v>0</v>
      </c>
      <c r="AX169" s="46">
        <v>292.54937499999824</v>
      </c>
      <c r="AY169" s="45">
        <v>0.13338800408975779</v>
      </c>
      <c r="AZ169" s="5">
        <f t="shared" si="2"/>
        <v>170.26978722057581</v>
      </c>
      <c r="BA169" s="1"/>
      <c r="BB169" s="1"/>
    </row>
    <row r="170" spans="1:54" s="47" customFormat="1" ht="12.75" x14ac:dyDescent="0.2">
      <c r="A170" s="1" t="s">
        <v>253</v>
      </c>
      <c r="B170" s="1" t="s">
        <v>335</v>
      </c>
      <c r="C170" s="1" t="s">
        <v>336</v>
      </c>
      <c r="D170" s="1" t="s">
        <v>254</v>
      </c>
      <c r="E170" s="1" t="s">
        <v>68</v>
      </c>
      <c r="F170" s="1" t="s">
        <v>244</v>
      </c>
      <c r="G170" s="1" t="s">
        <v>77</v>
      </c>
      <c r="H170" s="1" t="s">
        <v>53</v>
      </c>
      <c r="I170" s="2">
        <v>68</v>
      </c>
      <c r="J170" s="2">
        <v>5.23</v>
      </c>
      <c r="K170" s="2">
        <f>SUM(N170,P170,R170,T170,V170,X170,Z170,AB170,AE170,AG170,AI170)</f>
        <v>0</v>
      </c>
      <c r="L170" s="2">
        <f>SUM(M170,AD170,AK170,AM170,AO170,AQ170,AR170)</f>
        <v>5.24</v>
      </c>
      <c r="M170" s="3">
        <v>3.81</v>
      </c>
      <c r="N170" s="4"/>
      <c r="O170" s="5"/>
      <c r="P170" s="6"/>
      <c r="Q170" s="5"/>
      <c r="R170" s="7"/>
      <c r="S170" s="5"/>
      <c r="T170" s="8"/>
      <c r="U170" s="5"/>
      <c r="V170" s="2"/>
      <c r="W170" s="5"/>
      <c r="X170" s="2"/>
      <c r="Y170" s="5"/>
      <c r="Z170" s="9"/>
      <c r="AA170" s="5"/>
      <c r="AB170" s="10"/>
      <c r="AC170" s="5"/>
      <c r="AD170" s="2"/>
      <c r="AE170" s="2"/>
      <c r="AF170" s="5"/>
      <c r="AG170" s="9"/>
      <c r="AH170" s="5"/>
      <c r="AI170" s="2"/>
      <c r="AJ170" s="5"/>
      <c r="AK170" s="3"/>
      <c r="AL170" s="5" t="str">
        <f>IF(AK170&gt;0,AK170*$AL$1,"")</f>
        <v/>
      </c>
      <c r="AM170" s="3"/>
      <c r="AN170" s="5"/>
      <c r="AO170" s="2"/>
      <c r="AP170" s="5" t="str">
        <f>IF(AO170&gt;0,AO170*$AP$1,"")</f>
        <v/>
      </c>
      <c r="AQ170" s="2"/>
      <c r="AR170" s="2">
        <v>1.4300000000000002</v>
      </c>
      <c r="AS170" s="5">
        <f>SUM(O170,Q170,S170,U170,W170,Y170,AA170,AC170,AF170,AH170,AJ170)</f>
        <v>0</v>
      </c>
      <c r="AT170" s="11">
        <f>(AS170/$AS$219)*100</f>
        <v>0</v>
      </c>
      <c r="AU170" s="5">
        <f>(AT170/100)*$AU$1</f>
        <v>0</v>
      </c>
      <c r="AV170" s="44">
        <v>0</v>
      </c>
      <c r="AW170" s="44">
        <v>5.24</v>
      </c>
      <c r="AX170" s="46">
        <v>0</v>
      </c>
      <c r="AY170" s="45">
        <v>0</v>
      </c>
      <c r="AZ170" s="5">
        <f t="shared" si="2"/>
        <v>0</v>
      </c>
      <c r="BA170" s="1"/>
      <c r="BB170" s="1"/>
    </row>
    <row r="171" spans="1:54" s="47" customFormat="1" ht="12.75" x14ac:dyDescent="0.2">
      <c r="A171" s="1" t="s">
        <v>253</v>
      </c>
      <c r="B171" s="1" t="s">
        <v>335</v>
      </c>
      <c r="C171" s="1" t="s">
        <v>336</v>
      </c>
      <c r="D171" s="1" t="s">
        <v>254</v>
      </c>
      <c r="E171" s="1" t="s">
        <v>65</v>
      </c>
      <c r="F171" s="1" t="s">
        <v>244</v>
      </c>
      <c r="G171" s="1" t="s">
        <v>77</v>
      </c>
      <c r="H171" s="1" t="s">
        <v>53</v>
      </c>
      <c r="I171" s="2">
        <v>68</v>
      </c>
      <c r="J171" s="2">
        <v>37.86</v>
      </c>
      <c r="K171" s="2">
        <f>SUM(N171,P171,R171,T171,V171,X171,Z171,AB171,AE171,AG171,AI171)</f>
        <v>0</v>
      </c>
      <c r="L171" s="2">
        <f>SUM(M171,AD171,AK171,AM171,AO171,AQ171,AR171)</f>
        <v>37.709999999999994</v>
      </c>
      <c r="M171" s="3">
        <v>20.63</v>
      </c>
      <c r="N171" s="4"/>
      <c r="O171" s="5"/>
      <c r="P171" s="6"/>
      <c r="Q171" s="5"/>
      <c r="R171" s="7"/>
      <c r="S171" s="5"/>
      <c r="T171" s="8"/>
      <c r="U171" s="5"/>
      <c r="V171" s="2"/>
      <c r="W171" s="5"/>
      <c r="X171" s="2"/>
      <c r="Y171" s="5"/>
      <c r="Z171" s="9"/>
      <c r="AA171" s="5"/>
      <c r="AB171" s="10"/>
      <c r="AC171" s="5"/>
      <c r="AD171" s="2"/>
      <c r="AE171" s="2"/>
      <c r="AF171" s="5"/>
      <c r="AG171" s="9"/>
      <c r="AH171" s="5"/>
      <c r="AI171" s="2"/>
      <c r="AJ171" s="5"/>
      <c r="AK171" s="3"/>
      <c r="AL171" s="5" t="str">
        <f>IF(AK171&gt;0,AK171*$AL$1,"")</f>
        <v/>
      </c>
      <c r="AM171" s="3"/>
      <c r="AN171" s="5"/>
      <c r="AO171" s="2"/>
      <c r="AP171" s="5" t="str">
        <f>IF(AO171&gt;0,AO171*$AP$1,"")</f>
        <v/>
      </c>
      <c r="AQ171" s="2"/>
      <c r="AR171" s="2">
        <v>17.079999999999998</v>
      </c>
      <c r="AS171" s="5">
        <f>SUM(O171,Q171,S171,U171,W171,Y171,AA171,AC171,AF171,AH171,AJ171)</f>
        <v>0</v>
      </c>
      <c r="AT171" s="11">
        <f>(AS171/$AS$219)*100</f>
        <v>0</v>
      </c>
      <c r="AU171" s="5">
        <f>(AT171/100)*$AU$1</f>
        <v>0</v>
      </c>
      <c r="AV171" s="44">
        <v>0</v>
      </c>
      <c r="AW171" s="44">
        <v>37.709999999999994</v>
      </c>
      <c r="AX171" s="46">
        <v>0</v>
      </c>
      <c r="AY171" s="45">
        <v>0</v>
      </c>
      <c r="AZ171" s="5">
        <f t="shared" si="2"/>
        <v>0</v>
      </c>
      <c r="BA171" s="1"/>
      <c r="BB171" s="1"/>
    </row>
    <row r="172" spans="1:54" s="47" customFormat="1" ht="12.75" x14ac:dyDescent="0.2">
      <c r="A172" s="1" t="s">
        <v>253</v>
      </c>
      <c r="B172" s="1" t="s">
        <v>335</v>
      </c>
      <c r="C172" s="1" t="s">
        <v>336</v>
      </c>
      <c r="D172" s="1" t="s">
        <v>254</v>
      </c>
      <c r="E172" s="1" t="s">
        <v>64</v>
      </c>
      <c r="F172" s="1" t="s">
        <v>244</v>
      </c>
      <c r="G172" s="1" t="s">
        <v>77</v>
      </c>
      <c r="H172" s="1" t="s">
        <v>53</v>
      </c>
      <c r="I172" s="2">
        <v>68</v>
      </c>
      <c r="J172" s="2">
        <v>9.82</v>
      </c>
      <c r="K172" s="2">
        <f>SUM(N172,P172,R172,T172,V172,X172,Z172,AB172,AE172,AG172,AI172)</f>
        <v>0</v>
      </c>
      <c r="L172" s="2">
        <f>SUM(M172,AD172,AK172,AM172,AO172,AQ172,AR172)</f>
        <v>0.80999999999999994</v>
      </c>
      <c r="M172" s="3"/>
      <c r="N172" s="4"/>
      <c r="O172" s="5"/>
      <c r="P172" s="6"/>
      <c r="Q172" s="5"/>
      <c r="R172" s="7"/>
      <c r="S172" s="5"/>
      <c r="T172" s="8"/>
      <c r="U172" s="5"/>
      <c r="V172" s="2"/>
      <c r="W172" s="5"/>
      <c r="X172" s="2"/>
      <c r="Y172" s="5"/>
      <c r="Z172" s="9"/>
      <c r="AA172" s="5"/>
      <c r="AB172" s="10"/>
      <c r="AC172" s="5"/>
      <c r="AD172" s="2"/>
      <c r="AE172" s="2"/>
      <c r="AF172" s="5"/>
      <c r="AG172" s="9"/>
      <c r="AH172" s="5"/>
      <c r="AI172" s="2"/>
      <c r="AJ172" s="5"/>
      <c r="AK172" s="3"/>
      <c r="AL172" s="5" t="str">
        <f>IF(AK172&gt;0,AK172*$AL$1,"")</f>
        <v/>
      </c>
      <c r="AM172" s="3"/>
      <c r="AN172" s="5"/>
      <c r="AO172" s="2"/>
      <c r="AP172" s="5" t="str">
        <f>IF(AO172&gt;0,AO172*$AP$1,"")</f>
        <v/>
      </c>
      <c r="AQ172" s="2"/>
      <c r="AR172" s="2">
        <v>0.80999999999999994</v>
      </c>
      <c r="AS172" s="5">
        <f>SUM(O172,Q172,S172,U172,W172,Y172,AA172,AC172,AF172,AH172,AJ172)</f>
        <v>0</v>
      </c>
      <c r="AT172" s="11">
        <f>(AS172/$AS$219)*100</f>
        <v>0</v>
      </c>
      <c r="AU172" s="5">
        <f>(AT172/100)*$AU$1</f>
        <v>0</v>
      </c>
      <c r="AV172" s="44">
        <v>0</v>
      </c>
      <c r="AW172" s="44">
        <v>0.80999999999999994</v>
      </c>
      <c r="AX172" s="46">
        <v>0</v>
      </c>
      <c r="AY172" s="45">
        <v>0</v>
      </c>
      <c r="AZ172" s="5">
        <f t="shared" si="2"/>
        <v>0</v>
      </c>
      <c r="BA172" s="1"/>
      <c r="BB172" s="1"/>
    </row>
    <row r="173" spans="1:54" s="47" customFormat="1" ht="12.75" x14ac:dyDescent="0.2">
      <c r="A173" s="1" t="s">
        <v>253</v>
      </c>
      <c r="B173" s="1" t="s">
        <v>335</v>
      </c>
      <c r="C173" s="1" t="s">
        <v>336</v>
      </c>
      <c r="D173" s="1" t="s">
        <v>254</v>
      </c>
      <c r="E173" s="1" t="s">
        <v>72</v>
      </c>
      <c r="F173" s="1" t="s">
        <v>244</v>
      </c>
      <c r="G173" s="1" t="s">
        <v>77</v>
      </c>
      <c r="H173" s="1" t="s">
        <v>53</v>
      </c>
      <c r="I173" s="2">
        <v>68</v>
      </c>
      <c r="J173" s="2">
        <v>5.2</v>
      </c>
      <c r="K173" s="2">
        <f>SUM(N173,P173,R173,T173,V173,X173,Z173,AB173,AE173,AG173,AI173)</f>
        <v>0</v>
      </c>
      <c r="L173" s="2">
        <f>SUM(M173,AD173,AK173,AM173,AO173,AQ173,AR173)</f>
        <v>5.2</v>
      </c>
      <c r="M173" s="3">
        <v>5.19</v>
      </c>
      <c r="N173" s="4"/>
      <c r="O173" s="5"/>
      <c r="P173" s="6"/>
      <c r="Q173" s="5"/>
      <c r="R173" s="7"/>
      <c r="S173" s="5"/>
      <c r="T173" s="8"/>
      <c r="U173" s="5"/>
      <c r="V173" s="2"/>
      <c r="W173" s="5"/>
      <c r="X173" s="2"/>
      <c r="Y173" s="5"/>
      <c r="Z173" s="9"/>
      <c r="AA173" s="5"/>
      <c r="AB173" s="10"/>
      <c r="AC173" s="5"/>
      <c r="AD173" s="2"/>
      <c r="AE173" s="2"/>
      <c r="AF173" s="5"/>
      <c r="AG173" s="9"/>
      <c r="AH173" s="5"/>
      <c r="AI173" s="2"/>
      <c r="AJ173" s="5"/>
      <c r="AK173" s="3"/>
      <c r="AL173" s="5" t="str">
        <f>IF(AK173&gt;0,AK173*$AL$1,"")</f>
        <v/>
      </c>
      <c r="AM173" s="3"/>
      <c r="AN173" s="5"/>
      <c r="AO173" s="2"/>
      <c r="AP173" s="5" t="str">
        <f>IF(AO173&gt;0,AO173*$AP$1,"")</f>
        <v/>
      </c>
      <c r="AQ173" s="2"/>
      <c r="AR173" s="2">
        <v>0.01</v>
      </c>
      <c r="AS173" s="5">
        <f>SUM(O173,Q173,S173,U173,W173,Y173,AA173,AC173,AF173,AH173,AJ173)</f>
        <v>0</v>
      </c>
      <c r="AT173" s="11">
        <f>(AS173/$AS$219)*100</f>
        <v>0</v>
      </c>
      <c r="AU173" s="5">
        <f>(AT173/100)*$AU$1</f>
        <v>0</v>
      </c>
      <c r="AV173" s="44">
        <v>0</v>
      </c>
      <c r="AW173" s="44">
        <v>5.2</v>
      </c>
      <c r="AX173" s="46">
        <v>0</v>
      </c>
      <c r="AY173" s="45">
        <v>0</v>
      </c>
      <c r="AZ173" s="5">
        <f t="shared" si="2"/>
        <v>0</v>
      </c>
      <c r="BA173" s="1"/>
      <c r="BB173" s="1"/>
    </row>
    <row r="174" spans="1:54" s="47" customFormat="1" ht="12.75" x14ac:dyDescent="0.2">
      <c r="A174" s="1" t="s">
        <v>255</v>
      </c>
      <c r="B174" s="1" t="s">
        <v>256</v>
      </c>
      <c r="C174" s="1" t="s">
        <v>257</v>
      </c>
      <c r="D174" s="1" t="s">
        <v>258</v>
      </c>
      <c r="E174" s="1" t="s">
        <v>86</v>
      </c>
      <c r="F174" s="1" t="s">
        <v>244</v>
      </c>
      <c r="G174" s="1" t="s">
        <v>77</v>
      </c>
      <c r="H174" s="1" t="s">
        <v>53</v>
      </c>
      <c r="I174" s="2">
        <v>80</v>
      </c>
      <c r="J174" s="2">
        <v>37.44</v>
      </c>
      <c r="K174" s="2">
        <f>SUM(N174,P174,R174,T174,V174,X174,Z174,AB174,AE174,AG174,AI174)</f>
        <v>36.129999999999995</v>
      </c>
      <c r="L174" s="2">
        <f>SUM(M174,AD174,AK174,AM174,AO174,AQ174,AR174)</f>
        <v>1.3</v>
      </c>
      <c r="M174" s="3">
        <v>1.3</v>
      </c>
      <c r="N174" s="4">
        <v>4.8899999999999997</v>
      </c>
      <c r="O174" s="5">
        <v>12744.195750000001</v>
      </c>
      <c r="P174" s="6">
        <v>19.010000000000002</v>
      </c>
      <c r="Q174" s="5">
        <v>40432.839999999997</v>
      </c>
      <c r="R174" s="7">
        <v>10.130000000000001</v>
      </c>
      <c r="S174" s="5">
        <v>10579.70875</v>
      </c>
      <c r="T174" s="8">
        <v>1.44</v>
      </c>
      <c r="U174" s="5">
        <v>430.59600000000012</v>
      </c>
      <c r="V174" s="2"/>
      <c r="W174" s="5"/>
      <c r="X174" s="2"/>
      <c r="Y174" s="5"/>
      <c r="Z174" s="9"/>
      <c r="AA174" s="5"/>
      <c r="AB174" s="10">
        <v>0.65999999999999992</v>
      </c>
      <c r="AC174" s="5">
        <v>84.26</v>
      </c>
      <c r="AD174" s="2"/>
      <c r="AE174" s="2"/>
      <c r="AF174" s="5"/>
      <c r="AG174" s="9"/>
      <c r="AH174" s="5"/>
      <c r="AI174" s="2"/>
      <c r="AJ174" s="5"/>
      <c r="AK174" s="3"/>
      <c r="AL174" s="5" t="str">
        <f>IF(AK174&gt;0,AK174*$AL$1,"")</f>
        <v/>
      </c>
      <c r="AM174" s="3"/>
      <c r="AN174" s="5"/>
      <c r="AO174" s="2"/>
      <c r="AP174" s="5" t="str">
        <f>IF(AO174&gt;0,AO174*$AP$1,"")</f>
        <v/>
      </c>
      <c r="AQ174" s="2"/>
      <c r="AR174" s="2"/>
      <c r="AS174" s="5">
        <f>SUM(O174,Q174,S174,U174,W174,Y174,AA174,AC174,AF174,AH174,AJ174)</f>
        <v>64271.600499999993</v>
      </c>
      <c r="AT174" s="11">
        <f>(AS174/$AS$219)*100</f>
        <v>1.3020180178448455</v>
      </c>
      <c r="AU174" s="5">
        <f>(AT174/100)*$AU$1</f>
        <v>1556.4323385317282</v>
      </c>
      <c r="AV174" s="44">
        <v>2.92</v>
      </c>
      <c r="AW174" s="44">
        <v>1.3</v>
      </c>
      <c r="AX174" s="46">
        <v>221.13374999999942</v>
      </c>
      <c r="AY174" s="45">
        <v>0.10082602141735417</v>
      </c>
      <c r="AZ174" s="5">
        <f t="shared" si="2"/>
        <v>128.70441633925259</v>
      </c>
      <c r="BA174" s="1"/>
      <c r="BB174" s="1"/>
    </row>
    <row r="175" spans="1:54" s="47" customFormat="1" ht="12.75" x14ac:dyDescent="0.2">
      <c r="A175" s="1" t="s">
        <v>255</v>
      </c>
      <c r="B175" s="1" t="s">
        <v>256</v>
      </c>
      <c r="C175" s="1" t="s">
        <v>257</v>
      </c>
      <c r="D175" s="1" t="s">
        <v>258</v>
      </c>
      <c r="E175" s="1" t="s">
        <v>50</v>
      </c>
      <c r="F175" s="1" t="s">
        <v>244</v>
      </c>
      <c r="G175" s="1" t="s">
        <v>77</v>
      </c>
      <c r="H175" s="1" t="s">
        <v>53</v>
      </c>
      <c r="I175" s="2">
        <v>80</v>
      </c>
      <c r="J175" s="2">
        <v>35.65</v>
      </c>
      <c r="K175" s="2">
        <f>SUM(N175,P175,R175,T175,V175,X175,Z175,AB175,AE175,AG175,AI175)</f>
        <v>35.65</v>
      </c>
      <c r="L175" s="2">
        <f>SUM(M175,AD175,AK175,AM175,AO175,AQ175,AR175)</f>
        <v>0</v>
      </c>
      <c r="M175" s="3"/>
      <c r="N175" s="4">
        <v>12.49</v>
      </c>
      <c r="O175" s="5">
        <v>32551.125749999999</v>
      </c>
      <c r="P175" s="6">
        <v>14.67</v>
      </c>
      <c r="Q175" s="5">
        <v>31201.989750000001</v>
      </c>
      <c r="R175" s="7">
        <v>8.49</v>
      </c>
      <c r="S175" s="5">
        <v>8470.0485000000008</v>
      </c>
      <c r="T175" s="8"/>
      <c r="U175" s="5"/>
      <c r="V175" s="2"/>
      <c r="W175" s="5"/>
      <c r="X175" s="2"/>
      <c r="Y175" s="5"/>
      <c r="Z175" s="9"/>
      <c r="AA175" s="5"/>
      <c r="AB175" s="10"/>
      <c r="AC175" s="5"/>
      <c r="AD175" s="2"/>
      <c r="AE175" s="2"/>
      <c r="AF175" s="5"/>
      <c r="AG175" s="9"/>
      <c r="AH175" s="5"/>
      <c r="AI175" s="2"/>
      <c r="AJ175" s="5"/>
      <c r="AK175" s="3"/>
      <c r="AL175" s="5" t="str">
        <f>IF(AK175&gt;0,AK175*$AL$1,"")</f>
        <v/>
      </c>
      <c r="AM175" s="3"/>
      <c r="AN175" s="5"/>
      <c r="AO175" s="2"/>
      <c r="AP175" s="5" t="str">
        <f>IF(AO175&gt;0,AO175*$AP$1,"")</f>
        <v/>
      </c>
      <c r="AQ175" s="2"/>
      <c r="AR175" s="2"/>
      <c r="AS175" s="5">
        <f>SUM(O175,Q175,S175,U175,W175,Y175,AA175,AC175,AF175,AH175,AJ175)</f>
        <v>72223.164000000004</v>
      </c>
      <c r="AT175" s="11">
        <f>(AS175/$AS$219)*100</f>
        <v>1.4631012780483537</v>
      </c>
      <c r="AU175" s="5">
        <f>(AT175/100)*$AU$1</f>
        <v>1748.9912677790019</v>
      </c>
      <c r="AV175" s="44">
        <v>0</v>
      </c>
      <c r="AW175" s="44">
        <v>0</v>
      </c>
      <c r="AX175" s="46">
        <v>0</v>
      </c>
      <c r="AY175" s="45">
        <v>0</v>
      </c>
      <c r="AZ175" s="5">
        <f t="shared" si="2"/>
        <v>0</v>
      </c>
      <c r="BA175" s="1"/>
      <c r="BB175" s="1"/>
    </row>
    <row r="176" spans="1:54" s="47" customFormat="1" ht="12.75" x14ac:dyDescent="0.2">
      <c r="A176" s="1" t="s">
        <v>259</v>
      </c>
      <c r="B176" s="1" t="s">
        <v>325</v>
      </c>
      <c r="C176" s="1" t="s">
        <v>326</v>
      </c>
      <c r="D176" s="1" t="s">
        <v>154</v>
      </c>
      <c r="E176" s="1" t="s">
        <v>79</v>
      </c>
      <c r="F176" s="1" t="s">
        <v>244</v>
      </c>
      <c r="G176" s="1" t="s">
        <v>77</v>
      </c>
      <c r="H176" s="1" t="s">
        <v>53</v>
      </c>
      <c r="I176" s="2">
        <v>80</v>
      </c>
      <c r="J176" s="2">
        <v>38.479999999999997</v>
      </c>
      <c r="K176" s="2">
        <f>SUM(N176,P176,R176,T176,V176,X176,Z176,AB176,AE176,AG176,AI176)</f>
        <v>38.47</v>
      </c>
      <c r="L176" s="2">
        <f>SUM(M176,AD176,AK176,AM176,AO176,AQ176,AR176)</f>
        <v>0</v>
      </c>
      <c r="M176" s="3"/>
      <c r="N176" s="4">
        <v>5.53</v>
      </c>
      <c r="O176" s="5">
        <v>15746.605874999999</v>
      </c>
      <c r="P176" s="6">
        <v>20.190000000000001</v>
      </c>
      <c r="Q176" s="5">
        <v>46918.783875000008</v>
      </c>
      <c r="R176" s="7">
        <v>11.09</v>
      </c>
      <c r="S176" s="5">
        <v>12478.56925</v>
      </c>
      <c r="T176" s="8">
        <v>1.66</v>
      </c>
      <c r="U176" s="5">
        <v>543.67175000000009</v>
      </c>
      <c r="V176" s="2"/>
      <c r="W176" s="5"/>
      <c r="X176" s="2"/>
      <c r="Y176" s="5"/>
      <c r="Z176" s="9"/>
      <c r="AA176" s="5"/>
      <c r="AB176" s="10"/>
      <c r="AC176" s="5"/>
      <c r="AD176" s="2"/>
      <c r="AE176" s="2"/>
      <c r="AF176" s="5"/>
      <c r="AG176" s="9"/>
      <c r="AH176" s="5"/>
      <c r="AI176" s="2"/>
      <c r="AJ176" s="5"/>
      <c r="AK176" s="3"/>
      <c r="AL176" s="5" t="str">
        <f>IF(AK176&gt;0,AK176*$AL$1,"")</f>
        <v/>
      </c>
      <c r="AM176" s="3"/>
      <c r="AN176" s="5"/>
      <c r="AO176" s="2"/>
      <c r="AP176" s="5" t="str">
        <f>IF(AO176&gt;0,AO176*$AP$1,"")</f>
        <v/>
      </c>
      <c r="AQ176" s="2"/>
      <c r="AR176" s="2"/>
      <c r="AS176" s="5">
        <f>SUM(O176,Q176,S176,U176,W176,Y176,AA176,AC176,AF176,AH176,AJ176)</f>
        <v>75687.630749999997</v>
      </c>
      <c r="AT176" s="11">
        <f>(AS176/$AS$219)*100</f>
        <v>1.5332846575757448</v>
      </c>
      <c r="AU176" s="5">
        <f>(AT176/100)*$AU$1</f>
        <v>1832.8884796660452</v>
      </c>
      <c r="AV176" s="44">
        <v>38.47</v>
      </c>
      <c r="AW176" s="44">
        <v>0</v>
      </c>
      <c r="AX176" s="46">
        <v>6381.0262500000117</v>
      </c>
      <c r="AY176" s="45">
        <v>2.9094314610375029</v>
      </c>
      <c r="AZ176" s="5">
        <f t="shared" si="2"/>
        <v>3713.8892600143722</v>
      </c>
      <c r="BA176" s="1"/>
      <c r="BB176" s="1"/>
    </row>
    <row r="177" spans="1:54" s="47" customFormat="1" ht="12.75" x14ac:dyDescent="0.2">
      <c r="A177" s="1" t="s">
        <v>259</v>
      </c>
      <c r="B177" s="1" t="s">
        <v>325</v>
      </c>
      <c r="C177" s="1" t="s">
        <v>326</v>
      </c>
      <c r="D177" s="1" t="s">
        <v>154</v>
      </c>
      <c r="E177" s="1" t="s">
        <v>75</v>
      </c>
      <c r="F177" s="1" t="s">
        <v>244</v>
      </c>
      <c r="G177" s="1" t="s">
        <v>77</v>
      </c>
      <c r="H177" s="1" t="s">
        <v>53</v>
      </c>
      <c r="I177" s="2">
        <v>80</v>
      </c>
      <c r="J177" s="2">
        <v>38.58</v>
      </c>
      <c r="K177" s="2">
        <f>SUM(N177,P177,R177,T177,V177,X177,Z177,AB177,AE177,AG177,AI177)</f>
        <v>32.730000000000004</v>
      </c>
      <c r="L177" s="2">
        <f>SUM(M177,AD177,AK177,AM177,AO177,AQ177,AR177)</f>
        <v>5.85</v>
      </c>
      <c r="M177" s="3">
        <v>5.85</v>
      </c>
      <c r="N177" s="4"/>
      <c r="O177" s="5"/>
      <c r="P177" s="6">
        <v>0.42</v>
      </c>
      <c r="Q177" s="5">
        <v>893.30850000000009</v>
      </c>
      <c r="R177" s="7">
        <v>18.940000000000001</v>
      </c>
      <c r="S177" s="5">
        <v>20741.143499999998</v>
      </c>
      <c r="T177" s="8">
        <v>11.55</v>
      </c>
      <c r="U177" s="5">
        <v>3697.8317499999998</v>
      </c>
      <c r="V177" s="2"/>
      <c r="W177" s="5"/>
      <c r="X177" s="2"/>
      <c r="Y177" s="5"/>
      <c r="Z177" s="9"/>
      <c r="AA177" s="5"/>
      <c r="AB177" s="10">
        <v>1.82</v>
      </c>
      <c r="AC177" s="5">
        <v>236.6</v>
      </c>
      <c r="AD177" s="2"/>
      <c r="AE177" s="2"/>
      <c r="AF177" s="5"/>
      <c r="AG177" s="9"/>
      <c r="AH177" s="5"/>
      <c r="AI177" s="2"/>
      <c r="AJ177" s="5"/>
      <c r="AK177" s="3"/>
      <c r="AL177" s="5" t="str">
        <f>IF(AK177&gt;0,AK177*$AL$1,"")</f>
        <v/>
      </c>
      <c r="AM177" s="3"/>
      <c r="AN177" s="5"/>
      <c r="AO177" s="2"/>
      <c r="AP177" s="5" t="str">
        <f>IF(AO177&gt;0,AO177*$AP$1,"")</f>
        <v/>
      </c>
      <c r="AQ177" s="2"/>
      <c r="AR177" s="2"/>
      <c r="AS177" s="5">
        <f>SUM(O177,Q177,S177,U177,W177,Y177,AA177,AC177,AF177,AH177,AJ177)</f>
        <v>25568.883749999997</v>
      </c>
      <c r="AT177" s="11">
        <f>(AS177/$AS$219)*100</f>
        <v>0.51797601241749502</v>
      </c>
      <c r="AU177" s="5">
        <f>(AT177/100)*$AU$1</f>
        <v>619.18852524387353</v>
      </c>
      <c r="AV177" s="44">
        <v>22.840000000000003</v>
      </c>
      <c r="AW177" s="44">
        <v>5.85</v>
      </c>
      <c r="AX177" s="46">
        <v>1419.1349999999977</v>
      </c>
      <c r="AY177" s="45">
        <v>0.64705516866655155</v>
      </c>
      <c r="AZ177" s="5">
        <f t="shared" si="2"/>
        <v>825.96592280285313</v>
      </c>
      <c r="BA177" s="1"/>
      <c r="BB177" s="1"/>
    </row>
    <row r="178" spans="1:54" s="47" customFormat="1" ht="12.75" x14ac:dyDescent="0.2">
      <c r="A178" s="1" t="s">
        <v>260</v>
      </c>
      <c r="B178" s="1" t="s">
        <v>335</v>
      </c>
      <c r="C178" s="1" t="s">
        <v>336</v>
      </c>
      <c r="D178" s="1" t="s">
        <v>254</v>
      </c>
      <c r="E178" s="1" t="s">
        <v>80</v>
      </c>
      <c r="F178" s="1" t="s">
        <v>244</v>
      </c>
      <c r="G178" s="1" t="s">
        <v>77</v>
      </c>
      <c r="H178" s="1" t="s">
        <v>53</v>
      </c>
      <c r="I178" s="2">
        <v>47.5</v>
      </c>
      <c r="J178" s="2">
        <v>7.83</v>
      </c>
      <c r="K178" s="2">
        <f>SUM(N178,P178,R178,T178,V178,X178,Z178,AB178,AE178,AG178,AI178)</f>
        <v>1.3399999999999999</v>
      </c>
      <c r="L178" s="2">
        <f>SUM(M178,AD178,AK178,AM178,AO178,AQ178,AR178)</f>
        <v>6.49</v>
      </c>
      <c r="M178" s="3">
        <v>6.49</v>
      </c>
      <c r="N178" s="4"/>
      <c r="O178" s="5"/>
      <c r="P178" s="6"/>
      <c r="Q178" s="5"/>
      <c r="R178" s="7">
        <v>0.62</v>
      </c>
      <c r="S178" s="5">
        <v>744.54250000000002</v>
      </c>
      <c r="T178" s="8"/>
      <c r="U178" s="5"/>
      <c r="V178" s="2"/>
      <c r="W178" s="5"/>
      <c r="X178" s="2"/>
      <c r="Y178" s="5"/>
      <c r="Z178" s="9"/>
      <c r="AA178" s="5"/>
      <c r="AB178" s="10">
        <v>0.72</v>
      </c>
      <c r="AC178" s="5">
        <v>93.6</v>
      </c>
      <c r="AD178" s="2"/>
      <c r="AE178" s="2"/>
      <c r="AF178" s="5"/>
      <c r="AG178" s="9"/>
      <c r="AH178" s="5"/>
      <c r="AI178" s="2"/>
      <c r="AJ178" s="5"/>
      <c r="AK178" s="3"/>
      <c r="AL178" s="5" t="str">
        <f>IF(AK178&gt;0,AK178*$AL$1,"")</f>
        <v/>
      </c>
      <c r="AM178" s="3"/>
      <c r="AN178" s="5"/>
      <c r="AO178" s="2"/>
      <c r="AP178" s="5" t="str">
        <f>IF(AO178&gt;0,AO178*$AP$1,"")</f>
        <v/>
      </c>
      <c r="AQ178" s="2"/>
      <c r="AR178" s="2"/>
      <c r="AS178" s="5">
        <f>SUM(O178,Q178,S178,U178,W178,Y178,AA178,AC178,AF178,AH178,AJ178)</f>
        <v>838.14250000000004</v>
      </c>
      <c r="AT178" s="11">
        <f>(AS178/$AS$219)*100</f>
        <v>1.6979142078802339E-2</v>
      </c>
      <c r="AU178" s="5">
        <f>(AT178/100)*$AU$1</f>
        <v>20.296866441000315</v>
      </c>
      <c r="AV178" s="44">
        <v>1.3399999999999999</v>
      </c>
      <c r="AW178" s="44">
        <v>6.49</v>
      </c>
      <c r="AX178" s="46">
        <v>64.472500000000025</v>
      </c>
      <c r="AY178" s="45">
        <v>2.9396262062350891E-2</v>
      </c>
      <c r="AZ178" s="5">
        <f t="shared" si="2"/>
        <v>37.524328522590913</v>
      </c>
      <c r="BA178" s="1"/>
      <c r="BB178" s="1"/>
    </row>
    <row r="179" spans="1:54" s="47" customFormat="1" ht="12.75" x14ac:dyDescent="0.2">
      <c r="A179" s="1" t="s">
        <v>260</v>
      </c>
      <c r="B179" s="1" t="s">
        <v>335</v>
      </c>
      <c r="C179" s="1" t="s">
        <v>336</v>
      </c>
      <c r="D179" s="1" t="s">
        <v>254</v>
      </c>
      <c r="E179" s="1" t="s">
        <v>78</v>
      </c>
      <c r="F179" s="1" t="s">
        <v>244</v>
      </c>
      <c r="G179" s="1" t="s">
        <v>77</v>
      </c>
      <c r="H179" s="1" t="s">
        <v>53</v>
      </c>
      <c r="I179" s="2">
        <v>47.5</v>
      </c>
      <c r="J179" s="2">
        <v>39.51</v>
      </c>
      <c r="K179" s="2">
        <f>SUM(N179,P179,R179,T179,V179,X179,Z179,AB179,AE179,AG179,AI179)</f>
        <v>0.27</v>
      </c>
      <c r="L179" s="2">
        <f>SUM(M179,AD179,AK179,AM179,AO179,AQ179,AR179)</f>
        <v>39.24</v>
      </c>
      <c r="M179" s="3">
        <v>39.24</v>
      </c>
      <c r="N179" s="4"/>
      <c r="O179" s="5"/>
      <c r="P179" s="6"/>
      <c r="Q179" s="5"/>
      <c r="R179" s="7">
        <v>0.01</v>
      </c>
      <c r="S179" s="5">
        <v>12.008749999999999</v>
      </c>
      <c r="T179" s="8"/>
      <c r="U179" s="5"/>
      <c r="V179" s="2"/>
      <c r="W179" s="5"/>
      <c r="X179" s="2"/>
      <c r="Y179" s="5"/>
      <c r="Z179" s="9"/>
      <c r="AA179" s="5"/>
      <c r="AB179" s="10">
        <v>0.26</v>
      </c>
      <c r="AC179" s="5">
        <v>33.799999999999997</v>
      </c>
      <c r="AD179" s="2"/>
      <c r="AE179" s="2"/>
      <c r="AF179" s="5"/>
      <c r="AG179" s="9"/>
      <c r="AH179" s="5"/>
      <c r="AI179" s="2"/>
      <c r="AJ179" s="5"/>
      <c r="AK179" s="3"/>
      <c r="AL179" s="5" t="str">
        <f>IF(AK179&gt;0,AK179*$AL$1,"")</f>
        <v/>
      </c>
      <c r="AM179" s="3"/>
      <c r="AN179" s="5"/>
      <c r="AO179" s="2"/>
      <c r="AP179" s="5" t="str">
        <f>IF(AO179&gt;0,AO179*$AP$1,"")</f>
        <v/>
      </c>
      <c r="AQ179" s="2"/>
      <c r="AR179" s="2"/>
      <c r="AS179" s="5">
        <f>SUM(O179,Q179,S179,U179,W179,Y179,AA179,AC179,AF179,AH179,AJ179)</f>
        <v>45.808749999999996</v>
      </c>
      <c r="AT179" s="11">
        <f>(AS179/$AS$219)*100</f>
        <v>9.2799646206025415E-4</v>
      </c>
      <c r="AU179" s="5">
        <f>(AT179/100)*$AU$1</f>
        <v>1.1093269707468278</v>
      </c>
      <c r="AV179" s="44">
        <v>0.27</v>
      </c>
      <c r="AW179" s="44">
        <v>39.24</v>
      </c>
      <c r="AX179" s="46">
        <v>3.5237499999999962</v>
      </c>
      <c r="AY179" s="45">
        <v>1.6066552164443568E-3</v>
      </c>
      <c r="AZ179" s="5">
        <f t="shared" si="2"/>
        <v>2.0508953837912216</v>
      </c>
      <c r="BA179" s="1"/>
      <c r="BB179" s="1"/>
    </row>
    <row r="180" spans="1:54" s="47" customFormat="1" ht="12.75" x14ac:dyDescent="0.2">
      <c r="A180" s="1" t="s">
        <v>261</v>
      </c>
      <c r="B180" s="1" t="s">
        <v>262</v>
      </c>
      <c r="C180" s="1" t="s">
        <v>263</v>
      </c>
      <c r="D180" s="1" t="s">
        <v>84</v>
      </c>
      <c r="E180" s="1" t="s">
        <v>103</v>
      </c>
      <c r="F180" s="1" t="s">
        <v>244</v>
      </c>
      <c r="G180" s="1" t="s">
        <v>77</v>
      </c>
      <c r="H180" s="1" t="s">
        <v>53</v>
      </c>
      <c r="I180" s="2">
        <v>15.37</v>
      </c>
      <c r="J180" s="2">
        <v>12.74</v>
      </c>
      <c r="K180" s="2">
        <f>SUM(N180,P180,R180,T180,V180,X180,Z180,AB180,AE180,AG180,AI180)</f>
        <v>6.51</v>
      </c>
      <c r="L180" s="2">
        <f>SUM(M180,AD180,AK180,AM180,AO180,AQ180,AR180)</f>
        <v>0</v>
      </c>
      <c r="M180" s="3"/>
      <c r="N180" s="4"/>
      <c r="O180" s="5"/>
      <c r="P180" s="6">
        <v>2.48</v>
      </c>
      <c r="Q180" s="5">
        <v>5763.1790000000001</v>
      </c>
      <c r="R180" s="7">
        <v>4.03</v>
      </c>
      <c r="S180" s="5">
        <v>4392.8007500000003</v>
      </c>
      <c r="T180" s="8"/>
      <c r="U180" s="5"/>
      <c r="V180" s="2"/>
      <c r="W180" s="5"/>
      <c r="X180" s="2"/>
      <c r="Y180" s="5"/>
      <c r="Z180" s="9"/>
      <c r="AA180" s="5"/>
      <c r="AB180" s="10"/>
      <c r="AC180" s="5"/>
      <c r="AD180" s="2"/>
      <c r="AE180" s="2"/>
      <c r="AF180" s="5"/>
      <c r="AG180" s="9"/>
      <c r="AH180" s="5"/>
      <c r="AI180" s="2"/>
      <c r="AJ180" s="5"/>
      <c r="AK180" s="3"/>
      <c r="AL180" s="5" t="str">
        <f>IF(AK180&gt;0,AK180*$AL$1,"")</f>
        <v/>
      </c>
      <c r="AM180" s="3"/>
      <c r="AN180" s="5"/>
      <c r="AO180" s="2"/>
      <c r="AP180" s="5" t="str">
        <f>IF(AO180&gt;0,AO180*$AP$1,"")</f>
        <v/>
      </c>
      <c r="AQ180" s="2"/>
      <c r="AR180" s="2"/>
      <c r="AS180" s="5">
        <f>SUM(O180,Q180,S180,U180,W180,Y180,AA180,AC180,AF180,AH180,AJ180)</f>
        <v>10155.97975</v>
      </c>
      <c r="AT180" s="11">
        <f>(AS180/$AS$219)*100</f>
        <v>0.2057404595575209</v>
      </c>
      <c r="AU180" s="5">
        <f>(AT180/100)*$AU$1</f>
        <v>245.94214535506049</v>
      </c>
      <c r="AV180" s="44">
        <v>6.51</v>
      </c>
      <c r="AW180" s="44">
        <v>0</v>
      </c>
      <c r="AX180" s="46">
        <v>860.67624999999907</v>
      </c>
      <c r="AY180" s="45">
        <v>0.39242567910103365</v>
      </c>
      <c r="AZ180" s="5">
        <f t="shared" si="2"/>
        <v>500.93137937246945</v>
      </c>
      <c r="BA180" s="1"/>
      <c r="BB180" s="1"/>
    </row>
    <row r="181" spans="1:54" s="47" customFormat="1" ht="12.75" x14ac:dyDescent="0.2">
      <c r="A181" s="1" t="s">
        <v>264</v>
      </c>
      <c r="B181" s="1" t="s">
        <v>337</v>
      </c>
      <c r="C181" s="1" t="s">
        <v>338</v>
      </c>
      <c r="D181" s="1" t="s">
        <v>119</v>
      </c>
      <c r="E181" s="1" t="s">
        <v>70</v>
      </c>
      <c r="F181" s="1" t="s">
        <v>244</v>
      </c>
      <c r="G181" s="1" t="s">
        <v>77</v>
      </c>
      <c r="H181" s="1" t="s">
        <v>53</v>
      </c>
      <c r="I181" s="2">
        <v>54.5</v>
      </c>
      <c r="J181" s="2">
        <v>21.89</v>
      </c>
      <c r="K181" s="2">
        <f>SUM(N181,P181,R181,T181,V181,X181,Z181,AB181,AE181,AG181,AI181)</f>
        <v>0.13</v>
      </c>
      <c r="L181" s="2">
        <f>SUM(M181,AD181,AK181,AM181,AO181,AQ181,AR181)</f>
        <v>0</v>
      </c>
      <c r="M181" s="3"/>
      <c r="N181" s="4"/>
      <c r="O181" s="5"/>
      <c r="P181" s="6"/>
      <c r="Q181" s="5"/>
      <c r="R181" s="7">
        <v>0.13</v>
      </c>
      <c r="S181" s="5">
        <v>129.69450000000001</v>
      </c>
      <c r="T181" s="8"/>
      <c r="U181" s="5"/>
      <c r="V181" s="2"/>
      <c r="W181" s="5"/>
      <c r="X181" s="2"/>
      <c r="Y181" s="5"/>
      <c r="Z181" s="9"/>
      <c r="AA181" s="5"/>
      <c r="AB181" s="10"/>
      <c r="AC181" s="5"/>
      <c r="AD181" s="2"/>
      <c r="AE181" s="2"/>
      <c r="AF181" s="5"/>
      <c r="AG181" s="9"/>
      <c r="AH181" s="5"/>
      <c r="AI181" s="2"/>
      <c r="AJ181" s="5"/>
      <c r="AK181" s="3"/>
      <c r="AL181" s="5" t="str">
        <f>IF(AK181&gt;0,AK181*$AL$1,"")</f>
        <v/>
      </c>
      <c r="AM181" s="3"/>
      <c r="AN181" s="5"/>
      <c r="AO181" s="2"/>
      <c r="AP181" s="5" t="str">
        <f>IF(AO181&gt;0,AO181*$AP$1,"")</f>
        <v/>
      </c>
      <c r="AQ181" s="2"/>
      <c r="AR181" s="2"/>
      <c r="AS181" s="5">
        <f>SUM(O181,Q181,S181,U181,W181,Y181,AA181,AC181,AF181,AH181,AJ181)</f>
        <v>129.69450000000001</v>
      </c>
      <c r="AT181" s="11">
        <f>(AS181/$AS$219)*100</f>
        <v>2.6273591213179502E-3</v>
      </c>
      <c r="AU181" s="5">
        <f>(AT181/100)*$AU$1</f>
        <v>3.1407450936234778</v>
      </c>
      <c r="AV181" s="44">
        <v>0</v>
      </c>
      <c r="AW181" s="44">
        <v>0</v>
      </c>
      <c r="AX181" s="46">
        <v>0</v>
      </c>
      <c r="AY181" s="45">
        <v>0</v>
      </c>
      <c r="AZ181" s="5">
        <f t="shared" si="2"/>
        <v>0</v>
      </c>
      <c r="BA181" s="1"/>
      <c r="BB181" s="1"/>
    </row>
    <row r="182" spans="1:54" s="47" customFormat="1" ht="12.75" x14ac:dyDescent="0.2">
      <c r="A182" s="1" t="s">
        <v>264</v>
      </c>
      <c r="B182" s="1" t="s">
        <v>337</v>
      </c>
      <c r="C182" s="1" t="s">
        <v>338</v>
      </c>
      <c r="D182" s="1" t="s">
        <v>119</v>
      </c>
      <c r="E182" s="1" t="s">
        <v>72</v>
      </c>
      <c r="F182" s="1" t="s">
        <v>244</v>
      </c>
      <c r="G182" s="1" t="s">
        <v>77</v>
      </c>
      <c r="H182" s="1" t="s">
        <v>53</v>
      </c>
      <c r="I182" s="2">
        <v>54.5</v>
      </c>
      <c r="J182" s="2">
        <v>25.04</v>
      </c>
      <c r="K182" s="2">
        <f>SUM(N182,P182,R182,T182,V182,X182,Z182,AB182,AE182,AG182,AI182)</f>
        <v>16.18</v>
      </c>
      <c r="L182" s="2">
        <f>SUM(M182,AD182,AK182,AM182,AO182,AQ182,AR182)</f>
        <v>0</v>
      </c>
      <c r="M182" s="3"/>
      <c r="N182" s="4"/>
      <c r="O182" s="5"/>
      <c r="P182" s="6"/>
      <c r="Q182" s="5"/>
      <c r="R182" s="7"/>
      <c r="S182" s="5"/>
      <c r="T182" s="8">
        <v>16.18</v>
      </c>
      <c r="U182" s="5">
        <v>17935.53</v>
      </c>
      <c r="V182" s="2"/>
      <c r="W182" s="5"/>
      <c r="X182" s="2"/>
      <c r="Y182" s="5"/>
      <c r="Z182" s="9"/>
      <c r="AA182" s="5"/>
      <c r="AB182" s="10"/>
      <c r="AC182" s="5"/>
      <c r="AD182" s="2"/>
      <c r="AE182" s="2"/>
      <c r="AF182" s="5"/>
      <c r="AG182" s="9"/>
      <c r="AH182" s="5"/>
      <c r="AI182" s="2"/>
      <c r="AJ182" s="5"/>
      <c r="AK182" s="3"/>
      <c r="AL182" s="5" t="str">
        <f>IF(AK182&gt;0,AK182*$AL$1,"")</f>
        <v/>
      </c>
      <c r="AM182" s="3"/>
      <c r="AN182" s="5"/>
      <c r="AO182" s="2"/>
      <c r="AP182" s="5" t="str">
        <f>IF(AO182&gt;0,AO182*$AP$1,"")</f>
        <v/>
      </c>
      <c r="AQ182" s="2"/>
      <c r="AR182" s="2"/>
      <c r="AS182" s="5">
        <f>SUM(O182,Q182,S182,U182,W182,Y182,AA182,AC182,AF182,AH182,AJ182)</f>
        <v>17935.53</v>
      </c>
      <c r="AT182" s="11">
        <f>(AS182/$AS$219)*100</f>
        <v>0.36333906481131995</v>
      </c>
      <c r="AU182" s="5">
        <f>(AT182/100)*$AU$1</f>
        <v>434.33551807545189</v>
      </c>
      <c r="AV182" s="44">
        <v>0</v>
      </c>
      <c r="AW182" s="44">
        <v>0</v>
      </c>
      <c r="AX182" s="46">
        <v>0</v>
      </c>
      <c r="AY182" s="45">
        <v>0</v>
      </c>
      <c r="AZ182" s="5">
        <f t="shared" si="2"/>
        <v>0</v>
      </c>
      <c r="BA182" s="1"/>
      <c r="BB182" s="1"/>
    </row>
    <row r="183" spans="1:54" s="47" customFormat="1" ht="12.75" x14ac:dyDescent="0.2">
      <c r="A183" s="1" t="s">
        <v>265</v>
      </c>
      <c r="B183" s="1" t="s">
        <v>266</v>
      </c>
      <c r="C183" s="1" t="s">
        <v>267</v>
      </c>
      <c r="D183" s="1" t="s">
        <v>268</v>
      </c>
      <c r="E183" s="1" t="s">
        <v>65</v>
      </c>
      <c r="F183" s="1" t="s">
        <v>244</v>
      </c>
      <c r="G183" s="1" t="s">
        <v>77</v>
      </c>
      <c r="H183" s="1" t="s">
        <v>53</v>
      </c>
      <c r="I183" s="2">
        <v>3</v>
      </c>
      <c r="J183" s="2">
        <v>0.04</v>
      </c>
      <c r="K183" s="2">
        <f>SUM(N183,P183,R183,T183,V183,X183,Z183,AB183,AE183,AG183,AI183)</f>
        <v>0</v>
      </c>
      <c r="L183" s="2">
        <f>SUM(M183,AD183,AK183,AM183,AO183,AQ183,AR183)</f>
        <v>0.04</v>
      </c>
      <c r="M183" s="3">
        <v>0.04</v>
      </c>
      <c r="N183" s="4"/>
      <c r="O183" s="5"/>
      <c r="P183" s="6"/>
      <c r="Q183" s="5"/>
      <c r="R183" s="7"/>
      <c r="S183" s="5"/>
      <c r="T183" s="8"/>
      <c r="U183" s="5"/>
      <c r="V183" s="2"/>
      <c r="W183" s="5"/>
      <c r="X183" s="2"/>
      <c r="Y183" s="5"/>
      <c r="Z183" s="9"/>
      <c r="AA183" s="5"/>
      <c r="AB183" s="10"/>
      <c r="AC183" s="5"/>
      <c r="AD183" s="2"/>
      <c r="AE183" s="2"/>
      <c r="AF183" s="5"/>
      <c r="AG183" s="9"/>
      <c r="AH183" s="5"/>
      <c r="AI183" s="2"/>
      <c r="AJ183" s="5"/>
      <c r="AK183" s="3"/>
      <c r="AL183" s="5" t="str">
        <f>IF(AK183&gt;0,AK183*$AL$1,"")</f>
        <v/>
      </c>
      <c r="AM183" s="3"/>
      <c r="AN183" s="5"/>
      <c r="AO183" s="2"/>
      <c r="AP183" s="5" t="str">
        <f>IF(AO183&gt;0,AO183*$AP$1,"")</f>
        <v/>
      </c>
      <c r="AQ183" s="2"/>
      <c r="AR183" s="2"/>
      <c r="AS183" s="5">
        <f>SUM(O183,Q183,S183,U183,W183,Y183,AA183,AC183,AF183,AH183,AJ183)</f>
        <v>0</v>
      </c>
      <c r="AT183" s="11">
        <f>(AS183/$AS$219)*100</f>
        <v>0</v>
      </c>
      <c r="AU183" s="5">
        <f>(AT183/100)*$AU$1</f>
        <v>0</v>
      </c>
      <c r="AV183" s="44">
        <v>0</v>
      </c>
      <c r="AW183" s="44">
        <v>0.04</v>
      </c>
      <c r="AX183" s="46">
        <v>0</v>
      </c>
      <c r="AY183" s="45">
        <v>0</v>
      </c>
      <c r="AZ183" s="5">
        <f t="shared" si="2"/>
        <v>0</v>
      </c>
      <c r="BA183" s="1"/>
      <c r="BB183" s="1"/>
    </row>
    <row r="184" spans="1:54" s="47" customFormat="1" ht="12.75" x14ac:dyDescent="0.2">
      <c r="A184" s="1" t="s">
        <v>265</v>
      </c>
      <c r="B184" s="1" t="s">
        <v>266</v>
      </c>
      <c r="C184" s="1" t="s">
        <v>267</v>
      </c>
      <c r="D184" s="1" t="s">
        <v>268</v>
      </c>
      <c r="E184" s="1" t="s">
        <v>72</v>
      </c>
      <c r="F184" s="1" t="s">
        <v>244</v>
      </c>
      <c r="G184" s="1" t="s">
        <v>77</v>
      </c>
      <c r="H184" s="1" t="s">
        <v>53</v>
      </c>
      <c r="I184" s="2">
        <v>3</v>
      </c>
      <c r="J184" s="2">
        <v>2.52</v>
      </c>
      <c r="K184" s="2">
        <f>SUM(N184,P184,R184,T184,V184,X184,Z184,AB184,AE184,AG184,AI184)</f>
        <v>0</v>
      </c>
      <c r="L184" s="2">
        <f>SUM(M184,AD184,AK184,AM184,AO184,AQ184,AR184)</f>
        <v>2.52</v>
      </c>
      <c r="M184" s="3">
        <v>2.4500000000000002</v>
      </c>
      <c r="N184" s="4"/>
      <c r="O184" s="5"/>
      <c r="P184" s="6"/>
      <c r="Q184" s="5"/>
      <c r="R184" s="7"/>
      <c r="S184" s="5"/>
      <c r="T184" s="8"/>
      <c r="U184" s="5"/>
      <c r="V184" s="2"/>
      <c r="W184" s="5"/>
      <c r="X184" s="2"/>
      <c r="Y184" s="5"/>
      <c r="Z184" s="9"/>
      <c r="AA184" s="5"/>
      <c r="AB184" s="10"/>
      <c r="AC184" s="5"/>
      <c r="AD184" s="2"/>
      <c r="AE184" s="2"/>
      <c r="AF184" s="5"/>
      <c r="AG184" s="9"/>
      <c r="AH184" s="5"/>
      <c r="AI184" s="2"/>
      <c r="AJ184" s="5"/>
      <c r="AK184" s="3"/>
      <c r="AL184" s="5" t="str">
        <f>IF(AK184&gt;0,AK184*$AL$1,"")</f>
        <v/>
      </c>
      <c r="AM184" s="3"/>
      <c r="AN184" s="5"/>
      <c r="AO184" s="2"/>
      <c r="AP184" s="5" t="str">
        <f>IF(AO184&gt;0,AO184*$AP$1,"")</f>
        <v/>
      </c>
      <c r="AQ184" s="2"/>
      <c r="AR184" s="2">
        <v>7.0000000000000007E-2</v>
      </c>
      <c r="AS184" s="5">
        <f>SUM(O184,Q184,S184,U184,W184,Y184,AA184,AC184,AF184,AH184,AJ184)</f>
        <v>0</v>
      </c>
      <c r="AT184" s="11">
        <f>(AS184/$AS$219)*100</f>
        <v>0</v>
      </c>
      <c r="AU184" s="5">
        <f>(AT184/100)*$AU$1</f>
        <v>0</v>
      </c>
      <c r="AV184" s="44">
        <v>0</v>
      </c>
      <c r="AW184" s="44">
        <v>2.52</v>
      </c>
      <c r="AX184" s="46">
        <v>0</v>
      </c>
      <c r="AY184" s="45">
        <v>0</v>
      </c>
      <c r="AZ184" s="5">
        <f t="shared" si="2"/>
        <v>0</v>
      </c>
      <c r="BA184" s="1"/>
      <c r="BB184" s="1"/>
    </row>
    <row r="185" spans="1:54" s="47" customFormat="1" ht="12.75" x14ac:dyDescent="0.2">
      <c r="A185" s="1" t="s">
        <v>269</v>
      </c>
      <c r="B185" s="1" t="s">
        <v>270</v>
      </c>
      <c r="C185" s="1" t="s">
        <v>271</v>
      </c>
      <c r="D185" s="1" t="s">
        <v>272</v>
      </c>
      <c r="E185" s="1" t="s">
        <v>68</v>
      </c>
      <c r="F185" s="1" t="s">
        <v>244</v>
      </c>
      <c r="G185" s="1" t="s">
        <v>77</v>
      </c>
      <c r="H185" s="1" t="s">
        <v>53</v>
      </c>
      <c r="I185" s="2">
        <v>2.14</v>
      </c>
      <c r="J185" s="2">
        <v>0.14000000000000001</v>
      </c>
      <c r="K185" s="2">
        <f>SUM(N185,P185,R185,T185,V185,X185,Z185,AB185,AE185,AG185,AI185)</f>
        <v>0.14000000000000001</v>
      </c>
      <c r="L185" s="2">
        <f>SUM(M185,AD185,AK185,AM185,AO185,AQ185,AR185)</f>
        <v>0</v>
      </c>
      <c r="M185" s="3"/>
      <c r="N185" s="4"/>
      <c r="O185" s="5"/>
      <c r="P185" s="6"/>
      <c r="Q185" s="5"/>
      <c r="R185" s="7"/>
      <c r="S185" s="5"/>
      <c r="T185" s="8"/>
      <c r="U185" s="5"/>
      <c r="V185" s="2"/>
      <c r="W185" s="5"/>
      <c r="X185" s="2"/>
      <c r="Y185" s="5"/>
      <c r="Z185" s="9"/>
      <c r="AA185" s="5"/>
      <c r="AB185" s="10">
        <v>0.14000000000000001</v>
      </c>
      <c r="AC185" s="5">
        <v>22.1</v>
      </c>
      <c r="AD185" s="2"/>
      <c r="AE185" s="2"/>
      <c r="AF185" s="5"/>
      <c r="AG185" s="9"/>
      <c r="AH185" s="5"/>
      <c r="AI185" s="2"/>
      <c r="AJ185" s="5"/>
      <c r="AK185" s="3"/>
      <c r="AL185" s="5" t="str">
        <f>IF(AK185&gt;0,AK185*$AL$1,"")</f>
        <v/>
      </c>
      <c r="AM185" s="3"/>
      <c r="AN185" s="5"/>
      <c r="AO185" s="2"/>
      <c r="AP185" s="5" t="str">
        <f>IF(AO185&gt;0,AO185*$AP$1,"")</f>
        <v/>
      </c>
      <c r="AQ185" s="2"/>
      <c r="AR185" s="2"/>
      <c r="AS185" s="5">
        <f>SUM(O185,Q185,S185,U185,W185,Y185,AA185,AC185,AF185,AH185,AJ185)</f>
        <v>22.1</v>
      </c>
      <c r="AT185" s="11">
        <f>(AS185/$AS$219)*100</f>
        <v>4.477031530336807E-4</v>
      </c>
      <c r="AU185" s="5">
        <f>(AT185/100)*$AU$1</f>
        <v>0.53518434913646185</v>
      </c>
      <c r="AV185" s="44">
        <v>0.14000000000000001</v>
      </c>
      <c r="AW185" s="44">
        <v>0</v>
      </c>
      <c r="AX185" s="46">
        <v>5.3000000000000007</v>
      </c>
      <c r="AY185" s="45">
        <v>2.4165371116438741E-3</v>
      </c>
      <c r="AZ185" s="5">
        <f t="shared" si="2"/>
        <v>3.0847096230134055</v>
      </c>
      <c r="BA185" s="1"/>
      <c r="BB185" s="1"/>
    </row>
    <row r="186" spans="1:54" s="47" customFormat="1" ht="12.75" x14ac:dyDescent="0.2">
      <c r="A186" s="1" t="s">
        <v>308</v>
      </c>
      <c r="B186" s="1" t="s">
        <v>334</v>
      </c>
      <c r="C186" s="1" t="s">
        <v>309</v>
      </c>
      <c r="D186" s="1" t="s">
        <v>84</v>
      </c>
      <c r="E186" s="1" t="s">
        <v>58</v>
      </c>
      <c r="F186" s="1"/>
      <c r="G186" s="1"/>
      <c r="H186" s="1"/>
      <c r="I186" s="2"/>
      <c r="J186" s="2"/>
      <c r="K186" s="2">
        <f>SUM(N186,P186,R186,T186,V186,X186,Z186,AB186,AE186,AG186,AI186)</f>
        <v>0.01</v>
      </c>
      <c r="L186" s="2">
        <f>SUM(M186,AD186,AK186,AM186,AO186,AQ186,AR186)</f>
        <v>0</v>
      </c>
      <c r="M186" s="3"/>
      <c r="N186" s="4"/>
      <c r="O186" s="5"/>
      <c r="P186" s="6"/>
      <c r="Q186" s="5"/>
      <c r="R186" s="7"/>
      <c r="S186" s="5"/>
      <c r="T186" s="8"/>
      <c r="U186" s="5"/>
      <c r="V186" s="2"/>
      <c r="W186" s="5"/>
      <c r="X186" s="2"/>
      <c r="Y186" s="5"/>
      <c r="Z186" s="9"/>
      <c r="AA186" s="5"/>
      <c r="AB186" s="10">
        <v>0.01</v>
      </c>
      <c r="AC186" s="5">
        <v>1.2</v>
      </c>
      <c r="AD186" s="2"/>
      <c r="AE186" s="2"/>
      <c r="AF186" s="5"/>
      <c r="AG186" s="9"/>
      <c r="AH186" s="5"/>
      <c r="AI186" s="2"/>
      <c r="AJ186" s="5"/>
      <c r="AK186" s="3"/>
      <c r="AL186" s="5"/>
      <c r="AM186" s="3"/>
      <c r="AN186" s="5"/>
      <c r="AO186" s="2"/>
      <c r="AP186" s="5"/>
      <c r="AQ186" s="2"/>
      <c r="AR186" s="2"/>
      <c r="AS186" s="5">
        <f>SUM(O186,Q186,S186,U186,W186,Y186,AA186,AC186,AF186,AH186,AJ186)</f>
        <v>1.2</v>
      </c>
      <c r="AT186" s="11">
        <f>(AS186/$AS$219)*100</f>
        <v>2.4309673467892165E-5</v>
      </c>
      <c r="AU186" s="5">
        <f>(AT186/100)*$AU$1</f>
        <v>2.9059783663518295E-2</v>
      </c>
      <c r="AV186" s="44">
        <v>0</v>
      </c>
      <c r="AW186" s="44">
        <v>0</v>
      </c>
      <c r="AX186" s="46">
        <v>0</v>
      </c>
      <c r="AY186" s="45">
        <v>0</v>
      </c>
      <c r="AZ186" s="5">
        <f t="shared" si="2"/>
        <v>0</v>
      </c>
      <c r="BA186" s="1"/>
      <c r="BB186" s="1"/>
    </row>
    <row r="187" spans="1:54" s="47" customFormat="1" ht="12.75" x14ac:dyDescent="0.2">
      <c r="A187" s="1" t="s">
        <v>306</v>
      </c>
      <c r="B187" s="1"/>
      <c r="C187" s="1"/>
      <c r="D187" s="1" t="s">
        <v>307</v>
      </c>
      <c r="E187" s="1" t="s">
        <v>102</v>
      </c>
      <c r="F187" s="1">
        <v>1</v>
      </c>
      <c r="G187" s="1">
        <v>104</v>
      </c>
      <c r="H187" s="1">
        <v>39</v>
      </c>
      <c r="I187" s="2">
        <v>0</v>
      </c>
      <c r="J187" s="2">
        <v>0.01</v>
      </c>
      <c r="K187" s="2">
        <f>SUM(N187,P187,R187,T187,V187,X187,Z187,AB187,AE187,AG187,AI187)</f>
        <v>0.01</v>
      </c>
      <c r="L187" s="2">
        <f>SUM(M187,AD187,AK187,AM187,AO187,AQ187,AR187)</f>
        <v>0</v>
      </c>
      <c r="M187" s="3"/>
      <c r="N187" s="4"/>
      <c r="O187" s="5"/>
      <c r="P187" s="6">
        <v>0.01</v>
      </c>
      <c r="Q187" s="5">
        <v>15.755000000000001</v>
      </c>
      <c r="R187" s="7"/>
      <c r="S187" s="5"/>
      <c r="T187" s="8"/>
      <c r="U187" s="5"/>
      <c r="V187" s="2"/>
      <c r="W187" s="5"/>
      <c r="X187" s="2"/>
      <c r="Y187" s="5"/>
      <c r="Z187" s="9"/>
      <c r="AA187" s="5"/>
      <c r="AB187" s="10"/>
      <c r="AC187" s="5"/>
      <c r="AD187" s="2"/>
      <c r="AE187" s="2"/>
      <c r="AF187" s="5"/>
      <c r="AG187" s="9"/>
      <c r="AH187" s="5"/>
      <c r="AI187" s="2"/>
      <c r="AJ187" s="5"/>
      <c r="AK187" s="3"/>
      <c r="AL187" s="5"/>
      <c r="AM187" s="3"/>
      <c r="AN187" s="5"/>
      <c r="AO187" s="2"/>
      <c r="AP187" s="5" t="str">
        <f>IF(AO187&gt;0,AO187*$AP$1,"")</f>
        <v/>
      </c>
      <c r="AQ187" s="2"/>
      <c r="AR187" s="2"/>
      <c r="AS187" s="5">
        <f>SUM(O187,Q187,S187,U187,W187,Y187,AA187,AC187,AF187,AH187,AJ187)</f>
        <v>15.755000000000001</v>
      </c>
      <c r="AT187" s="11">
        <f>(AS187/$AS$219)*100</f>
        <v>3.1916575457220089E-4</v>
      </c>
      <c r="AU187" s="5">
        <f>(AT187/100)*$AU$1</f>
        <v>0.38153074301560896</v>
      </c>
      <c r="AV187" s="44">
        <v>0</v>
      </c>
      <c r="AW187" s="44">
        <v>0</v>
      </c>
      <c r="AX187" s="46">
        <v>0</v>
      </c>
      <c r="AY187" s="45">
        <v>0</v>
      </c>
      <c r="AZ187" s="5">
        <f t="shared" si="2"/>
        <v>0</v>
      </c>
      <c r="BA187" s="1"/>
      <c r="BB187" s="1"/>
    </row>
    <row r="188" spans="1:54" s="47" customFormat="1" ht="12.75" x14ac:dyDescent="0.2">
      <c r="A188" s="1" t="s">
        <v>306</v>
      </c>
      <c r="B188" s="1"/>
      <c r="C188" s="1"/>
      <c r="D188" s="1" t="s">
        <v>307</v>
      </c>
      <c r="E188" s="1" t="s">
        <v>58</v>
      </c>
      <c r="F188" s="1">
        <v>1</v>
      </c>
      <c r="G188" s="1">
        <v>104</v>
      </c>
      <c r="H188" s="1">
        <v>39</v>
      </c>
      <c r="I188" s="2">
        <v>0</v>
      </c>
      <c r="J188" s="2">
        <v>1.41</v>
      </c>
      <c r="K188" s="2">
        <f>SUM(N188,P188,R188,T188,V188,X188,Z188,AB188,AE188,AG188,AI188)</f>
        <v>1.38</v>
      </c>
      <c r="L188" s="2">
        <f>SUM(M188,AD188,AK188,AM188,AO188,AQ188,AR188)</f>
        <v>0.01</v>
      </c>
      <c r="M188" s="3"/>
      <c r="N188" s="4">
        <v>0.35</v>
      </c>
      <c r="O188" s="5">
        <v>905.40449999999998</v>
      </c>
      <c r="P188" s="6">
        <v>1.03</v>
      </c>
      <c r="Q188" s="5">
        <v>2190.73</v>
      </c>
      <c r="R188" s="7"/>
      <c r="S188" s="5"/>
      <c r="T188" s="8"/>
      <c r="U188" s="5"/>
      <c r="V188" s="2"/>
      <c r="W188" s="5"/>
      <c r="X188" s="2"/>
      <c r="Y188" s="5"/>
      <c r="Z188" s="9"/>
      <c r="AA188" s="5"/>
      <c r="AB188" s="10"/>
      <c r="AC188" s="5"/>
      <c r="AD188" s="2"/>
      <c r="AE188" s="2"/>
      <c r="AF188" s="5"/>
      <c r="AG188" s="9"/>
      <c r="AH188" s="5"/>
      <c r="AI188" s="2"/>
      <c r="AJ188" s="5"/>
      <c r="AK188" s="3"/>
      <c r="AL188" s="5"/>
      <c r="AM188" s="3"/>
      <c r="AN188" s="5"/>
      <c r="AO188" s="2"/>
      <c r="AP188" s="5" t="str">
        <f>IF(AO188&gt;0,AO188*$AP$1,"")</f>
        <v/>
      </c>
      <c r="AQ188" s="2">
        <v>0.01</v>
      </c>
      <c r="AR188" s="2"/>
      <c r="AS188" s="5">
        <f>SUM(O188,Q188,S188,U188,W188,Y188,AA188,AC188,AF188,AH188,AJ188)</f>
        <v>3096.1345000000001</v>
      </c>
      <c r="AT188" s="11">
        <f>(AS188/$AS$219)*100</f>
        <v>6.2721682256396308E-2</v>
      </c>
      <c r="AU188" s="5">
        <f>(AT188/100)*$AU$1</f>
        <v>74.97749896929615</v>
      </c>
      <c r="AV188" s="44">
        <v>0</v>
      </c>
      <c r="AW188" s="44">
        <v>0</v>
      </c>
      <c r="AX188" s="46">
        <v>0</v>
      </c>
      <c r="AY188" s="45">
        <v>0</v>
      </c>
      <c r="AZ188" s="5">
        <f t="shared" si="2"/>
        <v>0</v>
      </c>
      <c r="BA188" s="1">
        <v>0.36</v>
      </c>
      <c r="BB188" s="48">
        <v>180</v>
      </c>
    </row>
    <row r="189" spans="1:54" s="47" customFormat="1" ht="12.75" x14ac:dyDescent="0.2">
      <c r="A189" s="1"/>
      <c r="B189" s="1" t="s">
        <v>273</v>
      </c>
      <c r="C189" s="1" t="s">
        <v>212</v>
      </c>
      <c r="D189" s="1" t="s">
        <v>84</v>
      </c>
      <c r="E189" s="1"/>
      <c r="F189" s="1"/>
      <c r="G189" s="1"/>
      <c r="H189" s="1"/>
      <c r="I189" s="2"/>
      <c r="J189" s="2"/>
      <c r="K189" s="2">
        <f>SUM(N189,P189,R189,T189,V189,X189,Z189,AB189,AE189,AG189,AI189)</f>
        <v>78.94</v>
      </c>
      <c r="L189" s="2">
        <f>SUM(M189,AD189,AK189,AM189,AO189,AQ189,AR189)</f>
        <v>0</v>
      </c>
      <c r="M189" s="3"/>
      <c r="N189" s="4"/>
      <c r="O189" s="5"/>
      <c r="P189" s="6"/>
      <c r="Q189" s="5"/>
      <c r="R189" s="7"/>
      <c r="S189" s="5"/>
      <c r="T189" s="8"/>
      <c r="U189" s="5"/>
      <c r="V189" s="2">
        <v>78.94</v>
      </c>
      <c r="W189" s="5">
        <v>19511.288124999999</v>
      </c>
      <c r="X189" s="25"/>
      <c r="Y189" s="5"/>
      <c r="Z189" s="9"/>
      <c r="AA189" s="5"/>
      <c r="AB189" s="10"/>
      <c r="AC189" s="5"/>
      <c r="AD189" s="2"/>
      <c r="AE189" s="2"/>
      <c r="AF189" s="5"/>
      <c r="AG189" s="9"/>
      <c r="AH189" s="5"/>
      <c r="AI189" s="2"/>
      <c r="AJ189" s="5"/>
      <c r="AK189" s="3"/>
      <c r="AL189" s="5" t="str">
        <f>IF(AK189&gt;0,AK189*$AL$1,"")</f>
        <v/>
      </c>
      <c r="AM189" s="3"/>
      <c r="AN189" s="5"/>
      <c r="AO189" s="2"/>
      <c r="AP189" s="5" t="str">
        <f>IF(AO189&gt;0,AO189*$AP$1,"")</f>
        <v/>
      </c>
      <c r="AQ189" s="2"/>
      <c r="AR189" s="2"/>
      <c r="AS189" s="5">
        <f>SUM(O189,Q189,S189,U189,W189,Y189,AA189,AC189,AF189,AH189,AJ189)</f>
        <v>19511.288124999999</v>
      </c>
      <c r="AT189" s="11">
        <f>(AS189/$AS$219)*100</f>
        <v>0.39526086938059324</v>
      </c>
      <c r="AU189" s="5">
        <f>(AT189/100)*$AU$1</f>
        <v>472.49484325756117</v>
      </c>
      <c r="AV189" s="44">
        <v>38.94</v>
      </c>
      <c r="AW189" s="44">
        <v>0</v>
      </c>
      <c r="AX189" s="46">
        <v>2567.9381250000006</v>
      </c>
      <c r="AY189" s="45">
        <v>1.1708524112203182</v>
      </c>
      <c r="AZ189" s="5">
        <f t="shared" si="2"/>
        <v>1494.5931029227363</v>
      </c>
      <c r="BA189" s="1"/>
      <c r="BB189" s="1"/>
    </row>
    <row r="190" spans="1:54" s="47" customFormat="1" ht="12.75" x14ac:dyDescent="0.2">
      <c r="A190" s="1"/>
      <c r="B190" s="1" t="s">
        <v>274</v>
      </c>
      <c r="C190" s="1" t="s">
        <v>347</v>
      </c>
      <c r="D190" s="1" t="s">
        <v>84</v>
      </c>
      <c r="E190" s="1"/>
      <c r="F190" s="1"/>
      <c r="G190" s="1"/>
      <c r="H190" s="1"/>
      <c r="I190" s="2"/>
      <c r="J190" s="2"/>
      <c r="K190" s="2">
        <f>SUM(N190,P190,R190,T190,V190,X190,Z190,AB190,AE190,AG190,AI190)</f>
        <v>31.22</v>
      </c>
      <c r="L190" s="2">
        <f>SUM(M190,AD190,AK190,AM190,AO190,AQ190,AR190)</f>
        <v>0</v>
      </c>
      <c r="M190" s="3"/>
      <c r="N190" s="4"/>
      <c r="O190" s="5"/>
      <c r="P190" s="6"/>
      <c r="Q190" s="5"/>
      <c r="R190" s="7"/>
      <c r="S190" s="5"/>
      <c r="T190" s="8"/>
      <c r="U190" s="5"/>
      <c r="V190" s="2">
        <v>31.22</v>
      </c>
      <c r="W190" s="5">
        <v>10216.234375</v>
      </c>
      <c r="X190" s="5"/>
      <c r="Y190" s="5"/>
      <c r="Z190" s="9"/>
      <c r="AA190" s="5"/>
      <c r="AB190" s="10"/>
      <c r="AC190" s="5"/>
      <c r="AD190" s="2"/>
      <c r="AE190" s="2"/>
      <c r="AF190" s="5"/>
      <c r="AG190" s="9"/>
      <c r="AH190" s="5"/>
      <c r="AI190" s="2"/>
      <c r="AJ190" s="5"/>
      <c r="AK190" s="3"/>
      <c r="AL190" s="5" t="str">
        <f>IF(AK190&gt;0,AK190*$AL$1,"")</f>
        <v/>
      </c>
      <c r="AM190" s="3"/>
      <c r="AN190" s="5"/>
      <c r="AO190" s="2"/>
      <c r="AP190" s="5" t="str">
        <f>IF(AO190&gt;0,AO190*$AP$1,"")</f>
        <v/>
      </c>
      <c r="AQ190" s="2"/>
      <c r="AR190" s="2"/>
      <c r="AS190" s="5">
        <f>SUM(O190,Q190,S190,U190,W190,Y190,AA190,AC190,AF190,AH190,AJ190)</f>
        <v>10216.234375</v>
      </c>
      <c r="AT190" s="11">
        <f>(AS190/$AS$219)*100</f>
        <v>0.20696110143975446</v>
      </c>
      <c r="AU190" s="5">
        <f>(AT190/100)*$AU$1</f>
        <v>247.40130066108247</v>
      </c>
      <c r="AV190" s="44">
        <v>31.22</v>
      </c>
      <c r="AW190" s="44">
        <v>0</v>
      </c>
      <c r="AX190" s="46">
        <v>2629.774375</v>
      </c>
      <c r="AY190" s="45">
        <v>1.1990466740448251</v>
      </c>
      <c r="AZ190" s="5">
        <f t="shared" si="2"/>
        <v>1530.5830794182193</v>
      </c>
      <c r="BA190" s="1"/>
      <c r="BB190" s="1"/>
    </row>
    <row r="191" spans="1:54" s="47" customFormat="1" ht="12.75" x14ac:dyDescent="0.2">
      <c r="A191" s="1"/>
      <c r="B191" s="29" t="s">
        <v>291</v>
      </c>
      <c r="C191" s="1"/>
      <c r="D191" s="1"/>
      <c r="E191" s="1"/>
      <c r="F191" s="1"/>
      <c r="G191" s="1"/>
      <c r="H191" s="1"/>
      <c r="I191" s="2"/>
      <c r="J191" s="2"/>
      <c r="K191" s="2"/>
      <c r="L191" s="2"/>
      <c r="M191" s="3"/>
      <c r="N191" s="4"/>
      <c r="O191" s="5"/>
      <c r="P191" s="6"/>
      <c r="Q191" s="5"/>
      <c r="R191" s="7"/>
      <c r="S191" s="5"/>
      <c r="T191" s="8"/>
      <c r="U191" s="5"/>
      <c r="V191" s="2"/>
      <c r="W191" s="5"/>
      <c r="X191" s="2"/>
      <c r="Y191" s="5"/>
      <c r="Z191" s="9"/>
      <c r="AA191" s="5"/>
      <c r="AB191" s="10"/>
      <c r="AC191" s="5"/>
      <c r="AD191" s="2"/>
      <c r="AE191" s="2"/>
      <c r="AF191" s="5"/>
      <c r="AG191" s="9"/>
      <c r="AH191" s="5"/>
      <c r="AI191" s="2"/>
      <c r="AJ191" s="5"/>
      <c r="AK191" s="3"/>
      <c r="AL191" s="5"/>
      <c r="AM191" s="3"/>
      <c r="AN191" s="5"/>
      <c r="AO191" s="2"/>
      <c r="AP191" s="5"/>
      <c r="AQ191" s="2"/>
      <c r="AR191" s="2"/>
      <c r="AS191" s="5"/>
      <c r="AT191" s="11"/>
      <c r="AU191" s="5"/>
      <c r="AV191" s="44"/>
      <c r="AW191" s="44"/>
      <c r="AX191" s="46"/>
      <c r="AY191" s="45"/>
      <c r="AZ191" s="5"/>
      <c r="BA191" s="1"/>
      <c r="BB191" s="1"/>
    </row>
    <row r="192" spans="1:54" s="47" customFormat="1" ht="12.75" x14ac:dyDescent="0.2">
      <c r="A192" s="1"/>
      <c r="B192" s="1" t="s">
        <v>277</v>
      </c>
      <c r="C192" s="1" t="s">
        <v>297</v>
      </c>
      <c r="D192" s="1" t="s">
        <v>298</v>
      </c>
      <c r="E192" s="1"/>
      <c r="F192" s="1"/>
      <c r="G192" s="1"/>
      <c r="H192" s="1"/>
      <c r="I192" s="2"/>
      <c r="J192" s="2">
        <v>2.87</v>
      </c>
      <c r="K192" s="2">
        <f>SUM(N192,P192,R192,T192,V192,X192,Z192,AB192,AE192,AG192,AI192)</f>
        <v>2.87</v>
      </c>
      <c r="L192" s="2">
        <f>SUM(M192,AD192,AK192,AM192,AO192,AQ192,AR192)</f>
        <v>0</v>
      </c>
      <c r="M192" s="3"/>
      <c r="N192" s="4"/>
      <c r="O192" s="5"/>
      <c r="P192" s="6"/>
      <c r="Q192" s="5"/>
      <c r="R192" s="7"/>
      <c r="S192" s="5"/>
      <c r="T192" s="8"/>
      <c r="U192" s="5"/>
      <c r="V192" s="2"/>
      <c r="W192" s="5"/>
      <c r="X192" s="2"/>
      <c r="Y192" s="5"/>
      <c r="Z192" s="9"/>
      <c r="AA192" s="5"/>
      <c r="AB192" s="10"/>
      <c r="AC192" s="5"/>
      <c r="AD192" s="2"/>
      <c r="AE192" s="2"/>
      <c r="AF192" s="2"/>
      <c r="AG192" s="9">
        <v>2.87</v>
      </c>
      <c r="AH192" s="5">
        <v>5426.4524999999994</v>
      </c>
      <c r="AI192" s="2"/>
      <c r="AJ192" s="5"/>
      <c r="AK192" s="3"/>
      <c r="AL192" s="5" t="str">
        <f>IF(AK192&gt;0,AK192*$AL$1,"")</f>
        <v/>
      </c>
      <c r="AM192" s="3"/>
      <c r="AN192" s="5"/>
      <c r="AO192" s="2"/>
      <c r="AP192" s="5" t="str">
        <f>IF(AO192&gt;0,AO192*$AP$1,"")</f>
        <v/>
      </c>
      <c r="AQ192" s="2"/>
      <c r="AR192" s="2"/>
      <c r="AS192" s="5">
        <f>SUM(O192,Q192,S192,U192,W192,Y192,AA192,AC192,AF192,AH192,AJ192)</f>
        <v>5426.4524999999994</v>
      </c>
      <c r="AT192" s="11">
        <f>(AS192/$AS$219)*100</f>
        <v>0.10992940697002257</v>
      </c>
      <c r="AU192" s="5">
        <f>(AT192/100)*$AU$1</f>
        <v>131.40961309196499</v>
      </c>
      <c r="AV192" s="44">
        <v>0</v>
      </c>
      <c r="AW192" s="44">
        <v>0</v>
      </c>
      <c r="AX192" s="46">
        <v>0</v>
      </c>
      <c r="AY192" s="45">
        <v>0</v>
      </c>
      <c r="AZ192" s="5">
        <f t="shared" si="2"/>
        <v>0</v>
      </c>
      <c r="BA192" s="1"/>
      <c r="BB192" s="1"/>
    </row>
    <row r="193" spans="1:54" s="47" customFormat="1" ht="12.75" x14ac:dyDescent="0.2">
      <c r="A193" s="1"/>
      <c r="B193" s="21" t="s">
        <v>292</v>
      </c>
      <c r="C193" s="1"/>
      <c r="D193" s="1"/>
      <c r="E193" s="1"/>
      <c r="F193" s="1"/>
      <c r="G193" s="1"/>
      <c r="H193" s="1"/>
      <c r="I193" s="2"/>
      <c r="J193" s="2"/>
      <c r="K193" s="2"/>
      <c r="L193" s="2"/>
      <c r="M193" s="3"/>
      <c r="N193" s="4"/>
      <c r="O193" s="5"/>
      <c r="P193" s="6"/>
      <c r="Q193" s="5"/>
      <c r="R193" s="7"/>
      <c r="S193" s="5"/>
      <c r="T193" s="8"/>
      <c r="U193" s="5"/>
      <c r="V193" s="2"/>
      <c r="W193" s="5"/>
      <c r="X193" s="2"/>
      <c r="Y193" s="5"/>
      <c r="Z193" s="9"/>
      <c r="AA193" s="5"/>
      <c r="AB193" s="10"/>
      <c r="AC193" s="5"/>
      <c r="AD193" s="2"/>
      <c r="AE193" s="2"/>
      <c r="AF193" s="2"/>
      <c r="AG193" s="9"/>
      <c r="AH193" s="5"/>
      <c r="AI193" s="2"/>
      <c r="AJ193" s="5"/>
      <c r="AK193" s="3"/>
      <c r="AL193" s="5"/>
      <c r="AM193" s="3"/>
      <c r="AN193" s="5"/>
      <c r="AO193" s="2"/>
      <c r="AP193" s="5"/>
      <c r="AQ193" s="2"/>
      <c r="AR193" s="2"/>
      <c r="AS193" s="5"/>
      <c r="AT193" s="11"/>
      <c r="AU193" s="5"/>
      <c r="AV193" s="44"/>
      <c r="AW193" s="44"/>
      <c r="AX193" s="46"/>
      <c r="AY193" s="45"/>
      <c r="AZ193" s="5"/>
      <c r="BA193" s="1"/>
      <c r="BB193" s="1"/>
    </row>
    <row r="194" spans="1:54" s="47" customFormat="1" ht="12.75" x14ac:dyDescent="0.2">
      <c r="A194" s="1"/>
      <c r="B194" s="1" t="s">
        <v>276</v>
      </c>
      <c r="C194" s="1" t="s">
        <v>299</v>
      </c>
      <c r="D194" s="1" t="s">
        <v>94</v>
      </c>
      <c r="E194" s="1"/>
      <c r="F194" s="1"/>
      <c r="G194" s="1"/>
      <c r="H194" s="1"/>
      <c r="I194" s="2"/>
      <c r="J194" s="2">
        <v>35.170000000000009</v>
      </c>
      <c r="K194" s="2">
        <f>SUM(N194,P194,R194,T194,V194,X194,Z194,AB194,AE194,AG194,AI194)</f>
        <v>40.58</v>
      </c>
      <c r="L194" s="2">
        <f>SUM(M194,AD194,AK194,AM194,AO194,AQ194,AR194)</f>
        <v>0</v>
      </c>
      <c r="M194" s="3"/>
      <c r="N194" s="4"/>
      <c r="O194" s="5"/>
      <c r="P194" s="6"/>
      <c r="Q194" s="5"/>
      <c r="R194" s="7"/>
      <c r="S194" s="5"/>
      <c r="T194" s="8"/>
      <c r="U194" s="5"/>
      <c r="V194" s="2"/>
      <c r="W194" s="5"/>
      <c r="X194" s="2"/>
      <c r="Y194" s="5"/>
      <c r="Z194" s="9"/>
      <c r="AA194" s="5"/>
      <c r="AB194" s="10"/>
      <c r="AC194" s="5"/>
      <c r="AD194" s="2"/>
      <c r="AE194" s="2"/>
      <c r="AF194" s="2"/>
      <c r="AG194" s="9">
        <v>40.58</v>
      </c>
      <c r="AH194" s="5">
        <v>70607.199999999997</v>
      </c>
      <c r="AI194" s="2"/>
      <c r="AJ194" s="5"/>
      <c r="AK194" s="3"/>
      <c r="AL194" s="5" t="str">
        <f>IF(AK194&gt;0,AK194*$AL$1,"")</f>
        <v/>
      </c>
      <c r="AM194" s="3"/>
      <c r="AN194" s="5"/>
      <c r="AO194" s="2"/>
      <c r="AP194" s="5" t="str">
        <f>IF(AO194&gt;0,AO194*$AP$1,"")</f>
        <v/>
      </c>
      <c r="AQ194" s="2"/>
      <c r="AR194" s="2"/>
      <c r="AS194" s="5">
        <f>SUM(O194,Q194,S194,U194,W194,Y194,AA194,AC194,AF194,AH194,AJ194)</f>
        <v>70607.199999999997</v>
      </c>
      <c r="AT194" s="11">
        <f>(AS194/$AS$219)*100</f>
        <v>1.4303649804017964</v>
      </c>
      <c r="AU194" s="5">
        <f>(AT194/100)*$AU$1</f>
        <v>1709.8582975723073</v>
      </c>
      <c r="AV194" s="44">
        <v>9.51</v>
      </c>
      <c r="AW194" s="44">
        <v>0</v>
      </c>
      <c r="AX194" s="46">
        <v>1498.3999999999942</v>
      </c>
      <c r="AY194" s="45">
        <v>0.68319607699757856</v>
      </c>
      <c r="AZ194" s="5">
        <f t="shared" si="2"/>
        <v>872.09979228740906</v>
      </c>
      <c r="BA194" s="1"/>
      <c r="BB194" s="1"/>
    </row>
    <row r="195" spans="1:54" s="47" customFormat="1" ht="12.75" x14ac:dyDescent="0.2">
      <c r="A195" s="1"/>
      <c r="B195" s="1" t="s">
        <v>275</v>
      </c>
      <c r="C195" s="1" t="s">
        <v>299</v>
      </c>
      <c r="D195" s="1" t="s">
        <v>94</v>
      </c>
      <c r="E195" s="1"/>
      <c r="F195" s="1"/>
      <c r="G195" s="1"/>
      <c r="H195" s="1"/>
      <c r="I195" s="2"/>
      <c r="J195" s="2">
        <v>30.19</v>
      </c>
      <c r="K195" s="2">
        <f>SUM(N195,P195,R195,T195,V195,X195,Z195,AB195,AE195,AG195,AI195)</f>
        <v>30.19</v>
      </c>
      <c r="L195" s="2">
        <f>SUM(M195,AD195,AK195,AM195,AO195,AQ195,AR195)</f>
        <v>0</v>
      </c>
      <c r="M195" s="3"/>
      <c r="N195" s="4"/>
      <c r="O195" s="5"/>
      <c r="P195" s="6"/>
      <c r="Q195" s="5"/>
      <c r="R195" s="7"/>
      <c r="S195" s="5"/>
      <c r="T195" s="8"/>
      <c r="U195" s="5"/>
      <c r="V195" s="2"/>
      <c r="W195" s="5"/>
      <c r="X195" s="2"/>
      <c r="Y195" s="5"/>
      <c r="Z195" s="9"/>
      <c r="AA195" s="5"/>
      <c r="AB195" s="10"/>
      <c r="AC195" s="5"/>
      <c r="AD195" s="2"/>
      <c r="AE195" s="2"/>
      <c r="AF195" s="2"/>
      <c r="AG195" s="9">
        <v>30.19</v>
      </c>
      <c r="AH195" s="5">
        <v>63267.6</v>
      </c>
      <c r="AI195" s="2"/>
      <c r="AJ195" s="5"/>
      <c r="AK195" s="3"/>
      <c r="AL195" s="5" t="str">
        <f>IF(AK195&gt;0,AK195*$AL$1,"")</f>
        <v/>
      </c>
      <c r="AM195" s="3"/>
      <c r="AN195" s="5"/>
      <c r="AO195" s="2"/>
      <c r="AP195" s="5" t="str">
        <f>IF(AO195&gt;0,AO195*$AP$1,"")</f>
        <v/>
      </c>
      <c r="AQ195" s="2"/>
      <c r="AR195" s="2"/>
      <c r="AS195" s="5">
        <f>SUM(O195,Q195,S195,U195,W195,Y195,AA195,AC195,AF195,AH195,AJ195)</f>
        <v>63267.6</v>
      </c>
      <c r="AT195" s="11">
        <f>(AS195/$AS$219)*100</f>
        <v>1.2816789142476785</v>
      </c>
      <c r="AU195" s="5">
        <f>(AT195/100)*$AU$1</f>
        <v>1532.118974091675</v>
      </c>
      <c r="AV195" s="44">
        <v>12.06</v>
      </c>
      <c r="AW195" s="44">
        <v>0</v>
      </c>
      <c r="AX195" s="46">
        <v>7440.0599999999977</v>
      </c>
      <c r="AY195" s="45">
        <v>3.3922983212937949</v>
      </c>
      <c r="AZ195" s="5">
        <f t="shared" si="2"/>
        <v>4330.2688071315288</v>
      </c>
      <c r="BA195" s="1"/>
      <c r="BB195" s="1"/>
    </row>
    <row r="196" spans="1:54" s="47" customFormat="1" ht="12.75" x14ac:dyDescent="0.2">
      <c r="A196" s="1"/>
      <c r="B196" s="1" t="s">
        <v>280</v>
      </c>
      <c r="C196" s="1" t="s">
        <v>299</v>
      </c>
      <c r="D196" s="1" t="s">
        <v>94</v>
      </c>
      <c r="E196" s="1"/>
      <c r="F196" s="1"/>
      <c r="G196" s="1"/>
      <c r="H196" s="1"/>
      <c r="I196" s="2"/>
      <c r="J196" s="2"/>
      <c r="K196" s="2">
        <f>SUM(N196,P196,R196,T196,V196,X196,Z196,AB196,AE196,AG196,AI196)</f>
        <v>7.91</v>
      </c>
      <c r="L196" s="2">
        <f>SUM(M196,AD196,AK196,AM196,AO196,AQ196,AR196)</f>
        <v>0</v>
      </c>
      <c r="M196" s="3"/>
      <c r="N196" s="4"/>
      <c r="O196" s="5"/>
      <c r="P196" s="6"/>
      <c r="Q196" s="5"/>
      <c r="R196" s="7"/>
      <c r="S196" s="5"/>
      <c r="T196" s="8"/>
      <c r="U196" s="5"/>
      <c r="V196" s="2"/>
      <c r="W196" s="5"/>
      <c r="X196" s="2"/>
      <c r="Y196" s="5"/>
      <c r="Z196" s="9"/>
      <c r="AA196" s="5"/>
      <c r="AB196" s="10"/>
      <c r="AC196" s="5"/>
      <c r="AD196" s="2"/>
      <c r="AE196" s="2"/>
      <c r="AF196" s="2"/>
      <c r="AG196" s="9">
        <v>7.91</v>
      </c>
      <c r="AH196" s="5">
        <v>14508.7</v>
      </c>
      <c r="AI196" s="2"/>
      <c r="AJ196" s="5"/>
      <c r="AK196" s="3"/>
      <c r="AL196" s="5"/>
      <c r="AM196" s="3"/>
      <c r="AN196" s="5"/>
      <c r="AO196" s="2"/>
      <c r="AP196" s="5"/>
      <c r="AQ196" s="2"/>
      <c r="AR196" s="2"/>
      <c r="AS196" s="5">
        <f>SUM(O196,Q196,S196,U196,W196,Y196,AA196,AC196,AF196,AH196,AJ196)</f>
        <v>14508.7</v>
      </c>
      <c r="AT196" s="11">
        <f>(AS196/$AS$219)*100</f>
        <v>0.29391813286967255</v>
      </c>
      <c r="AU196" s="5">
        <f>(AT196/100)*$AU$1</f>
        <v>351.34973603240655</v>
      </c>
      <c r="AV196" s="44">
        <v>0</v>
      </c>
      <c r="AW196" s="44">
        <v>0</v>
      </c>
      <c r="AX196" s="46">
        <v>1088.1599999999999</v>
      </c>
      <c r="AY196" s="45">
        <v>0.49614698554837683</v>
      </c>
      <c r="AZ196" s="5">
        <f t="shared" ref="AZ196:AZ218" si="3">(AY196/100)*$AZ$1</f>
        <v>633.33162705250299</v>
      </c>
      <c r="BA196" s="1"/>
      <c r="BB196" s="1"/>
    </row>
    <row r="197" spans="1:54" s="47" customFormat="1" ht="12.75" x14ac:dyDescent="0.2">
      <c r="A197" s="1"/>
      <c r="B197" s="1" t="s">
        <v>279</v>
      </c>
      <c r="C197" s="1" t="s">
        <v>299</v>
      </c>
      <c r="D197" s="1" t="s">
        <v>94</v>
      </c>
      <c r="E197" s="1"/>
      <c r="F197" s="1"/>
      <c r="G197" s="1"/>
      <c r="H197" s="1"/>
      <c r="I197" s="2"/>
      <c r="J197" s="2"/>
      <c r="K197" s="2">
        <f>SUM(N197,P197,R197,T197,V197,X197,Z197,AB197,AE197,AG197,AI197)</f>
        <v>1.17</v>
      </c>
      <c r="L197" s="2">
        <f>SUM(M197,AD197,AK197,AM197,AO197,AQ197,AR197)</f>
        <v>0</v>
      </c>
      <c r="M197" s="3"/>
      <c r="N197" s="4"/>
      <c r="O197" s="5"/>
      <c r="P197" s="6"/>
      <c r="Q197" s="5"/>
      <c r="R197" s="7"/>
      <c r="S197" s="5"/>
      <c r="T197" s="8"/>
      <c r="U197" s="5"/>
      <c r="V197" s="2"/>
      <c r="W197" s="5"/>
      <c r="X197" s="2"/>
      <c r="Y197" s="5"/>
      <c r="Z197" s="9"/>
      <c r="AA197" s="5"/>
      <c r="AB197" s="10"/>
      <c r="AC197" s="5"/>
      <c r="AD197" s="2"/>
      <c r="AE197" s="2"/>
      <c r="AF197" s="2"/>
      <c r="AG197" s="9">
        <v>1.17</v>
      </c>
      <c r="AH197" s="5">
        <v>2212.1799999999998</v>
      </c>
      <c r="AI197" s="2"/>
      <c r="AJ197" s="5"/>
      <c r="AK197" s="3"/>
      <c r="AL197" s="5"/>
      <c r="AM197" s="3"/>
      <c r="AN197" s="5"/>
      <c r="AO197" s="2"/>
      <c r="AP197" s="5"/>
      <c r="AQ197" s="2"/>
      <c r="AR197" s="2"/>
      <c r="AS197" s="5">
        <f>SUM(O197,Q197,S197,U197,W197,Y197,AA197,AC197,AF197,AH197,AJ197)</f>
        <v>2212.1799999999998</v>
      </c>
      <c r="AT197" s="11">
        <f>(AS197/$AS$219)*100</f>
        <v>4.4814477876834735E-2</v>
      </c>
      <c r="AU197" s="5">
        <f>(AT197/100)*$AU$1</f>
        <v>53.571226853968248</v>
      </c>
      <c r="AV197" s="44">
        <v>0</v>
      </c>
      <c r="AW197" s="44">
        <v>0</v>
      </c>
      <c r="AX197" s="46">
        <v>0</v>
      </c>
      <c r="AY197" s="45">
        <v>0</v>
      </c>
      <c r="AZ197" s="5">
        <f t="shared" si="3"/>
        <v>0</v>
      </c>
      <c r="BA197" s="1"/>
      <c r="BB197" s="1"/>
    </row>
    <row r="198" spans="1:54" s="47" customFormat="1" ht="12.75" x14ac:dyDescent="0.2">
      <c r="A198" s="1"/>
      <c r="B198" s="21" t="s">
        <v>282</v>
      </c>
      <c r="C198" s="1"/>
      <c r="D198" s="1"/>
      <c r="E198" s="1"/>
      <c r="F198" s="1"/>
      <c r="G198" s="1"/>
      <c r="H198" s="1"/>
      <c r="I198" s="2"/>
      <c r="J198" s="2"/>
      <c r="K198" s="2"/>
      <c r="L198" s="2"/>
      <c r="M198" s="3"/>
      <c r="N198" s="4"/>
      <c r="O198" s="5"/>
      <c r="P198" s="6"/>
      <c r="Q198" s="5"/>
      <c r="R198" s="7"/>
      <c r="S198" s="5"/>
      <c r="T198" s="8"/>
      <c r="U198" s="5"/>
      <c r="V198" s="2"/>
      <c r="W198" s="5"/>
      <c r="X198" s="2"/>
      <c r="Y198" s="5"/>
      <c r="Z198" s="9"/>
      <c r="AA198" s="5"/>
      <c r="AB198" s="10"/>
      <c r="AC198" s="5"/>
      <c r="AD198" s="2"/>
      <c r="AE198" s="2"/>
      <c r="AF198" s="2"/>
      <c r="AG198" s="9"/>
      <c r="AH198" s="5"/>
      <c r="AI198" s="2"/>
      <c r="AJ198" s="5"/>
      <c r="AK198" s="3"/>
      <c r="AL198" s="5"/>
      <c r="AM198" s="3"/>
      <c r="AN198" s="5"/>
      <c r="AO198" s="2"/>
      <c r="AP198" s="5"/>
      <c r="AQ198" s="2"/>
      <c r="AR198" s="2"/>
      <c r="AS198" s="5"/>
      <c r="AT198" s="11"/>
      <c r="AU198" s="5"/>
      <c r="AV198" s="44"/>
      <c r="AW198" s="44"/>
      <c r="AX198" s="46"/>
      <c r="AY198" s="45"/>
      <c r="AZ198" s="5"/>
      <c r="BA198" s="1"/>
      <c r="BB198" s="1"/>
    </row>
    <row r="199" spans="1:54" s="47" customFormat="1" ht="12.75" x14ac:dyDescent="0.2">
      <c r="A199" s="1"/>
      <c r="B199" s="1" t="s">
        <v>281</v>
      </c>
      <c r="C199" s="1" t="s">
        <v>297</v>
      </c>
      <c r="D199" s="1" t="s">
        <v>298</v>
      </c>
      <c r="E199" s="1"/>
      <c r="F199" s="1"/>
      <c r="G199" s="1"/>
      <c r="H199" s="1"/>
      <c r="I199" s="2"/>
      <c r="J199" s="2">
        <v>0.42</v>
      </c>
      <c r="K199" s="2">
        <f>SUM(N199,P199,R199,T199,V199,X199,Z199,AB199,AE199,AG199,AI199)</f>
        <v>0.42</v>
      </c>
      <c r="L199" s="2">
        <f>SUM(M199,AD199,AK199,AM199,AO199,AQ199,AR199)</f>
        <v>0</v>
      </c>
      <c r="M199" s="3"/>
      <c r="N199" s="4"/>
      <c r="O199" s="5"/>
      <c r="P199" s="6"/>
      <c r="Q199" s="5"/>
      <c r="R199" s="7"/>
      <c r="S199" s="5"/>
      <c r="T199" s="8"/>
      <c r="U199" s="5"/>
      <c r="V199" s="2"/>
      <c r="W199" s="5"/>
      <c r="X199" s="2"/>
      <c r="Y199" s="5"/>
      <c r="Z199" s="9"/>
      <c r="AA199" s="5"/>
      <c r="AB199" s="10"/>
      <c r="AC199" s="5"/>
      <c r="AD199" s="2"/>
      <c r="AE199" s="2"/>
      <c r="AF199" s="2"/>
      <c r="AG199" s="9">
        <v>0.42</v>
      </c>
      <c r="AH199" s="5">
        <v>714.70350000000008</v>
      </c>
      <c r="AI199" s="2"/>
      <c r="AJ199" s="5"/>
      <c r="AK199" s="3"/>
      <c r="AL199" s="5" t="str">
        <f>IF(AK199&gt;0,AK199*$AL$1,"")</f>
        <v/>
      </c>
      <c r="AM199" s="3"/>
      <c r="AN199" s="5"/>
      <c r="AO199" s="2"/>
      <c r="AP199" s="5" t="str">
        <f>IF(AO199&gt;0,AO199*$AP$1,"")</f>
        <v/>
      </c>
      <c r="AQ199" s="2"/>
      <c r="AR199" s="2"/>
      <c r="AS199" s="5">
        <f>SUM(O199,Q199,S199,U199,W199,Y199,AA199,AC199,AF199,AH199,AJ199)</f>
        <v>714.70350000000008</v>
      </c>
      <c r="AT199" s="11">
        <f>(AS199/$AS$219)*100</f>
        <v>1.4478507259466389E-2</v>
      </c>
      <c r="AU199" s="5">
        <f>(AT199/100)*$AU$1</f>
        <v>17.307607577966124</v>
      </c>
      <c r="AV199" s="44">
        <v>0</v>
      </c>
      <c r="AW199" s="44">
        <v>0</v>
      </c>
      <c r="AX199" s="46">
        <v>0</v>
      </c>
      <c r="AY199" s="45">
        <v>0</v>
      </c>
      <c r="AZ199" s="5">
        <f t="shared" si="3"/>
        <v>0</v>
      </c>
      <c r="BA199" s="1"/>
      <c r="BB199" s="1"/>
    </row>
    <row r="200" spans="1:54" s="47" customFormat="1" ht="12.75" x14ac:dyDescent="0.2">
      <c r="A200" s="1"/>
      <c r="B200" s="21" t="s">
        <v>283</v>
      </c>
      <c r="C200" s="1"/>
      <c r="D200" s="1"/>
      <c r="E200" s="1"/>
      <c r="F200" s="1"/>
      <c r="G200" s="1"/>
      <c r="H200" s="1"/>
      <c r="I200" s="2"/>
      <c r="J200" s="2"/>
      <c r="K200" s="2"/>
      <c r="L200" s="2"/>
      <c r="M200" s="3"/>
      <c r="N200" s="4"/>
      <c r="O200" s="5"/>
      <c r="P200" s="6"/>
      <c r="Q200" s="5"/>
      <c r="R200" s="7"/>
      <c r="S200" s="5"/>
      <c r="T200" s="8"/>
      <c r="U200" s="5"/>
      <c r="V200" s="2"/>
      <c r="W200" s="5"/>
      <c r="X200" s="2"/>
      <c r="Y200" s="5"/>
      <c r="Z200" s="9"/>
      <c r="AA200" s="5"/>
      <c r="AB200" s="10"/>
      <c r="AC200" s="5"/>
      <c r="AD200" s="2"/>
      <c r="AE200" s="2"/>
      <c r="AF200" s="2"/>
      <c r="AG200" s="9"/>
      <c r="AH200" s="5"/>
      <c r="AI200" s="2"/>
      <c r="AJ200" s="5"/>
      <c r="AK200" s="3"/>
      <c r="AL200" s="5"/>
      <c r="AM200" s="3"/>
      <c r="AN200" s="5"/>
      <c r="AO200" s="2"/>
      <c r="AP200" s="5"/>
      <c r="AQ200" s="2"/>
      <c r="AR200" s="2"/>
      <c r="AS200" s="5"/>
      <c r="AT200" s="11"/>
      <c r="AU200" s="5"/>
      <c r="AV200" s="44"/>
      <c r="AW200" s="44"/>
      <c r="AX200" s="46"/>
      <c r="AY200" s="45"/>
      <c r="AZ200" s="5"/>
      <c r="BA200" s="1"/>
      <c r="BB200" s="1"/>
    </row>
    <row r="201" spans="1:54" s="47" customFormat="1" ht="12.75" x14ac:dyDescent="0.2">
      <c r="A201" s="1"/>
      <c r="B201" s="1" t="s">
        <v>287</v>
      </c>
      <c r="C201" s="1" t="s">
        <v>300</v>
      </c>
      <c r="D201" s="1" t="s">
        <v>84</v>
      </c>
      <c r="E201" s="1"/>
      <c r="F201" s="1"/>
      <c r="G201" s="1"/>
      <c r="H201" s="1"/>
      <c r="I201" s="2"/>
      <c r="J201" s="2">
        <v>1.34</v>
      </c>
      <c r="K201" s="2">
        <f>SUM(N201,P201,R201,T201,V201,X201,Z201,AB201,AE201,AG201,AI201)</f>
        <v>2.46</v>
      </c>
      <c r="L201" s="2">
        <f>SUM(M201,AD201,AK201,AM201,AO201,AQ201,AR201)</f>
        <v>0</v>
      </c>
      <c r="M201" s="3"/>
      <c r="N201" s="4"/>
      <c r="O201" s="5"/>
      <c r="P201" s="6"/>
      <c r="Q201" s="5"/>
      <c r="R201" s="7"/>
      <c r="S201" s="5"/>
      <c r="T201" s="8"/>
      <c r="U201" s="5"/>
      <c r="V201" s="2"/>
      <c r="W201" s="5"/>
      <c r="X201" s="2"/>
      <c r="Y201" s="5"/>
      <c r="Z201" s="9"/>
      <c r="AA201" s="5"/>
      <c r="AB201" s="10"/>
      <c r="AC201" s="5"/>
      <c r="AD201" s="2"/>
      <c r="AE201" s="2"/>
      <c r="AF201" s="2"/>
      <c r="AG201" s="9">
        <v>2.46</v>
      </c>
      <c r="AH201" s="5">
        <v>5223.6099999999997</v>
      </c>
      <c r="AI201" s="2"/>
      <c r="AJ201" s="5"/>
      <c r="AK201" s="3"/>
      <c r="AL201" s="5" t="str">
        <f>IF(AK201&gt;0,AK201*$AL$1,"")</f>
        <v/>
      </c>
      <c r="AM201" s="3"/>
      <c r="AN201" s="5"/>
      <c r="AO201" s="2"/>
      <c r="AP201" s="5" t="str">
        <f>IF(AO201&gt;0,AO201*$AP$1,"")</f>
        <v/>
      </c>
      <c r="AQ201" s="2"/>
      <c r="AR201" s="2"/>
      <c r="AS201" s="5">
        <f>SUM(O201,Q201,S201,U201,W201,Y201,AA201,AC201,AF201,AH201,AJ201)</f>
        <v>5223.6099999999997</v>
      </c>
      <c r="AT201" s="11">
        <f>(AS201/$AS$219)*100</f>
        <v>0.10582021118634682</v>
      </c>
      <c r="AU201" s="5">
        <f>(AT201/100)*$AU$1</f>
        <v>126.49748045215898</v>
      </c>
      <c r="AV201" s="44">
        <v>0.82</v>
      </c>
      <c r="AW201" s="44">
        <v>0</v>
      </c>
      <c r="AX201" s="46">
        <v>475.9399999999996</v>
      </c>
      <c r="AY201" s="45">
        <v>0.21700503262561968</v>
      </c>
      <c r="AZ201" s="5">
        <f t="shared" si="3"/>
        <v>277.00692414660352</v>
      </c>
      <c r="BA201" s="1"/>
      <c r="BB201" s="1"/>
    </row>
    <row r="202" spans="1:54" s="47" customFormat="1" ht="12.75" x14ac:dyDescent="0.2">
      <c r="A202" s="1"/>
      <c r="B202" s="21" t="s">
        <v>284</v>
      </c>
      <c r="C202" s="1"/>
      <c r="D202" s="1"/>
      <c r="E202" s="1"/>
      <c r="F202" s="1"/>
      <c r="G202" s="1"/>
      <c r="H202" s="1"/>
      <c r="I202" s="2"/>
      <c r="J202" s="2"/>
      <c r="K202" s="2"/>
      <c r="L202" s="2"/>
      <c r="M202" s="3"/>
      <c r="N202" s="4"/>
      <c r="O202" s="5"/>
      <c r="P202" s="6"/>
      <c r="Q202" s="5"/>
      <c r="R202" s="7"/>
      <c r="S202" s="5"/>
      <c r="T202" s="8"/>
      <c r="U202" s="5"/>
      <c r="V202" s="2"/>
      <c r="W202" s="5"/>
      <c r="X202" s="2"/>
      <c r="Y202" s="5"/>
      <c r="Z202" s="9"/>
      <c r="AA202" s="5"/>
      <c r="AB202" s="10"/>
      <c r="AC202" s="5"/>
      <c r="AD202" s="2"/>
      <c r="AE202" s="2"/>
      <c r="AF202" s="2"/>
      <c r="AG202" s="9"/>
      <c r="AH202" s="5"/>
      <c r="AI202" s="2"/>
      <c r="AJ202" s="5"/>
      <c r="AK202" s="3"/>
      <c r="AL202" s="5"/>
      <c r="AM202" s="3"/>
      <c r="AN202" s="5"/>
      <c r="AO202" s="2"/>
      <c r="AP202" s="5"/>
      <c r="AQ202" s="2"/>
      <c r="AR202" s="2"/>
      <c r="AS202" s="5"/>
      <c r="AT202" s="11"/>
      <c r="AU202" s="5"/>
      <c r="AV202" s="44"/>
      <c r="AW202" s="44"/>
      <c r="AX202" s="46"/>
      <c r="AY202" s="45"/>
      <c r="AZ202" s="5"/>
      <c r="BA202" s="1"/>
      <c r="BB202" s="1"/>
    </row>
    <row r="203" spans="1:54" s="47" customFormat="1" ht="12.75" x14ac:dyDescent="0.2">
      <c r="A203" s="1"/>
      <c r="B203" s="1" t="s">
        <v>287</v>
      </c>
      <c r="C203" s="1" t="s">
        <v>301</v>
      </c>
      <c r="D203" s="1" t="s">
        <v>84</v>
      </c>
      <c r="E203" s="1"/>
      <c r="F203" s="1"/>
      <c r="G203" s="1"/>
      <c r="H203" s="1"/>
      <c r="I203" s="2"/>
      <c r="J203" s="2">
        <v>4.4300000000000006</v>
      </c>
      <c r="K203" s="2">
        <f>SUM(N203,P203,R203,T203,V203,X203,Z203,AB203,AE203,AG203,AI203)</f>
        <v>4.43</v>
      </c>
      <c r="L203" s="2">
        <f>SUM(M203,AD203,AK203,AM203,AO203,AQ203,AR203)</f>
        <v>0</v>
      </c>
      <c r="M203" s="3"/>
      <c r="N203" s="4"/>
      <c r="O203" s="5"/>
      <c r="P203" s="6"/>
      <c r="Q203" s="5"/>
      <c r="R203" s="7"/>
      <c r="S203" s="5"/>
      <c r="T203" s="8"/>
      <c r="U203" s="5"/>
      <c r="V203" s="2"/>
      <c r="W203" s="5"/>
      <c r="X203" s="2"/>
      <c r="Y203" s="5"/>
      <c r="Z203" s="9"/>
      <c r="AA203" s="5"/>
      <c r="AB203" s="10"/>
      <c r="AC203" s="5"/>
      <c r="AD203" s="2"/>
      <c r="AE203" s="2"/>
      <c r="AF203" s="2"/>
      <c r="AG203" s="9">
        <v>4.43</v>
      </c>
      <c r="AH203" s="5">
        <v>8754.2000000000007</v>
      </c>
      <c r="AI203" s="2"/>
      <c r="AJ203" s="5"/>
      <c r="AK203" s="3"/>
      <c r="AL203" s="5" t="str">
        <f>IF(AK203&gt;0,AK203*$AL$1,"")</f>
        <v/>
      </c>
      <c r="AM203" s="3"/>
      <c r="AN203" s="5"/>
      <c r="AO203" s="2"/>
      <c r="AP203" s="5" t="str">
        <f>IF(AO203&gt;0,AO203*$AP$1,"")</f>
        <v/>
      </c>
      <c r="AQ203" s="2"/>
      <c r="AR203" s="2"/>
      <c r="AS203" s="5">
        <f>SUM(O203,Q203,S203,U203,W203,Y203,AA203,AC203,AF203,AH203,AJ203)</f>
        <v>8754.2000000000007</v>
      </c>
      <c r="AT203" s="11">
        <f>(AS203/$AS$219)*100</f>
        <v>0.17734311956051801</v>
      </c>
      <c r="AU203" s="5">
        <f>(AT203/100)*$AU$1</f>
        <v>211.99596512264321</v>
      </c>
      <c r="AV203" s="44">
        <v>4.12</v>
      </c>
      <c r="AW203" s="44">
        <v>0</v>
      </c>
      <c r="AX203" s="46">
        <v>946.66000000000076</v>
      </c>
      <c r="AY203" s="45">
        <v>0.43163000417147007</v>
      </c>
      <c r="AZ203" s="5">
        <f t="shared" si="3"/>
        <v>550.97570032488159</v>
      </c>
      <c r="BA203" s="1"/>
      <c r="BB203" s="1"/>
    </row>
    <row r="204" spans="1:54" s="47" customFormat="1" ht="12.75" x14ac:dyDescent="0.2">
      <c r="A204" s="1"/>
      <c r="B204" s="1" t="s">
        <v>288</v>
      </c>
      <c r="C204" s="1" t="s">
        <v>301</v>
      </c>
      <c r="D204" s="1" t="s">
        <v>84</v>
      </c>
      <c r="E204" s="1"/>
      <c r="F204" s="1"/>
      <c r="G204" s="1"/>
      <c r="H204" s="1"/>
      <c r="I204" s="2"/>
      <c r="J204" s="2">
        <v>3.66</v>
      </c>
      <c r="K204" s="2">
        <f>SUM(N204,P204,R204,T204,V204,X204,Z204,AB204,AE204,AG204,AI204)</f>
        <v>5.62</v>
      </c>
      <c r="L204" s="2">
        <f>SUM(M204,AD204,AK204,AM204,AO204,AQ204,AR204)</f>
        <v>0</v>
      </c>
      <c r="M204" s="3"/>
      <c r="N204" s="4"/>
      <c r="O204" s="5"/>
      <c r="P204" s="6"/>
      <c r="Q204" s="5"/>
      <c r="R204" s="7"/>
      <c r="S204" s="5"/>
      <c r="T204" s="8"/>
      <c r="U204" s="5"/>
      <c r="V204" s="2"/>
      <c r="W204" s="5"/>
      <c r="X204" s="2"/>
      <c r="Y204" s="5"/>
      <c r="Z204" s="9"/>
      <c r="AA204" s="5"/>
      <c r="AB204" s="10"/>
      <c r="AC204" s="5"/>
      <c r="AD204" s="2"/>
      <c r="AE204" s="2"/>
      <c r="AF204" s="2"/>
      <c r="AG204" s="9">
        <v>5.62</v>
      </c>
      <c r="AH204" s="5">
        <v>10458.1</v>
      </c>
      <c r="AI204" s="2"/>
      <c r="AJ204" s="5"/>
      <c r="AK204" s="3"/>
      <c r="AL204" s="5" t="str">
        <f>IF(AK204&gt;0,AK204*$AL$1,"")</f>
        <v/>
      </c>
      <c r="AM204" s="3"/>
      <c r="AN204" s="5"/>
      <c r="AO204" s="2"/>
      <c r="AP204" s="5" t="str">
        <f>IF(AO204&gt;0,AO204*$AP$1,"")</f>
        <v/>
      </c>
      <c r="AQ204" s="2"/>
      <c r="AR204" s="2"/>
      <c r="AS204" s="5">
        <f>SUM(O204,Q204,S204,U204,W204,Y204,AA204,AC204,AF204,AH204,AJ204)</f>
        <v>10458.1</v>
      </c>
      <c r="AT204" s="11">
        <f>(AS204/$AS$219)*100</f>
        <v>0.21186083007880252</v>
      </c>
      <c r="AU204" s="5">
        <f>(AT204/100)*$AU$1</f>
        <v>253.25843627620054</v>
      </c>
      <c r="AV204" s="44">
        <v>3.63</v>
      </c>
      <c r="AW204" s="44">
        <v>0</v>
      </c>
      <c r="AX204" s="46">
        <v>572</v>
      </c>
      <c r="AY204" s="45">
        <v>0.26080362789816902</v>
      </c>
      <c r="AZ204" s="5">
        <f t="shared" si="3"/>
        <v>332.9158310120128</v>
      </c>
      <c r="BA204" s="1"/>
      <c r="BB204" s="1"/>
    </row>
    <row r="205" spans="1:54" s="52" customFormat="1" ht="12.75" x14ac:dyDescent="0.2">
      <c r="A205" s="31"/>
      <c r="B205" s="1" t="s">
        <v>281</v>
      </c>
      <c r="C205" s="1" t="s">
        <v>301</v>
      </c>
      <c r="D205" s="1" t="s">
        <v>84</v>
      </c>
      <c r="E205" s="31"/>
      <c r="F205" s="31"/>
      <c r="G205" s="31"/>
      <c r="H205" s="31"/>
      <c r="I205" s="32"/>
      <c r="J205" s="32"/>
      <c r="K205" s="2">
        <f>SUM(N205,P205,R205,T205,V205,X205,Z205,AB205,AE205,AG205,AI205)</f>
        <v>0.01</v>
      </c>
      <c r="L205" s="2">
        <f>SUM(M205,AD205,AK205,AM205,AO205,AQ205,AR205)</f>
        <v>0</v>
      </c>
      <c r="M205" s="33"/>
      <c r="N205" s="34"/>
      <c r="O205" s="30"/>
      <c r="P205" s="35"/>
      <c r="Q205" s="30"/>
      <c r="R205" s="36"/>
      <c r="S205" s="30"/>
      <c r="T205" s="37"/>
      <c r="U205" s="30"/>
      <c r="V205" s="32"/>
      <c r="W205" s="30"/>
      <c r="X205" s="32"/>
      <c r="Y205" s="30"/>
      <c r="Z205" s="38"/>
      <c r="AA205" s="30"/>
      <c r="AB205" s="24"/>
      <c r="AC205" s="30"/>
      <c r="AD205" s="32"/>
      <c r="AE205" s="32"/>
      <c r="AF205" s="2"/>
      <c r="AG205" s="9">
        <v>0.01</v>
      </c>
      <c r="AH205" s="5">
        <v>17.016749999999998</v>
      </c>
      <c r="AI205" s="32"/>
      <c r="AJ205" s="30"/>
      <c r="AK205" s="33"/>
      <c r="AL205" s="30"/>
      <c r="AM205" s="33"/>
      <c r="AN205" s="30"/>
      <c r="AO205" s="32"/>
      <c r="AP205" s="30"/>
      <c r="AQ205" s="32"/>
      <c r="AR205" s="32"/>
      <c r="AS205" s="5">
        <f>SUM(O205,Q205,S205,U205,W205,Y205,AA205,AC205,AF205,AH205,AJ205)</f>
        <v>17.016749999999998</v>
      </c>
      <c r="AT205" s="11">
        <f>(AS205/$AS$219)*100</f>
        <v>3.4472636332062825E-4</v>
      </c>
      <c r="AU205" s="5">
        <f>(AT205/100)*$AU$1</f>
        <v>0.41208589471347906</v>
      </c>
      <c r="AV205" s="49">
        <v>0</v>
      </c>
      <c r="AW205" s="44">
        <v>0</v>
      </c>
      <c r="AX205" s="51">
        <v>0</v>
      </c>
      <c r="AY205" s="50">
        <v>0</v>
      </c>
      <c r="AZ205" s="5">
        <f t="shared" si="3"/>
        <v>0</v>
      </c>
      <c r="BA205" s="31"/>
      <c r="BB205" s="31"/>
    </row>
    <row r="206" spans="1:54" s="47" customFormat="1" ht="12.75" x14ac:dyDescent="0.2">
      <c r="A206" s="1"/>
      <c r="B206" s="1" t="s">
        <v>290</v>
      </c>
      <c r="C206" s="1" t="s">
        <v>301</v>
      </c>
      <c r="D206" s="1" t="s">
        <v>84</v>
      </c>
      <c r="E206" s="1"/>
      <c r="F206" s="1"/>
      <c r="G206" s="1"/>
      <c r="H206" s="1"/>
      <c r="I206" s="2"/>
      <c r="J206" s="2">
        <v>9.56</v>
      </c>
      <c r="K206" s="2">
        <f>SUM(N206,P206,R206,T206,V206,X206,Z206,AB206,AE206,AG206,AI206)</f>
        <v>5.52</v>
      </c>
      <c r="L206" s="2">
        <f>SUM(M206,AD206,AK206,AM206,AO206,AQ206,AR206)</f>
        <v>0</v>
      </c>
      <c r="M206" s="3"/>
      <c r="N206" s="4"/>
      <c r="O206" s="5"/>
      <c r="P206" s="6"/>
      <c r="Q206" s="5"/>
      <c r="R206" s="7"/>
      <c r="S206" s="5"/>
      <c r="T206" s="8"/>
      <c r="U206" s="5"/>
      <c r="V206" s="2"/>
      <c r="W206" s="5"/>
      <c r="X206" s="2"/>
      <c r="Y206" s="5"/>
      <c r="Z206" s="9"/>
      <c r="AA206" s="5"/>
      <c r="AB206" s="10"/>
      <c r="AC206" s="5"/>
      <c r="AD206" s="2"/>
      <c r="AE206" s="2"/>
      <c r="AF206" s="2"/>
      <c r="AG206" s="9">
        <v>5.52</v>
      </c>
      <c r="AH206" s="5">
        <v>10764</v>
      </c>
      <c r="AI206" s="2"/>
      <c r="AJ206" s="5"/>
      <c r="AK206" s="3"/>
      <c r="AL206" s="5" t="str">
        <f>IF(AK206&gt;0,AK206*$AL$1,"")</f>
        <v/>
      </c>
      <c r="AM206" s="3"/>
      <c r="AN206" s="5"/>
      <c r="AO206" s="2"/>
      <c r="AP206" s="5" t="str">
        <f>IF(AO206&gt;0,AO206*$AP$1,"")</f>
        <v/>
      </c>
      <c r="AQ206" s="2"/>
      <c r="AR206" s="2"/>
      <c r="AS206" s="5">
        <f>SUM(O206,Q206,S206,U206,W206,Y206,AA206,AC206,AF206,AH206,AJ206)</f>
        <v>10764</v>
      </c>
      <c r="AT206" s="11">
        <f>(AS206/$AS$219)*100</f>
        <v>0.21805777100699272</v>
      </c>
      <c r="AU206" s="5">
        <f>(AT206/100)*$AU$1</f>
        <v>260.66625946175913</v>
      </c>
      <c r="AV206" s="44">
        <v>5.52</v>
      </c>
      <c r="AW206" s="44">
        <v>0</v>
      </c>
      <c r="AX206" s="46">
        <v>819.29000000000087</v>
      </c>
      <c r="AY206" s="45">
        <v>0.37355560192428516</v>
      </c>
      <c r="AZ206" s="5">
        <f t="shared" si="3"/>
        <v>476.84372585635003</v>
      </c>
      <c r="BA206" s="1"/>
      <c r="BB206" s="1"/>
    </row>
    <row r="207" spans="1:54" s="47" customFormat="1" ht="12.75" x14ac:dyDescent="0.2">
      <c r="A207" s="1"/>
      <c r="B207" s="1" t="s">
        <v>289</v>
      </c>
      <c r="C207" s="1" t="s">
        <v>301</v>
      </c>
      <c r="D207" s="1" t="s">
        <v>84</v>
      </c>
      <c r="E207" s="1"/>
      <c r="F207" s="1"/>
      <c r="G207" s="1"/>
      <c r="H207" s="1"/>
      <c r="I207" s="2"/>
      <c r="J207" s="2">
        <v>7.69</v>
      </c>
      <c r="K207" s="2">
        <f>SUM(N207,P207,R207,T207,V207,X207,Z207,AB207,AE207,AG207,AI207)</f>
        <v>2.1</v>
      </c>
      <c r="L207" s="2">
        <f>SUM(M207,AD207,AK207,AM207,AO207,AQ207,AR207)</f>
        <v>0</v>
      </c>
      <c r="M207" s="3"/>
      <c r="N207" s="4"/>
      <c r="O207" s="5"/>
      <c r="P207" s="6"/>
      <c r="Q207" s="5"/>
      <c r="R207" s="7"/>
      <c r="S207" s="5"/>
      <c r="T207" s="8"/>
      <c r="U207" s="5"/>
      <c r="V207" s="2"/>
      <c r="W207" s="5"/>
      <c r="X207" s="2"/>
      <c r="Y207" s="5"/>
      <c r="Z207" s="9"/>
      <c r="AA207" s="5"/>
      <c r="AB207" s="10"/>
      <c r="AC207" s="5"/>
      <c r="AD207" s="2"/>
      <c r="AE207" s="2"/>
      <c r="AF207" s="2"/>
      <c r="AG207" s="9">
        <v>2.1</v>
      </c>
      <c r="AH207" s="5">
        <v>4060.70075</v>
      </c>
      <c r="AI207" s="2"/>
      <c r="AJ207" s="5"/>
      <c r="AK207" s="3"/>
      <c r="AL207" s="5" t="str">
        <f>IF(AK207&gt;0,AK207*$AL$1,"")</f>
        <v/>
      </c>
      <c r="AM207" s="3"/>
      <c r="AN207" s="5"/>
      <c r="AO207" s="2"/>
      <c r="AP207" s="5" t="str">
        <f>IF(AO207&gt;0,AO207*$AP$1,"")</f>
        <v/>
      </c>
      <c r="AQ207" s="2"/>
      <c r="AR207" s="2"/>
      <c r="AS207" s="5">
        <f>SUM(O207,Q207,S207,U207,W207,Y207,AA207,AC207,AF207,AH207,AJ207)</f>
        <v>4060.70075</v>
      </c>
      <c r="AT207" s="11">
        <f>(AS207/$AS$219)*100</f>
        <v>8.2261924402770664E-2</v>
      </c>
      <c r="AU207" s="5">
        <f>(AT207/100)*$AU$1</f>
        <v>98.335904431072052</v>
      </c>
      <c r="AV207" s="44">
        <v>0</v>
      </c>
      <c r="AW207" s="44">
        <v>0</v>
      </c>
      <c r="AX207" s="46">
        <v>318.91075000000001</v>
      </c>
      <c r="AY207" s="45">
        <v>0.14540748352399652</v>
      </c>
      <c r="AZ207" s="5">
        <f t="shared" si="3"/>
        <v>185.61265271838155</v>
      </c>
      <c r="BA207" s="1"/>
      <c r="BB207" s="1"/>
    </row>
    <row r="208" spans="1:54" s="47" customFormat="1" ht="12.75" x14ac:dyDescent="0.2">
      <c r="A208" s="1"/>
      <c r="B208" s="21" t="s">
        <v>294</v>
      </c>
      <c r="C208" s="1"/>
      <c r="D208" s="1"/>
      <c r="E208" s="1"/>
      <c r="F208" s="1"/>
      <c r="G208" s="1"/>
      <c r="H208" s="1"/>
      <c r="I208" s="2"/>
      <c r="J208" s="2"/>
      <c r="K208" s="2"/>
      <c r="L208" s="2"/>
      <c r="M208" s="3"/>
      <c r="N208" s="4"/>
      <c r="O208" s="5"/>
      <c r="P208" s="6"/>
      <c r="Q208" s="5"/>
      <c r="R208" s="7"/>
      <c r="S208" s="5"/>
      <c r="T208" s="8"/>
      <c r="U208" s="5"/>
      <c r="V208" s="2"/>
      <c r="W208" s="5"/>
      <c r="X208" s="2"/>
      <c r="Y208" s="5"/>
      <c r="Z208" s="9"/>
      <c r="AA208" s="5"/>
      <c r="AB208" s="10"/>
      <c r="AC208" s="5"/>
      <c r="AD208" s="2"/>
      <c r="AE208" s="2"/>
      <c r="AF208" s="2"/>
      <c r="AG208" s="9"/>
      <c r="AH208" s="5"/>
      <c r="AI208" s="2"/>
      <c r="AJ208" s="5"/>
      <c r="AK208" s="3"/>
      <c r="AL208" s="5"/>
      <c r="AM208" s="3"/>
      <c r="AN208" s="5"/>
      <c r="AO208" s="2"/>
      <c r="AP208" s="5"/>
      <c r="AQ208" s="2"/>
      <c r="AR208" s="2"/>
      <c r="AS208" s="5"/>
      <c r="AT208" s="11"/>
      <c r="AU208" s="5"/>
      <c r="AV208" s="44"/>
      <c r="AW208" s="44"/>
      <c r="AX208" s="46"/>
      <c r="AY208" s="45"/>
      <c r="AZ208" s="5"/>
      <c r="BA208" s="1"/>
      <c r="BB208" s="1"/>
    </row>
    <row r="209" spans="1:54" s="47" customFormat="1" ht="12.75" x14ac:dyDescent="0.2">
      <c r="A209" s="1"/>
      <c r="B209" s="1" t="s">
        <v>295</v>
      </c>
      <c r="C209" s="1" t="s">
        <v>212</v>
      </c>
      <c r="D209" s="1" t="s">
        <v>84</v>
      </c>
      <c r="E209" s="1"/>
      <c r="F209" s="1"/>
      <c r="G209" s="1"/>
      <c r="H209" s="1"/>
      <c r="I209" s="2"/>
      <c r="J209" s="2"/>
      <c r="K209" s="2">
        <f>SUM(N209,P209,R209,T209,V209,X209,Z209,AB209,AE209,AG209,AI209)</f>
        <v>0.17</v>
      </c>
      <c r="L209" s="2">
        <f>SUM(M209,AD209,AK209,AM209,AO209,AQ209,AR209)</f>
        <v>0</v>
      </c>
      <c r="M209" s="3"/>
      <c r="N209" s="4"/>
      <c r="O209" s="5"/>
      <c r="P209" s="6"/>
      <c r="Q209" s="5"/>
      <c r="R209" s="7"/>
      <c r="S209" s="5"/>
      <c r="T209" s="8"/>
      <c r="U209" s="5"/>
      <c r="V209" s="2"/>
      <c r="W209" s="5"/>
      <c r="X209" s="2"/>
      <c r="Y209" s="5"/>
      <c r="Z209" s="9"/>
      <c r="AA209" s="5"/>
      <c r="AB209" s="10"/>
      <c r="AC209" s="5"/>
      <c r="AD209" s="2"/>
      <c r="AE209" s="2"/>
      <c r="AF209" s="2"/>
      <c r="AG209" s="9">
        <v>0.17</v>
      </c>
      <c r="AH209" s="5">
        <v>289.28474999999997</v>
      </c>
      <c r="AI209" s="2"/>
      <c r="AJ209" s="5"/>
      <c r="AK209" s="3"/>
      <c r="AL209" s="5"/>
      <c r="AM209" s="3"/>
      <c r="AN209" s="5"/>
      <c r="AO209" s="2"/>
      <c r="AP209" s="5"/>
      <c r="AQ209" s="2"/>
      <c r="AR209" s="2"/>
      <c r="AS209" s="5">
        <f>SUM(O209,Q209,S209,U209,W209,Y209,AA209,AC209,AF209,AH209,AJ209)</f>
        <v>289.28474999999997</v>
      </c>
      <c r="AT209" s="11">
        <f>(AS209/$AS$219)*100</f>
        <v>5.8603481764506809E-3</v>
      </c>
      <c r="AU209" s="5">
        <f>(AT209/100)*$AU$1</f>
        <v>7.0054602101291437</v>
      </c>
      <c r="AV209" s="44">
        <v>0</v>
      </c>
      <c r="AW209" s="44">
        <v>0</v>
      </c>
      <c r="AX209" s="46">
        <v>0</v>
      </c>
      <c r="AY209" s="45">
        <v>0</v>
      </c>
      <c r="AZ209" s="5">
        <f t="shared" si="3"/>
        <v>0</v>
      </c>
      <c r="BA209" s="1"/>
      <c r="BB209" s="1"/>
    </row>
    <row r="210" spans="1:54" s="47" customFormat="1" ht="12.75" x14ac:dyDescent="0.2">
      <c r="A210" s="1"/>
      <c r="B210" s="1" t="s">
        <v>296</v>
      </c>
      <c r="C210" s="1" t="s">
        <v>212</v>
      </c>
      <c r="D210" s="1" t="s">
        <v>84</v>
      </c>
      <c r="E210" s="1"/>
      <c r="F210" s="1"/>
      <c r="G210" s="1"/>
      <c r="H210" s="1"/>
      <c r="I210" s="2"/>
      <c r="J210" s="2"/>
      <c r="K210" s="2">
        <f>SUM(N210,P210,R210,T210,V210,X210,Z210,AB210,AE210,AG210,AI210)</f>
        <v>0.98</v>
      </c>
      <c r="L210" s="2">
        <f>SUM(M210,AD210,AK210,AM210,AO210,AQ210,AR210)</f>
        <v>0</v>
      </c>
      <c r="M210" s="3"/>
      <c r="N210" s="4"/>
      <c r="O210" s="5"/>
      <c r="P210" s="6"/>
      <c r="Q210" s="5"/>
      <c r="R210" s="7"/>
      <c r="S210" s="5"/>
      <c r="T210" s="8"/>
      <c r="U210" s="5"/>
      <c r="V210" s="2"/>
      <c r="W210" s="5"/>
      <c r="X210" s="2"/>
      <c r="Y210" s="5"/>
      <c r="Z210" s="9"/>
      <c r="AA210" s="5"/>
      <c r="AB210" s="10"/>
      <c r="AC210" s="5"/>
      <c r="AD210" s="2"/>
      <c r="AE210" s="2"/>
      <c r="AF210" s="2"/>
      <c r="AG210" s="9">
        <v>0.98</v>
      </c>
      <c r="AH210" s="5">
        <v>1822.0527500000001</v>
      </c>
      <c r="AI210" s="2"/>
      <c r="AJ210" s="5"/>
      <c r="AK210" s="3"/>
      <c r="AL210" s="5"/>
      <c r="AM210" s="3"/>
      <c r="AN210" s="5"/>
      <c r="AO210" s="2"/>
      <c r="AP210" s="5"/>
      <c r="AQ210" s="2"/>
      <c r="AR210" s="2"/>
      <c r="AS210" s="5">
        <f>SUM(O210,Q210,S210,U210,W210,Y210,AA210,AC210,AF210,AH210,AJ210)</f>
        <v>1822.0527500000001</v>
      </c>
      <c r="AT210" s="11">
        <f>(AS210/$AS$219)*100</f>
        <v>3.6911256161479132E-2</v>
      </c>
      <c r="AU210" s="5">
        <f>(AT210/100)*$AU$1</f>
        <v>44.123715615432161</v>
      </c>
      <c r="AV210" s="44">
        <v>0.98</v>
      </c>
      <c r="AW210" s="44">
        <v>0</v>
      </c>
      <c r="AX210" s="46">
        <v>154.41125000000011</v>
      </c>
      <c r="AY210" s="45">
        <v>7.040387095855101E-2</v>
      </c>
      <c r="AZ210" s="5">
        <f t="shared" si="3"/>
        <v>89.870541278590366</v>
      </c>
      <c r="BA210" s="1"/>
      <c r="BB210" s="1"/>
    </row>
    <row r="211" spans="1:54" s="47" customFormat="1" ht="12.75" x14ac:dyDescent="0.2">
      <c r="A211" s="1"/>
      <c r="B211" s="21" t="s">
        <v>294</v>
      </c>
      <c r="C211" s="1"/>
      <c r="D211" s="1"/>
      <c r="E211" s="1"/>
      <c r="F211" s="1"/>
      <c r="G211" s="1"/>
      <c r="H211" s="1"/>
      <c r="I211" s="2"/>
      <c r="J211" s="2"/>
      <c r="K211" s="2"/>
      <c r="L211" s="2"/>
      <c r="M211" s="3"/>
      <c r="N211" s="4"/>
      <c r="O211" s="5"/>
      <c r="P211" s="6"/>
      <c r="Q211" s="5"/>
      <c r="R211" s="7"/>
      <c r="S211" s="5"/>
      <c r="T211" s="8"/>
      <c r="U211" s="5"/>
      <c r="V211" s="2"/>
      <c r="W211" s="5"/>
      <c r="X211" s="2"/>
      <c r="Y211" s="5"/>
      <c r="Z211" s="9"/>
      <c r="AA211" s="5"/>
      <c r="AB211" s="10"/>
      <c r="AC211" s="5"/>
      <c r="AD211" s="2"/>
      <c r="AE211" s="2"/>
      <c r="AF211" s="2"/>
      <c r="AG211" s="9"/>
      <c r="AH211" s="5"/>
      <c r="AI211" s="2"/>
      <c r="AJ211" s="5"/>
      <c r="AK211" s="3"/>
      <c r="AL211" s="5"/>
      <c r="AM211" s="3"/>
      <c r="AN211" s="5"/>
      <c r="AO211" s="2"/>
      <c r="AP211" s="5"/>
      <c r="AQ211" s="2"/>
      <c r="AR211" s="2"/>
      <c r="AS211" s="5"/>
      <c r="AT211" s="11"/>
      <c r="AU211" s="5"/>
      <c r="AV211" s="44"/>
      <c r="AW211" s="44"/>
      <c r="AX211" s="46"/>
      <c r="AY211" s="45"/>
      <c r="AZ211" s="5"/>
      <c r="BA211" s="1"/>
      <c r="BB211" s="1"/>
    </row>
    <row r="212" spans="1:54" s="47" customFormat="1" ht="12.75" x14ac:dyDescent="0.2">
      <c r="A212" s="1"/>
      <c r="B212" s="1" t="s">
        <v>295</v>
      </c>
      <c r="C212" s="1" t="s">
        <v>212</v>
      </c>
      <c r="D212" s="1" t="s">
        <v>84</v>
      </c>
      <c r="E212" s="1"/>
      <c r="F212" s="1"/>
      <c r="G212" s="1"/>
      <c r="H212" s="1"/>
      <c r="I212" s="2"/>
      <c r="J212" s="2"/>
      <c r="K212" s="2">
        <f>SUM(N212,P212,R212,T212,V212,X212,Z212,AB212,AE212,AG212,AI212)</f>
        <v>0.92</v>
      </c>
      <c r="L212" s="2">
        <f>SUM(M212,AD212,AK212,AM212,AO212,AQ212,AR212)</f>
        <v>0</v>
      </c>
      <c r="M212" s="3"/>
      <c r="N212" s="4"/>
      <c r="O212" s="5"/>
      <c r="P212" s="6"/>
      <c r="Q212" s="5"/>
      <c r="R212" s="7"/>
      <c r="S212" s="5"/>
      <c r="T212" s="8"/>
      <c r="U212" s="5"/>
      <c r="V212" s="2"/>
      <c r="W212" s="5"/>
      <c r="X212" s="2"/>
      <c r="Y212" s="5"/>
      <c r="Z212" s="9"/>
      <c r="AA212" s="5"/>
      <c r="AB212" s="10"/>
      <c r="AC212" s="5"/>
      <c r="AD212" s="2"/>
      <c r="AE212" s="2"/>
      <c r="AF212" s="2"/>
      <c r="AG212" s="9">
        <v>0.92</v>
      </c>
      <c r="AH212" s="5">
        <v>1565.54</v>
      </c>
      <c r="AI212" s="2"/>
      <c r="AJ212" s="5"/>
      <c r="AK212" s="3"/>
      <c r="AL212" s="5"/>
      <c r="AM212" s="3"/>
      <c r="AN212" s="5"/>
      <c r="AO212" s="2"/>
      <c r="AP212" s="5"/>
      <c r="AQ212" s="2"/>
      <c r="AR212" s="2"/>
      <c r="AS212" s="5">
        <f>SUM(O212,Q212,S212,U212,W212,Y212,AA212,AC212,AF212,AH212,AJ212)</f>
        <v>1565.54</v>
      </c>
      <c r="AT212" s="11">
        <f>(AS212/$AS$219)*100</f>
        <v>3.1714805167436577E-2</v>
      </c>
      <c r="AU212" s="5">
        <f>(AT212/100)*$AU$1</f>
        <v>37.911878097153682</v>
      </c>
      <c r="AV212" s="44">
        <v>0</v>
      </c>
      <c r="AW212" s="44">
        <v>0</v>
      </c>
      <c r="AX212" s="46">
        <v>0</v>
      </c>
      <c r="AY212" s="45">
        <v>0</v>
      </c>
      <c r="AZ212" s="5">
        <f t="shared" si="3"/>
        <v>0</v>
      </c>
      <c r="BA212" s="1"/>
      <c r="BB212" s="1"/>
    </row>
    <row r="213" spans="1:54" s="47" customFormat="1" ht="12.75" x14ac:dyDescent="0.2">
      <c r="A213" s="1"/>
      <c r="B213" s="1" t="s">
        <v>296</v>
      </c>
      <c r="C213" s="1" t="s">
        <v>212</v>
      </c>
      <c r="D213" s="1" t="s">
        <v>84</v>
      </c>
      <c r="E213" s="1"/>
      <c r="F213" s="1"/>
      <c r="G213" s="1"/>
      <c r="H213" s="1"/>
      <c r="I213" s="2"/>
      <c r="J213" s="2"/>
      <c r="K213" s="2">
        <f>SUM(N213,P213,R213,T213,V213,X213,Z213,AB213,AE213,AG213,AI213)</f>
        <v>0.84</v>
      </c>
      <c r="L213" s="2">
        <f>SUM(M213,AD213,AK213,AM213,AO213,AQ213,AR213)</f>
        <v>0</v>
      </c>
      <c r="M213" s="3"/>
      <c r="N213" s="4"/>
      <c r="O213" s="5"/>
      <c r="P213" s="6"/>
      <c r="Q213" s="5"/>
      <c r="R213" s="7"/>
      <c r="S213" s="5"/>
      <c r="T213" s="8"/>
      <c r="U213" s="5"/>
      <c r="V213" s="2"/>
      <c r="W213" s="5"/>
      <c r="X213" s="2"/>
      <c r="Y213" s="5"/>
      <c r="Z213" s="9"/>
      <c r="AA213" s="5"/>
      <c r="AB213" s="10"/>
      <c r="AC213" s="5"/>
      <c r="AD213" s="2"/>
      <c r="AE213" s="2"/>
      <c r="AF213" s="2"/>
      <c r="AG213" s="9">
        <v>0.84</v>
      </c>
      <c r="AH213" s="5">
        <v>1561.7594999999999</v>
      </c>
      <c r="AI213" s="2"/>
      <c r="AJ213" s="5"/>
      <c r="AK213" s="3"/>
      <c r="AL213" s="5"/>
      <c r="AM213" s="3"/>
      <c r="AN213" s="5"/>
      <c r="AO213" s="2"/>
      <c r="AP213" s="5"/>
      <c r="AQ213" s="2"/>
      <c r="AR213" s="2"/>
      <c r="AS213" s="5">
        <f>SUM(O213,Q213,S213,U213,W213,Y213,AA213,AC213,AF213,AH213,AJ213)</f>
        <v>1561.7594999999999</v>
      </c>
      <c r="AT213" s="11">
        <f>(AS213/$AS$219)*100</f>
        <v>3.1638219566982109E-2</v>
      </c>
      <c r="AU213" s="5">
        <f>(AT213/100)*$AU$1</f>
        <v>37.820327670370411</v>
      </c>
      <c r="AV213" s="44">
        <v>0</v>
      </c>
      <c r="AW213" s="44">
        <v>0</v>
      </c>
      <c r="AX213" s="46">
        <v>308.82249999999999</v>
      </c>
      <c r="AY213" s="45">
        <v>0.14080774191710194</v>
      </c>
      <c r="AZ213" s="5">
        <f t="shared" si="3"/>
        <v>179.74108255718062</v>
      </c>
      <c r="BA213" s="1"/>
      <c r="BB213" s="1"/>
    </row>
    <row r="214" spans="1:54" s="47" customFormat="1" ht="12.75" x14ac:dyDescent="0.2">
      <c r="A214" s="1"/>
      <c r="B214" s="1" t="s">
        <v>286</v>
      </c>
      <c r="C214" s="1" t="s">
        <v>212</v>
      </c>
      <c r="D214" s="1" t="s">
        <v>84</v>
      </c>
      <c r="E214" s="1"/>
      <c r="F214" s="1"/>
      <c r="G214" s="1"/>
      <c r="H214" s="1"/>
      <c r="I214" s="2"/>
      <c r="J214" s="2">
        <v>0.14000000000000001</v>
      </c>
      <c r="K214" s="2">
        <f>SUM(N214,P214,R214,T214,V214,X214,Z214,AB214,AE214,AG214,AI214)</f>
        <v>0.14000000000000001</v>
      </c>
      <c r="L214" s="2">
        <f>SUM(M214,AD214,AK214,AM214,AO214,AQ214,AR214)</f>
        <v>0</v>
      </c>
      <c r="M214" s="3"/>
      <c r="N214" s="4"/>
      <c r="O214" s="5"/>
      <c r="P214" s="6"/>
      <c r="Q214" s="5"/>
      <c r="R214" s="7"/>
      <c r="S214" s="5"/>
      <c r="T214" s="8"/>
      <c r="U214" s="5"/>
      <c r="V214" s="2"/>
      <c r="W214" s="5"/>
      <c r="X214" s="2"/>
      <c r="Y214" s="5"/>
      <c r="Z214" s="9"/>
      <c r="AA214" s="5"/>
      <c r="AB214" s="10"/>
      <c r="AC214" s="5"/>
      <c r="AD214" s="2"/>
      <c r="AE214" s="2"/>
      <c r="AF214" s="2"/>
      <c r="AG214" s="9">
        <v>0.14000000000000001</v>
      </c>
      <c r="AH214" s="5">
        <v>198.52875</v>
      </c>
      <c r="AI214" s="2"/>
      <c r="AJ214" s="5"/>
      <c r="AK214" s="3"/>
      <c r="AL214" s="5" t="str">
        <f>IF(AK214&gt;0,AK214*$AL$1,"")</f>
        <v/>
      </c>
      <c r="AM214" s="3"/>
      <c r="AN214" s="5" t="str">
        <f>IF(AM214&gt;0,AM214*$AN$1,"")</f>
        <v/>
      </c>
      <c r="AO214" s="2"/>
      <c r="AP214" s="5" t="str">
        <f>IF(AO214&gt;0,AO214*$AP$1,"")</f>
        <v/>
      </c>
      <c r="AQ214" s="2"/>
      <c r="AR214" s="2"/>
      <c r="AS214" s="5">
        <f>SUM(O214,Q214,S214,U214,W214,Y214,AA214,AC214,AF214,AH214,AJ214)</f>
        <v>198.52875</v>
      </c>
      <c r="AT214" s="11">
        <f>(AS214/$AS$219)*100</f>
        <v>4.0218075720739963E-3</v>
      </c>
      <c r="AU214" s="5">
        <f>(AT214/100)*$AU$1</f>
        <v>4.807668771657255</v>
      </c>
      <c r="AV214" s="44">
        <v>0</v>
      </c>
      <c r="AW214" s="44">
        <v>0</v>
      </c>
      <c r="AX214" s="46">
        <v>22.058750000000003</v>
      </c>
      <c r="AY214" s="45">
        <v>1.0057695851221567E-2</v>
      </c>
      <c r="AZ214" s="5">
        <f t="shared" si="3"/>
        <v>12.838648754084332</v>
      </c>
      <c r="BA214" s="1"/>
      <c r="BB214" s="1"/>
    </row>
    <row r="215" spans="1:54" s="47" customFormat="1" ht="12.75" x14ac:dyDescent="0.2">
      <c r="A215" s="1"/>
      <c r="B215" s="1" t="s">
        <v>285</v>
      </c>
      <c r="C215" s="1" t="s">
        <v>212</v>
      </c>
      <c r="D215" s="1" t="s">
        <v>84</v>
      </c>
      <c r="E215" s="1"/>
      <c r="F215" s="1"/>
      <c r="G215" s="1"/>
      <c r="H215" s="1"/>
      <c r="I215" s="2"/>
      <c r="J215" s="2">
        <v>7.0000000000000007E-2</v>
      </c>
      <c r="K215" s="2">
        <f>SUM(N215,P215,R215,T215,V215,X215,Z215,AB215,AE215,AG215,AI215)</f>
        <v>7.0000000000000007E-2</v>
      </c>
      <c r="L215" s="2">
        <f>SUM(M215,AD215,AK215,AM215,AO215,AQ215,AR215)</f>
        <v>0</v>
      </c>
      <c r="M215" s="3"/>
      <c r="N215" s="4"/>
      <c r="O215" s="5"/>
      <c r="P215" s="6"/>
      <c r="Q215" s="5"/>
      <c r="R215" s="7"/>
      <c r="S215" s="5"/>
      <c r="T215" s="8"/>
      <c r="U215" s="5"/>
      <c r="V215" s="2"/>
      <c r="W215" s="5"/>
      <c r="X215" s="2"/>
      <c r="Y215" s="5"/>
      <c r="Z215" s="9"/>
      <c r="AA215" s="5"/>
      <c r="AB215" s="10"/>
      <c r="AC215" s="5"/>
      <c r="AD215" s="2"/>
      <c r="AE215" s="2"/>
      <c r="AF215" s="2"/>
      <c r="AG215" s="9">
        <v>7.0000000000000007E-2</v>
      </c>
      <c r="AH215" s="5">
        <v>119.12</v>
      </c>
      <c r="AI215" s="2"/>
      <c r="AJ215" s="5"/>
      <c r="AK215" s="3"/>
      <c r="AL215" s="5" t="str">
        <f>IF(AK215&gt;0,AK215*$AL$1,"")</f>
        <v/>
      </c>
      <c r="AM215" s="3"/>
      <c r="AN215" s="5" t="str">
        <f>IF(AM215&gt;0,AM215*$AN$1,"")</f>
        <v/>
      </c>
      <c r="AO215" s="2"/>
      <c r="AP215" s="5" t="str">
        <f>IF(AO215&gt;0,AO215*$AP$1,"")</f>
        <v/>
      </c>
      <c r="AQ215" s="2"/>
      <c r="AR215" s="2"/>
      <c r="AS215" s="5">
        <f>SUM(O215,Q215,S215,U215,W215,Y215,AA215,AC215,AF215,AH215,AJ215)</f>
        <v>119.12</v>
      </c>
      <c r="AT215" s="11">
        <f>(AS215/$AS$219)*100</f>
        <v>2.4131402529127622E-3</v>
      </c>
      <c r="AU215" s="5">
        <f>(AT215/100)*$AU$1</f>
        <v>2.8846678583319156</v>
      </c>
      <c r="AV215" s="44">
        <v>0</v>
      </c>
      <c r="AW215" s="44">
        <v>0</v>
      </c>
      <c r="AX215" s="46">
        <v>0</v>
      </c>
      <c r="AY215" s="45">
        <v>0</v>
      </c>
      <c r="AZ215" s="5">
        <f t="shared" si="3"/>
        <v>0</v>
      </c>
      <c r="BA215" s="1"/>
      <c r="BB215" s="1"/>
    </row>
    <row r="216" spans="1:54" s="47" customFormat="1" ht="12.75" x14ac:dyDescent="0.2">
      <c r="A216" s="1"/>
      <c r="B216" s="1" t="s">
        <v>293</v>
      </c>
      <c r="C216" s="1" t="s">
        <v>302</v>
      </c>
      <c r="D216" s="1" t="s">
        <v>303</v>
      </c>
      <c r="E216" s="1"/>
      <c r="F216" s="1"/>
      <c r="G216" s="1"/>
      <c r="H216" s="1"/>
      <c r="I216" s="2"/>
      <c r="J216" s="2"/>
      <c r="K216" s="2">
        <f>SUM(N216,P216,R216,T216,V216,X216,Z216,AB216,AE216,AG216,AI216)</f>
        <v>1.37</v>
      </c>
      <c r="L216" s="2">
        <f>SUM(M216,AD216,AK216,AM216,AO216,AQ216,AR216)</f>
        <v>0</v>
      </c>
      <c r="M216" s="3"/>
      <c r="N216" s="4"/>
      <c r="O216" s="5"/>
      <c r="P216" s="6"/>
      <c r="Q216" s="5"/>
      <c r="R216" s="7"/>
      <c r="S216" s="5"/>
      <c r="T216" s="8"/>
      <c r="U216" s="5"/>
      <c r="V216" s="2"/>
      <c r="W216" s="5"/>
      <c r="X216" s="2"/>
      <c r="Y216" s="5"/>
      <c r="Z216" s="9"/>
      <c r="AA216" s="5"/>
      <c r="AB216" s="10"/>
      <c r="AC216" s="5"/>
      <c r="AD216" s="2"/>
      <c r="AE216" s="2"/>
      <c r="AF216" s="2"/>
      <c r="AG216" s="9">
        <v>1.37</v>
      </c>
      <c r="AH216" s="5">
        <v>2547.1553749999998</v>
      </c>
      <c r="AI216" s="2"/>
      <c r="AJ216" s="5"/>
      <c r="AK216" s="3"/>
      <c r="AL216" s="5"/>
      <c r="AM216" s="3"/>
      <c r="AN216" s="5"/>
      <c r="AO216" s="2"/>
      <c r="AP216" s="5"/>
      <c r="AQ216" s="2"/>
      <c r="AR216" s="2"/>
      <c r="AS216" s="5">
        <f>SUM(O216,Q216,S216,U216,W216,Y216,AA216,AC216,AF216,AH216,AJ216)</f>
        <v>2547.1553749999998</v>
      </c>
      <c r="AT216" s="11">
        <f>(AS216/$AS$219)*100</f>
        <v>5.1600429531863674E-2</v>
      </c>
      <c r="AU216" s="5">
        <f>(AT216/100)*$AU$1</f>
        <v>61.683153462389839</v>
      </c>
      <c r="AV216" s="44">
        <v>0</v>
      </c>
      <c r="AW216" s="44">
        <v>0</v>
      </c>
      <c r="AX216" s="46">
        <v>215.8606249999998</v>
      </c>
      <c r="AY216" s="45">
        <v>9.8421737972668094E-2</v>
      </c>
      <c r="AZ216" s="5">
        <f t="shared" si="3"/>
        <v>125.63534852211083</v>
      </c>
      <c r="BA216" s="1"/>
      <c r="BB216" s="1"/>
    </row>
    <row r="217" spans="1:54" s="47" customFormat="1" ht="12.75" x14ac:dyDescent="0.2">
      <c r="A217" s="1"/>
      <c r="B217" s="1" t="s">
        <v>290</v>
      </c>
      <c r="C217" s="1" t="s">
        <v>302</v>
      </c>
      <c r="D217" s="1" t="s">
        <v>303</v>
      </c>
      <c r="E217" s="1"/>
      <c r="F217" s="1"/>
      <c r="G217" s="1"/>
      <c r="H217" s="1"/>
      <c r="I217" s="2"/>
      <c r="J217" s="2"/>
      <c r="K217" s="2">
        <f>SUM(N217,P217,R217,T217,V217,X217,Z217,AB217,AE217,AG217,AI217)</f>
        <v>4.04</v>
      </c>
      <c r="L217" s="2">
        <f>SUM(M217,AD217,AK217,AM217,AO217,AQ217,AR217)</f>
        <v>0</v>
      </c>
      <c r="M217" s="3"/>
      <c r="N217" s="4"/>
      <c r="O217" s="5"/>
      <c r="P217" s="6"/>
      <c r="Q217" s="5"/>
      <c r="R217" s="7"/>
      <c r="S217" s="5"/>
      <c r="T217" s="8"/>
      <c r="U217" s="5"/>
      <c r="V217" s="2"/>
      <c r="W217" s="5"/>
      <c r="X217" s="2"/>
      <c r="Y217" s="5"/>
      <c r="Z217" s="9"/>
      <c r="AA217" s="5"/>
      <c r="AB217" s="10"/>
      <c r="AC217" s="5"/>
      <c r="AD217" s="2"/>
      <c r="AE217" s="2"/>
      <c r="AF217" s="2"/>
      <c r="AG217" s="9">
        <v>4.04</v>
      </c>
      <c r="AH217" s="5">
        <v>7744.2</v>
      </c>
      <c r="AI217" s="2"/>
      <c r="AJ217" s="5"/>
      <c r="AK217" s="3"/>
      <c r="AL217" s="5"/>
      <c r="AM217" s="3"/>
      <c r="AN217" s="5"/>
      <c r="AO217" s="2"/>
      <c r="AP217" s="5"/>
      <c r="AQ217" s="2"/>
      <c r="AR217" s="2"/>
      <c r="AS217" s="5">
        <f>SUM(O217,Q217,S217,U217,W217,Y217,AA217,AC217,AF217,AH217,AJ217)</f>
        <v>7744.2</v>
      </c>
      <c r="AT217" s="11">
        <f>(AS217/$AS$219)*100</f>
        <v>0.15688247772504207</v>
      </c>
      <c r="AU217" s="5">
        <f>(AT217/100)*$AU$1</f>
        <v>187.53731387251531</v>
      </c>
      <c r="AV217" s="44">
        <v>0</v>
      </c>
      <c r="AW217" s="44">
        <v>0</v>
      </c>
      <c r="AX217" s="46">
        <v>849.26000000000022</v>
      </c>
      <c r="AY217" s="45">
        <v>0.38722043536503337</v>
      </c>
      <c r="AZ217" s="5">
        <f t="shared" si="3"/>
        <v>494.28688574346506</v>
      </c>
      <c r="BA217" s="1"/>
      <c r="BB217" s="1"/>
    </row>
    <row r="218" spans="1:54" s="47" customFormat="1" ht="13.5" thickBot="1" x14ac:dyDescent="0.25">
      <c r="A218" s="1"/>
      <c r="B218" s="1" t="s">
        <v>289</v>
      </c>
      <c r="C218" s="1" t="s">
        <v>302</v>
      </c>
      <c r="D218" s="1" t="s">
        <v>303</v>
      </c>
      <c r="E218" s="1"/>
      <c r="F218" s="1"/>
      <c r="G218" s="1"/>
      <c r="H218" s="1"/>
      <c r="I218" s="2"/>
      <c r="J218" s="2"/>
      <c r="K218" s="2">
        <f>SUM(N218,P218,R218,T218,V218,X218,Z218,AB218,AE218,AG218,AI218)</f>
        <v>5.6</v>
      </c>
      <c r="L218" s="2">
        <f>SUM(M218,AD218,AK218,AM218,AO218,AQ218,AR218)</f>
        <v>0</v>
      </c>
      <c r="M218" s="3"/>
      <c r="N218" s="4"/>
      <c r="O218" s="5"/>
      <c r="P218" s="6"/>
      <c r="Q218" s="5"/>
      <c r="R218" s="7"/>
      <c r="S218" s="5"/>
      <c r="T218" s="8"/>
      <c r="U218" s="5"/>
      <c r="V218" s="2"/>
      <c r="W218" s="5"/>
      <c r="X218" s="2"/>
      <c r="Y218" s="5"/>
      <c r="Z218" s="9"/>
      <c r="AA218" s="5"/>
      <c r="AB218" s="10"/>
      <c r="AC218" s="5"/>
      <c r="AD218" s="2"/>
      <c r="AE218" s="2"/>
      <c r="AF218" s="2"/>
      <c r="AG218" s="9">
        <v>5.6</v>
      </c>
      <c r="AH218" s="5">
        <v>11593.4</v>
      </c>
      <c r="AI218" s="2"/>
      <c r="AJ218" s="5"/>
      <c r="AK218" s="3"/>
      <c r="AL218" s="5"/>
      <c r="AM218" s="3"/>
      <c r="AN218" s="5"/>
      <c r="AO218" s="2"/>
      <c r="AP218" s="5"/>
      <c r="AQ218" s="2"/>
      <c r="AR218" s="2"/>
      <c r="AS218" s="5">
        <f>SUM(O218,Q218,S218,U218,W218,Y218,AA218,AC218,AF218,AH218,AJ218)</f>
        <v>11593.4</v>
      </c>
      <c r="AT218" s="11">
        <f>(AS218/$AS$219)*100</f>
        <v>0.23485980698555084</v>
      </c>
      <c r="AU218" s="5">
        <f>(AT218/100)*$AU$1</f>
        <v>280.75141327052751</v>
      </c>
      <c r="AV218" s="53">
        <v>5.6</v>
      </c>
      <c r="AW218" s="53">
        <v>0</v>
      </c>
      <c r="AX218" s="55">
        <v>1162.1299999999992</v>
      </c>
      <c r="AY218" s="54">
        <v>0.52987363651975339</v>
      </c>
      <c r="AZ218" s="74">
        <f t="shared" si="3"/>
        <v>676.38369701746524</v>
      </c>
      <c r="BA218" s="56"/>
      <c r="BB218" s="56"/>
    </row>
    <row r="219" spans="1:54" s="47" customFormat="1" ht="13.5" thickTop="1" x14ac:dyDescent="0.2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>
        <f>SUM(K3:K218)</f>
        <v>3147.5700000000011</v>
      </c>
      <c r="L219" s="12">
        <f t="shared" ref="L219:AU219" si="4">SUM(L3:L218)</f>
        <v>206.47</v>
      </c>
      <c r="M219" s="13">
        <f t="shared" si="4"/>
        <v>184.54999999999998</v>
      </c>
      <c r="N219" s="14">
        <f t="shared" si="4"/>
        <v>252.88000000000002</v>
      </c>
      <c r="O219" s="15">
        <f t="shared" si="4"/>
        <v>717791.25578139361</v>
      </c>
      <c r="P219" s="16">
        <f t="shared" si="4"/>
        <v>1167.8000000000006</v>
      </c>
      <c r="Q219" s="15">
        <f>SUM(Q3:Q218)</f>
        <v>2669172.6493400624</v>
      </c>
      <c r="R219" s="17">
        <f t="shared" si="4"/>
        <v>1034.49</v>
      </c>
      <c r="S219" s="15">
        <f t="shared" si="4"/>
        <v>1124328.3639418082</v>
      </c>
      <c r="T219" s="18">
        <f t="shared" si="4"/>
        <v>375.1</v>
      </c>
      <c r="U219" s="15">
        <f t="shared" si="4"/>
        <v>160779.8635521364</v>
      </c>
      <c r="V219" s="12">
        <f t="shared" si="4"/>
        <v>110.16</v>
      </c>
      <c r="W219" s="15">
        <f t="shared" si="4"/>
        <v>29727.522499999999</v>
      </c>
      <c r="X219" s="12">
        <f t="shared" si="4"/>
        <v>0</v>
      </c>
      <c r="Y219" s="15">
        <f t="shared" si="4"/>
        <v>0</v>
      </c>
      <c r="Z219" s="19">
        <f t="shared" si="4"/>
        <v>44.55</v>
      </c>
      <c r="AA219" s="15">
        <f t="shared" si="4"/>
        <v>5580.105125000001</v>
      </c>
      <c r="AB219" s="20">
        <f t="shared" si="4"/>
        <v>45.179999999999993</v>
      </c>
      <c r="AC219" s="15">
        <f t="shared" si="4"/>
        <v>5471.2699999999995</v>
      </c>
      <c r="AD219" s="12">
        <f t="shared" si="4"/>
        <v>0</v>
      </c>
      <c r="AE219" s="12">
        <f t="shared" si="4"/>
        <v>0</v>
      </c>
      <c r="AF219" s="15">
        <f t="shared" si="4"/>
        <v>0</v>
      </c>
      <c r="AG219" s="19">
        <f t="shared" si="4"/>
        <v>117.41000000000001</v>
      </c>
      <c r="AH219" s="15">
        <f t="shared" si="4"/>
        <v>223455.504625</v>
      </c>
      <c r="AI219" s="12">
        <f t="shared" si="4"/>
        <v>0</v>
      </c>
      <c r="AJ219" s="15">
        <f t="shared" si="4"/>
        <v>0</v>
      </c>
      <c r="AK219" s="13">
        <f t="shared" si="4"/>
        <v>0</v>
      </c>
      <c r="AL219" s="15">
        <f t="shared" si="4"/>
        <v>0</v>
      </c>
      <c r="AM219" s="13">
        <f t="shared" si="4"/>
        <v>0</v>
      </c>
      <c r="AN219" s="15">
        <f t="shared" si="4"/>
        <v>0</v>
      </c>
      <c r="AO219" s="12">
        <f t="shared" si="4"/>
        <v>0</v>
      </c>
      <c r="AP219" s="15">
        <f t="shared" si="4"/>
        <v>0</v>
      </c>
      <c r="AQ219" s="12">
        <f t="shared" si="4"/>
        <v>2.52</v>
      </c>
      <c r="AR219" s="12">
        <f t="shared" si="4"/>
        <v>19.399999999999999</v>
      </c>
      <c r="AS219" s="15">
        <f t="shared" si="4"/>
        <v>4936306.5348653952</v>
      </c>
      <c r="AT219" s="12">
        <f t="shared" si="4"/>
        <v>100.00000000000004</v>
      </c>
      <c r="AU219" s="15">
        <f t="shared" si="4"/>
        <v>119540.00000000004</v>
      </c>
      <c r="AV219" s="44">
        <v>1512.9899999999996</v>
      </c>
      <c r="AW219" s="1">
        <v>183.74</v>
      </c>
      <c r="AX219" s="46">
        <v>219322.10246068274</v>
      </c>
      <c r="AY219" s="45">
        <v>99.999999999999915</v>
      </c>
      <c r="AZ219" s="46">
        <f>SUM(AZ3:AZ218)</f>
        <v>127649.99999999985</v>
      </c>
      <c r="BA219" s="57">
        <f t="shared" ref="BA219:BB219" si="5">SUM(BA3:BA218)</f>
        <v>2.7399999999999998</v>
      </c>
      <c r="BB219" s="46">
        <f t="shared" si="5"/>
        <v>1370</v>
      </c>
    </row>
    <row r="220" spans="1:54" s="47" customFormat="1" ht="12.75" x14ac:dyDescent="0.2">
      <c r="A220" s="1"/>
      <c r="B220" s="1"/>
      <c r="C220" s="1"/>
      <c r="D220" s="1"/>
      <c r="E220" s="1"/>
      <c r="F220" s="1"/>
      <c r="G220" s="1"/>
      <c r="H220" s="1"/>
      <c r="I220" s="2"/>
      <c r="J220" s="2"/>
      <c r="K220" s="2"/>
      <c r="L220" s="2"/>
      <c r="M220" s="3"/>
      <c r="N220" s="4"/>
      <c r="O220" s="5"/>
      <c r="P220" s="6"/>
      <c r="Q220" s="5"/>
      <c r="R220" s="7"/>
      <c r="S220" s="5"/>
      <c r="T220" s="8"/>
      <c r="U220" s="5"/>
      <c r="V220" s="2"/>
      <c r="W220" s="5"/>
      <c r="X220" s="2"/>
      <c r="Y220" s="5"/>
      <c r="Z220" s="9"/>
      <c r="AA220" s="5"/>
      <c r="AB220" s="10"/>
      <c r="AC220" s="5"/>
      <c r="AD220" s="2"/>
      <c r="AE220" s="2"/>
      <c r="AF220" s="5"/>
      <c r="AG220" s="9"/>
      <c r="AH220" s="5"/>
      <c r="AI220" s="2"/>
      <c r="AJ220" s="5"/>
      <c r="AK220" s="3"/>
      <c r="AL220" s="5"/>
      <c r="AM220" s="3"/>
      <c r="AN220" s="5"/>
      <c r="AO220" s="2"/>
      <c r="AP220" s="5"/>
      <c r="AQ220" s="2"/>
      <c r="AR220" s="2"/>
      <c r="AS220" s="5"/>
      <c r="AT220" s="2"/>
      <c r="AU220" s="5"/>
      <c r="AV220" s="1"/>
      <c r="AW220" s="1"/>
      <c r="AX220" s="1"/>
      <c r="AY220" s="1"/>
      <c r="AZ220" s="1"/>
      <c r="BA220" s="1"/>
      <c r="BB220" s="1"/>
    </row>
    <row r="221" spans="1:54" s="47" customFormat="1" ht="12.75" x14ac:dyDescent="0.2">
      <c r="A221" s="1"/>
      <c r="B221" s="1"/>
      <c r="C221" s="1"/>
      <c r="D221" s="1"/>
      <c r="E221" s="1"/>
      <c r="F221" s="1"/>
      <c r="G221" s="1"/>
      <c r="H221" s="1"/>
      <c r="I221" s="2"/>
      <c r="J221" s="2"/>
      <c r="K221" s="2"/>
      <c r="L221" s="2"/>
      <c r="M221" s="3"/>
      <c r="N221" s="4"/>
      <c r="O221" s="5"/>
      <c r="P221" s="6"/>
      <c r="Q221" s="30"/>
      <c r="R221" s="7"/>
      <c r="S221" s="30"/>
      <c r="T221" s="8"/>
      <c r="U221" s="30"/>
      <c r="V221" s="2"/>
      <c r="W221" s="5"/>
      <c r="X221" s="2"/>
      <c r="Y221" s="5"/>
      <c r="Z221" s="9"/>
      <c r="AA221" s="5"/>
      <c r="AB221" s="10"/>
      <c r="AC221" s="30"/>
      <c r="AD221" s="2"/>
      <c r="AE221" s="2"/>
      <c r="AF221" s="5"/>
      <c r="AG221" s="9"/>
      <c r="AH221" s="5"/>
      <c r="AI221" s="2"/>
      <c r="AJ221" s="5"/>
      <c r="AK221" s="3"/>
      <c r="AL221" s="5"/>
      <c r="AM221" s="3"/>
      <c r="AN221" s="5"/>
      <c r="AO221" s="2"/>
      <c r="AP221" s="5"/>
      <c r="AQ221" s="2"/>
      <c r="AR221" s="2"/>
      <c r="AS221" s="5"/>
      <c r="AT221" s="11"/>
      <c r="AU221" s="5"/>
      <c r="AV221" s="1"/>
      <c r="AW221" s="1"/>
      <c r="AX221" s="1"/>
      <c r="AY221" s="1"/>
      <c r="AZ221" s="1"/>
      <c r="BA221" s="1"/>
      <c r="BB221" s="1"/>
    </row>
    <row r="222" spans="1:54" s="47" customFormat="1" ht="12.75" x14ac:dyDescent="0.2">
      <c r="A222" s="1"/>
      <c r="B222" s="21" t="s">
        <v>278</v>
      </c>
      <c r="C222" s="1">
        <f>SUM(K219,L219)</f>
        <v>3354.0400000000009</v>
      </c>
      <c r="D222" s="1"/>
      <c r="E222" s="1"/>
      <c r="F222" s="1"/>
      <c r="G222" s="1"/>
      <c r="H222" s="1"/>
      <c r="I222" s="2"/>
      <c r="J222" s="2"/>
      <c r="K222" s="2"/>
      <c r="L222" s="2"/>
      <c r="M222" s="3"/>
      <c r="N222" s="4"/>
      <c r="O222" s="5"/>
      <c r="P222" s="6"/>
      <c r="Q222" s="5"/>
      <c r="R222" s="7"/>
      <c r="S222" s="5"/>
      <c r="T222" s="8"/>
      <c r="U222" s="5"/>
      <c r="V222" s="2"/>
      <c r="W222" s="5"/>
      <c r="X222" s="2"/>
      <c r="Y222" s="5"/>
      <c r="Z222" s="9"/>
      <c r="AA222" s="5"/>
      <c r="AB222" s="10"/>
      <c r="AC222" s="5"/>
      <c r="AD222" s="2"/>
      <c r="AE222" s="2"/>
      <c r="AF222" s="5"/>
      <c r="AG222" s="9"/>
      <c r="AH222" s="5"/>
      <c r="AI222" s="2"/>
      <c r="AJ222" s="5"/>
      <c r="AK222" s="3"/>
      <c r="AL222" s="5"/>
      <c r="AM222" s="3"/>
      <c r="AN222" s="5"/>
      <c r="AO222" s="2"/>
      <c r="AP222" s="5"/>
      <c r="AQ222" s="2"/>
      <c r="AR222" s="2"/>
      <c r="AS222" s="5"/>
      <c r="AT222" s="11"/>
      <c r="AU222" s="5"/>
      <c r="AV222" s="1"/>
      <c r="AW222" s="1"/>
      <c r="AX222" s="1"/>
      <c r="AY222" s="1"/>
      <c r="AZ222" s="1"/>
      <c r="BA222" s="1"/>
      <c r="BB222" s="1"/>
    </row>
  </sheetData>
  <autoFilter ref="A2:AU219" xr:uid="{00000000-0001-0000-0000-000000000000}"/>
  <sortState xmlns:xlrd2="http://schemas.microsoft.com/office/spreadsheetml/2017/richdata2" ref="A4:AU207">
    <sortCondition ref="A4:A207"/>
    <sortCondition ref="F4:F207"/>
    <sortCondition ref="E4:E20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66A53-F6CA-43C1-A316-76F3128318C3}">
  <dimension ref="A2:A222"/>
  <sheetViews>
    <sheetView workbookViewId="0">
      <selection activeCell="G8" sqref="G8"/>
    </sheetView>
  </sheetViews>
  <sheetFormatPr defaultRowHeight="15" x14ac:dyDescent="0.25"/>
  <cols>
    <col min="1" max="1" width="12.7109375" style="22" bestFit="1" customWidth="1"/>
  </cols>
  <sheetData>
    <row r="2" spans="1:1" x14ac:dyDescent="0.25">
      <c r="A2" s="23" t="s">
        <v>4</v>
      </c>
    </row>
    <row r="3" spans="1:1" x14ac:dyDescent="0.25">
      <c r="A3" s="22" t="s">
        <v>79</v>
      </c>
    </row>
    <row r="4" spans="1:1" x14ac:dyDescent="0.25">
      <c r="A4" s="22" t="s">
        <v>101</v>
      </c>
    </row>
    <row r="5" spans="1:1" x14ac:dyDescent="0.25">
      <c r="A5" s="22" t="s">
        <v>86</v>
      </c>
    </row>
    <row r="6" spans="1:1" x14ac:dyDescent="0.25">
      <c r="A6" s="22" t="s">
        <v>68</v>
      </c>
    </row>
    <row r="7" spans="1:1" x14ac:dyDescent="0.25">
      <c r="A7" s="22" t="s">
        <v>80</v>
      </c>
    </row>
    <row r="8" spans="1:1" x14ac:dyDescent="0.25">
      <c r="A8" s="22" t="s">
        <v>102</v>
      </c>
    </row>
    <row r="9" spans="1:1" x14ac:dyDescent="0.25">
      <c r="A9" s="22" t="s">
        <v>67</v>
      </c>
    </row>
    <row r="10" spans="1:1" x14ac:dyDescent="0.25">
      <c r="A10" s="22" t="s">
        <v>70</v>
      </c>
    </row>
    <row r="11" spans="1:1" x14ac:dyDescent="0.25">
      <c r="A11" s="22" t="s">
        <v>75</v>
      </c>
    </row>
    <row r="12" spans="1:1" x14ac:dyDescent="0.25">
      <c r="A12" s="22" t="s">
        <v>58</v>
      </c>
    </row>
    <row r="13" spans="1:1" x14ac:dyDescent="0.25">
      <c r="A13" s="22" t="s">
        <v>50</v>
      </c>
    </row>
    <row r="14" spans="1:1" x14ac:dyDescent="0.25">
      <c r="A14" s="22" t="s">
        <v>65</v>
      </c>
    </row>
    <row r="15" spans="1:1" x14ac:dyDescent="0.25">
      <c r="A15" s="22" t="s">
        <v>78</v>
      </c>
    </row>
    <row r="16" spans="1:1" x14ac:dyDescent="0.25">
      <c r="A16" s="22" t="s">
        <v>103</v>
      </c>
    </row>
    <row r="17" spans="1:1" x14ac:dyDescent="0.25">
      <c r="A17" s="22" t="s">
        <v>64</v>
      </c>
    </row>
    <row r="18" spans="1:1" x14ac:dyDescent="0.25">
      <c r="A18" s="22" t="s">
        <v>72</v>
      </c>
    </row>
    <row r="19" spans="1:1" x14ac:dyDescent="0.25">
      <c r="A19"/>
    </row>
    <row r="20" spans="1:1" x14ac:dyDescent="0.25">
      <c r="A20"/>
    </row>
    <row r="21" spans="1:1" x14ac:dyDescent="0.25">
      <c r="A21"/>
    </row>
    <row r="22" spans="1:1" x14ac:dyDescent="0.25">
      <c r="A22"/>
    </row>
    <row r="23" spans="1:1" x14ac:dyDescent="0.25">
      <c r="A23"/>
    </row>
    <row r="24" spans="1:1" x14ac:dyDescent="0.25">
      <c r="A24"/>
    </row>
    <row r="25" spans="1:1" x14ac:dyDescent="0.25">
      <c r="A25"/>
    </row>
    <row r="26" spans="1:1" x14ac:dyDescent="0.25">
      <c r="A26"/>
    </row>
    <row r="27" spans="1:1" x14ac:dyDescent="0.25">
      <c r="A27"/>
    </row>
    <row r="28" spans="1:1" x14ac:dyDescent="0.25">
      <c r="A28"/>
    </row>
    <row r="29" spans="1:1" x14ac:dyDescent="0.25">
      <c r="A29"/>
    </row>
    <row r="30" spans="1:1" x14ac:dyDescent="0.25">
      <c r="A30"/>
    </row>
    <row r="31" spans="1:1" x14ac:dyDescent="0.25">
      <c r="A31"/>
    </row>
    <row r="32" spans="1:1" x14ac:dyDescent="0.25">
      <c r="A32"/>
    </row>
    <row r="33" spans="1:1" x14ac:dyDescent="0.25">
      <c r="A33"/>
    </row>
    <row r="34" spans="1:1" x14ac:dyDescent="0.25">
      <c r="A34"/>
    </row>
    <row r="35" spans="1:1" x14ac:dyDescent="0.25">
      <c r="A35"/>
    </row>
    <row r="36" spans="1:1" x14ac:dyDescent="0.25">
      <c r="A36"/>
    </row>
    <row r="37" spans="1:1" x14ac:dyDescent="0.25">
      <c r="A37"/>
    </row>
    <row r="38" spans="1:1" x14ac:dyDescent="0.25">
      <c r="A38"/>
    </row>
    <row r="39" spans="1:1" x14ac:dyDescent="0.25">
      <c r="A39"/>
    </row>
    <row r="40" spans="1:1" x14ac:dyDescent="0.25">
      <c r="A40"/>
    </row>
    <row r="41" spans="1:1" x14ac:dyDescent="0.25">
      <c r="A41"/>
    </row>
    <row r="42" spans="1:1" x14ac:dyDescent="0.25">
      <c r="A42"/>
    </row>
    <row r="43" spans="1:1" x14ac:dyDescent="0.25">
      <c r="A43"/>
    </row>
    <row r="44" spans="1:1" x14ac:dyDescent="0.25">
      <c r="A44"/>
    </row>
    <row r="45" spans="1:1" x14ac:dyDescent="0.25">
      <c r="A45"/>
    </row>
    <row r="46" spans="1:1" x14ac:dyDescent="0.25">
      <c r="A46"/>
    </row>
    <row r="47" spans="1:1" x14ac:dyDescent="0.25">
      <c r="A47"/>
    </row>
    <row r="48" spans="1:1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  <row r="185" spans="1:1" x14ac:dyDescent="0.25">
      <c r="A185"/>
    </row>
    <row r="186" spans="1:1" x14ac:dyDescent="0.25">
      <c r="A186"/>
    </row>
    <row r="187" spans="1:1" x14ac:dyDescent="0.25">
      <c r="A187"/>
    </row>
    <row r="188" spans="1:1" x14ac:dyDescent="0.25">
      <c r="A188"/>
    </row>
    <row r="189" spans="1:1" x14ac:dyDescent="0.25">
      <c r="A189"/>
    </row>
    <row r="190" spans="1:1" x14ac:dyDescent="0.25">
      <c r="A190"/>
    </row>
    <row r="191" spans="1:1" x14ac:dyDescent="0.25">
      <c r="A191"/>
    </row>
    <row r="192" spans="1:1" x14ac:dyDescent="0.25">
      <c r="A192"/>
    </row>
    <row r="193" spans="1:1" x14ac:dyDescent="0.25">
      <c r="A193"/>
    </row>
    <row r="194" spans="1:1" x14ac:dyDescent="0.25">
      <c r="A194"/>
    </row>
    <row r="195" spans="1:1" x14ac:dyDescent="0.25">
      <c r="A195"/>
    </row>
    <row r="196" spans="1:1" x14ac:dyDescent="0.25">
      <c r="A196"/>
    </row>
    <row r="197" spans="1:1" x14ac:dyDescent="0.25">
      <c r="A197"/>
    </row>
    <row r="198" spans="1:1" x14ac:dyDescent="0.25">
      <c r="A198"/>
    </row>
    <row r="199" spans="1:1" x14ac:dyDescent="0.25">
      <c r="A199"/>
    </row>
    <row r="200" spans="1:1" x14ac:dyDescent="0.25">
      <c r="A200"/>
    </row>
    <row r="201" spans="1:1" x14ac:dyDescent="0.25">
      <c r="A201"/>
    </row>
    <row r="202" spans="1:1" x14ac:dyDescent="0.25">
      <c r="A202"/>
    </row>
    <row r="203" spans="1:1" x14ac:dyDescent="0.25">
      <c r="A203"/>
    </row>
    <row r="204" spans="1:1" x14ac:dyDescent="0.25">
      <c r="A204"/>
    </row>
    <row r="205" spans="1:1" x14ac:dyDescent="0.25">
      <c r="A205"/>
    </row>
    <row r="206" spans="1:1" x14ac:dyDescent="0.25">
      <c r="A206"/>
    </row>
    <row r="207" spans="1:1" x14ac:dyDescent="0.25">
      <c r="A207"/>
    </row>
    <row r="208" spans="1:1" x14ac:dyDescent="0.25">
      <c r="A208"/>
    </row>
    <row r="209" spans="1:1" x14ac:dyDescent="0.25">
      <c r="A209"/>
    </row>
    <row r="210" spans="1:1" x14ac:dyDescent="0.25">
      <c r="A210"/>
    </row>
    <row r="211" spans="1:1" x14ac:dyDescent="0.25">
      <c r="A211"/>
    </row>
    <row r="212" spans="1:1" x14ac:dyDescent="0.25">
      <c r="A212"/>
    </row>
    <row r="213" spans="1:1" x14ac:dyDescent="0.25">
      <c r="A213"/>
    </row>
    <row r="214" spans="1:1" x14ac:dyDescent="0.25">
      <c r="A214"/>
    </row>
    <row r="215" spans="1:1" x14ac:dyDescent="0.25">
      <c r="A215"/>
    </row>
    <row r="216" spans="1:1" x14ac:dyDescent="0.25">
      <c r="A216"/>
    </row>
    <row r="217" spans="1:1" x14ac:dyDescent="0.25">
      <c r="A217"/>
    </row>
    <row r="218" spans="1:1" x14ac:dyDescent="0.25">
      <c r="A218"/>
    </row>
    <row r="219" spans="1:1" x14ac:dyDescent="0.25">
      <c r="A219"/>
    </row>
    <row r="220" spans="1:1" x14ac:dyDescent="0.25">
      <c r="A220"/>
    </row>
    <row r="221" spans="1:1" x14ac:dyDescent="0.25">
      <c r="A221"/>
    </row>
    <row r="222" spans="1:1" x14ac:dyDescent="0.25">
      <c r="A222"/>
    </row>
  </sheetData>
  <sortState xmlns:xlrd2="http://schemas.microsoft.com/office/spreadsheetml/2017/richdata2" ref="A3:A18">
    <sortCondition ref="A3:A18"/>
  </sortState>
  <conditionalFormatting sqref="A1:A18 A223:A1048576">
    <cfRule type="containsText" dxfId="2" priority="1" operator="containsText" text="NESE">
      <formula>NOT(ISERROR(SEARCH("NESE",A1)))</formula>
    </cfRule>
    <cfRule type="containsText" dxfId="1" priority="2" operator="containsText" text="NENW">
      <formula>NOT(ISERROR(SEARCH("NENW",A1)))</formula>
    </cfRule>
    <cfRule type="containsText" dxfId="0" priority="3" operator="containsText" text="NENE">
      <formula>NOT(ISERROR(SEARCH("NENE",A1)))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F471694366554EA47E0857EFF9B72E" ma:contentTypeVersion="20" ma:contentTypeDescription="Create a new document." ma:contentTypeScope="" ma:versionID="22676a9f3a131e9a817a7a51bae7789c">
  <xsd:schema xmlns:xsd="http://www.w3.org/2001/XMLSchema" xmlns:xs="http://www.w3.org/2001/XMLSchema" xmlns:p="http://schemas.microsoft.com/office/2006/metadata/properties" xmlns:ns1="http://schemas.microsoft.com/sharepoint/v3" xmlns:ns2="86e58739-8685-4d29-a2ec-7c9c68f6c483" xmlns:ns3="0443536a-32f8-43be-b347-138dc7c4b70d" targetNamespace="http://schemas.microsoft.com/office/2006/metadata/properties" ma:root="true" ma:fieldsID="c5ab0336aa613c45916f997427e8746c" ns1:_="" ns2:_="" ns3:_="">
    <xsd:import namespace="http://schemas.microsoft.com/sharepoint/v3"/>
    <xsd:import namespace="86e58739-8685-4d29-a2ec-7c9c68f6c483"/>
    <xsd:import namespace="0443536a-32f8-43be-b347-138dc7c4b7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58739-8685-4d29-a2ec-7c9c68f6c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bccc17c-46ff-49d2-8759-2bb659646c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3536a-32f8-43be-b347-138dc7c4b70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914a0cd-eb9a-4db4-97f4-816251a3ff74}" ma:internalName="TaxCatchAll" ma:showField="CatchAllData" ma:web="0443536a-32f8-43be-b347-138dc7c4b7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4108E7-5C78-419A-BBA2-85E1121470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6e58739-8685-4d29-a2ec-7c9c68f6c483"/>
    <ds:schemaRef ds:uri="0443536a-32f8-43be-b347-138dc7c4b7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7D5908-9B19-4257-89A8-BBBA7A2D6B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</dc:creator>
  <cp:lastModifiedBy>Scott Henderson</cp:lastModifiedBy>
  <dcterms:created xsi:type="dcterms:W3CDTF">2024-07-24T18:57:36Z</dcterms:created>
  <dcterms:modified xsi:type="dcterms:W3CDTF">2024-10-14T20:27:57Z</dcterms:modified>
</cp:coreProperties>
</file>