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JD 32/"/>
    </mc:Choice>
  </mc:AlternateContent>
  <xr:revisionPtr revIDLastSave="5" documentId="8_{5724248A-562D-42FA-9584-CF16C78F3D08}" xr6:coauthVersionLast="47" xr6:coauthVersionMax="47" xr10:uidLastSave="{02E7D6A1-3DE1-47C3-88C1-2547C6FF438F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84" i="1" l="1"/>
  <c r="AU185" i="1"/>
  <c r="AU186" i="1"/>
  <c r="AU187" i="1"/>
  <c r="AU188" i="1"/>
  <c r="AU189" i="1"/>
  <c r="AT184" i="1"/>
  <c r="AT185" i="1"/>
  <c r="AT186" i="1"/>
  <c r="AT187" i="1"/>
  <c r="AT188" i="1"/>
  <c r="AT189" i="1"/>
  <c r="AS184" i="1"/>
  <c r="AS185" i="1"/>
  <c r="AS186" i="1"/>
  <c r="AS187" i="1"/>
  <c r="AS188" i="1"/>
  <c r="AS189" i="1"/>
  <c r="K185" i="1" l="1"/>
  <c r="L185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6" i="1"/>
  <c r="L176" i="1"/>
  <c r="K177" i="1"/>
  <c r="L177" i="1"/>
  <c r="K179" i="1"/>
  <c r="L179" i="1"/>
  <c r="K180" i="1"/>
  <c r="L180" i="1"/>
  <c r="K181" i="1"/>
  <c r="L181" i="1"/>
  <c r="K182" i="1"/>
  <c r="L182" i="1"/>
  <c r="K183" i="1"/>
  <c r="L183" i="1"/>
  <c r="K189" i="1"/>
  <c r="L189" i="1"/>
  <c r="K190" i="1"/>
  <c r="L190" i="1"/>
  <c r="K191" i="1"/>
  <c r="L191" i="1"/>
  <c r="K192" i="1"/>
  <c r="L192" i="1"/>
  <c r="L3" i="1"/>
  <c r="N193" i="1"/>
  <c r="M19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90" i="1"/>
  <c r="AS191" i="1"/>
  <c r="AS192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8" i="1"/>
  <c r="AN189" i="1"/>
  <c r="AN190" i="1"/>
  <c r="AN191" i="1"/>
  <c r="AN192" i="1"/>
  <c r="AP3" i="1"/>
  <c r="AN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6" i="1"/>
  <c r="AP177" i="1"/>
  <c r="AP179" i="1"/>
  <c r="AP180" i="1"/>
  <c r="AP181" i="1"/>
  <c r="AP182" i="1"/>
  <c r="AP183" i="1"/>
  <c r="AP189" i="1"/>
  <c r="AP190" i="1"/>
  <c r="AP191" i="1"/>
  <c r="AP192" i="1"/>
  <c r="AO193" i="1" l="1"/>
  <c r="AP193" i="1"/>
  <c r="AR193" i="1" l="1"/>
  <c r="AQ193" i="1"/>
  <c r="AM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AL192" i="1"/>
  <c r="AL191" i="1"/>
  <c r="AL190" i="1"/>
  <c r="AL189" i="1"/>
  <c r="AL183" i="1"/>
  <c r="AL179" i="1"/>
  <c r="AL182" i="1"/>
  <c r="AL181" i="1"/>
  <c r="AL180" i="1"/>
  <c r="AL177" i="1"/>
  <c r="AL176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S3" i="1"/>
  <c r="AL3" i="1"/>
  <c r="K3" i="1"/>
  <c r="AN193" i="1" l="1"/>
  <c r="K193" i="1"/>
  <c r="AS193" i="1"/>
  <c r="AL193" i="1"/>
  <c r="L193" i="1"/>
  <c r="AT7" i="1" l="1"/>
  <c r="AU7" i="1" s="1"/>
  <c r="AT13" i="1"/>
  <c r="AU13" i="1" s="1"/>
  <c r="AT19" i="1"/>
  <c r="AU19" i="1" s="1"/>
  <c r="AT25" i="1"/>
  <c r="AU25" i="1" s="1"/>
  <c r="AT31" i="1"/>
  <c r="AU31" i="1" s="1"/>
  <c r="AT37" i="1"/>
  <c r="AU37" i="1" s="1"/>
  <c r="AT117" i="1"/>
  <c r="AU117" i="1" s="1"/>
  <c r="AT141" i="1"/>
  <c r="AU141" i="1" s="1"/>
  <c r="AT147" i="1"/>
  <c r="AU147" i="1" s="1"/>
  <c r="AT153" i="1"/>
  <c r="AU153" i="1" s="1"/>
  <c r="AT171" i="1"/>
  <c r="AU171" i="1" s="1"/>
  <c r="AT125" i="1"/>
  <c r="AU125" i="1" s="1"/>
  <c r="AT137" i="1"/>
  <c r="AU137" i="1" s="1"/>
  <c r="AT155" i="1"/>
  <c r="AU155" i="1" s="1"/>
  <c r="AT177" i="1"/>
  <c r="AU177" i="1" s="1"/>
  <c r="AT181" i="1"/>
  <c r="AU181" i="1" s="1"/>
  <c r="AT191" i="1"/>
  <c r="AU191" i="1" s="1"/>
  <c r="AT69" i="1"/>
  <c r="AU69" i="1" s="1"/>
  <c r="AT75" i="1"/>
  <c r="AU75" i="1" s="1"/>
  <c r="AT81" i="1"/>
  <c r="AU81" i="1" s="1"/>
  <c r="AT87" i="1"/>
  <c r="AU87" i="1" s="1"/>
  <c r="AT93" i="1"/>
  <c r="AU93" i="1" s="1"/>
  <c r="AT99" i="1"/>
  <c r="AU99" i="1" s="1"/>
  <c r="AT105" i="1"/>
  <c r="AU105" i="1" s="1"/>
  <c r="AT111" i="1"/>
  <c r="AU111" i="1" s="1"/>
  <c r="AT123" i="1"/>
  <c r="AU123" i="1" s="1"/>
  <c r="AT129" i="1"/>
  <c r="AU129" i="1" s="1"/>
  <c r="AT135" i="1"/>
  <c r="AU135" i="1" s="1"/>
  <c r="AT159" i="1"/>
  <c r="AU159" i="1" s="1"/>
  <c r="AT165" i="1"/>
  <c r="AU165" i="1" s="1"/>
  <c r="AT5" i="1"/>
  <c r="AU5" i="1" s="1"/>
  <c r="AT11" i="1"/>
  <c r="AU11" i="1" s="1"/>
  <c r="AT17" i="1"/>
  <c r="AU17" i="1" s="1"/>
  <c r="AT23" i="1"/>
  <c r="AU23" i="1" s="1"/>
  <c r="AT29" i="1"/>
  <c r="AU29" i="1" s="1"/>
  <c r="AT35" i="1"/>
  <c r="AU35" i="1" s="1"/>
  <c r="AT41" i="1"/>
  <c r="AU41" i="1" s="1"/>
  <c r="AT47" i="1"/>
  <c r="AU47" i="1" s="1"/>
  <c r="AT53" i="1"/>
  <c r="AU53" i="1" s="1"/>
  <c r="AT59" i="1"/>
  <c r="AU59" i="1" s="1"/>
  <c r="AT65" i="1"/>
  <c r="AU65" i="1" s="1"/>
  <c r="AT71" i="1"/>
  <c r="AU71" i="1" s="1"/>
  <c r="AT77" i="1"/>
  <c r="AU77" i="1" s="1"/>
  <c r="AT83" i="1"/>
  <c r="AU83" i="1" s="1"/>
  <c r="AT89" i="1"/>
  <c r="AU89" i="1" s="1"/>
  <c r="AT95" i="1"/>
  <c r="AU95" i="1" s="1"/>
  <c r="AT101" i="1"/>
  <c r="AU101" i="1" s="1"/>
  <c r="AT107" i="1"/>
  <c r="AU107" i="1" s="1"/>
  <c r="AT113" i="1"/>
  <c r="AU113" i="1" s="1"/>
  <c r="AT119" i="1"/>
  <c r="AU119" i="1" s="1"/>
  <c r="AT131" i="1"/>
  <c r="AU131" i="1" s="1"/>
  <c r="AT143" i="1"/>
  <c r="AU143" i="1" s="1"/>
  <c r="AT149" i="1"/>
  <c r="AU149" i="1" s="1"/>
  <c r="AT161" i="1"/>
  <c r="AU161" i="1" s="1"/>
  <c r="AT167" i="1"/>
  <c r="AU167" i="1" s="1"/>
  <c r="AT173" i="1"/>
  <c r="AU173" i="1" s="1"/>
  <c r="AT175" i="1"/>
  <c r="AU175" i="1" s="1"/>
  <c r="AT179" i="1"/>
  <c r="AU179" i="1" s="1"/>
  <c r="AT183" i="1"/>
  <c r="AU183" i="1" s="1"/>
  <c r="AT9" i="1"/>
  <c r="AU9" i="1" s="1"/>
  <c r="AT15" i="1"/>
  <c r="AU15" i="1" s="1"/>
  <c r="AT21" i="1"/>
  <c r="AU21" i="1" s="1"/>
  <c r="AT27" i="1"/>
  <c r="AU27" i="1" s="1"/>
  <c r="AT33" i="1"/>
  <c r="AU33" i="1" s="1"/>
  <c r="AT39" i="1"/>
  <c r="AU39" i="1" s="1"/>
  <c r="AT45" i="1"/>
  <c r="AU45" i="1" s="1"/>
  <c r="AT51" i="1"/>
  <c r="AU51" i="1" s="1"/>
  <c r="AT57" i="1"/>
  <c r="AU57" i="1" s="1"/>
  <c r="AT63" i="1"/>
  <c r="AU63" i="1" s="1"/>
  <c r="AT174" i="1"/>
  <c r="AU174" i="1" s="1"/>
  <c r="AT178" i="1"/>
  <c r="AU178" i="1" s="1"/>
  <c r="AT182" i="1"/>
  <c r="AU182" i="1" s="1"/>
  <c r="AT190" i="1"/>
  <c r="AU190" i="1" s="1"/>
  <c r="AT176" i="1"/>
  <c r="AU176" i="1" s="1"/>
  <c r="AT180" i="1"/>
  <c r="AU180" i="1" s="1"/>
  <c r="AT192" i="1"/>
  <c r="AU192" i="1" s="1"/>
  <c r="AT169" i="1"/>
  <c r="AU169" i="1" s="1"/>
  <c r="AT133" i="1"/>
  <c r="AU133" i="1" s="1"/>
  <c r="AT97" i="1"/>
  <c r="AU97" i="1" s="1"/>
  <c r="AT61" i="1"/>
  <c r="AU61" i="1" s="1"/>
  <c r="AT60" i="1"/>
  <c r="AU60" i="1" s="1"/>
  <c r="AT24" i="1"/>
  <c r="AU24" i="1" s="1"/>
  <c r="AT128" i="1"/>
  <c r="AU128" i="1" s="1"/>
  <c r="AT92" i="1"/>
  <c r="AU92" i="1" s="1"/>
  <c r="AT56" i="1"/>
  <c r="AU56" i="1" s="1"/>
  <c r="AT20" i="1"/>
  <c r="AU20" i="1" s="1"/>
  <c r="AT144" i="1"/>
  <c r="AU144" i="1" s="1"/>
  <c r="AT102" i="1"/>
  <c r="AU102" i="1" s="1"/>
  <c r="AT158" i="1"/>
  <c r="AU158" i="1" s="1"/>
  <c r="AT172" i="1"/>
  <c r="AU172" i="1" s="1"/>
  <c r="AT136" i="1"/>
  <c r="AU136" i="1" s="1"/>
  <c r="AT100" i="1"/>
  <c r="AU100" i="1" s="1"/>
  <c r="AT64" i="1"/>
  <c r="AU64" i="1" s="1"/>
  <c r="AT28" i="1"/>
  <c r="AU28" i="1" s="1"/>
  <c r="AT127" i="1"/>
  <c r="AU127" i="1" s="1"/>
  <c r="AT122" i="1"/>
  <c r="AU122" i="1" s="1"/>
  <c r="AT50" i="1"/>
  <c r="AU50" i="1" s="1"/>
  <c r="AT138" i="1"/>
  <c r="AU138" i="1" s="1"/>
  <c r="AT146" i="1"/>
  <c r="AU146" i="1" s="1"/>
  <c r="AT130" i="1"/>
  <c r="AU130" i="1" s="1"/>
  <c r="AT58" i="1"/>
  <c r="AU58" i="1" s="1"/>
  <c r="AT121" i="1"/>
  <c r="AU121" i="1" s="1"/>
  <c r="AT49" i="1"/>
  <c r="AU49" i="1" s="1"/>
  <c r="AT12" i="1"/>
  <c r="AU12" i="1" s="1"/>
  <c r="AT80" i="1"/>
  <c r="AU80" i="1" s="1"/>
  <c r="AT8" i="1"/>
  <c r="AU8" i="1" s="1"/>
  <c r="AT90" i="1"/>
  <c r="AU90" i="1" s="1"/>
  <c r="AT160" i="1"/>
  <c r="AU160" i="1" s="1"/>
  <c r="AT88" i="1"/>
  <c r="AU88" i="1" s="1"/>
  <c r="AT16" i="1"/>
  <c r="AU16" i="1" s="1"/>
  <c r="AT163" i="1"/>
  <c r="AU163" i="1" s="1"/>
  <c r="AT91" i="1"/>
  <c r="AU91" i="1" s="1"/>
  <c r="AT55" i="1"/>
  <c r="AU55" i="1" s="1"/>
  <c r="AT54" i="1"/>
  <c r="AU54" i="1" s="1"/>
  <c r="AT18" i="1"/>
  <c r="AU18" i="1" s="1"/>
  <c r="AT86" i="1"/>
  <c r="AU86" i="1" s="1"/>
  <c r="AT14" i="1"/>
  <c r="AU14" i="1" s="1"/>
  <c r="AT96" i="1"/>
  <c r="AU96" i="1" s="1"/>
  <c r="AT166" i="1"/>
  <c r="AU166" i="1" s="1"/>
  <c r="AT94" i="1"/>
  <c r="AU94" i="1" s="1"/>
  <c r="AT22" i="1"/>
  <c r="AU22" i="1" s="1"/>
  <c r="AT85" i="1"/>
  <c r="AU85" i="1" s="1"/>
  <c r="AT48" i="1"/>
  <c r="AU48" i="1" s="1"/>
  <c r="AT116" i="1"/>
  <c r="AU116" i="1" s="1"/>
  <c r="AT44" i="1"/>
  <c r="AU44" i="1" s="1"/>
  <c r="AT132" i="1"/>
  <c r="AU132" i="1" s="1"/>
  <c r="AT140" i="1"/>
  <c r="AU140" i="1" s="1"/>
  <c r="AT124" i="1"/>
  <c r="AU124" i="1" s="1"/>
  <c r="AT52" i="1"/>
  <c r="AU52" i="1" s="1"/>
  <c r="AT157" i="1"/>
  <c r="AU157" i="1" s="1"/>
  <c r="AT151" i="1"/>
  <c r="AU151" i="1" s="1"/>
  <c r="AT115" i="1"/>
  <c r="AU115" i="1" s="1"/>
  <c r="AT79" i="1"/>
  <c r="AU79" i="1" s="1"/>
  <c r="AT43" i="1"/>
  <c r="AU43" i="1" s="1"/>
  <c r="AT42" i="1"/>
  <c r="AU42" i="1" s="1"/>
  <c r="AT6" i="1"/>
  <c r="AU6" i="1" s="1"/>
  <c r="AT110" i="1"/>
  <c r="AU110" i="1" s="1"/>
  <c r="AT74" i="1"/>
  <c r="AU74" i="1" s="1"/>
  <c r="AT38" i="1"/>
  <c r="AU38" i="1" s="1"/>
  <c r="AT168" i="1"/>
  <c r="AU168" i="1" s="1"/>
  <c r="AT120" i="1"/>
  <c r="AU120" i="1" s="1"/>
  <c r="AT84" i="1"/>
  <c r="AU84" i="1" s="1"/>
  <c r="AT156" i="1"/>
  <c r="AU156" i="1" s="1"/>
  <c r="AT154" i="1"/>
  <c r="AU154" i="1" s="1"/>
  <c r="AT118" i="1"/>
  <c r="AU118" i="1" s="1"/>
  <c r="AT82" i="1"/>
  <c r="AU82" i="1" s="1"/>
  <c r="AT46" i="1"/>
  <c r="AU46" i="1" s="1"/>
  <c r="AT10" i="1"/>
  <c r="AU10" i="1" s="1"/>
  <c r="AT145" i="1"/>
  <c r="AU145" i="1" s="1"/>
  <c r="AT109" i="1"/>
  <c r="AU109" i="1" s="1"/>
  <c r="AT73" i="1"/>
  <c r="AU73" i="1" s="1"/>
  <c r="AT72" i="1"/>
  <c r="AU72" i="1" s="1"/>
  <c r="AT36" i="1"/>
  <c r="AU36" i="1" s="1"/>
  <c r="AT152" i="1"/>
  <c r="AU152" i="1" s="1"/>
  <c r="AT104" i="1"/>
  <c r="AU104" i="1" s="1"/>
  <c r="AT68" i="1"/>
  <c r="AU68" i="1" s="1"/>
  <c r="AT32" i="1"/>
  <c r="AU32" i="1" s="1"/>
  <c r="AT162" i="1"/>
  <c r="AU162" i="1" s="1"/>
  <c r="AT114" i="1"/>
  <c r="AU114" i="1" s="1"/>
  <c r="AT170" i="1"/>
  <c r="AU170" i="1" s="1"/>
  <c r="AT126" i="1"/>
  <c r="AU126" i="1" s="1"/>
  <c r="AT148" i="1"/>
  <c r="AU148" i="1" s="1"/>
  <c r="AT112" i="1"/>
  <c r="AU112" i="1" s="1"/>
  <c r="AT76" i="1"/>
  <c r="AU76" i="1" s="1"/>
  <c r="AT40" i="1"/>
  <c r="AU40" i="1" s="1"/>
  <c r="AT4" i="1"/>
  <c r="AU4" i="1" s="1"/>
  <c r="AT139" i="1"/>
  <c r="AU139" i="1" s="1"/>
  <c r="AT103" i="1"/>
  <c r="AU103" i="1" s="1"/>
  <c r="AT67" i="1"/>
  <c r="AU67" i="1" s="1"/>
  <c r="AT66" i="1"/>
  <c r="AU66" i="1" s="1"/>
  <c r="AT30" i="1"/>
  <c r="AU30" i="1" s="1"/>
  <c r="AT134" i="1"/>
  <c r="AU134" i="1" s="1"/>
  <c r="AT98" i="1"/>
  <c r="AU98" i="1" s="1"/>
  <c r="AT62" i="1"/>
  <c r="AU62" i="1" s="1"/>
  <c r="AT26" i="1"/>
  <c r="AU26" i="1" s="1"/>
  <c r="AT150" i="1"/>
  <c r="AU150" i="1" s="1"/>
  <c r="AT108" i="1"/>
  <c r="AU108" i="1" s="1"/>
  <c r="AT164" i="1"/>
  <c r="AU164" i="1" s="1"/>
  <c r="AT78" i="1"/>
  <c r="AU78" i="1" s="1"/>
  <c r="AT142" i="1"/>
  <c r="AU142" i="1" s="1"/>
  <c r="AT106" i="1"/>
  <c r="AU106" i="1" s="1"/>
  <c r="AT70" i="1"/>
  <c r="AU70" i="1" s="1"/>
  <c r="AT34" i="1"/>
  <c r="AU34" i="1" s="1"/>
  <c r="C196" i="1"/>
  <c r="AT3" i="1"/>
  <c r="AT193" i="1" l="1"/>
  <c r="AU3" i="1"/>
  <c r="AU193" i="1" s="1"/>
</calcChain>
</file>

<file path=xl/sharedStrings.xml><?xml version="1.0" encoding="utf-8"?>
<sst xmlns="http://schemas.openxmlformats.org/spreadsheetml/2006/main" count="1469" uniqueCount="312">
  <si>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</si>
  <si>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</si>
  <si>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</si>
  <si>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</si>
  <si>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</si>
  <si>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</si>
  <si>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</si>
  <si>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</si>
  <si>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</si>
  <si>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</si>
  <si>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</si>
  <si>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</si>
  <si>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</si>
  <si>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</si>
  <si>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</si>
  <si>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</si>
  <si>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</si>
  <si>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</si>
  <si>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</si>
  <si>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</si>
  <si>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</si>
  <si>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</si>
  <si>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</si>
  <si>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</si>
  <si>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</si>
  <si>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</si>
  <si>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</si>
  <si>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</si>
  <si>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</si>
  <si>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</si>
  <si>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</si>
  <si>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</si>
  <si>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</si>
  <si>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</si>
  <si>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</si>
  <si>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</si>
  <si>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</si>
  <si>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</si>
  <si>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</si>
  <si>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</si>
  <si>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</si>
  <si>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</si>
  <si>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</si>
  <si>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</si>
  <si>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</si>
  <si>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</si>
  <si>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</si>
  <si>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</si>
  <si>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04-001-0102</t>
  </si>
  <si>
    <t>VERNA FARMS LLC</t>
  </si>
  <si>
    <t>51754 COUNTY ROAD 44</t>
  </si>
  <si>
    <t>NENE</t>
  </si>
  <si>
    <t>01</t>
  </si>
  <si>
    <t>106</t>
  </si>
  <si>
    <t>035</t>
  </si>
  <si>
    <t>06-036-0200</t>
  </si>
  <si>
    <t>GISCH FAMILY FARMS LLC</t>
  </si>
  <si>
    <t>31587 550TH AVE</t>
  </si>
  <si>
    <t>SESE</t>
  </si>
  <si>
    <t>36</t>
  </si>
  <si>
    <t>107</t>
  </si>
  <si>
    <t>11-002-0101</t>
  </si>
  <si>
    <t>FAST &amp;/CLARK J &amp; ELGENE K</t>
  </si>
  <si>
    <t>34023 COUNTY ROAD 9</t>
  </si>
  <si>
    <t>SWNW</t>
  </si>
  <si>
    <t>02</t>
  </si>
  <si>
    <t>034</t>
  </si>
  <si>
    <t>11-002-0104</t>
  </si>
  <si>
    <t>FAST/CLARK J &amp; ELGENE K</t>
  </si>
  <si>
    <t>34023 COUNTY RD 9</t>
  </si>
  <si>
    <t>NWSW</t>
  </si>
  <si>
    <t>11-003-0100</t>
  </si>
  <si>
    <t>LOEWEN FAMILY TRUST &amp;/HARVEY</t>
  </si>
  <si>
    <t>801 3RD AVE APT #222</t>
  </si>
  <si>
    <t>NWNE</t>
  </si>
  <si>
    <t>03</t>
  </si>
  <si>
    <t>11-003-0201</t>
  </si>
  <si>
    <t>LOEWEN/MILDRED J</t>
  </si>
  <si>
    <t>801 3RD AVE  APT 222</t>
  </si>
  <si>
    <t>NWSE</t>
  </si>
  <si>
    <t>SWNE</t>
  </si>
  <si>
    <t>SENE</t>
  </si>
  <si>
    <t>NESE</t>
  </si>
  <si>
    <t>11-003-0202</t>
  </si>
  <si>
    <t>SWSE</t>
  </si>
  <si>
    <t>11-003-0300</t>
  </si>
  <si>
    <t>EDWARDS/JON S &amp; KENDRA K</t>
  </si>
  <si>
    <t>708 NORTH 1ST STREET</t>
  </si>
  <si>
    <t>SESW</t>
  </si>
  <si>
    <t>11-003-0301</t>
  </si>
  <si>
    <t>FRANZ/JAMES &amp; JEFFREY/TRUSTEES</t>
  </si>
  <si>
    <t>GLADYS FRANZ TST C/O FAIRLAND PO BOX 128</t>
  </si>
  <si>
    <t>SWSW</t>
  </si>
  <si>
    <t>11-003-0302</t>
  </si>
  <si>
    <t>RIIHL/JUSTIN/&amp; FRANKLIN WILLE</t>
  </si>
  <si>
    <t>213 SPRUCE LN</t>
  </si>
  <si>
    <t>SENW</t>
  </si>
  <si>
    <t>NESW</t>
  </si>
  <si>
    <t>11-003-0303</t>
  </si>
  <si>
    <t>11-003-0400</t>
  </si>
  <si>
    <t>11-003-0501</t>
  </si>
  <si>
    <t>JUNKER/JUDITH A/LE</t>
  </si>
  <si>
    <t>NWNW</t>
  </si>
  <si>
    <t>NENW</t>
  </si>
  <si>
    <t>11-003-0502</t>
  </si>
  <si>
    <t>11-004-0100</t>
  </si>
  <si>
    <t>ANACKER/KENNETH</t>
  </si>
  <si>
    <t>57915 310TH ST</t>
  </si>
  <si>
    <t>04</t>
  </si>
  <si>
    <t>11-004-0200</t>
  </si>
  <si>
    <t>GREEN/RICHARD &amp; SHIRLEY/TRSTEE</t>
  </si>
  <si>
    <t>57940 330TH ST</t>
  </si>
  <si>
    <t>11-004-0300</t>
  </si>
  <si>
    <t>RAHN FAMILY TRUST</t>
  </si>
  <si>
    <t>1321 8TH AVE</t>
  </si>
  <si>
    <t>11-004-0400</t>
  </si>
  <si>
    <t>REGIER/JAMES E &amp; SHERRY M</t>
  </si>
  <si>
    <t>32782 570TH AVE</t>
  </si>
  <si>
    <t>11-004-0401</t>
  </si>
  <si>
    <t>REMPEL/ALLAN F &amp; MARLYS</t>
  </si>
  <si>
    <t>773 DES MOINES DR</t>
  </si>
  <si>
    <t>11-004-0402</t>
  </si>
  <si>
    <t>REGIER/JOHN D &amp; AMY S</t>
  </si>
  <si>
    <t>60260 350TH ST</t>
  </si>
  <si>
    <t>11-004-0500</t>
  </si>
  <si>
    <t>JUNKER/BRANDON &amp; MARTA/</t>
  </si>
  <si>
    <t>58230 320TH ST</t>
  </si>
  <si>
    <t>11-004-0501</t>
  </si>
  <si>
    <t>11-004-0600</t>
  </si>
  <si>
    <t>11-004-0601</t>
  </si>
  <si>
    <t>11-005-0100</t>
  </si>
  <si>
    <t>VANNORMAN/IRENE</t>
  </si>
  <si>
    <t>19230 26TH ST NE</t>
  </si>
  <si>
    <t>05</t>
  </si>
  <si>
    <t>11-005-0101</t>
  </si>
  <si>
    <t>PENNER/BRADFORD L</t>
  </si>
  <si>
    <t>504 OLD LONDON LANE</t>
  </si>
  <si>
    <t>11-005-0200</t>
  </si>
  <si>
    <t>HOEK/GLENNICE</t>
  </si>
  <si>
    <t>29014 COUNTY RD 99</t>
  </si>
  <si>
    <t>11-005-0201</t>
  </si>
  <si>
    <t>HOEK/RICHARD</t>
  </si>
  <si>
    <t>11-005-0300</t>
  </si>
  <si>
    <t>JUNKER/JOAN D/LE</t>
  </si>
  <si>
    <t>32951 COUNTY RD 29</t>
  </si>
  <si>
    <t>11-005-0400</t>
  </si>
  <si>
    <t>RODNEY F JUNKER TRUST (1\2) &amp;</t>
  </si>
  <si>
    <t>11-005-0500</t>
  </si>
  <si>
    <t>11-005-0600</t>
  </si>
  <si>
    <t>11-005-0700</t>
  </si>
  <si>
    <t>11-005-0701</t>
  </si>
  <si>
    <t>11-006-0100</t>
  </si>
  <si>
    <t>06</t>
  </si>
  <si>
    <t>11-006-0200</t>
  </si>
  <si>
    <t>11-006-0300</t>
  </si>
  <si>
    <t>11-006-0400</t>
  </si>
  <si>
    <t>11-006-0401</t>
  </si>
  <si>
    <t>11-006-0402</t>
  </si>
  <si>
    <t>11-006-0500</t>
  </si>
  <si>
    <t>11-007-0100</t>
  </si>
  <si>
    <t>KLASSEN/RONALD J</t>
  </si>
  <si>
    <t>36647 COUNTY RD 9</t>
  </si>
  <si>
    <t>07</t>
  </si>
  <si>
    <t>11-007-0200</t>
  </si>
  <si>
    <t>11-008-0100</t>
  </si>
  <si>
    <t>ADRIAN/MICHAEL</t>
  </si>
  <si>
    <t>37843 COUNTY RD 9</t>
  </si>
  <si>
    <t>08</t>
  </si>
  <si>
    <t>11-008-0200</t>
  </si>
  <si>
    <t>LOEWEN/ALLYN K/TRUSTEE</t>
  </si>
  <si>
    <t>11514 MURDOCK W</t>
  </si>
  <si>
    <t>11-008-0300</t>
  </si>
  <si>
    <t>PENNER/DONALD</t>
  </si>
  <si>
    <t>11-008-0301</t>
  </si>
  <si>
    <t>FAST/CURTIS J &amp; JAMIN</t>
  </si>
  <si>
    <t>56228 COUNTY RD 44</t>
  </si>
  <si>
    <t>11-008-0303</t>
  </si>
  <si>
    <t>11-008-0400</t>
  </si>
  <si>
    <t>FAST/JAMIN C &amp; CHASITY L</t>
  </si>
  <si>
    <t>56666 COUNTY RD 3</t>
  </si>
  <si>
    <t>11-008-0401</t>
  </si>
  <si>
    <t>SOUTH CENTRAL ELECTRIC ASSN</t>
  </si>
  <si>
    <t>PO BOX 150</t>
  </si>
  <si>
    <t>11-008-0402</t>
  </si>
  <si>
    <t>11-009-0100</t>
  </si>
  <si>
    <t>MALONE JR TRUST/ROBERT W</t>
  </si>
  <si>
    <t>301 S O'CONNELL ST</t>
  </si>
  <si>
    <t>09</t>
  </si>
  <si>
    <t>11-009-0200</t>
  </si>
  <si>
    <t>11-009-0300</t>
  </si>
  <si>
    <t>11-009-0400</t>
  </si>
  <si>
    <t>JUNKER/BRANDON/ RCD</t>
  </si>
  <si>
    <t>11-009-0401</t>
  </si>
  <si>
    <t>HUP/MIKKALA JOY</t>
  </si>
  <si>
    <t>33345 COUNTY RD 1</t>
  </si>
  <si>
    <t>11-010-0300</t>
  </si>
  <si>
    <t>NICKEL/SARA E</t>
  </si>
  <si>
    <t>56820 572ND AVENUE</t>
  </si>
  <si>
    <t>10</t>
  </si>
  <si>
    <t>14-031-0300</t>
  </si>
  <si>
    <t>THOM/RICHARD R</t>
  </si>
  <si>
    <t>55852 320TH ST</t>
  </si>
  <si>
    <t>31</t>
  </si>
  <si>
    <t>14-031-0301</t>
  </si>
  <si>
    <t>BRANDON JUNKER (1\2) &amp; RODNEY</t>
  </si>
  <si>
    <t>32951 COUNTY ROAD 29</t>
  </si>
  <si>
    <t>14-031-0303</t>
  </si>
  <si>
    <t>ADRIAN/MATTHEW M &amp; MICHELLE M</t>
  </si>
  <si>
    <t>55482 COUNTY RD 44</t>
  </si>
  <si>
    <t>14-032-0100</t>
  </si>
  <si>
    <t>ANACKER/KENT &amp; KIM</t>
  </si>
  <si>
    <t>31503 CNTY RD 8</t>
  </si>
  <si>
    <t>32</t>
  </si>
  <si>
    <t>14-032-0101</t>
  </si>
  <si>
    <t>JANZEN/JOYCE/TRUSTEE</t>
  </si>
  <si>
    <t>711 2ND AVE PO BOX 365</t>
  </si>
  <si>
    <t>14-032-0200</t>
  </si>
  <si>
    <t>WIESE/KENNETH &amp; MARY</t>
  </si>
  <si>
    <t>28123 COUNTY RD 1</t>
  </si>
  <si>
    <t>14-032-0300</t>
  </si>
  <si>
    <t>KENNETH &amp; MARY WIESE TRSTEE</t>
  </si>
  <si>
    <t>28123 COUNTY ROAD 1</t>
  </si>
  <si>
    <t>14-032-0500</t>
  </si>
  <si>
    <t>WIESE/DAVID L</t>
  </si>
  <si>
    <t>22 SOUTH PAYNE ST</t>
  </si>
  <si>
    <t>14-032-0600</t>
  </si>
  <si>
    <t>14-032-0701</t>
  </si>
  <si>
    <t>14-032-0800</t>
  </si>
  <si>
    <t>14-032-0801</t>
  </si>
  <si>
    <t>14-032-0900</t>
  </si>
  <si>
    <t>14-033-0100</t>
  </si>
  <si>
    <t>JANZEN/ROGER B/TRUSTEE</t>
  </si>
  <si>
    <t>ROGER B JANZEN TRUST PO BOX 365</t>
  </si>
  <si>
    <t>33</t>
  </si>
  <si>
    <t>14-033-0200</t>
  </si>
  <si>
    <t>GREEN/FLOYD M &amp; CORINNE E</t>
  </si>
  <si>
    <t>31713 COUNTY RD 1</t>
  </si>
  <si>
    <t>14-033-0300</t>
  </si>
  <si>
    <t>14-033-0400</t>
  </si>
  <si>
    <t>GREEN/GERALDINE F</t>
  </si>
  <si>
    <t>1411 PRINCE ST</t>
  </si>
  <si>
    <t>14-033-0401</t>
  </si>
  <si>
    <t>14-033-0500</t>
  </si>
  <si>
    <t>ANACKER/KENNETH/ETAL</t>
  </si>
  <si>
    <t>14-033-0600</t>
  </si>
  <si>
    <t>14-034-0100</t>
  </si>
  <si>
    <t>F-F FARMS LLP</t>
  </si>
  <si>
    <t>C/O FARMERS NATIONAL CO PO BOX 542016</t>
  </si>
  <si>
    <t>34</t>
  </si>
  <si>
    <t>14-034-0200</t>
  </si>
  <si>
    <t>JUNKER/BRANDON J</t>
  </si>
  <si>
    <t>14-034-0201</t>
  </si>
  <si>
    <t>14-034-0300</t>
  </si>
  <si>
    <t>DICK/TRAVIS &amp; KATHERINE</t>
  </si>
  <si>
    <t>58798 320TH ST</t>
  </si>
  <si>
    <t>14-034-0301</t>
  </si>
  <si>
    <t>STADTLANDER/JANICE D</t>
  </si>
  <si>
    <t>PO BOX 602</t>
  </si>
  <si>
    <t>14-034-0401</t>
  </si>
  <si>
    <t>HENZE/DONALD E &amp; ELAINE</t>
  </si>
  <si>
    <t>1611 5TH AVE</t>
  </si>
  <si>
    <t>14-035-0200</t>
  </si>
  <si>
    <t>35</t>
  </si>
  <si>
    <t>14-035-0300</t>
  </si>
  <si>
    <t>FREDIN/TRACY</t>
  </si>
  <si>
    <t>4506 NAWADAHA ST</t>
  </si>
  <si>
    <t>14-035-0500</t>
  </si>
  <si>
    <t>KREMMIN/STEVEN L &amp; REBECCA A</t>
  </si>
  <si>
    <t>59692 330TH ST</t>
  </si>
  <si>
    <t>CSAH 1</t>
  </si>
  <si>
    <t>CSAH 29</t>
  </si>
  <si>
    <t>TOTAL WATERSHED ACRES:</t>
  </si>
  <si>
    <t>MOUNTAIN LAKE MN 56159</t>
  </si>
  <si>
    <t>BINGHAM LAKE MN 56118-2013</t>
  </si>
  <si>
    <t>MT LAKE MN 56159</t>
  </si>
  <si>
    <t>COMFREY MN 56019</t>
  </si>
  <si>
    <t>COMFREY MN 56019-4209</t>
  </si>
  <si>
    <t>DARWIN MN 55324</t>
  </si>
  <si>
    <t>MANKATO MN 56001</t>
  </si>
  <si>
    <t>MARSHALL MN 56258</t>
  </si>
  <si>
    <t>MESQUITE TX 75149-3714</t>
  </si>
  <si>
    <t>MINNEAPOLIS MN 55406</t>
  </si>
  <si>
    <t>MT LAKE MN 56159-0602</t>
  </si>
  <si>
    <t>MT. LAKE MN 56159</t>
  </si>
  <si>
    <t>NEW ULM MN 56073</t>
  </si>
  <si>
    <t>OMAHA NE 68154</t>
  </si>
  <si>
    <t>ST CHARLES MN 55972</t>
  </si>
  <si>
    <t>WICHITA KS 67212</t>
  </si>
  <si>
    <t>ST JAMES MN 56081</t>
  </si>
  <si>
    <t>WINDOM MN 56101</t>
  </si>
  <si>
    <t>WORTHINGTON MN 56187</t>
  </si>
  <si>
    <t>SELMA TWP ROADS</t>
  </si>
  <si>
    <t>COTTONWOOD CO ROADS</t>
  </si>
  <si>
    <t>MIDWAY TWP ROADS</t>
  </si>
  <si>
    <t>DELTON TWP RDS</t>
  </si>
  <si>
    <t>550TH AVE</t>
  </si>
  <si>
    <t>570TH AVE</t>
  </si>
  <si>
    <t>590TH AVE</t>
  </si>
  <si>
    <t>320TH ST</t>
  </si>
  <si>
    <t>330TH ST</t>
  </si>
  <si>
    <t>1355 9TH AVE</t>
  </si>
  <si>
    <t>C/O DANA KASS 1113 CASTLE DRIVE</t>
  </si>
  <si>
    <t>C/O DAWN JUNKER 56712 320TH ST</t>
  </si>
  <si>
    <t>CARSON TWP RDS</t>
  </si>
  <si>
    <t>C/O LAURIE BARTSCH 49474 343RD</t>
  </si>
  <si>
    <t>CONFREY MN 56019</t>
  </si>
  <si>
    <t>C/O MAUREEN THERKILSEN 26571 500TH</t>
  </si>
  <si>
    <t>602 7TH AVE</t>
  </si>
  <si>
    <t>5968 PARK LAKE RD APT #125</t>
  </si>
  <si>
    <t>EAST LANSING MI 48823</t>
  </si>
  <si>
    <t>KENNETH R WIESE</t>
  </si>
  <si>
    <t>KENNETH WIESE LIVING TRUST &amp; MARY WIESE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</si>
</sst>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24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6"/>
  <sheetViews>
    <sheetView tabSelected="1" workbookViewId="0">
      <pane xSplit="1" ySplit="2" topLeftCell="AA177" activePane="bottomRight" state="frozen"/>
      <selection pane="topRight" activeCell="B1" sqref="B1"/>
      <selection pane="bottomLeft" activeCell="A3" sqref="A3"/>
      <selection pane="bottomRight" activeCell="AT46" sqref="AT46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7" style="1" bestFit="1" customWidth="1"/>
    <col min="4" max="4" width="31.85546875" style="1" customWidth="1"/>
    <col min="5" max="5" width="20.7109375" style="1" customWidth="1"/>
    <col min="6" max="8" width="9.7109375" style="1" customWidth="1"/>
    <col min="9" max="10" width="17.7109375" style="2" customWidth="1"/>
    <col min="11" max="12" width="17.7109375" style="30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hidden="1" customWidth="1"/>
    <col min="42" max="42" width="17.7109375" style="5" hidden="1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8293</v>
      </c>
      <c r="AP1" s="5">
        <v>1</v>
      </c>
      <c r="AU1" s="5" t="s">
        <v>0</v>
      </c>
    </row>
    <row r="2" spans="1:47" ht="67.900000000000006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31" t="s">
        <v>11</v>
      </c>
      <c r="L2" s="31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273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50</v>
      </c>
      <c r="J3" s="2">
        <v>24.54</v>
      </c>
      <c r="K3" s="30">
        <f t="shared" ref="K3" si="0">SUM(N3,P3,R3,T3,V3,X3,Z3,AB3,AE3,AG3,AI3)</f>
        <v>4.1399999999999997</v>
      </c>
      <c r="L3" s="30">
        <f t="shared" ref="L3" si="1">SUM(M3,AD3,AK3,AM3,AO3,AQ3,AR3)</f>
        <v>0</v>
      </c>
      <c r="T3" s="8">
        <v>4.1399999999999997</v>
      </c>
      <c r="U3" s="5">
        <v>1821.6</v>
      </c>
      <c r="AL3" s="5" t="str">
        <f t="shared" ref="AL3:AL34" si="2">IF(AK3&gt;0,AK3*$AL$1,"")</f>
        <v/>
      </c>
      <c r="AN3" s="5" t="str">
        <f>IF(AM3&gt;0,AM3*$AN$1,"")</f>
        <v/>
      </c>
      <c r="AO3" s="5"/>
      <c r="AP3" s="5" t="str">
        <f>IF(AO3&gt;0,AO3*$AN$1,"")</f>
        <v/>
      </c>
      <c r="AS3" s="5">
        <f t="shared" ref="AS3" si="3">SUM(O3,Q3,S3,U3,W3,Y3,AA3,AC3,AF3,AH3,AJ3)</f>
        <v>1821.6</v>
      </c>
      <c r="AT3" s="11">
        <f t="shared" ref="AT3:AT34" si="4">(AS3/$AS$193)*100</f>
        <v>3.0237140463969574E-2</v>
      </c>
      <c r="AU3" s="5">
        <f>(AT3/100)*$AU$1</f>
        <v>30.237140463969574</v>
      </c>
    </row>
    <row r="4" spans="1:47" x14ac:dyDescent="0.25">
      <c r="A4" s="1" t="s">
        <v>55</v>
      </c>
      <c r="B4" s="1" t="s">
        <v>56</v>
      </c>
      <c r="C4" s="1" t="s">
        <v>57</v>
      </c>
      <c r="D4" s="1" t="s">
        <v>274</v>
      </c>
      <c r="E4" s="1" t="s">
        <v>58</v>
      </c>
      <c r="F4" s="1" t="s">
        <v>59</v>
      </c>
      <c r="G4" s="1" t="s">
        <v>60</v>
      </c>
      <c r="H4" s="1" t="s">
        <v>54</v>
      </c>
      <c r="I4" s="2">
        <v>200</v>
      </c>
      <c r="J4" s="2">
        <v>38.64</v>
      </c>
      <c r="K4" s="30">
        <f t="shared" ref="K4:K67" si="5">SUM(N4,P4,R4,T4,V4,X4,Z4,AB4,AE4,AG4,AI4)</f>
        <v>5.46</v>
      </c>
      <c r="L4" s="30">
        <f t="shared" ref="L4:L67" si="6">SUM(M4,AD4,AK4,AM4,AO4,AQ4,AR4)</f>
        <v>0</v>
      </c>
      <c r="T4" s="8">
        <v>5.46</v>
      </c>
      <c r="U4" s="5">
        <v>2402.4</v>
      </c>
      <c r="AL4" s="5" t="str">
        <f t="shared" si="2"/>
        <v/>
      </c>
      <c r="AN4" s="5" t="str">
        <f t="shared" ref="AN4:AN67" si="7">IF(AM4&gt;0,AM4*$AN$1,"")</f>
        <v/>
      </c>
      <c r="AP4" s="5" t="str">
        <f t="shared" ref="AP4:AP34" si="8">IF(AO4&gt;0,AO4*$AP$1,"")</f>
        <v/>
      </c>
      <c r="AS4" s="5">
        <f t="shared" ref="AS4:AS67" si="9">SUM(O4,Q4,S4,U4,W4,Y4,AA4,AC4,AF4,AH4,AJ4)</f>
        <v>2402.4</v>
      </c>
      <c r="AT4" s="11">
        <f t="shared" si="4"/>
        <v>3.9877967858278719E-2</v>
      </c>
      <c r="AU4" s="5">
        <f t="shared" ref="AU4:AU67" si="10">(AT4/100)*$AU$1</f>
        <v>39.877967858278716</v>
      </c>
    </row>
    <row r="5" spans="1:47" x14ac:dyDescent="0.25">
      <c r="A5" s="1" t="s">
        <v>61</v>
      </c>
      <c r="B5" s="1" t="s">
        <v>62</v>
      </c>
      <c r="C5" s="1" t="s">
        <v>63</v>
      </c>
      <c r="D5" s="1" t="s">
        <v>272</v>
      </c>
      <c r="E5" s="1" t="s">
        <v>64</v>
      </c>
      <c r="F5" s="1" t="s">
        <v>65</v>
      </c>
      <c r="G5" s="1" t="s">
        <v>53</v>
      </c>
      <c r="H5" s="1" t="s">
        <v>66</v>
      </c>
      <c r="I5" s="2">
        <v>80</v>
      </c>
      <c r="J5" s="2">
        <v>38.229999999999997</v>
      </c>
      <c r="K5" s="30">
        <f t="shared" si="5"/>
        <v>5.89</v>
      </c>
      <c r="L5" s="30">
        <f t="shared" si="6"/>
        <v>0</v>
      </c>
      <c r="P5" s="6">
        <v>3.86</v>
      </c>
      <c r="Q5" s="5">
        <v>9621.0499999999993</v>
      </c>
      <c r="R5" s="7">
        <v>2.0299999999999998</v>
      </c>
      <c r="S5" s="5">
        <v>2977.7562499999999</v>
      </c>
      <c r="AL5" s="5" t="str">
        <f t="shared" si="2"/>
        <v/>
      </c>
      <c r="AN5" s="5" t="str">
        <f t="shared" si="7"/>
        <v/>
      </c>
      <c r="AP5" s="5" t="str">
        <f t="shared" si="8"/>
        <v/>
      </c>
      <c r="AS5" s="5">
        <f t="shared" si="9"/>
        <v>12598.80625</v>
      </c>
      <c r="AT5" s="11">
        <f t="shared" si="4"/>
        <v>0.20913036575515359</v>
      </c>
      <c r="AU5" s="5">
        <f t="shared" si="10"/>
        <v>209.13036575515358</v>
      </c>
    </row>
    <row r="6" spans="1:47" x14ac:dyDescent="0.25">
      <c r="A6" s="1" t="s">
        <v>67</v>
      </c>
      <c r="B6" s="1" t="s">
        <v>68</v>
      </c>
      <c r="C6" s="1" t="s">
        <v>69</v>
      </c>
      <c r="D6" s="1" t="s">
        <v>272</v>
      </c>
      <c r="E6" s="1" t="s">
        <v>70</v>
      </c>
      <c r="F6" s="1" t="s">
        <v>65</v>
      </c>
      <c r="G6" s="1" t="s">
        <v>53</v>
      </c>
      <c r="H6" s="1" t="s">
        <v>66</v>
      </c>
      <c r="I6" s="2">
        <v>40</v>
      </c>
      <c r="J6" s="2">
        <v>38.78</v>
      </c>
      <c r="K6" s="30">
        <f t="shared" si="5"/>
        <v>23.43</v>
      </c>
      <c r="L6" s="30">
        <f t="shared" si="6"/>
        <v>0</v>
      </c>
      <c r="P6" s="6">
        <v>15.05</v>
      </c>
      <c r="Q6" s="5">
        <v>37512.125</v>
      </c>
      <c r="R6" s="7">
        <v>8.379999999999999</v>
      </c>
      <c r="S6" s="5">
        <v>12292.4125</v>
      </c>
      <c r="AL6" s="5" t="str">
        <f t="shared" si="2"/>
        <v/>
      </c>
      <c r="AN6" s="5" t="str">
        <f t="shared" si="7"/>
        <v/>
      </c>
      <c r="AP6" s="5" t="str">
        <f t="shared" si="8"/>
        <v/>
      </c>
      <c r="AS6" s="5">
        <f t="shared" si="9"/>
        <v>49804.537499999999</v>
      </c>
      <c r="AT6" s="11">
        <f t="shared" si="4"/>
        <v>0.82671651083143383</v>
      </c>
      <c r="AU6" s="5">
        <f t="shared" si="10"/>
        <v>826.71651083143388</v>
      </c>
    </row>
    <row r="7" spans="1:47" x14ac:dyDescent="0.25">
      <c r="A7" s="1" t="s">
        <v>71</v>
      </c>
      <c r="B7" s="1" t="s">
        <v>72</v>
      </c>
      <c r="C7" s="1" t="s">
        <v>73</v>
      </c>
      <c r="D7" s="1" t="s">
        <v>272</v>
      </c>
      <c r="E7" s="1" t="s">
        <v>74</v>
      </c>
      <c r="F7" s="1" t="s">
        <v>75</v>
      </c>
      <c r="G7" s="1" t="s">
        <v>53</v>
      </c>
      <c r="H7" s="1" t="s">
        <v>66</v>
      </c>
      <c r="I7" s="2">
        <v>76.8</v>
      </c>
      <c r="J7" s="2">
        <v>37.68</v>
      </c>
      <c r="K7" s="30">
        <f t="shared" si="5"/>
        <v>37.43</v>
      </c>
      <c r="L7" s="30">
        <f t="shared" si="6"/>
        <v>0</v>
      </c>
      <c r="N7" s="4">
        <v>8.11</v>
      </c>
      <c r="O7" s="5">
        <v>21957.825000000001</v>
      </c>
      <c r="P7" s="6">
        <v>12.74</v>
      </c>
      <c r="Q7" s="5">
        <v>31754.45</v>
      </c>
      <c r="R7" s="7">
        <v>13.89</v>
      </c>
      <c r="S7" s="5">
        <v>20374.893749999999</v>
      </c>
      <c r="T7" s="8">
        <v>2.69</v>
      </c>
      <c r="U7" s="5">
        <v>1183.5999999999999</v>
      </c>
      <c r="AL7" s="5" t="str">
        <f t="shared" si="2"/>
        <v/>
      </c>
      <c r="AN7" s="5" t="str">
        <f t="shared" si="7"/>
        <v/>
      </c>
      <c r="AP7" s="5" t="str">
        <f t="shared" si="8"/>
        <v/>
      </c>
      <c r="AS7" s="5">
        <f t="shared" si="9"/>
        <v>75270.768750000003</v>
      </c>
      <c r="AT7" s="11">
        <f t="shared" si="4"/>
        <v>1.2494361042625832</v>
      </c>
      <c r="AU7" s="5">
        <f t="shared" si="10"/>
        <v>1249.4361042625833</v>
      </c>
    </row>
    <row r="8" spans="1:47" x14ac:dyDescent="0.25">
      <c r="A8" s="1" t="s">
        <v>71</v>
      </c>
      <c r="B8" s="1" t="s">
        <v>72</v>
      </c>
      <c r="C8" s="1" t="s">
        <v>73</v>
      </c>
      <c r="D8" s="1" t="s">
        <v>272</v>
      </c>
      <c r="E8" s="1" t="s">
        <v>51</v>
      </c>
      <c r="F8" s="1" t="s">
        <v>75</v>
      </c>
      <c r="G8" s="1" t="s">
        <v>53</v>
      </c>
      <c r="H8" s="1" t="s">
        <v>66</v>
      </c>
      <c r="I8" s="2">
        <v>76.8</v>
      </c>
      <c r="J8" s="2">
        <v>36.630000000000003</v>
      </c>
      <c r="K8" s="30">
        <f t="shared" si="5"/>
        <v>7.4200000000000008</v>
      </c>
      <c r="L8" s="30">
        <f t="shared" si="6"/>
        <v>0</v>
      </c>
      <c r="N8" s="4">
        <v>0.19</v>
      </c>
      <c r="O8" s="5">
        <v>514.42499999999995</v>
      </c>
      <c r="P8" s="6">
        <v>6.19</v>
      </c>
      <c r="Q8" s="5">
        <v>15428.575000000001</v>
      </c>
      <c r="R8" s="7">
        <v>0.44</v>
      </c>
      <c r="S8" s="5">
        <v>645.42499999999995</v>
      </c>
      <c r="T8" s="8">
        <v>0.6</v>
      </c>
      <c r="U8" s="5">
        <v>264</v>
      </c>
      <c r="AL8" s="5" t="str">
        <f t="shared" si="2"/>
        <v/>
      </c>
      <c r="AN8" s="5" t="str">
        <f t="shared" si="7"/>
        <v/>
      </c>
      <c r="AP8" s="5" t="str">
        <f t="shared" si="8"/>
        <v/>
      </c>
      <c r="AS8" s="5">
        <f t="shared" si="9"/>
        <v>16852.424999999999</v>
      </c>
      <c r="AT8" s="11">
        <f t="shared" si="4"/>
        <v>0.27973712224610914</v>
      </c>
      <c r="AU8" s="5">
        <f t="shared" si="10"/>
        <v>279.73712224610915</v>
      </c>
    </row>
    <row r="9" spans="1:47" x14ac:dyDescent="0.25">
      <c r="A9" s="1" t="s">
        <v>76</v>
      </c>
      <c r="B9" s="1" t="s">
        <v>77</v>
      </c>
      <c r="C9" s="1" t="s">
        <v>78</v>
      </c>
      <c r="D9" s="1" t="s">
        <v>272</v>
      </c>
      <c r="E9" s="1" t="s">
        <v>79</v>
      </c>
      <c r="F9" s="1" t="s">
        <v>75</v>
      </c>
      <c r="G9" s="1" t="s">
        <v>53</v>
      </c>
      <c r="H9" s="1" t="s">
        <v>66</v>
      </c>
      <c r="I9" s="2">
        <v>80</v>
      </c>
      <c r="J9" s="2">
        <v>0.04</v>
      </c>
      <c r="K9" s="30">
        <f t="shared" si="5"/>
        <v>0.05</v>
      </c>
      <c r="L9" s="30">
        <f t="shared" si="6"/>
        <v>0</v>
      </c>
      <c r="R9" s="7">
        <v>0.05</v>
      </c>
      <c r="S9" s="5">
        <v>73.34375</v>
      </c>
      <c r="AL9" s="5" t="str">
        <f t="shared" si="2"/>
        <v/>
      </c>
      <c r="AN9" s="5" t="str">
        <f t="shared" si="7"/>
        <v/>
      </c>
      <c r="AP9" s="5" t="str">
        <f t="shared" si="8"/>
        <v/>
      </c>
      <c r="AS9" s="5">
        <f t="shared" si="9"/>
        <v>73.34375</v>
      </c>
      <c r="AT9" s="11">
        <f t="shared" si="4"/>
        <v>1.2174490946993128E-3</v>
      </c>
      <c r="AU9" s="5">
        <f t="shared" si="10"/>
        <v>1.2174490946993128</v>
      </c>
    </row>
    <row r="10" spans="1:47" x14ac:dyDescent="0.25">
      <c r="A10" s="1" t="s">
        <v>76</v>
      </c>
      <c r="B10" s="1" t="s">
        <v>77</v>
      </c>
      <c r="C10" s="1" t="s">
        <v>78</v>
      </c>
      <c r="D10" s="1" t="s">
        <v>272</v>
      </c>
      <c r="E10" s="1" t="s">
        <v>80</v>
      </c>
      <c r="F10" s="1" t="s">
        <v>75</v>
      </c>
      <c r="G10" s="1" t="s">
        <v>53</v>
      </c>
      <c r="H10" s="1" t="s">
        <v>66</v>
      </c>
      <c r="I10" s="2">
        <v>80</v>
      </c>
      <c r="J10" s="2">
        <v>0.04</v>
      </c>
      <c r="K10" s="30">
        <f t="shared" si="5"/>
        <v>0.04</v>
      </c>
      <c r="L10" s="30">
        <f t="shared" si="6"/>
        <v>0</v>
      </c>
      <c r="P10" s="6">
        <v>0.03</v>
      </c>
      <c r="Q10" s="5">
        <v>74.774999999999991</v>
      </c>
      <c r="R10" s="7">
        <v>0.01</v>
      </c>
      <c r="S10" s="5">
        <v>14.668749999999999</v>
      </c>
      <c r="AL10" s="5" t="str">
        <f t="shared" si="2"/>
        <v/>
      </c>
      <c r="AN10" s="5" t="str">
        <f t="shared" si="7"/>
        <v/>
      </c>
      <c r="AP10" s="5" t="str">
        <f t="shared" si="8"/>
        <v/>
      </c>
      <c r="AS10" s="5">
        <f t="shared" si="9"/>
        <v>89.443749999999994</v>
      </c>
      <c r="AT10" s="11">
        <f t="shared" si="4"/>
        <v>1.4846965482950036E-3</v>
      </c>
      <c r="AU10" s="5">
        <f t="shared" si="10"/>
        <v>1.4846965482950036</v>
      </c>
    </row>
    <row r="11" spans="1:47" x14ac:dyDescent="0.25">
      <c r="A11" s="1" t="s">
        <v>76</v>
      </c>
      <c r="B11" s="1" t="s">
        <v>77</v>
      </c>
      <c r="C11" s="1" t="s">
        <v>78</v>
      </c>
      <c r="D11" s="1" t="s">
        <v>272</v>
      </c>
      <c r="E11" s="1" t="s">
        <v>81</v>
      </c>
      <c r="F11" s="1" t="s">
        <v>75</v>
      </c>
      <c r="G11" s="1" t="s">
        <v>53</v>
      </c>
      <c r="H11" s="1" t="s">
        <v>66</v>
      </c>
      <c r="I11" s="2">
        <v>80</v>
      </c>
      <c r="J11" s="2">
        <v>38.700000000000003</v>
      </c>
      <c r="K11" s="30">
        <f t="shared" si="5"/>
        <v>28.369999999999997</v>
      </c>
      <c r="L11" s="30">
        <f t="shared" si="6"/>
        <v>0</v>
      </c>
      <c r="P11" s="6">
        <v>27.65</v>
      </c>
      <c r="Q11" s="5">
        <v>68917.624999999985</v>
      </c>
      <c r="R11" s="7">
        <v>0.72</v>
      </c>
      <c r="S11" s="5">
        <v>1056.1500000000001</v>
      </c>
      <c r="AL11" s="5" t="str">
        <f t="shared" si="2"/>
        <v/>
      </c>
      <c r="AN11" s="5" t="str">
        <f t="shared" si="7"/>
        <v/>
      </c>
      <c r="AP11" s="5" t="str">
        <f t="shared" si="8"/>
        <v/>
      </c>
      <c r="AS11" s="5">
        <f t="shared" si="9"/>
        <v>69973.77499999998</v>
      </c>
      <c r="AT11" s="11">
        <f t="shared" si="4"/>
        <v>1.1615101358526581</v>
      </c>
      <c r="AU11" s="5">
        <f t="shared" si="10"/>
        <v>1161.5101358526581</v>
      </c>
    </row>
    <row r="12" spans="1:47" x14ac:dyDescent="0.25">
      <c r="A12" s="1" t="s">
        <v>76</v>
      </c>
      <c r="B12" s="1" t="s">
        <v>77</v>
      </c>
      <c r="C12" s="1" t="s">
        <v>78</v>
      </c>
      <c r="D12" s="1" t="s">
        <v>272</v>
      </c>
      <c r="E12" s="1" t="s">
        <v>82</v>
      </c>
      <c r="F12" s="1" t="s">
        <v>75</v>
      </c>
      <c r="G12" s="1" t="s">
        <v>53</v>
      </c>
      <c r="H12" s="1" t="s">
        <v>66</v>
      </c>
      <c r="I12" s="2">
        <v>80</v>
      </c>
      <c r="J12" s="2">
        <v>39.43</v>
      </c>
      <c r="K12" s="30">
        <f t="shared" si="5"/>
        <v>39.020000000000003</v>
      </c>
      <c r="L12" s="30">
        <f t="shared" si="6"/>
        <v>0</v>
      </c>
      <c r="P12" s="6">
        <v>23.85</v>
      </c>
      <c r="Q12" s="5">
        <v>59446.125</v>
      </c>
      <c r="R12" s="7">
        <v>15.17</v>
      </c>
      <c r="S12" s="5">
        <v>22252.493750000001</v>
      </c>
      <c r="AL12" s="5" t="str">
        <f t="shared" si="2"/>
        <v/>
      </c>
      <c r="AN12" s="5" t="str">
        <f t="shared" si="7"/>
        <v/>
      </c>
      <c r="AP12" s="5" t="str">
        <f t="shared" si="8"/>
        <v/>
      </c>
      <c r="AS12" s="5">
        <f t="shared" si="9"/>
        <v>81698.618749999994</v>
      </c>
      <c r="AT12" s="11">
        <f t="shared" si="4"/>
        <v>1.3561334051691085</v>
      </c>
      <c r="AU12" s="5">
        <f t="shared" si="10"/>
        <v>1356.1334051691085</v>
      </c>
    </row>
    <row r="13" spans="1:47" x14ac:dyDescent="0.25">
      <c r="A13" s="1" t="s">
        <v>83</v>
      </c>
      <c r="B13" s="1" t="s">
        <v>72</v>
      </c>
      <c r="C13" s="1" t="s">
        <v>73</v>
      </c>
      <c r="D13" s="1" t="s">
        <v>272</v>
      </c>
      <c r="E13" s="1" t="s">
        <v>84</v>
      </c>
      <c r="F13" s="1" t="s">
        <v>75</v>
      </c>
      <c r="G13" s="1" t="s">
        <v>53</v>
      </c>
      <c r="H13" s="1" t="s">
        <v>66</v>
      </c>
      <c r="I13" s="2">
        <v>73.73</v>
      </c>
      <c r="J13" s="2">
        <v>33.82</v>
      </c>
      <c r="K13" s="30">
        <f t="shared" si="5"/>
        <v>16.38</v>
      </c>
      <c r="L13" s="30">
        <f t="shared" si="6"/>
        <v>0</v>
      </c>
      <c r="R13" s="7">
        <v>16.329999999999998</v>
      </c>
      <c r="S13" s="5">
        <v>23954.068749999999</v>
      </c>
      <c r="T13" s="8">
        <v>0.05</v>
      </c>
      <c r="U13" s="5">
        <v>22</v>
      </c>
      <c r="AL13" s="5" t="str">
        <f t="shared" si="2"/>
        <v/>
      </c>
      <c r="AN13" s="5" t="str">
        <f t="shared" si="7"/>
        <v/>
      </c>
      <c r="AP13" s="5" t="str">
        <f t="shared" si="8"/>
        <v/>
      </c>
      <c r="AS13" s="5">
        <f t="shared" si="9"/>
        <v>23976.068749999999</v>
      </c>
      <c r="AT13" s="11">
        <f t="shared" si="4"/>
        <v>0.39798405718464064</v>
      </c>
      <c r="AU13" s="5">
        <f t="shared" si="10"/>
        <v>397.98405718464062</v>
      </c>
    </row>
    <row r="14" spans="1:47" x14ac:dyDescent="0.25">
      <c r="A14" s="1" t="s">
        <v>83</v>
      </c>
      <c r="B14" s="1" t="s">
        <v>72</v>
      </c>
      <c r="C14" s="1" t="s">
        <v>73</v>
      </c>
      <c r="D14" s="1" t="s">
        <v>272</v>
      </c>
      <c r="E14" s="1" t="s">
        <v>58</v>
      </c>
      <c r="F14" s="1" t="s">
        <v>75</v>
      </c>
      <c r="G14" s="1" t="s">
        <v>53</v>
      </c>
      <c r="H14" s="1" t="s">
        <v>66</v>
      </c>
      <c r="I14" s="2">
        <v>73.73</v>
      </c>
      <c r="J14" s="2">
        <v>37.74</v>
      </c>
      <c r="K14" s="30">
        <f t="shared" si="5"/>
        <v>7.07</v>
      </c>
      <c r="L14" s="30">
        <f t="shared" si="6"/>
        <v>0</v>
      </c>
      <c r="R14" s="7">
        <v>7.07</v>
      </c>
      <c r="S14" s="5">
        <v>10370.80625</v>
      </c>
      <c r="AL14" s="5" t="str">
        <f t="shared" si="2"/>
        <v/>
      </c>
      <c r="AN14" s="5" t="str">
        <f t="shared" si="7"/>
        <v/>
      </c>
      <c r="AP14" s="5" t="str">
        <f t="shared" si="8"/>
        <v/>
      </c>
      <c r="AS14" s="5">
        <f t="shared" si="9"/>
        <v>10370.80625</v>
      </c>
      <c r="AT14" s="11">
        <f t="shared" si="4"/>
        <v>0.17214730199048284</v>
      </c>
      <c r="AU14" s="5">
        <f t="shared" si="10"/>
        <v>172.14730199048282</v>
      </c>
    </row>
    <row r="15" spans="1:47" x14ac:dyDescent="0.25">
      <c r="A15" s="1" t="s">
        <v>85</v>
      </c>
      <c r="B15" s="1" t="s">
        <v>86</v>
      </c>
      <c r="C15" s="1" t="s">
        <v>87</v>
      </c>
      <c r="D15" s="1" t="s">
        <v>277</v>
      </c>
      <c r="E15" s="1" t="s">
        <v>88</v>
      </c>
      <c r="F15" s="1" t="s">
        <v>75</v>
      </c>
      <c r="G15" s="1" t="s">
        <v>53</v>
      </c>
      <c r="H15" s="1" t="s">
        <v>66</v>
      </c>
      <c r="I15" s="2">
        <v>5.49</v>
      </c>
      <c r="J15" s="2">
        <v>5.04</v>
      </c>
      <c r="K15" s="30">
        <f t="shared" si="5"/>
        <v>5.05</v>
      </c>
      <c r="L15" s="30">
        <f t="shared" si="6"/>
        <v>0</v>
      </c>
      <c r="AB15" s="10">
        <v>5.05</v>
      </c>
      <c r="AC15" s="5">
        <v>801.6875</v>
      </c>
      <c r="AL15" s="5" t="str">
        <f t="shared" si="2"/>
        <v/>
      </c>
      <c r="AN15" s="5" t="str">
        <f t="shared" si="7"/>
        <v/>
      </c>
      <c r="AP15" s="5" t="str">
        <f t="shared" si="8"/>
        <v/>
      </c>
      <c r="AS15" s="5">
        <f t="shared" si="9"/>
        <v>801.6875</v>
      </c>
      <c r="AT15" s="11">
        <f t="shared" si="4"/>
        <v>1.3307387761148776E-2</v>
      </c>
      <c r="AU15" s="5">
        <f t="shared" si="10"/>
        <v>13.307387761148776</v>
      </c>
    </row>
    <row r="16" spans="1:47" x14ac:dyDescent="0.25">
      <c r="A16" s="1" t="s">
        <v>89</v>
      </c>
      <c r="B16" s="1" t="s">
        <v>90</v>
      </c>
      <c r="C16" s="1" t="s">
        <v>91</v>
      </c>
      <c r="D16" s="1" t="s">
        <v>289</v>
      </c>
      <c r="E16" s="1" t="s">
        <v>92</v>
      </c>
      <c r="F16" s="1" t="s">
        <v>75</v>
      </c>
      <c r="G16" s="1" t="s">
        <v>53</v>
      </c>
      <c r="H16" s="1" t="s">
        <v>66</v>
      </c>
      <c r="I16" s="2">
        <v>116.69</v>
      </c>
      <c r="J16" s="2">
        <v>36.57</v>
      </c>
      <c r="K16" s="30">
        <f t="shared" si="5"/>
        <v>36.559999999999995</v>
      </c>
      <c r="L16" s="30">
        <f t="shared" si="6"/>
        <v>0</v>
      </c>
      <c r="N16" s="4">
        <v>9.76</v>
      </c>
      <c r="O16" s="5">
        <v>26425.200000000001</v>
      </c>
      <c r="P16" s="6">
        <v>23.54</v>
      </c>
      <c r="Q16" s="5">
        <v>58673.45</v>
      </c>
      <c r="R16" s="7">
        <v>2.68</v>
      </c>
      <c r="S16" s="5">
        <v>3931.2249999999999</v>
      </c>
      <c r="T16" s="8">
        <v>0.57999999999999996</v>
      </c>
      <c r="U16" s="5">
        <v>255.2</v>
      </c>
      <c r="AL16" s="5" t="str">
        <f t="shared" si="2"/>
        <v/>
      </c>
      <c r="AN16" s="5" t="str">
        <f t="shared" si="7"/>
        <v/>
      </c>
      <c r="AP16" s="5" t="str">
        <f t="shared" si="8"/>
        <v/>
      </c>
      <c r="AS16" s="5">
        <f t="shared" si="9"/>
        <v>89285.074999999997</v>
      </c>
      <c r="AT16" s="11">
        <f t="shared" si="4"/>
        <v>1.4820626669472212</v>
      </c>
      <c r="AU16" s="5">
        <f t="shared" si="10"/>
        <v>1482.0626669472213</v>
      </c>
    </row>
    <row r="17" spans="1:47" x14ac:dyDescent="0.25">
      <c r="A17" s="1" t="s">
        <v>89</v>
      </c>
      <c r="B17" s="1" t="s">
        <v>90</v>
      </c>
      <c r="C17" s="1" t="s">
        <v>91</v>
      </c>
      <c r="D17" s="1" t="s">
        <v>289</v>
      </c>
      <c r="E17" s="1" t="s">
        <v>70</v>
      </c>
      <c r="F17" s="1" t="s">
        <v>75</v>
      </c>
      <c r="G17" s="1" t="s">
        <v>53</v>
      </c>
      <c r="H17" s="1" t="s">
        <v>66</v>
      </c>
      <c r="I17" s="2">
        <v>116.69</v>
      </c>
      <c r="J17" s="2">
        <v>37.630000000000003</v>
      </c>
      <c r="K17" s="30">
        <f t="shared" si="5"/>
        <v>37.36</v>
      </c>
      <c r="L17" s="30">
        <f t="shared" si="6"/>
        <v>0.28000000000000003</v>
      </c>
      <c r="N17" s="4">
        <v>11.72</v>
      </c>
      <c r="O17" s="5">
        <v>31731.9</v>
      </c>
      <c r="P17" s="6">
        <v>25.64</v>
      </c>
      <c r="Q17" s="5">
        <v>63907.7</v>
      </c>
      <c r="AL17" s="5" t="str">
        <f t="shared" si="2"/>
        <v/>
      </c>
      <c r="AM17" s="3">
        <v>0.13</v>
      </c>
      <c r="AN17" s="5">
        <f t="shared" si="7"/>
        <v>1078.0900000000001</v>
      </c>
      <c r="AP17" s="5" t="str">
        <f t="shared" si="8"/>
        <v/>
      </c>
      <c r="AQ17" s="2">
        <v>0.15</v>
      </c>
      <c r="AS17" s="5">
        <f t="shared" si="9"/>
        <v>95639.6</v>
      </c>
      <c r="AT17" s="11">
        <f t="shared" si="4"/>
        <v>1.5875428299944361</v>
      </c>
      <c r="AU17" s="5">
        <f t="shared" si="10"/>
        <v>1587.5428299944363</v>
      </c>
    </row>
    <row r="18" spans="1:47" x14ac:dyDescent="0.25">
      <c r="A18" s="1" t="s">
        <v>89</v>
      </c>
      <c r="B18" s="1" t="s">
        <v>90</v>
      </c>
      <c r="C18" s="1" t="s">
        <v>91</v>
      </c>
      <c r="D18" s="1" t="s">
        <v>289</v>
      </c>
      <c r="E18" s="1" t="s">
        <v>64</v>
      </c>
      <c r="F18" s="1" t="s">
        <v>75</v>
      </c>
      <c r="G18" s="1" t="s">
        <v>53</v>
      </c>
      <c r="H18" s="1" t="s">
        <v>66</v>
      </c>
      <c r="I18" s="2">
        <v>116.69</v>
      </c>
      <c r="J18" s="2">
        <v>37</v>
      </c>
      <c r="K18" s="30">
        <f t="shared" si="5"/>
        <v>37.01</v>
      </c>
      <c r="L18" s="30">
        <f t="shared" si="6"/>
        <v>0</v>
      </c>
      <c r="N18" s="4">
        <v>1.58</v>
      </c>
      <c r="O18" s="5">
        <v>4277.8500000000004</v>
      </c>
      <c r="P18" s="6">
        <v>24</v>
      </c>
      <c r="Q18" s="5">
        <v>59820</v>
      </c>
      <c r="R18" s="7">
        <v>11.43</v>
      </c>
      <c r="S18" s="5">
        <v>16766.381249999999</v>
      </c>
      <c r="AL18" s="5" t="str">
        <f t="shared" si="2"/>
        <v/>
      </c>
      <c r="AN18" s="5" t="str">
        <f t="shared" si="7"/>
        <v/>
      </c>
      <c r="AP18" s="5" t="str">
        <f t="shared" si="8"/>
        <v/>
      </c>
      <c r="AS18" s="5">
        <f t="shared" si="9"/>
        <v>80864.231249999997</v>
      </c>
      <c r="AT18" s="11">
        <f t="shared" si="4"/>
        <v>1.3422832228904085</v>
      </c>
      <c r="AU18" s="5">
        <f t="shared" si="10"/>
        <v>1342.2832228904083</v>
      </c>
    </row>
    <row r="19" spans="1:47" x14ac:dyDescent="0.25">
      <c r="A19" s="1" t="s">
        <v>93</v>
      </c>
      <c r="B19" s="1" t="s">
        <v>94</v>
      </c>
      <c r="C19" s="1" t="s">
        <v>95</v>
      </c>
      <c r="D19" s="1" t="s">
        <v>278</v>
      </c>
      <c r="E19" s="1" t="s">
        <v>96</v>
      </c>
      <c r="F19" s="1" t="s">
        <v>75</v>
      </c>
      <c r="G19" s="1" t="s">
        <v>53</v>
      </c>
      <c r="H19" s="1" t="s">
        <v>66</v>
      </c>
      <c r="I19" s="2">
        <v>56.69</v>
      </c>
      <c r="J19" s="2">
        <v>20.440000000000001</v>
      </c>
      <c r="K19" s="30">
        <f t="shared" si="5"/>
        <v>19.27</v>
      </c>
      <c r="L19" s="30">
        <f t="shared" si="6"/>
        <v>1.17</v>
      </c>
      <c r="N19" s="4">
        <v>11.66</v>
      </c>
      <c r="O19" s="5">
        <v>31569.45</v>
      </c>
      <c r="P19" s="6">
        <v>5.43</v>
      </c>
      <c r="Q19" s="5">
        <v>13534.275</v>
      </c>
      <c r="R19" s="7">
        <v>2.1800000000000002</v>
      </c>
      <c r="S19" s="5">
        <v>3197.7874999999999</v>
      </c>
      <c r="AL19" s="5" t="str">
        <f t="shared" si="2"/>
        <v/>
      </c>
      <c r="AM19" s="3">
        <v>0.48</v>
      </c>
      <c r="AN19" s="5">
        <f t="shared" si="7"/>
        <v>3980.64</v>
      </c>
      <c r="AP19" s="5" t="str">
        <f t="shared" si="8"/>
        <v/>
      </c>
      <c r="AQ19" s="2">
        <v>0.69</v>
      </c>
      <c r="AS19" s="5">
        <f t="shared" si="9"/>
        <v>48301.512499999997</v>
      </c>
      <c r="AT19" s="11">
        <f t="shared" si="4"/>
        <v>0.80176746710841129</v>
      </c>
      <c r="AU19" s="5">
        <f t="shared" si="10"/>
        <v>801.76746710841121</v>
      </c>
    </row>
    <row r="20" spans="1:47" x14ac:dyDescent="0.25">
      <c r="A20" s="1" t="s">
        <v>93</v>
      </c>
      <c r="B20" s="1" t="s">
        <v>94</v>
      </c>
      <c r="C20" s="1" t="s">
        <v>95</v>
      </c>
      <c r="D20" s="1" t="s">
        <v>278</v>
      </c>
      <c r="E20" s="1" t="s">
        <v>97</v>
      </c>
      <c r="F20" s="1" t="s">
        <v>75</v>
      </c>
      <c r="G20" s="1" t="s">
        <v>53</v>
      </c>
      <c r="H20" s="1" t="s">
        <v>66</v>
      </c>
      <c r="I20" s="2">
        <v>56.69</v>
      </c>
      <c r="J20" s="2">
        <v>20.84</v>
      </c>
      <c r="K20" s="30">
        <f t="shared" si="5"/>
        <v>18.59</v>
      </c>
      <c r="L20" s="30">
        <f t="shared" si="6"/>
        <v>2.25</v>
      </c>
      <c r="N20" s="4">
        <v>9.81</v>
      </c>
      <c r="O20" s="5">
        <v>26560.579900000001</v>
      </c>
      <c r="P20" s="6">
        <v>3.5</v>
      </c>
      <c r="Q20" s="5">
        <v>8723.75</v>
      </c>
      <c r="R20" s="7">
        <v>2.3199999999999998</v>
      </c>
      <c r="S20" s="5">
        <v>3403.15</v>
      </c>
      <c r="T20" s="8">
        <v>2.96</v>
      </c>
      <c r="U20" s="5">
        <v>1302.4000000000001</v>
      </c>
      <c r="AL20" s="5" t="str">
        <f t="shared" si="2"/>
        <v/>
      </c>
      <c r="AM20" s="3">
        <v>0.9</v>
      </c>
      <c r="AN20" s="5">
        <f t="shared" si="7"/>
        <v>7463.7</v>
      </c>
      <c r="AP20" s="5" t="str">
        <f t="shared" si="8"/>
        <v/>
      </c>
      <c r="AQ20" s="2">
        <v>1.35</v>
      </c>
      <c r="AS20" s="5">
        <f t="shared" si="9"/>
        <v>39989.8799</v>
      </c>
      <c r="AT20" s="11">
        <f t="shared" si="4"/>
        <v>0.66380084303555864</v>
      </c>
      <c r="AU20" s="5">
        <f t="shared" si="10"/>
        <v>663.80084303555861</v>
      </c>
    </row>
    <row r="21" spans="1:47" x14ac:dyDescent="0.25">
      <c r="A21" s="1" t="s">
        <v>93</v>
      </c>
      <c r="B21" s="1" t="s">
        <v>94</v>
      </c>
      <c r="C21" s="1" t="s">
        <v>95</v>
      </c>
      <c r="D21" s="1" t="s">
        <v>278</v>
      </c>
      <c r="E21" s="1" t="s">
        <v>88</v>
      </c>
      <c r="F21" s="1" t="s">
        <v>75</v>
      </c>
      <c r="G21" s="1" t="s">
        <v>53</v>
      </c>
      <c r="H21" s="1" t="s">
        <v>66</v>
      </c>
      <c r="I21" s="2">
        <v>56.69</v>
      </c>
      <c r="J21" s="2">
        <v>15.41</v>
      </c>
      <c r="K21" s="30">
        <f t="shared" si="5"/>
        <v>15.41</v>
      </c>
      <c r="L21" s="30">
        <f t="shared" si="6"/>
        <v>0</v>
      </c>
      <c r="P21" s="6">
        <v>0.26</v>
      </c>
      <c r="Q21" s="5">
        <v>648.05000000000007</v>
      </c>
      <c r="R21" s="7">
        <v>5.07</v>
      </c>
      <c r="S21" s="5">
        <v>7437.0562499999996</v>
      </c>
      <c r="T21" s="8">
        <v>8.09</v>
      </c>
      <c r="U21" s="5">
        <v>3559.6</v>
      </c>
      <c r="AB21" s="10">
        <v>1.99</v>
      </c>
      <c r="AC21" s="5">
        <v>315.91250000000002</v>
      </c>
      <c r="AL21" s="5" t="str">
        <f t="shared" si="2"/>
        <v/>
      </c>
      <c r="AN21" s="5" t="str">
        <f t="shared" si="7"/>
        <v/>
      </c>
      <c r="AP21" s="5" t="str">
        <f t="shared" si="8"/>
        <v/>
      </c>
      <c r="AS21" s="5">
        <f t="shared" si="9"/>
        <v>11960.61875</v>
      </c>
      <c r="AT21" s="11">
        <f t="shared" si="4"/>
        <v>0.19853695058176229</v>
      </c>
      <c r="AU21" s="5">
        <f t="shared" si="10"/>
        <v>198.53695058176228</v>
      </c>
    </row>
    <row r="22" spans="1:47" x14ac:dyDescent="0.25">
      <c r="A22" s="1" t="s">
        <v>98</v>
      </c>
      <c r="B22" s="1" t="s">
        <v>72</v>
      </c>
      <c r="C22" s="1" t="s">
        <v>73</v>
      </c>
      <c r="D22" s="1" t="s">
        <v>272</v>
      </c>
      <c r="E22" s="1" t="s">
        <v>96</v>
      </c>
      <c r="F22" s="1" t="s">
        <v>75</v>
      </c>
      <c r="G22" s="1" t="s">
        <v>53</v>
      </c>
      <c r="H22" s="1" t="s">
        <v>66</v>
      </c>
      <c r="I22" s="2">
        <v>60</v>
      </c>
      <c r="J22" s="2">
        <v>20.010000000000002</v>
      </c>
      <c r="K22" s="30">
        <f t="shared" si="5"/>
        <v>20.009999999999998</v>
      </c>
      <c r="L22" s="30">
        <f t="shared" si="6"/>
        <v>0</v>
      </c>
      <c r="N22" s="4">
        <v>4.7</v>
      </c>
      <c r="O22" s="5">
        <v>12725.25</v>
      </c>
      <c r="P22" s="6">
        <v>14.5</v>
      </c>
      <c r="Q22" s="5">
        <v>36141.25</v>
      </c>
      <c r="R22" s="7">
        <v>0.81</v>
      </c>
      <c r="S22" s="5">
        <v>1188.16875</v>
      </c>
      <c r="AL22" s="5" t="str">
        <f t="shared" si="2"/>
        <v/>
      </c>
      <c r="AN22" s="5" t="str">
        <f t="shared" si="7"/>
        <v/>
      </c>
      <c r="AP22" s="5" t="str">
        <f t="shared" si="8"/>
        <v/>
      </c>
      <c r="AS22" s="5">
        <f t="shared" si="9"/>
        <v>50054.668749999997</v>
      </c>
      <c r="AT22" s="11">
        <f t="shared" si="4"/>
        <v>0.83086849465921064</v>
      </c>
      <c r="AU22" s="5">
        <f t="shared" si="10"/>
        <v>830.86849465921068</v>
      </c>
    </row>
    <row r="23" spans="1:47" x14ac:dyDescent="0.25">
      <c r="A23" s="1" t="s">
        <v>98</v>
      </c>
      <c r="B23" s="1" t="s">
        <v>72</v>
      </c>
      <c r="C23" s="1" t="s">
        <v>73</v>
      </c>
      <c r="D23" s="1" t="s">
        <v>272</v>
      </c>
      <c r="E23" s="1" t="s">
        <v>97</v>
      </c>
      <c r="F23" s="1" t="s">
        <v>75</v>
      </c>
      <c r="G23" s="1" t="s">
        <v>53</v>
      </c>
      <c r="H23" s="1" t="s">
        <v>66</v>
      </c>
      <c r="I23" s="2">
        <v>60</v>
      </c>
      <c r="J23" s="2">
        <v>20.399999999999999</v>
      </c>
      <c r="K23" s="30">
        <f t="shared" si="5"/>
        <v>20.39</v>
      </c>
      <c r="L23" s="30">
        <f t="shared" si="6"/>
        <v>0</v>
      </c>
      <c r="N23" s="4">
        <v>0.74</v>
      </c>
      <c r="O23" s="5">
        <v>2003.55</v>
      </c>
      <c r="P23" s="6">
        <v>2</v>
      </c>
      <c r="Q23" s="5">
        <v>4985</v>
      </c>
      <c r="R23" s="7">
        <v>11.89</v>
      </c>
      <c r="S23" s="5">
        <v>17441.143749999999</v>
      </c>
      <c r="T23" s="8">
        <v>5.76</v>
      </c>
      <c r="U23" s="5">
        <v>2534.4</v>
      </c>
      <c r="AL23" s="5" t="str">
        <f t="shared" si="2"/>
        <v/>
      </c>
      <c r="AN23" s="5" t="str">
        <f t="shared" si="7"/>
        <v/>
      </c>
      <c r="AP23" s="5" t="str">
        <f t="shared" si="8"/>
        <v/>
      </c>
      <c r="AS23" s="5">
        <f t="shared" si="9"/>
        <v>26964.09375</v>
      </c>
      <c r="AT23" s="11">
        <f t="shared" si="4"/>
        <v>0.44758294367720358</v>
      </c>
      <c r="AU23" s="5">
        <f t="shared" si="10"/>
        <v>447.58294367720356</v>
      </c>
    </row>
    <row r="24" spans="1:47" x14ac:dyDescent="0.25">
      <c r="A24" s="1" t="s">
        <v>98</v>
      </c>
      <c r="B24" s="1" t="s">
        <v>72</v>
      </c>
      <c r="C24" s="1" t="s">
        <v>73</v>
      </c>
      <c r="D24" s="1" t="s">
        <v>272</v>
      </c>
      <c r="E24" s="1" t="s">
        <v>88</v>
      </c>
      <c r="F24" s="1" t="s">
        <v>75</v>
      </c>
      <c r="G24" s="1" t="s">
        <v>53</v>
      </c>
      <c r="H24" s="1" t="s">
        <v>66</v>
      </c>
      <c r="I24" s="2">
        <v>60</v>
      </c>
      <c r="J24" s="2">
        <v>13.25</v>
      </c>
      <c r="K24" s="30">
        <f t="shared" si="5"/>
        <v>13.25</v>
      </c>
      <c r="L24" s="30">
        <f t="shared" si="6"/>
        <v>0</v>
      </c>
      <c r="R24" s="7">
        <v>8.06</v>
      </c>
      <c r="S24" s="5">
        <v>11823.012500000001</v>
      </c>
      <c r="T24" s="8">
        <v>5.19</v>
      </c>
      <c r="U24" s="5">
        <v>2283.6</v>
      </c>
      <c r="AL24" s="5" t="str">
        <f t="shared" si="2"/>
        <v/>
      </c>
      <c r="AN24" s="5" t="str">
        <f t="shared" si="7"/>
        <v/>
      </c>
      <c r="AP24" s="5" t="str">
        <f t="shared" si="8"/>
        <v/>
      </c>
      <c r="AS24" s="5">
        <f t="shared" si="9"/>
        <v>14106.612500000001</v>
      </c>
      <c r="AT24" s="11">
        <f t="shared" si="4"/>
        <v>0.23415877450224473</v>
      </c>
      <c r="AU24" s="5">
        <f t="shared" si="10"/>
        <v>234.15877450224474</v>
      </c>
    </row>
    <row r="25" spans="1:47" x14ac:dyDescent="0.25">
      <c r="A25" s="1" t="s">
        <v>98</v>
      </c>
      <c r="B25" s="1" t="s">
        <v>72</v>
      </c>
      <c r="C25" s="1" t="s">
        <v>73</v>
      </c>
      <c r="D25" s="1" t="s">
        <v>272</v>
      </c>
      <c r="E25" s="1" t="s">
        <v>79</v>
      </c>
      <c r="F25" s="1" t="s">
        <v>75</v>
      </c>
      <c r="G25" s="1" t="s">
        <v>53</v>
      </c>
      <c r="H25" s="1" t="s">
        <v>66</v>
      </c>
      <c r="I25" s="2">
        <v>60</v>
      </c>
      <c r="J25" s="2">
        <v>0.05</v>
      </c>
      <c r="K25" s="30">
        <f t="shared" si="5"/>
        <v>0.05</v>
      </c>
      <c r="L25" s="30">
        <f t="shared" si="6"/>
        <v>0</v>
      </c>
      <c r="R25" s="7">
        <v>0.05</v>
      </c>
      <c r="S25" s="5">
        <v>73.34375</v>
      </c>
      <c r="AL25" s="5" t="str">
        <f t="shared" si="2"/>
        <v/>
      </c>
      <c r="AN25" s="5" t="str">
        <f t="shared" si="7"/>
        <v/>
      </c>
      <c r="AP25" s="5" t="str">
        <f t="shared" si="8"/>
        <v/>
      </c>
      <c r="AS25" s="5">
        <f t="shared" si="9"/>
        <v>73.34375</v>
      </c>
      <c r="AT25" s="11">
        <f t="shared" si="4"/>
        <v>1.2174490946993128E-3</v>
      </c>
      <c r="AU25" s="5">
        <f t="shared" si="10"/>
        <v>1.2174490946993128</v>
      </c>
    </row>
    <row r="26" spans="1:47" x14ac:dyDescent="0.25">
      <c r="A26" s="1" t="s">
        <v>98</v>
      </c>
      <c r="B26" s="1" t="s">
        <v>72</v>
      </c>
      <c r="C26" s="1" t="s">
        <v>73</v>
      </c>
      <c r="D26" s="1" t="s">
        <v>272</v>
      </c>
      <c r="E26" s="1" t="s">
        <v>80</v>
      </c>
      <c r="F26" s="1" t="s">
        <v>75</v>
      </c>
      <c r="G26" s="1" t="s">
        <v>53</v>
      </c>
      <c r="H26" s="1" t="s">
        <v>66</v>
      </c>
      <c r="I26" s="2">
        <v>60</v>
      </c>
      <c r="J26" s="2">
        <v>0.05</v>
      </c>
      <c r="K26" s="30">
        <f t="shared" si="5"/>
        <v>0.06</v>
      </c>
      <c r="L26" s="30">
        <f t="shared" si="6"/>
        <v>0</v>
      </c>
      <c r="P26" s="6">
        <v>0.04</v>
      </c>
      <c r="Q26" s="5">
        <v>99.7</v>
      </c>
      <c r="R26" s="7">
        <v>0.02</v>
      </c>
      <c r="S26" s="5">
        <v>29.337499999999999</v>
      </c>
      <c r="AL26" s="5" t="str">
        <f t="shared" si="2"/>
        <v/>
      </c>
      <c r="AN26" s="5" t="str">
        <f t="shared" si="7"/>
        <v/>
      </c>
      <c r="AP26" s="5" t="str">
        <f t="shared" si="8"/>
        <v/>
      </c>
      <c r="AS26" s="5">
        <f t="shared" si="9"/>
        <v>129.03749999999999</v>
      </c>
      <c r="AT26" s="11">
        <f t="shared" si="4"/>
        <v>2.14192194368658E-3</v>
      </c>
      <c r="AU26" s="5">
        <f t="shared" si="10"/>
        <v>2.14192194368658</v>
      </c>
    </row>
    <row r="27" spans="1:47" x14ac:dyDescent="0.25">
      <c r="A27" s="1" t="s">
        <v>99</v>
      </c>
      <c r="B27" s="1" t="s">
        <v>72</v>
      </c>
      <c r="C27" s="1" t="s">
        <v>73</v>
      </c>
      <c r="D27" s="1" t="s">
        <v>272</v>
      </c>
      <c r="E27" s="1" t="s">
        <v>79</v>
      </c>
      <c r="F27" s="1" t="s">
        <v>75</v>
      </c>
      <c r="G27" s="1" t="s">
        <v>53</v>
      </c>
      <c r="H27" s="1" t="s">
        <v>66</v>
      </c>
      <c r="I27" s="2">
        <v>80</v>
      </c>
      <c r="J27" s="2">
        <v>40.25</v>
      </c>
      <c r="K27" s="30">
        <f t="shared" si="5"/>
        <v>40</v>
      </c>
      <c r="L27" s="30">
        <f t="shared" si="6"/>
        <v>0</v>
      </c>
      <c r="R27" s="7">
        <v>39.39</v>
      </c>
      <c r="S27" s="5">
        <v>57780.206250000003</v>
      </c>
      <c r="T27" s="8">
        <v>0.61</v>
      </c>
      <c r="U27" s="5">
        <v>268.39999999999998</v>
      </c>
      <c r="AL27" s="5" t="str">
        <f t="shared" si="2"/>
        <v/>
      </c>
      <c r="AN27" s="5" t="str">
        <f t="shared" si="7"/>
        <v/>
      </c>
      <c r="AP27" s="5" t="str">
        <f t="shared" si="8"/>
        <v/>
      </c>
      <c r="AS27" s="5">
        <f t="shared" si="9"/>
        <v>58048.606250000004</v>
      </c>
      <c r="AT27" s="11">
        <f t="shared" si="4"/>
        <v>0.9635616276454283</v>
      </c>
      <c r="AU27" s="5">
        <f t="shared" si="10"/>
        <v>963.5616276454283</v>
      </c>
    </row>
    <row r="28" spans="1:47" x14ac:dyDescent="0.25">
      <c r="A28" s="1" t="s">
        <v>99</v>
      </c>
      <c r="B28" s="1" t="s">
        <v>72</v>
      </c>
      <c r="C28" s="1" t="s">
        <v>73</v>
      </c>
      <c r="D28" s="1" t="s">
        <v>272</v>
      </c>
      <c r="E28" s="1" t="s">
        <v>80</v>
      </c>
      <c r="F28" s="1" t="s">
        <v>75</v>
      </c>
      <c r="G28" s="1" t="s">
        <v>53</v>
      </c>
      <c r="H28" s="1" t="s">
        <v>66</v>
      </c>
      <c r="I28" s="2">
        <v>80</v>
      </c>
      <c r="J28" s="2">
        <v>39.409999999999997</v>
      </c>
      <c r="K28" s="30">
        <f t="shared" si="5"/>
        <v>39.409999999999997</v>
      </c>
      <c r="L28" s="30">
        <f t="shared" si="6"/>
        <v>0</v>
      </c>
      <c r="N28" s="4">
        <v>3.05</v>
      </c>
      <c r="O28" s="5">
        <v>8257.875</v>
      </c>
      <c r="P28" s="6">
        <v>24.33</v>
      </c>
      <c r="Q28" s="5">
        <v>60642.53</v>
      </c>
      <c r="R28" s="7">
        <v>12.03</v>
      </c>
      <c r="S28" s="5">
        <v>17646.506249999999</v>
      </c>
      <c r="AL28" s="5" t="str">
        <f t="shared" si="2"/>
        <v/>
      </c>
      <c r="AN28" s="5" t="str">
        <f t="shared" si="7"/>
        <v/>
      </c>
      <c r="AP28" s="5" t="str">
        <f t="shared" si="8"/>
        <v/>
      </c>
      <c r="AS28" s="5">
        <f t="shared" si="9"/>
        <v>86546.911250000005</v>
      </c>
      <c r="AT28" s="11">
        <f t="shared" si="4"/>
        <v>1.4366112824928408</v>
      </c>
      <c r="AU28" s="5">
        <f t="shared" si="10"/>
        <v>1436.6112824928407</v>
      </c>
    </row>
    <row r="29" spans="1:47" x14ac:dyDescent="0.25">
      <c r="A29" s="1" t="s">
        <v>100</v>
      </c>
      <c r="B29" s="1" t="s">
        <v>101</v>
      </c>
      <c r="C29" s="1" t="s">
        <v>307</v>
      </c>
      <c r="D29" s="1" t="s">
        <v>274</v>
      </c>
      <c r="E29" s="1" t="s">
        <v>102</v>
      </c>
      <c r="F29" s="1" t="s">
        <v>75</v>
      </c>
      <c r="G29" s="1" t="s">
        <v>53</v>
      </c>
      <c r="H29" s="1" t="s">
        <v>66</v>
      </c>
      <c r="I29" s="2">
        <v>60.07</v>
      </c>
      <c r="J29" s="2">
        <v>19.93</v>
      </c>
      <c r="K29" s="30">
        <f t="shared" si="5"/>
        <v>19.93</v>
      </c>
      <c r="L29" s="30">
        <f t="shared" si="6"/>
        <v>0</v>
      </c>
      <c r="P29" s="6">
        <v>9.1199999999999992</v>
      </c>
      <c r="Q29" s="5">
        <v>22731.599999999999</v>
      </c>
      <c r="R29" s="7">
        <v>10.81</v>
      </c>
      <c r="S29" s="5">
        <v>15856.918750000001</v>
      </c>
      <c r="AL29" s="5" t="str">
        <f t="shared" si="2"/>
        <v/>
      </c>
      <c r="AN29" s="5" t="str">
        <f t="shared" si="7"/>
        <v/>
      </c>
      <c r="AP29" s="5" t="str">
        <f t="shared" si="8"/>
        <v/>
      </c>
      <c r="AS29" s="5">
        <f t="shared" si="9"/>
        <v>38588.518750000003</v>
      </c>
      <c r="AT29" s="11">
        <f t="shared" si="4"/>
        <v>0.64053933999795443</v>
      </c>
      <c r="AU29" s="5">
        <f t="shared" si="10"/>
        <v>640.53933999795436</v>
      </c>
    </row>
    <row r="30" spans="1:47" x14ac:dyDescent="0.25">
      <c r="A30" s="1" t="s">
        <v>100</v>
      </c>
      <c r="B30" s="1" t="s">
        <v>101</v>
      </c>
      <c r="C30" s="1" t="s">
        <v>307</v>
      </c>
      <c r="D30" s="1" t="s">
        <v>274</v>
      </c>
      <c r="E30" s="1" t="s">
        <v>103</v>
      </c>
      <c r="F30" s="1" t="s">
        <v>75</v>
      </c>
      <c r="G30" s="1" t="s">
        <v>53</v>
      </c>
      <c r="H30" s="1" t="s">
        <v>66</v>
      </c>
      <c r="I30" s="2">
        <v>60.07</v>
      </c>
      <c r="J30" s="2">
        <v>38.57</v>
      </c>
      <c r="K30" s="30">
        <f t="shared" si="5"/>
        <v>38.58</v>
      </c>
      <c r="L30" s="30">
        <f t="shared" si="6"/>
        <v>0</v>
      </c>
      <c r="N30" s="4">
        <v>10.35</v>
      </c>
      <c r="O30" s="5">
        <v>28022.625</v>
      </c>
      <c r="P30" s="6">
        <v>15.83</v>
      </c>
      <c r="Q30" s="5">
        <v>39456.275000000001</v>
      </c>
      <c r="R30" s="7">
        <v>8.83</v>
      </c>
      <c r="S30" s="5">
        <v>12952.50625</v>
      </c>
      <c r="T30" s="8">
        <v>3.57</v>
      </c>
      <c r="U30" s="5">
        <v>1570.8</v>
      </c>
      <c r="AL30" s="5" t="str">
        <f t="shared" si="2"/>
        <v/>
      </c>
      <c r="AN30" s="5" t="str">
        <f t="shared" si="7"/>
        <v/>
      </c>
      <c r="AP30" s="5" t="str">
        <f t="shared" si="8"/>
        <v/>
      </c>
      <c r="AS30" s="5">
        <f t="shared" si="9"/>
        <v>82002.206250000003</v>
      </c>
      <c r="AT30" s="11">
        <f t="shared" si="4"/>
        <v>1.3611727210895113</v>
      </c>
      <c r="AU30" s="5">
        <f t="shared" si="10"/>
        <v>1361.1727210895112</v>
      </c>
    </row>
    <row r="31" spans="1:47" x14ac:dyDescent="0.25">
      <c r="A31" s="1" t="s">
        <v>104</v>
      </c>
      <c r="B31" s="1" t="s">
        <v>90</v>
      </c>
      <c r="C31" s="1" t="s">
        <v>91</v>
      </c>
      <c r="D31" s="1" t="s">
        <v>289</v>
      </c>
      <c r="E31" s="1" t="s">
        <v>102</v>
      </c>
      <c r="F31" s="1" t="s">
        <v>75</v>
      </c>
      <c r="G31" s="1" t="s">
        <v>53</v>
      </c>
      <c r="H31" s="1" t="s">
        <v>66</v>
      </c>
      <c r="I31" s="2">
        <v>17.760000000000002</v>
      </c>
      <c r="J31" s="2">
        <v>15.86</v>
      </c>
      <c r="K31" s="30">
        <f t="shared" si="5"/>
        <v>15.86</v>
      </c>
      <c r="L31" s="30">
        <f t="shared" si="6"/>
        <v>0</v>
      </c>
      <c r="P31" s="6">
        <v>9.27</v>
      </c>
      <c r="Q31" s="5">
        <v>23105.474999999999</v>
      </c>
      <c r="R31" s="7">
        <v>6.59</v>
      </c>
      <c r="S31" s="5">
        <v>9666.7062499999993</v>
      </c>
      <c r="AL31" s="5" t="str">
        <f t="shared" si="2"/>
        <v/>
      </c>
      <c r="AN31" s="5" t="str">
        <f t="shared" si="7"/>
        <v/>
      </c>
      <c r="AP31" s="5" t="str">
        <f t="shared" si="8"/>
        <v/>
      </c>
      <c r="AS31" s="5">
        <f t="shared" si="9"/>
        <v>32772.181249999994</v>
      </c>
      <c r="AT31" s="11">
        <f t="shared" si="4"/>
        <v>0.54399267005210794</v>
      </c>
      <c r="AU31" s="5">
        <f t="shared" si="10"/>
        <v>543.992670052108</v>
      </c>
    </row>
    <row r="32" spans="1:47" x14ac:dyDescent="0.25">
      <c r="A32" s="1" t="s">
        <v>105</v>
      </c>
      <c r="B32" s="1" t="s">
        <v>106</v>
      </c>
      <c r="C32" s="1" t="s">
        <v>107</v>
      </c>
      <c r="D32" s="1" t="s">
        <v>272</v>
      </c>
      <c r="E32" s="1" t="s">
        <v>74</v>
      </c>
      <c r="F32" s="1" t="s">
        <v>108</v>
      </c>
      <c r="G32" s="1" t="s">
        <v>53</v>
      </c>
      <c r="H32" s="1" t="s">
        <v>66</v>
      </c>
      <c r="I32" s="2">
        <v>77.72</v>
      </c>
      <c r="J32" s="2">
        <v>36.22</v>
      </c>
      <c r="K32" s="30">
        <f t="shared" si="5"/>
        <v>36.22</v>
      </c>
      <c r="L32" s="30">
        <f t="shared" si="6"/>
        <v>0</v>
      </c>
      <c r="R32" s="7">
        <v>34.47</v>
      </c>
      <c r="S32" s="5">
        <v>50563.181250000001</v>
      </c>
      <c r="T32" s="8">
        <v>1.75</v>
      </c>
      <c r="U32" s="5">
        <v>770</v>
      </c>
      <c r="AL32" s="5" t="str">
        <f t="shared" si="2"/>
        <v/>
      </c>
      <c r="AN32" s="5" t="str">
        <f t="shared" si="7"/>
        <v/>
      </c>
      <c r="AP32" s="5" t="str">
        <f t="shared" si="8"/>
        <v/>
      </c>
      <c r="AS32" s="5">
        <f t="shared" si="9"/>
        <v>51333.181250000001</v>
      </c>
      <c r="AT32" s="33">
        <f t="shared" si="4"/>
        <v>0.85209080584028285</v>
      </c>
      <c r="AU32" s="5">
        <f t="shared" si="10"/>
        <v>852.09080584028288</v>
      </c>
    </row>
    <row r="33" spans="1:47" x14ac:dyDescent="0.25">
      <c r="A33" s="1" t="s">
        <v>105</v>
      </c>
      <c r="B33" s="1" t="s">
        <v>106</v>
      </c>
      <c r="C33" s="1" t="s">
        <v>107</v>
      </c>
      <c r="D33" s="1" t="s">
        <v>272</v>
      </c>
      <c r="E33" s="1" t="s">
        <v>51</v>
      </c>
      <c r="F33" s="1" t="s">
        <v>108</v>
      </c>
      <c r="G33" s="1" t="s">
        <v>53</v>
      </c>
      <c r="H33" s="1" t="s">
        <v>66</v>
      </c>
      <c r="I33" s="2">
        <v>77.72</v>
      </c>
      <c r="J33" s="2">
        <v>36.71</v>
      </c>
      <c r="K33" s="30">
        <f t="shared" si="5"/>
        <v>36.71</v>
      </c>
      <c r="L33" s="30">
        <f t="shared" si="6"/>
        <v>0</v>
      </c>
      <c r="P33" s="6">
        <v>9.92</v>
      </c>
      <c r="Q33" s="5">
        <v>24725.599999999999</v>
      </c>
      <c r="R33" s="7">
        <v>26.79</v>
      </c>
      <c r="S33" s="5">
        <v>39297.581250000003</v>
      </c>
      <c r="AL33" s="5" t="str">
        <f t="shared" si="2"/>
        <v/>
      </c>
      <c r="AN33" s="5" t="str">
        <f t="shared" si="7"/>
        <v/>
      </c>
      <c r="AP33" s="5" t="str">
        <f t="shared" si="8"/>
        <v/>
      </c>
      <c r="AS33" s="5">
        <f t="shared" si="9"/>
        <v>64023.181250000001</v>
      </c>
      <c r="AT33" s="33">
        <f t="shared" si="4"/>
        <v>1.062734916779992</v>
      </c>
      <c r="AU33" s="5">
        <f t="shared" si="10"/>
        <v>1062.7349167799919</v>
      </c>
    </row>
    <row r="34" spans="1:47" x14ac:dyDescent="0.25">
      <c r="A34" s="1" t="s">
        <v>109</v>
      </c>
      <c r="B34" s="1" t="s">
        <v>110</v>
      </c>
      <c r="C34" s="1" t="s">
        <v>111</v>
      </c>
      <c r="D34" s="1" t="s">
        <v>272</v>
      </c>
      <c r="E34" s="1" t="s">
        <v>80</v>
      </c>
      <c r="F34" s="1" t="s">
        <v>108</v>
      </c>
      <c r="G34" s="1" t="s">
        <v>53</v>
      </c>
      <c r="H34" s="1" t="s">
        <v>66</v>
      </c>
      <c r="I34" s="2">
        <v>80</v>
      </c>
      <c r="J34" s="2">
        <v>39</v>
      </c>
      <c r="K34" s="30">
        <f t="shared" si="5"/>
        <v>39.010000000000005</v>
      </c>
      <c r="L34" s="30">
        <f t="shared" si="6"/>
        <v>0</v>
      </c>
      <c r="R34" s="7">
        <v>20.37</v>
      </c>
      <c r="S34" s="5">
        <v>29880.243750000001</v>
      </c>
      <c r="T34" s="8">
        <v>18.64</v>
      </c>
      <c r="U34" s="5">
        <v>8201.6</v>
      </c>
      <c r="AL34" s="5" t="str">
        <f t="shared" si="2"/>
        <v/>
      </c>
      <c r="AN34" s="5" t="str">
        <f t="shared" si="7"/>
        <v/>
      </c>
      <c r="AP34" s="5" t="str">
        <f t="shared" si="8"/>
        <v/>
      </c>
      <c r="AS34" s="5">
        <f t="shared" si="9"/>
        <v>38081.84375</v>
      </c>
      <c r="AT34" s="11">
        <f t="shared" si="4"/>
        <v>0.63212892983953217</v>
      </c>
      <c r="AU34" s="5">
        <f t="shared" si="10"/>
        <v>632.12892983953213</v>
      </c>
    </row>
    <row r="35" spans="1:47" x14ac:dyDescent="0.25">
      <c r="A35" s="1" t="s">
        <v>109</v>
      </c>
      <c r="B35" s="1" t="s">
        <v>110</v>
      </c>
      <c r="C35" s="1" t="s">
        <v>111</v>
      </c>
      <c r="D35" s="1" t="s">
        <v>272</v>
      </c>
      <c r="E35" s="1" t="s">
        <v>81</v>
      </c>
      <c r="F35" s="1" t="s">
        <v>108</v>
      </c>
      <c r="G35" s="1" t="s">
        <v>53</v>
      </c>
      <c r="H35" s="1" t="s">
        <v>66</v>
      </c>
      <c r="I35" s="2">
        <v>80</v>
      </c>
      <c r="J35" s="2">
        <v>39.14</v>
      </c>
      <c r="K35" s="30">
        <f t="shared" si="5"/>
        <v>39.129999999999995</v>
      </c>
      <c r="L35" s="30">
        <f t="shared" si="6"/>
        <v>0</v>
      </c>
      <c r="P35" s="6">
        <v>27.77</v>
      </c>
      <c r="Q35" s="5">
        <v>69216.724999999991</v>
      </c>
      <c r="R35" s="7">
        <v>11.36</v>
      </c>
      <c r="S35" s="5">
        <v>16663.7</v>
      </c>
      <c r="AL35" s="5" t="str">
        <f t="shared" ref="AL35:AL66" si="11">IF(AK35&gt;0,AK35*$AL$1,"")</f>
        <v/>
      </c>
      <c r="AN35" s="5" t="str">
        <f t="shared" si="7"/>
        <v/>
      </c>
      <c r="AP35" s="5" t="str">
        <f t="shared" ref="AP35:AP66" si="12">IF(AO35&gt;0,AO35*$AP$1,"")</f>
        <v/>
      </c>
      <c r="AS35" s="5">
        <f t="shared" si="9"/>
        <v>85880.424999999988</v>
      </c>
      <c r="AT35" s="11">
        <f t="shared" ref="AT35:AT66" si="13">(AS35/$AS$193)*100</f>
        <v>1.4255481301220925</v>
      </c>
      <c r="AU35" s="5">
        <f t="shared" si="10"/>
        <v>1425.5481301220925</v>
      </c>
    </row>
    <row r="36" spans="1:47" x14ac:dyDescent="0.25">
      <c r="A36" s="1" t="s">
        <v>112</v>
      </c>
      <c r="B36" s="1" t="s">
        <v>113</v>
      </c>
      <c r="C36" s="1" t="s">
        <v>114</v>
      </c>
      <c r="D36" s="1" t="s">
        <v>290</v>
      </c>
      <c r="E36" s="1" t="s">
        <v>64</v>
      </c>
      <c r="F36" s="1" t="s">
        <v>108</v>
      </c>
      <c r="G36" s="1" t="s">
        <v>53</v>
      </c>
      <c r="H36" s="1" t="s">
        <v>66</v>
      </c>
      <c r="I36" s="2">
        <v>157.16</v>
      </c>
      <c r="J36" s="2">
        <v>38.58</v>
      </c>
      <c r="K36" s="30">
        <f t="shared" si="5"/>
        <v>38.58</v>
      </c>
      <c r="L36" s="30">
        <f t="shared" si="6"/>
        <v>0</v>
      </c>
      <c r="P36" s="6">
        <v>12.57</v>
      </c>
      <c r="Q36" s="5">
        <v>31330.724999999999</v>
      </c>
      <c r="R36" s="7">
        <v>20.83</v>
      </c>
      <c r="S36" s="5">
        <v>30555.006249999999</v>
      </c>
      <c r="Z36" s="9">
        <v>3.02</v>
      </c>
      <c r="AA36" s="5">
        <v>532.27499999999998</v>
      </c>
      <c r="AB36" s="10">
        <v>2.16</v>
      </c>
      <c r="AC36" s="5">
        <v>342.9</v>
      </c>
      <c r="AL36" s="5" t="str">
        <f t="shared" si="11"/>
        <v/>
      </c>
      <c r="AN36" s="5" t="str">
        <f t="shared" si="7"/>
        <v/>
      </c>
      <c r="AP36" s="5" t="str">
        <f t="shared" si="12"/>
        <v/>
      </c>
      <c r="AS36" s="5">
        <f t="shared" si="9"/>
        <v>62760.90625</v>
      </c>
      <c r="AT36" s="11">
        <f t="shared" si="13"/>
        <v>1.0417821354453645</v>
      </c>
      <c r="AU36" s="5">
        <f t="shared" si="10"/>
        <v>1041.7821354453645</v>
      </c>
    </row>
    <row r="37" spans="1:47" x14ac:dyDescent="0.25">
      <c r="A37" s="1" t="s">
        <v>112</v>
      </c>
      <c r="B37" s="1" t="s">
        <v>113</v>
      </c>
      <c r="C37" s="1" t="s">
        <v>114</v>
      </c>
      <c r="D37" s="1" t="s">
        <v>290</v>
      </c>
      <c r="E37" s="1" t="s">
        <v>102</v>
      </c>
      <c r="F37" s="1" t="s">
        <v>108</v>
      </c>
      <c r="G37" s="1" t="s">
        <v>53</v>
      </c>
      <c r="H37" s="1" t="s">
        <v>66</v>
      </c>
      <c r="I37" s="2">
        <v>157.16</v>
      </c>
      <c r="J37" s="2">
        <v>36.17</v>
      </c>
      <c r="K37" s="30">
        <f t="shared" si="5"/>
        <v>36.17</v>
      </c>
      <c r="L37" s="30">
        <f t="shared" si="6"/>
        <v>0</v>
      </c>
      <c r="R37" s="7">
        <v>36.17</v>
      </c>
      <c r="S37" s="5">
        <v>53056.868750000001</v>
      </c>
      <c r="AL37" s="5" t="str">
        <f t="shared" si="11"/>
        <v/>
      </c>
      <c r="AN37" s="5" t="str">
        <f t="shared" si="7"/>
        <v/>
      </c>
      <c r="AP37" s="5" t="str">
        <f t="shared" si="12"/>
        <v/>
      </c>
      <c r="AS37" s="5">
        <f t="shared" si="9"/>
        <v>53056.868750000001</v>
      </c>
      <c r="AT37" s="11">
        <f t="shared" si="13"/>
        <v>0.88070267510548306</v>
      </c>
      <c r="AU37" s="5">
        <f t="shared" si="10"/>
        <v>880.70267510548297</v>
      </c>
    </row>
    <row r="38" spans="1:47" x14ac:dyDescent="0.25">
      <c r="A38" s="1" t="s">
        <v>112</v>
      </c>
      <c r="B38" s="1" t="s">
        <v>113</v>
      </c>
      <c r="C38" s="1" t="s">
        <v>114</v>
      </c>
      <c r="D38" s="1" t="s">
        <v>290</v>
      </c>
      <c r="E38" s="1" t="s">
        <v>103</v>
      </c>
      <c r="F38" s="1" t="s">
        <v>108</v>
      </c>
      <c r="G38" s="1" t="s">
        <v>53</v>
      </c>
      <c r="H38" s="1" t="s">
        <v>66</v>
      </c>
      <c r="I38" s="2">
        <v>157.16</v>
      </c>
      <c r="J38" s="2">
        <v>36.9</v>
      </c>
      <c r="K38" s="30">
        <f t="shared" si="5"/>
        <v>36.900000000000006</v>
      </c>
      <c r="L38" s="30">
        <f t="shared" si="6"/>
        <v>0</v>
      </c>
      <c r="R38" s="7">
        <v>34.130000000000003</v>
      </c>
      <c r="S38" s="5">
        <v>50064.443750000013</v>
      </c>
      <c r="T38" s="8">
        <v>2.77</v>
      </c>
      <c r="U38" s="5">
        <v>1218.8</v>
      </c>
      <c r="AL38" s="5" t="str">
        <f t="shared" si="11"/>
        <v/>
      </c>
      <c r="AN38" s="5" t="str">
        <f t="shared" si="7"/>
        <v/>
      </c>
      <c r="AP38" s="5" t="str">
        <f t="shared" si="12"/>
        <v/>
      </c>
      <c r="AS38" s="5">
        <f t="shared" si="9"/>
        <v>51283.243750000016</v>
      </c>
      <c r="AT38" s="11">
        <f t="shared" si="13"/>
        <v>0.85126188225556676</v>
      </c>
      <c r="AU38" s="5">
        <f t="shared" si="10"/>
        <v>851.26188225556677</v>
      </c>
    </row>
    <row r="39" spans="1:47" x14ac:dyDescent="0.25">
      <c r="A39" s="1" t="s">
        <v>112</v>
      </c>
      <c r="B39" s="1" t="s">
        <v>113</v>
      </c>
      <c r="C39" s="1" t="s">
        <v>114</v>
      </c>
      <c r="D39" s="1" t="s">
        <v>290</v>
      </c>
      <c r="E39" s="1" t="s">
        <v>96</v>
      </c>
      <c r="F39" s="1" t="s">
        <v>108</v>
      </c>
      <c r="G39" s="1" t="s">
        <v>53</v>
      </c>
      <c r="H39" s="1" t="s">
        <v>66</v>
      </c>
      <c r="I39" s="2">
        <v>157.16</v>
      </c>
      <c r="J39" s="2">
        <v>39.4</v>
      </c>
      <c r="K39" s="30">
        <f t="shared" si="5"/>
        <v>39.400000000000006</v>
      </c>
      <c r="L39" s="30">
        <f t="shared" si="6"/>
        <v>0</v>
      </c>
      <c r="P39" s="6">
        <v>3.92</v>
      </c>
      <c r="Q39" s="5">
        <v>9770.6</v>
      </c>
      <c r="R39" s="7">
        <v>26.19</v>
      </c>
      <c r="S39" s="5">
        <v>38417.456250000003</v>
      </c>
      <c r="T39" s="8">
        <v>3.03</v>
      </c>
      <c r="U39" s="5">
        <v>1333.2</v>
      </c>
      <c r="Z39" s="9">
        <v>4.3099999999999996</v>
      </c>
      <c r="AA39" s="5">
        <v>759.63749999999993</v>
      </c>
      <c r="AB39" s="10">
        <v>1.95</v>
      </c>
      <c r="AC39" s="5">
        <v>309.5625</v>
      </c>
      <c r="AL39" s="5" t="str">
        <f t="shared" si="11"/>
        <v/>
      </c>
      <c r="AN39" s="5" t="str">
        <f t="shared" si="7"/>
        <v/>
      </c>
      <c r="AP39" s="5" t="str">
        <f t="shared" si="12"/>
        <v/>
      </c>
      <c r="AS39" s="5">
        <f t="shared" si="9"/>
        <v>50590.456249999996</v>
      </c>
      <c r="AT39" s="11">
        <f t="shared" si="13"/>
        <v>0.83976214963085061</v>
      </c>
      <c r="AU39" s="5">
        <f t="shared" si="10"/>
        <v>839.76214963085056</v>
      </c>
    </row>
    <row r="40" spans="1:47" x14ac:dyDescent="0.25">
      <c r="A40" s="1" t="s">
        <v>115</v>
      </c>
      <c r="B40" s="1" t="s">
        <v>116</v>
      </c>
      <c r="C40" s="1" t="s">
        <v>117</v>
      </c>
      <c r="D40" s="1" t="s">
        <v>274</v>
      </c>
      <c r="E40" s="1" t="s">
        <v>92</v>
      </c>
      <c r="F40" s="1" t="s">
        <v>108</v>
      </c>
      <c r="G40" s="1" t="s">
        <v>53</v>
      </c>
      <c r="H40" s="1" t="s">
        <v>66</v>
      </c>
      <c r="I40" s="2">
        <v>9.0299999999999994</v>
      </c>
      <c r="J40" s="2">
        <v>6.51</v>
      </c>
      <c r="K40" s="30">
        <f t="shared" si="5"/>
        <v>6.51</v>
      </c>
      <c r="L40" s="30">
        <f t="shared" si="6"/>
        <v>0</v>
      </c>
      <c r="Z40" s="9">
        <v>5.51</v>
      </c>
      <c r="AA40" s="5">
        <v>971.13749999999993</v>
      </c>
      <c r="AB40" s="10">
        <v>1</v>
      </c>
      <c r="AC40" s="5">
        <v>158.75</v>
      </c>
      <c r="AL40" s="5" t="str">
        <f t="shared" si="11"/>
        <v/>
      </c>
      <c r="AN40" s="5" t="str">
        <f t="shared" si="7"/>
        <v/>
      </c>
      <c r="AP40" s="5" t="str">
        <f t="shared" si="12"/>
        <v/>
      </c>
      <c r="AS40" s="5">
        <f t="shared" si="9"/>
        <v>1129.8874999999998</v>
      </c>
      <c r="AT40" s="11">
        <f t="shared" si="13"/>
        <v>1.8755252001528007E-2</v>
      </c>
      <c r="AU40" s="5">
        <f t="shared" si="10"/>
        <v>18.755252001528007</v>
      </c>
    </row>
    <row r="41" spans="1:47" x14ac:dyDescent="0.25">
      <c r="A41" s="1" t="s">
        <v>115</v>
      </c>
      <c r="B41" s="1" t="s">
        <v>116</v>
      </c>
      <c r="C41" s="1" t="s">
        <v>117</v>
      </c>
      <c r="D41" s="1" t="s">
        <v>274</v>
      </c>
      <c r="E41" s="1" t="s">
        <v>70</v>
      </c>
      <c r="F41" s="1" t="s">
        <v>108</v>
      </c>
      <c r="G41" s="1" t="s">
        <v>53</v>
      </c>
      <c r="H41" s="1" t="s">
        <v>66</v>
      </c>
      <c r="I41" s="2">
        <v>9.0299999999999994</v>
      </c>
      <c r="J41" s="2">
        <v>1.93</v>
      </c>
      <c r="K41" s="30">
        <f t="shared" si="5"/>
        <v>1.94</v>
      </c>
      <c r="L41" s="30">
        <f t="shared" si="6"/>
        <v>0</v>
      </c>
      <c r="Z41" s="9">
        <v>0.89</v>
      </c>
      <c r="AA41" s="5">
        <v>156.86250000000001</v>
      </c>
      <c r="AB41" s="10">
        <v>1.05</v>
      </c>
      <c r="AC41" s="5">
        <v>166.6875</v>
      </c>
      <c r="AL41" s="5" t="str">
        <f t="shared" si="11"/>
        <v/>
      </c>
      <c r="AN41" s="5" t="str">
        <f t="shared" si="7"/>
        <v/>
      </c>
      <c r="AP41" s="5" t="str">
        <f t="shared" si="12"/>
        <v/>
      </c>
      <c r="AS41" s="5">
        <f t="shared" si="9"/>
        <v>323.55</v>
      </c>
      <c r="AT41" s="11">
        <f t="shared" si="13"/>
        <v>5.3706778640301694E-3</v>
      </c>
      <c r="AU41" s="5">
        <f t="shared" si="10"/>
        <v>5.3706778640301698</v>
      </c>
    </row>
    <row r="42" spans="1:47" x14ac:dyDescent="0.25">
      <c r="A42" s="1" t="s">
        <v>118</v>
      </c>
      <c r="B42" s="1" t="s">
        <v>119</v>
      </c>
      <c r="C42" s="1" t="s">
        <v>120</v>
      </c>
      <c r="D42" s="1" t="s">
        <v>289</v>
      </c>
      <c r="E42" s="1" t="s">
        <v>97</v>
      </c>
      <c r="F42" s="1" t="s">
        <v>108</v>
      </c>
      <c r="G42" s="1" t="s">
        <v>53</v>
      </c>
      <c r="H42" s="1" t="s">
        <v>66</v>
      </c>
      <c r="I42" s="2">
        <v>80</v>
      </c>
      <c r="J42" s="2">
        <v>39.15</v>
      </c>
      <c r="K42" s="30">
        <f t="shared" si="5"/>
        <v>39.150000000000006</v>
      </c>
      <c r="L42" s="30">
        <f t="shared" si="6"/>
        <v>0</v>
      </c>
      <c r="P42" s="6">
        <v>28.83</v>
      </c>
      <c r="Q42" s="5">
        <v>71858.774999999994</v>
      </c>
      <c r="R42" s="7">
        <v>9.98</v>
      </c>
      <c r="S42" s="5">
        <v>14639.4125</v>
      </c>
      <c r="T42" s="8">
        <v>0.34</v>
      </c>
      <c r="U42" s="5">
        <v>149.6</v>
      </c>
      <c r="AL42" s="5" t="str">
        <f t="shared" si="11"/>
        <v/>
      </c>
      <c r="AN42" s="5" t="str">
        <f t="shared" si="7"/>
        <v/>
      </c>
      <c r="AP42" s="5" t="str">
        <f t="shared" si="12"/>
        <v/>
      </c>
      <c r="AS42" s="5">
        <f t="shared" si="9"/>
        <v>86647.787500000006</v>
      </c>
      <c r="AT42" s="11">
        <f t="shared" si="13"/>
        <v>1.4382857496320198</v>
      </c>
      <c r="AU42" s="5">
        <f t="shared" si="10"/>
        <v>1438.2857496320198</v>
      </c>
    </row>
    <row r="43" spans="1:47" x14ac:dyDescent="0.25">
      <c r="A43" s="1" t="s">
        <v>118</v>
      </c>
      <c r="B43" s="1" t="s">
        <v>119</v>
      </c>
      <c r="C43" s="1" t="s">
        <v>120</v>
      </c>
      <c r="D43" s="1" t="s">
        <v>289</v>
      </c>
      <c r="E43" s="1" t="s">
        <v>88</v>
      </c>
      <c r="F43" s="1" t="s">
        <v>108</v>
      </c>
      <c r="G43" s="1" t="s">
        <v>53</v>
      </c>
      <c r="H43" s="1" t="s">
        <v>66</v>
      </c>
      <c r="I43" s="2">
        <v>80</v>
      </c>
      <c r="J43" s="2">
        <v>37.61</v>
      </c>
      <c r="K43" s="30">
        <f t="shared" si="5"/>
        <v>37.61</v>
      </c>
      <c r="L43" s="30">
        <f t="shared" si="6"/>
        <v>0</v>
      </c>
      <c r="P43" s="6">
        <v>4.1900000000000004</v>
      </c>
      <c r="Q43" s="5">
        <v>10443.575000000001</v>
      </c>
      <c r="R43" s="7">
        <v>17.95</v>
      </c>
      <c r="S43" s="5">
        <v>26330.40625</v>
      </c>
      <c r="T43" s="8">
        <v>15.47</v>
      </c>
      <c r="U43" s="5">
        <v>6806.8</v>
      </c>
      <c r="AL43" s="5" t="str">
        <f t="shared" si="11"/>
        <v/>
      </c>
      <c r="AN43" s="5" t="str">
        <f t="shared" si="7"/>
        <v/>
      </c>
      <c r="AP43" s="5" t="str">
        <f t="shared" si="12"/>
        <v/>
      </c>
      <c r="AS43" s="5">
        <f t="shared" si="9"/>
        <v>43580.78125</v>
      </c>
      <c r="AT43" s="11">
        <f t="shared" si="13"/>
        <v>0.7234070071287777</v>
      </c>
      <c r="AU43" s="5">
        <f t="shared" si="10"/>
        <v>723.40700712877776</v>
      </c>
    </row>
    <row r="44" spans="1:47" x14ac:dyDescent="0.25">
      <c r="A44" s="1" t="s">
        <v>121</v>
      </c>
      <c r="B44" s="1" t="s">
        <v>122</v>
      </c>
      <c r="C44" s="1" t="s">
        <v>123</v>
      </c>
      <c r="D44" s="1" t="s">
        <v>272</v>
      </c>
      <c r="E44" s="1" t="s">
        <v>92</v>
      </c>
      <c r="F44" s="1" t="s">
        <v>108</v>
      </c>
      <c r="G44" s="1" t="s">
        <v>53</v>
      </c>
      <c r="H44" s="1" t="s">
        <v>66</v>
      </c>
      <c r="I44" s="2">
        <v>70.97</v>
      </c>
      <c r="J44" s="2">
        <v>31.8</v>
      </c>
      <c r="K44" s="30">
        <f t="shared" si="5"/>
        <v>31.799999999999997</v>
      </c>
      <c r="L44" s="30">
        <f t="shared" si="6"/>
        <v>0</v>
      </c>
      <c r="P44" s="6">
        <v>3.33</v>
      </c>
      <c r="Q44" s="5">
        <v>8300.0249999999996</v>
      </c>
      <c r="R44" s="7">
        <v>28.47</v>
      </c>
      <c r="S44" s="5">
        <v>41761.931250000001</v>
      </c>
      <c r="AL44" s="5" t="str">
        <f t="shared" si="11"/>
        <v/>
      </c>
      <c r="AN44" s="5" t="str">
        <f t="shared" si="7"/>
        <v/>
      </c>
      <c r="AP44" s="5" t="str">
        <f t="shared" si="12"/>
        <v/>
      </c>
      <c r="AS44" s="5">
        <f t="shared" si="9"/>
        <v>50061.956250000003</v>
      </c>
      <c r="AT44" s="11">
        <f t="shared" si="13"/>
        <v>0.83098946148020947</v>
      </c>
      <c r="AU44" s="5">
        <f t="shared" si="10"/>
        <v>830.98946148020946</v>
      </c>
    </row>
    <row r="45" spans="1:47" x14ac:dyDescent="0.25">
      <c r="A45" s="1" t="s">
        <v>121</v>
      </c>
      <c r="B45" s="1" t="s">
        <v>122</v>
      </c>
      <c r="C45" s="1" t="s">
        <v>123</v>
      </c>
      <c r="D45" s="1" t="s">
        <v>272</v>
      </c>
      <c r="E45" s="1" t="s">
        <v>70</v>
      </c>
      <c r="F45" s="1" t="s">
        <v>108</v>
      </c>
      <c r="G45" s="1" t="s">
        <v>53</v>
      </c>
      <c r="H45" s="1" t="s">
        <v>66</v>
      </c>
      <c r="I45" s="2">
        <v>70.97</v>
      </c>
      <c r="J45" s="2">
        <v>37.32</v>
      </c>
      <c r="K45" s="30">
        <f t="shared" si="5"/>
        <v>37.32</v>
      </c>
      <c r="L45" s="30">
        <f t="shared" si="6"/>
        <v>0</v>
      </c>
      <c r="P45" s="6">
        <v>35.35</v>
      </c>
      <c r="Q45" s="5">
        <v>88109.875</v>
      </c>
      <c r="R45" s="7">
        <v>1.97</v>
      </c>
      <c r="S45" s="5">
        <v>2889.7437500000001</v>
      </c>
      <c r="AL45" s="5" t="str">
        <f t="shared" si="11"/>
        <v/>
      </c>
      <c r="AN45" s="5" t="str">
        <f t="shared" si="7"/>
        <v/>
      </c>
      <c r="AP45" s="5" t="str">
        <f t="shared" si="12"/>
        <v/>
      </c>
      <c r="AS45" s="5">
        <f t="shared" si="9"/>
        <v>90999.618749999994</v>
      </c>
      <c r="AT45" s="11">
        <f t="shared" si="13"/>
        <v>1.5105227570879607</v>
      </c>
      <c r="AU45" s="5">
        <f t="shared" si="10"/>
        <v>1510.5227570879606</v>
      </c>
    </row>
    <row r="46" spans="1:47" x14ac:dyDescent="0.25">
      <c r="A46" s="1" t="s">
        <v>124</v>
      </c>
      <c r="B46" s="1" t="s">
        <v>125</v>
      </c>
      <c r="C46" s="1" t="s">
        <v>126</v>
      </c>
      <c r="D46" s="1" t="s">
        <v>272</v>
      </c>
      <c r="E46" s="1" t="s">
        <v>79</v>
      </c>
      <c r="F46" s="1" t="s">
        <v>108</v>
      </c>
      <c r="G46" s="1" t="s">
        <v>53</v>
      </c>
      <c r="H46" s="1" t="s">
        <v>66</v>
      </c>
      <c r="I46" s="2">
        <v>40</v>
      </c>
      <c r="J46" s="2">
        <v>19.45</v>
      </c>
      <c r="K46" s="30">
        <f t="shared" si="5"/>
        <v>19.45</v>
      </c>
      <c r="L46" s="30">
        <f t="shared" si="6"/>
        <v>0</v>
      </c>
      <c r="P46" s="6">
        <v>19.2</v>
      </c>
      <c r="Q46" s="5">
        <v>47856</v>
      </c>
      <c r="R46" s="7">
        <v>0.25</v>
      </c>
      <c r="S46" s="5">
        <v>366.71875</v>
      </c>
      <c r="AL46" s="5" t="str">
        <f t="shared" si="11"/>
        <v/>
      </c>
      <c r="AN46" s="5" t="str">
        <f t="shared" si="7"/>
        <v/>
      </c>
      <c r="AP46" s="5" t="str">
        <f t="shared" si="12"/>
        <v/>
      </c>
      <c r="AS46" s="5">
        <f t="shared" si="9"/>
        <v>48222.71875</v>
      </c>
      <c r="AT46" s="11">
        <f t="shared" si="13"/>
        <v>0.8004595522607868</v>
      </c>
      <c r="AU46" s="5">
        <f t="shared" si="10"/>
        <v>800.45955226078684</v>
      </c>
    </row>
    <row r="47" spans="1:47" x14ac:dyDescent="0.25">
      <c r="A47" s="1" t="s">
        <v>124</v>
      </c>
      <c r="B47" s="1" t="s">
        <v>125</v>
      </c>
      <c r="C47" s="1" t="s">
        <v>126</v>
      </c>
      <c r="D47" s="1" t="s">
        <v>272</v>
      </c>
      <c r="E47" s="1" t="s">
        <v>82</v>
      </c>
      <c r="F47" s="1" t="s">
        <v>108</v>
      </c>
      <c r="G47" s="1" t="s">
        <v>53</v>
      </c>
      <c r="H47" s="1" t="s">
        <v>66</v>
      </c>
      <c r="I47" s="2">
        <v>40</v>
      </c>
      <c r="J47" s="2">
        <v>19.3</v>
      </c>
      <c r="K47" s="30">
        <f t="shared" si="5"/>
        <v>19.3</v>
      </c>
      <c r="L47" s="30">
        <f t="shared" si="6"/>
        <v>0</v>
      </c>
      <c r="N47" s="4">
        <v>0.2</v>
      </c>
      <c r="O47" s="5">
        <v>541.5</v>
      </c>
      <c r="P47" s="6">
        <v>19.100000000000001</v>
      </c>
      <c r="Q47" s="5">
        <v>47606.749999999993</v>
      </c>
      <c r="AL47" s="5" t="str">
        <f t="shared" si="11"/>
        <v/>
      </c>
      <c r="AN47" s="5" t="str">
        <f t="shared" si="7"/>
        <v/>
      </c>
      <c r="AP47" s="5" t="str">
        <f t="shared" si="12"/>
        <v/>
      </c>
      <c r="AS47" s="5">
        <f t="shared" si="9"/>
        <v>48148.249999999993</v>
      </c>
      <c r="AT47" s="11">
        <f t="shared" si="13"/>
        <v>0.7992234290427771</v>
      </c>
      <c r="AU47" s="5">
        <f t="shared" si="10"/>
        <v>799.22342904277707</v>
      </c>
    </row>
    <row r="48" spans="1:47" x14ac:dyDescent="0.25">
      <c r="A48" s="1" t="s">
        <v>127</v>
      </c>
      <c r="B48" s="1" t="s">
        <v>110</v>
      </c>
      <c r="C48" s="1" t="s">
        <v>111</v>
      </c>
      <c r="D48" s="1" t="s">
        <v>272</v>
      </c>
      <c r="E48" s="1" t="s">
        <v>79</v>
      </c>
      <c r="F48" s="1" t="s">
        <v>108</v>
      </c>
      <c r="G48" s="1" t="s">
        <v>53</v>
      </c>
      <c r="H48" s="1" t="s">
        <v>66</v>
      </c>
      <c r="I48" s="2">
        <v>40</v>
      </c>
      <c r="J48" s="2">
        <v>19.45</v>
      </c>
      <c r="K48" s="30">
        <f t="shared" si="5"/>
        <v>19.45</v>
      </c>
      <c r="L48" s="30">
        <f t="shared" si="6"/>
        <v>0</v>
      </c>
      <c r="P48" s="6">
        <v>6.99</v>
      </c>
      <c r="Q48" s="5">
        <v>17422.575000000001</v>
      </c>
      <c r="R48" s="7">
        <v>11.56</v>
      </c>
      <c r="S48" s="5">
        <v>16957.075000000001</v>
      </c>
      <c r="T48" s="8">
        <v>0.9</v>
      </c>
      <c r="U48" s="5">
        <v>396</v>
      </c>
      <c r="AL48" s="5" t="str">
        <f t="shared" si="11"/>
        <v/>
      </c>
      <c r="AN48" s="5" t="str">
        <f t="shared" si="7"/>
        <v/>
      </c>
      <c r="AP48" s="5" t="str">
        <f t="shared" si="12"/>
        <v/>
      </c>
      <c r="AS48" s="5">
        <f t="shared" si="9"/>
        <v>34775.65</v>
      </c>
      <c r="AT48" s="11">
        <f t="shared" si="13"/>
        <v>0.57724869003943979</v>
      </c>
      <c r="AU48" s="5">
        <f t="shared" si="10"/>
        <v>577.24869003943979</v>
      </c>
    </row>
    <row r="49" spans="1:47" x14ac:dyDescent="0.25">
      <c r="A49" s="1" t="s">
        <v>127</v>
      </c>
      <c r="B49" s="1" t="s">
        <v>110</v>
      </c>
      <c r="C49" s="1" t="s">
        <v>111</v>
      </c>
      <c r="D49" s="1" t="s">
        <v>272</v>
      </c>
      <c r="E49" s="1" t="s">
        <v>82</v>
      </c>
      <c r="F49" s="1" t="s">
        <v>108</v>
      </c>
      <c r="G49" s="1" t="s">
        <v>53</v>
      </c>
      <c r="H49" s="1" t="s">
        <v>66</v>
      </c>
      <c r="I49" s="2">
        <v>40</v>
      </c>
      <c r="J49" s="2">
        <v>19.399999999999999</v>
      </c>
      <c r="K49" s="30">
        <f t="shared" si="5"/>
        <v>19.399999999999999</v>
      </c>
      <c r="L49" s="30">
        <f t="shared" si="6"/>
        <v>0</v>
      </c>
      <c r="P49" s="6">
        <v>18.5</v>
      </c>
      <c r="Q49" s="5">
        <v>46111.250000000007</v>
      </c>
      <c r="R49" s="7">
        <v>0.9</v>
      </c>
      <c r="S49" s="5">
        <v>1320.1875</v>
      </c>
      <c r="AL49" s="5" t="str">
        <f t="shared" si="11"/>
        <v/>
      </c>
      <c r="AN49" s="5" t="str">
        <f t="shared" si="7"/>
        <v/>
      </c>
      <c r="AP49" s="5" t="str">
        <f t="shared" si="12"/>
        <v/>
      </c>
      <c r="AS49" s="5">
        <f t="shared" si="9"/>
        <v>47431.437500000007</v>
      </c>
      <c r="AT49" s="11">
        <f t="shared" si="13"/>
        <v>0.78732490014025802</v>
      </c>
      <c r="AU49" s="5">
        <f t="shared" si="10"/>
        <v>787.32490014025802</v>
      </c>
    </row>
    <row r="50" spans="1:47" x14ac:dyDescent="0.25">
      <c r="A50" s="1" t="s">
        <v>128</v>
      </c>
      <c r="B50" s="1" t="s">
        <v>125</v>
      </c>
      <c r="C50" s="1" t="s">
        <v>126</v>
      </c>
      <c r="D50" s="1" t="s">
        <v>272</v>
      </c>
      <c r="E50" s="1" t="s">
        <v>84</v>
      </c>
      <c r="F50" s="1" t="s">
        <v>108</v>
      </c>
      <c r="G50" s="1" t="s">
        <v>53</v>
      </c>
      <c r="H50" s="1" t="s">
        <v>66</v>
      </c>
      <c r="I50" s="2">
        <v>74</v>
      </c>
      <c r="J50" s="2">
        <v>37.909999999999997</v>
      </c>
      <c r="K50" s="30">
        <f t="shared" si="5"/>
        <v>37.910000000000004</v>
      </c>
      <c r="L50" s="30">
        <f t="shared" si="6"/>
        <v>0</v>
      </c>
      <c r="P50" s="6">
        <v>8.99</v>
      </c>
      <c r="Q50" s="5">
        <v>22407.575000000001</v>
      </c>
      <c r="R50" s="7">
        <v>19.03</v>
      </c>
      <c r="S50" s="5">
        <v>27914.6325</v>
      </c>
      <c r="T50" s="8">
        <v>9.8899999999999988</v>
      </c>
      <c r="U50" s="5">
        <v>4351.5999999999995</v>
      </c>
      <c r="AL50" s="5" t="str">
        <f t="shared" si="11"/>
        <v/>
      </c>
      <c r="AN50" s="5" t="str">
        <f t="shared" si="7"/>
        <v/>
      </c>
      <c r="AP50" s="5" t="str">
        <f t="shared" si="12"/>
        <v/>
      </c>
      <c r="AS50" s="5">
        <f t="shared" si="9"/>
        <v>54673.807500000003</v>
      </c>
      <c r="AT50" s="11">
        <f t="shared" si="13"/>
        <v>0.90754259830782458</v>
      </c>
      <c r="AU50" s="5">
        <f t="shared" si="10"/>
        <v>907.54259830782451</v>
      </c>
    </row>
    <row r="51" spans="1:47" x14ac:dyDescent="0.25">
      <c r="A51" s="1" t="s">
        <v>128</v>
      </c>
      <c r="B51" s="1" t="s">
        <v>125</v>
      </c>
      <c r="C51" s="1" t="s">
        <v>126</v>
      </c>
      <c r="D51" s="1" t="s">
        <v>272</v>
      </c>
      <c r="E51" s="1" t="s">
        <v>58</v>
      </c>
      <c r="F51" s="1" t="s">
        <v>108</v>
      </c>
      <c r="G51" s="1" t="s">
        <v>53</v>
      </c>
      <c r="H51" s="1" t="s">
        <v>66</v>
      </c>
      <c r="I51" s="2">
        <v>74</v>
      </c>
      <c r="J51" s="2">
        <v>32.31</v>
      </c>
      <c r="K51" s="30">
        <f t="shared" si="5"/>
        <v>32.31</v>
      </c>
      <c r="L51" s="30">
        <f t="shared" si="6"/>
        <v>0</v>
      </c>
      <c r="N51" s="4">
        <v>0.66</v>
      </c>
      <c r="O51" s="5">
        <v>1786.95</v>
      </c>
      <c r="P51" s="6">
        <v>30.96</v>
      </c>
      <c r="Q51" s="5">
        <v>77167.8</v>
      </c>
      <c r="R51" s="7">
        <v>0.43</v>
      </c>
      <c r="S51" s="5">
        <v>630.75625000000002</v>
      </c>
      <c r="AB51" s="10">
        <v>0.26</v>
      </c>
      <c r="AC51" s="5">
        <v>41.274999999999999</v>
      </c>
      <c r="AL51" s="5" t="str">
        <f t="shared" si="11"/>
        <v/>
      </c>
      <c r="AN51" s="5" t="str">
        <f t="shared" si="7"/>
        <v/>
      </c>
      <c r="AP51" s="5" t="str">
        <f t="shared" si="12"/>
        <v/>
      </c>
      <c r="AS51" s="5">
        <f t="shared" si="9"/>
        <v>79626.78125</v>
      </c>
      <c r="AT51" s="11">
        <f t="shared" si="13"/>
        <v>1.3217425172101607</v>
      </c>
      <c r="AU51" s="5">
        <f t="shared" si="10"/>
        <v>1321.7425172101607</v>
      </c>
    </row>
    <row r="52" spans="1:47" x14ac:dyDescent="0.25">
      <c r="A52" s="1" t="s">
        <v>129</v>
      </c>
      <c r="B52" s="1" t="s">
        <v>110</v>
      </c>
      <c r="C52" s="1" t="s">
        <v>111</v>
      </c>
      <c r="D52" s="1" t="s">
        <v>272</v>
      </c>
      <c r="E52" s="1" t="s">
        <v>58</v>
      </c>
      <c r="F52" s="1" t="s">
        <v>108</v>
      </c>
      <c r="G52" s="1" t="s">
        <v>53</v>
      </c>
      <c r="H52" s="1" t="s">
        <v>66</v>
      </c>
      <c r="I52" s="2">
        <v>6</v>
      </c>
      <c r="J52" s="2">
        <v>5.03</v>
      </c>
      <c r="K52" s="30">
        <f t="shared" si="5"/>
        <v>5.03</v>
      </c>
      <c r="L52" s="30">
        <f t="shared" si="6"/>
        <v>0</v>
      </c>
      <c r="P52" s="6">
        <v>1.78</v>
      </c>
      <c r="Q52" s="5">
        <v>4436.6499999999996</v>
      </c>
      <c r="Z52" s="9">
        <v>1.32</v>
      </c>
      <c r="AA52" s="5">
        <v>232.65</v>
      </c>
      <c r="AB52" s="10">
        <v>1.93</v>
      </c>
      <c r="AC52" s="5">
        <v>306.38749999999999</v>
      </c>
      <c r="AL52" s="5" t="str">
        <f t="shared" si="11"/>
        <v/>
      </c>
      <c r="AN52" s="5" t="str">
        <f t="shared" si="7"/>
        <v/>
      </c>
      <c r="AP52" s="5" t="str">
        <f t="shared" si="12"/>
        <v/>
      </c>
      <c r="AS52" s="5">
        <f t="shared" si="9"/>
        <v>4975.6874999999991</v>
      </c>
      <c r="AT52" s="11">
        <f t="shared" si="13"/>
        <v>8.2592535047385576E-2</v>
      </c>
      <c r="AU52" s="5">
        <f t="shared" si="10"/>
        <v>82.592535047385581</v>
      </c>
    </row>
    <row r="53" spans="1:47" x14ac:dyDescent="0.25">
      <c r="A53" s="1" t="s">
        <v>130</v>
      </c>
      <c r="B53" s="1" t="s">
        <v>131</v>
      </c>
      <c r="C53" s="1" t="s">
        <v>132</v>
      </c>
      <c r="D53" s="1" t="s">
        <v>286</v>
      </c>
      <c r="E53" s="1" t="s">
        <v>80</v>
      </c>
      <c r="F53" s="1" t="s">
        <v>133</v>
      </c>
      <c r="G53" s="1" t="s">
        <v>53</v>
      </c>
      <c r="H53" s="1" t="s">
        <v>66</v>
      </c>
      <c r="I53" s="2">
        <v>78.44</v>
      </c>
      <c r="J53" s="2">
        <v>38.85</v>
      </c>
      <c r="K53" s="30">
        <f t="shared" si="5"/>
        <v>38.86</v>
      </c>
      <c r="L53" s="30">
        <f t="shared" si="6"/>
        <v>0</v>
      </c>
      <c r="R53" s="7">
        <v>36.9</v>
      </c>
      <c r="S53" s="5">
        <v>54127.6875</v>
      </c>
      <c r="T53" s="8">
        <v>1.96</v>
      </c>
      <c r="U53" s="5">
        <v>862.4</v>
      </c>
      <c r="AL53" s="5" t="str">
        <f t="shared" si="11"/>
        <v/>
      </c>
      <c r="AN53" s="5" t="str">
        <f t="shared" si="7"/>
        <v/>
      </c>
      <c r="AP53" s="5" t="str">
        <f t="shared" si="12"/>
        <v/>
      </c>
      <c r="AS53" s="5">
        <f t="shared" si="9"/>
        <v>54990.087500000001</v>
      </c>
      <c r="AT53" s="11">
        <f t="shared" si="13"/>
        <v>0.91279259983721872</v>
      </c>
      <c r="AU53" s="5">
        <f t="shared" si="10"/>
        <v>912.79259983721875</v>
      </c>
    </row>
    <row r="54" spans="1:47" x14ac:dyDescent="0.25">
      <c r="A54" s="1" t="s">
        <v>130</v>
      </c>
      <c r="B54" s="1" t="s">
        <v>131</v>
      </c>
      <c r="C54" s="1" t="s">
        <v>132</v>
      </c>
      <c r="D54" s="1" t="s">
        <v>286</v>
      </c>
      <c r="E54" s="1" t="s">
        <v>74</v>
      </c>
      <c r="F54" s="1" t="s">
        <v>133</v>
      </c>
      <c r="G54" s="1" t="s">
        <v>53</v>
      </c>
      <c r="H54" s="1" t="s">
        <v>66</v>
      </c>
      <c r="I54" s="2">
        <v>78.44</v>
      </c>
      <c r="J54" s="2">
        <v>37.49</v>
      </c>
      <c r="K54" s="30">
        <f t="shared" si="5"/>
        <v>37.49</v>
      </c>
      <c r="L54" s="30">
        <f t="shared" si="6"/>
        <v>0</v>
      </c>
      <c r="R54" s="7">
        <v>37.49</v>
      </c>
      <c r="S54" s="5">
        <v>54993.143750000003</v>
      </c>
      <c r="AL54" s="5" t="str">
        <f t="shared" si="11"/>
        <v/>
      </c>
      <c r="AN54" s="5" t="str">
        <f t="shared" si="7"/>
        <v/>
      </c>
      <c r="AP54" s="5" t="str">
        <f t="shared" si="12"/>
        <v/>
      </c>
      <c r="AS54" s="5">
        <f t="shared" si="9"/>
        <v>54993.143750000003</v>
      </c>
      <c r="AT54" s="11">
        <f t="shared" si="13"/>
        <v>0.91284333120554495</v>
      </c>
      <c r="AU54" s="5">
        <f t="shared" si="10"/>
        <v>912.84333120554493</v>
      </c>
    </row>
    <row r="55" spans="1:47" x14ac:dyDescent="0.25">
      <c r="A55" s="1" t="s">
        <v>134</v>
      </c>
      <c r="B55" s="1" t="s">
        <v>135</v>
      </c>
      <c r="C55" s="1" t="s">
        <v>136</v>
      </c>
      <c r="D55" s="1" t="s">
        <v>280</v>
      </c>
      <c r="E55" s="1" t="s">
        <v>51</v>
      </c>
      <c r="F55" s="1" t="s">
        <v>133</v>
      </c>
      <c r="G55" s="1" t="s">
        <v>53</v>
      </c>
      <c r="H55" s="1" t="s">
        <v>66</v>
      </c>
      <c r="I55" s="2">
        <v>78.44</v>
      </c>
      <c r="J55" s="2">
        <v>36.42</v>
      </c>
      <c r="K55" s="30">
        <f t="shared" si="5"/>
        <v>36.42</v>
      </c>
      <c r="L55" s="30">
        <f t="shared" si="6"/>
        <v>0</v>
      </c>
      <c r="R55" s="7">
        <v>36.42</v>
      </c>
      <c r="S55" s="5">
        <v>53423.587500000001</v>
      </c>
      <c r="AL55" s="5" t="str">
        <f t="shared" si="11"/>
        <v/>
      </c>
      <c r="AN55" s="5" t="str">
        <f t="shared" si="7"/>
        <v/>
      </c>
      <c r="AP55" s="5" t="str">
        <f t="shared" si="12"/>
        <v/>
      </c>
      <c r="AS55" s="5">
        <f t="shared" si="9"/>
        <v>53423.587500000001</v>
      </c>
      <c r="AT55" s="11">
        <f t="shared" si="13"/>
        <v>0.88678992057897954</v>
      </c>
      <c r="AU55" s="5">
        <f t="shared" si="10"/>
        <v>886.78992057897949</v>
      </c>
    </row>
    <row r="56" spans="1:47" x14ac:dyDescent="0.25">
      <c r="A56" s="1" t="s">
        <v>134</v>
      </c>
      <c r="B56" s="1" t="s">
        <v>135</v>
      </c>
      <c r="C56" s="1" t="s">
        <v>136</v>
      </c>
      <c r="D56" s="1" t="s">
        <v>280</v>
      </c>
      <c r="E56" s="1" t="s">
        <v>81</v>
      </c>
      <c r="F56" s="1" t="s">
        <v>133</v>
      </c>
      <c r="G56" s="1" t="s">
        <v>53</v>
      </c>
      <c r="H56" s="1" t="s">
        <v>66</v>
      </c>
      <c r="I56" s="2">
        <v>78.44</v>
      </c>
      <c r="J56" s="2">
        <v>38.340000000000003</v>
      </c>
      <c r="K56" s="30">
        <f t="shared" si="5"/>
        <v>38.340000000000003</v>
      </c>
      <c r="L56" s="30">
        <f t="shared" si="6"/>
        <v>0</v>
      </c>
      <c r="R56" s="7">
        <v>36.18</v>
      </c>
      <c r="S56" s="5">
        <v>53071.537499999999</v>
      </c>
      <c r="T56" s="8">
        <v>2.16</v>
      </c>
      <c r="U56" s="5">
        <v>950.40000000000009</v>
      </c>
      <c r="AL56" s="5" t="str">
        <f t="shared" si="11"/>
        <v/>
      </c>
      <c r="AN56" s="5" t="str">
        <f t="shared" si="7"/>
        <v/>
      </c>
      <c r="AP56" s="5" t="str">
        <f t="shared" si="12"/>
        <v/>
      </c>
      <c r="AS56" s="5">
        <f t="shared" si="9"/>
        <v>54021.9375</v>
      </c>
      <c r="AT56" s="11">
        <f t="shared" si="13"/>
        <v>0.89672206429692869</v>
      </c>
      <c r="AU56" s="5">
        <f t="shared" si="10"/>
        <v>896.72206429692869</v>
      </c>
    </row>
    <row r="57" spans="1:47" x14ac:dyDescent="0.25">
      <c r="A57" s="1" t="s">
        <v>137</v>
      </c>
      <c r="B57" s="1" t="s">
        <v>138</v>
      </c>
      <c r="C57" s="1" t="s">
        <v>139</v>
      </c>
      <c r="D57" s="1" t="s">
        <v>275</v>
      </c>
      <c r="E57" s="1" t="s">
        <v>102</v>
      </c>
      <c r="F57" s="1" t="s">
        <v>133</v>
      </c>
      <c r="G57" s="1" t="s">
        <v>53</v>
      </c>
      <c r="H57" s="1" t="s">
        <v>66</v>
      </c>
      <c r="I57" s="2">
        <v>76.88</v>
      </c>
      <c r="J57" s="2">
        <v>36.619999999999997</v>
      </c>
      <c r="K57" s="30">
        <f t="shared" si="5"/>
        <v>36.619999999999997</v>
      </c>
      <c r="L57" s="30">
        <f t="shared" si="6"/>
        <v>0</v>
      </c>
      <c r="T57" s="8">
        <v>36.619999999999997</v>
      </c>
      <c r="U57" s="5">
        <v>16112.8</v>
      </c>
      <c r="AL57" s="5" t="str">
        <f t="shared" si="11"/>
        <v/>
      </c>
      <c r="AN57" s="5" t="str">
        <f t="shared" si="7"/>
        <v/>
      </c>
      <c r="AP57" s="5" t="str">
        <f t="shared" si="12"/>
        <v/>
      </c>
      <c r="AS57" s="5">
        <f t="shared" si="9"/>
        <v>16112.8</v>
      </c>
      <c r="AT57" s="11">
        <f t="shared" si="13"/>
        <v>0.26745992362090959</v>
      </c>
      <c r="AU57" s="5">
        <f t="shared" si="10"/>
        <v>267.45992362090959</v>
      </c>
    </row>
    <row r="58" spans="1:47" x14ac:dyDescent="0.25">
      <c r="A58" s="1" t="s">
        <v>137</v>
      </c>
      <c r="B58" s="1" t="s">
        <v>138</v>
      </c>
      <c r="C58" s="1" t="s">
        <v>139</v>
      </c>
      <c r="D58" s="1" t="s">
        <v>275</v>
      </c>
      <c r="E58" s="1" t="s">
        <v>103</v>
      </c>
      <c r="F58" s="1" t="s">
        <v>133</v>
      </c>
      <c r="G58" s="1" t="s">
        <v>53</v>
      </c>
      <c r="H58" s="1" t="s">
        <v>66</v>
      </c>
      <c r="I58" s="2">
        <v>76.88</v>
      </c>
      <c r="J58" s="2">
        <v>37.47</v>
      </c>
      <c r="K58" s="30">
        <f t="shared" si="5"/>
        <v>37.47</v>
      </c>
      <c r="L58" s="30">
        <f t="shared" si="6"/>
        <v>0</v>
      </c>
      <c r="R58" s="7">
        <v>6.37</v>
      </c>
      <c r="S58" s="5">
        <v>9343.9937499999996</v>
      </c>
      <c r="T58" s="8">
        <v>31.1</v>
      </c>
      <c r="U58" s="5">
        <v>13684</v>
      </c>
      <c r="AL58" s="5" t="str">
        <f t="shared" si="11"/>
        <v/>
      </c>
      <c r="AN58" s="5" t="str">
        <f t="shared" si="7"/>
        <v/>
      </c>
      <c r="AP58" s="5" t="str">
        <f t="shared" si="12"/>
        <v/>
      </c>
      <c r="AS58" s="5">
        <f t="shared" si="9"/>
        <v>23027.993750000001</v>
      </c>
      <c r="AT58" s="11">
        <f t="shared" si="13"/>
        <v>0.38224675100030936</v>
      </c>
      <c r="AU58" s="5">
        <f t="shared" si="10"/>
        <v>382.24675100030936</v>
      </c>
    </row>
    <row r="59" spans="1:47" x14ac:dyDescent="0.25">
      <c r="A59" s="1" t="s">
        <v>140</v>
      </c>
      <c r="B59" s="1" t="s">
        <v>141</v>
      </c>
      <c r="C59" s="1" t="s">
        <v>139</v>
      </c>
      <c r="D59" s="1" t="s">
        <v>275</v>
      </c>
      <c r="E59" s="1" t="s">
        <v>64</v>
      </c>
      <c r="F59" s="1" t="s">
        <v>133</v>
      </c>
      <c r="G59" s="1" t="s">
        <v>53</v>
      </c>
      <c r="H59" s="1" t="s">
        <v>66</v>
      </c>
      <c r="I59" s="2">
        <v>80</v>
      </c>
      <c r="J59" s="2">
        <v>37.5</v>
      </c>
      <c r="K59" s="30">
        <f t="shared" si="5"/>
        <v>37.5</v>
      </c>
      <c r="L59" s="30">
        <f t="shared" si="6"/>
        <v>0</v>
      </c>
      <c r="T59" s="8">
        <v>37.5</v>
      </c>
      <c r="U59" s="5">
        <v>16500</v>
      </c>
      <c r="AL59" s="5" t="str">
        <f t="shared" si="11"/>
        <v/>
      </c>
      <c r="AN59" s="5" t="str">
        <f t="shared" si="7"/>
        <v/>
      </c>
      <c r="AP59" s="5" t="str">
        <f t="shared" si="12"/>
        <v/>
      </c>
      <c r="AS59" s="5">
        <f t="shared" si="9"/>
        <v>16500</v>
      </c>
      <c r="AT59" s="11">
        <f t="shared" si="13"/>
        <v>0.27388714188378238</v>
      </c>
      <c r="AU59" s="5">
        <f t="shared" si="10"/>
        <v>273.88714188378236</v>
      </c>
    </row>
    <row r="60" spans="1:47" x14ac:dyDescent="0.25">
      <c r="A60" s="1" t="s">
        <v>140</v>
      </c>
      <c r="B60" s="1" t="s">
        <v>141</v>
      </c>
      <c r="C60" s="1" t="s">
        <v>139</v>
      </c>
      <c r="D60" s="1" t="s">
        <v>275</v>
      </c>
      <c r="E60" s="1" t="s">
        <v>96</v>
      </c>
      <c r="F60" s="1" t="s">
        <v>133</v>
      </c>
      <c r="G60" s="1" t="s">
        <v>53</v>
      </c>
      <c r="H60" s="1" t="s">
        <v>66</v>
      </c>
      <c r="I60" s="2">
        <v>80</v>
      </c>
      <c r="J60" s="2">
        <v>38.75</v>
      </c>
      <c r="K60" s="30">
        <f t="shared" si="5"/>
        <v>38.74</v>
      </c>
      <c r="L60" s="30">
        <f t="shared" si="6"/>
        <v>0</v>
      </c>
      <c r="R60" s="7">
        <v>13.69</v>
      </c>
      <c r="S60" s="5">
        <v>20081.518749999999</v>
      </c>
      <c r="T60" s="8">
        <v>25.05</v>
      </c>
      <c r="U60" s="5">
        <v>11022</v>
      </c>
      <c r="AL60" s="5" t="str">
        <f t="shared" si="11"/>
        <v/>
      </c>
      <c r="AN60" s="5" t="str">
        <f t="shared" si="7"/>
        <v/>
      </c>
      <c r="AP60" s="5" t="str">
        <f t="shared" si="12"/>
        <v/>
      </c>
      <c r="AS60" s="5">
        <f t="shared" si="9"/>
        <v>31103.518749999999</v>
      </c>
      <c r="AT60" s="11">
        <f t="shared" si="13"/>
        <v>0.5162941729070385</v>
      </c>
      <c r="AU60" s="5">
        <f t="shared" si="10"/>
        <v>516.2941729070385</v>
      </c>
    </row>
    <row r="61" spans="1:47" x14ac:dyDescent="0.25">
      <c r="A61" s="1" t="s">
        <v>142</v>
      </c>
      <c r="B61" s="1" t="s">
        <v>143</v>
      </c>
      <c r="C61" s="1" t="s">
        <v>144</v>
      </c>
      <c r="D61" s="1" t="s">
        <v>274</v>
      </c>
      <c r="E61" s="1" t="s">
        <v>70</v>
      </c>
      <c r="F61" s="1" t="s">
        <v>133</v>
      </c>
      <c r="G61" s="1" t="s">
        <v>53</v>
      </c>
      <c r="H61" s="1" t="s">
        <v>66</v>
      </c>
      <c r="I61" s="2">
        <v>40</v>
      </c>
      <c r="J61" s="2">
        <v>38.5</v>
      </c>
      <c r="K61" s="30">
        <f t="shared" si="5"/>
        <v>38.5</v>
      </c>
      <c r="L61" s="30">
        <f t="shared" si="6"/>
        <v>0</v>
      </c>
      <c r="T61" s="8">
        <v>38.5</v>
      </c>
      <c r="U61" s="5">
        <v>16940</v>
      </c>
      <c r="AL61" s="5" t="str">
        <f t="shared" si="11"/>
        <v/>
      </c>
      <c r="AN61" s="5" t="str">
        <f t="shared" si="7"/>
        <v/>
      </c>
      <c r="AP61" s="5" t="str">
        <f t="shared" si="12"/>
        <v/>
      </c>
      <c r="AS61" s="5">
        <f t="shared" si="9"/>
        <v>16940</v>
      </c>
      <c r="AT61" s="11">
        <f t="shared" si="13"/>
        <v>0.28119079900068322</v>
      </c>
      <c r="AU61" s="5">
        <f t="shared" si="10"/>
        <v>281.19079900068323</v>
      </c>
    </row>
    <row r="62" spans="1:47" x14ac:dyDescent="0.25">
      <c r="A62" s="1" t="s">
        <v>145</v>
      </c>
      <c r="B62" s="1" t="s">
        <v>146</v>
      </c>
      <c r="C62" s="1" t="s">
        <v>144</v>
      </c>
      <c r="D62" s="1" t="s">
        <v>272</v>
      </c>
      <c r="E62" s="1" t="s">
        <v>92</v>
      </c>
      <c r="F62" s="1" t="s">
        <v>133</v>
      </c>
      <c r="G62" s="1" t="s">
        <v>53</v>
      </c>
      <c r="H62" s="1" t="s">
        <v>66</v>
      </c>
      <c r="I62" s="2">
        <v>40</v>
      </c>
      <c r="J62" s="2">
        <v>38.07</v>
      </c>
      <c r="K62" s="30">
        <f t="shared" si="5"/>
        <v>31.92</v>
      </c>
      <c r="L62" s="30">
        <f t="shared" si="6"/>
        <v>6.14</v>
      </c>
      <c r="T62" s="8">
        <v>31.92</v>
      </c>
      <c r="U62" s="5">
        <v>14044.8</v>
      </c>
      <c r="AL62" s="5" t="str">
        <f t="shared" si="11"/>
        <v/>
      </c>
      <c r="AN62" s="5" t="str">
        <f t="shared" si="7"/>
        <v/>
      </c>
      <c r="AP62" s="5" t="str">
        <f t="shared" si="12"/>
        <v/>
      </c>
      <c r="AR62" s="2">
        <v>6.14</v>
      </c>
      <c r="AS62" s="5">
        <f t="shared" si="9"/>
        <v>14044.8</v>
      </c>
      <c r="AT62" s="11">
        <f t="shared" si="13"/>
        <v>0.23313273517147556</v>
      </c>
      <c r="AU62" s="5">
        <f t="shared" si="10"/>
        <v>233.13273517147556</v>
      </c>
    </row>
    <row r="63" spans="1:47" x14ac:dyDescent="0.25">
      <c r="A63" s="1" t="s">
        <v>147</v>
      </c>
      <c r="B63" s="1" t="s">
        <v>146</v>
      </c>
      <c r="C63" s="1" t="s">
        <v>144</v>
      </c>
      <c r="D63" s="1" t="s">
        <v>272</v>
      </c>
      <c r="E63" s="1" t="s">
        <v>84</v>
      </c>
      <c r="F63" s="1" t="s">
        <v>133</v>
      </c>
      <c r="G63" s="1" t="s">
        <v>53</v>
      </c>
      <c r="H63" s="1" t="s">
        <v>66</v>
      </c>
      <c r="I63" s="2">
        <v>80</v>
      </c>
      <c r="J63" s="2">
        <v>39.22</v>
      </c>
      <c r="K63" s="30">
        <f t="shared" si="5"/>
        <v>39.22</v>
      </c>
      <c r="L63" s="30">
        <f t="shared" si="6"/>
        <v>0</v>
      </c>
      <c r="R63" s="7">
        <v>29.43</v>
      </c>
      <c r="S63" s="5">
        <v>43170.131249999999</v>
      </c>
      <c r="T63" s="8">
        <v>9.7899999999999991</v>
      </c>
      <c r="U63" s="5">
        <v>4307.5999999999995</v>
      </c>
      <c r="AL63" s="5" t="str">
        <f t="shared" si="11"/>
        <v/>
      </c>
      <c r="AN63" s="5" t="str">
        <f t="shared" si="7"/>
        <v/>
      </c>
      <c r="AP63" s="5" t="str">
        <f t="shared" si="12"/>
        <v/>
      </c>
      <c r="AS63" s="5">
        <f t="shared" si="9"/>
        <v>47477.731249999997</v>
      </c>
      <c r="AT63" s="11">
        <f t="shared" si="13"/>
        <v>0.78809334031447498</v>
      </c>
      <c r="AU63" s="5">
        <f t="shared" si="10"/>
        <v>788.09334031447497</v>
      </c>
    </row>
    <row r="64" spans="1:47" x14ac:dyDescent="0.25">
      <c r="A64" s="1" t="s">
        <v>147</v>
      </c>
      <c r="B64" s="1" t="s">
        <v>146</v>
      </c>
      <c r="C64" s="1" t="s">
        <v>144</v>
      </c>
      <c r="D64" s="1" t="s">
        <v>272</v>
      </c>
      <c r="E64" s="1" t="s">
        <v>79</v>
      </c>
      <c r="F64" s="1" t="s">
        <v>133</v>
      </c>
      <c r="G64" s="1" t="s">
        <v>53</v>
      </c>
      <c r="H64" s="1" t="s">
        <v>66</v>
      </c>
      <c r="I64" s="2">
        <v>80</v>
      </c>
      <c r="J64" s="2">
        <v>40</v>
      </c>
      <c r="K64" s="30">
        <f t="shared" si="5"/>
        <v>40</v>
      </c>
      <c r="L64" s="30">
        <f t="shared" si="6"/>
        <v>0</v>
      </c>
      <c r="R64" s="7">
        <v>35.81</v>
      </c>
      <c r="S64" s="5">
        <v>52528.793749999997</v>
      </c>
      <c r="T64" s="8">
        <v>4.1900000000000004</v>
      </c>
      <c r="U64" s="5">
        <v>1843.6</v>
      </c>
      <c r="AL64" s="5" t="str">
        <f t="shared" si="11"/>
        <v/>
      </c>
      <c r="AN64" s="5" t="str">
        <f t="shared" si="7"/>
        <v/>
      </c>
      <c r="AP64" s="5" t="str">
        <f t="shared" si="12"/>
        <v/>
      </c>
      <c r="AS64" s="5">
        <f t="shared" si="9"/>
        <v>54372.393749999996</v>
      </c>
      <c r="AT64" s="11">
        <f t="shared" si="13"/>
        <v>0.90253936494346254</v>
      </c>
      <c r="AU64" s="5">
        <f t="shared" si="10"/>
        <v>902.5393649434626</v>
      </c>
    </row>
    <row r="65" spans="1:47" x14ac:dyDescent="0.25">
      <c r="A65" s="1" t="s">
        <v>148</v>
      </c>
      <c r="B65" s="1" t="s">
        <v>146</v>
      </c>
      <c r="C65" s="1" t="s">
        <v>144</v>
      </c>
      <c r="D65" s="1" t="s">
        <v>272</v>
      </c>
      <c r="E65" s="1" t="s">
        <v>97</v>
      </c>
      <c r="F65" s="1" t="s">
        <v>133</v>
      </c>
      <c r="G65" s="1" t="s">
        <v>53</v>
      </c>
      <c r="H65" s="1" t="s">
        <v>66</v>
      </c>
      <c r="I65" s="2">
        <v>80</v>
      </c>
      <c r="J65" s="2">
        <v>39.96</v>
      </c>
      <c r="K65" s="30">
        <f t="shared" si="5"/>
        <v>39.96</v>
      </c>
      <c r="L65" s="30">
        <f t="shared" si="6"/>
        <v>0</v>
      </c>
      <c r="R65" s="7">
        <v>4.6100000000000003</v>
      </c>
      <c r="S65" s="5">
        <v>6762.2937500000007</v>
      </c>
      <c r="T65" s="8">
        <v>35.35</v>
      </c>
      <c r="U65" s="5">
        <v>15554</v>
      </c>
      <c r="AL65" s="5" t="str">
        <f t="shared" si="11"/>
        <v/>
      </c>
      <c r="AN65" s="5" t="str">
        <f t="shared" si="7"/>
        <v/>
      </c>
      <c r="AP65" s="5" t="str">
        <f t="shared" si="12"/>
        <v/>
      </c>
      <c r="AS65" s="5">
        <f t="shared" si="9"/>
        <v>22316.293750000001</v>
      </c>
      <c r="AT65" s="11">
        <f t="shared" si="13"/>
        <v>0.37043308561372218</v>
      </c>
      <c r="AU65" s="5">
        <f t="shared" si="10"/>
        <v>370.4330856137222</v>
      </c>
    </row>
    <row r="66" spans="1:47" x14ac:dyDescent="0.25">
      <c r="A66" s="1" t="s">
        <v>148</v>
      </c>
      <c r="B66" s="1" t="s">
        <v>146</v>
      </c>
      <c r="C66" s="1" t="s">
        <v>144</v>
      </c>
      <c r="D66" s="1" t="s">
        <v>272</v>
      </c>
      <c r="E66" s="1" t="s">
        <v>88</v>
      </c>
      <c r="F66" s="1" t="s">
        <v>133</v>
      </c>
      <c r="G66" s="1" t="s">
        <v>53</v>
      </c>
      <c r="H66" s="1" t="s">
        <v>66</v>
      </c>
      <c r="I66" s="2">
        <v>80</v>
      </c>
      <c r="J66" s="2">
        <v>39.25</v>
      </c>
      <c r="K66" s="30">
        <f t="shared" si="5"/>
        <v>39.260000000000005</v>
      </c>
      <c r="L66" s="30">
        <f t="shared" si="6"/>
        <v>0</v>
      </c>
      <c r="R66" s="7">
        <v>1.17</v>
      </c>
      <c r="S66" s="5">
        <v>1716.2437500000001</v>
      </c>
      <c r="T66" s="8">
        <v>38.090000000000003</v>
      </c>
      <c r="U66" s="5">
        <v>16759.599999999999</v>
      </c>
      <c r="AL66" s="5" t="str">
        <f t="shared" si="11"/>
        <v/>
      </c>
      <c r="AN66" s="5" t="str">
        <f t="shared" si="7"/>
        <v/>
      </c>
      <c r="AP66" s="5" t="str">
        <f t="shared" si="12"/>
        <v/>
      </c>
      <c r="AS66" s="5">
        <f t="shared" si="9"/>
        <v>18475.84375</v>
      </c>
      <c r="AT66" s="11">
        <f t="shared" si="13"/>
        <v>0.30668460839871781</v>
      </c>
      <c r="AU66" s="5">
        <f t="shared" si="10"/>
        <v>306.68460839871778</v>
      </c>
    </row>
    <row r="67" spans="1:47" x14ac:dyDescent="0.25">
      <c r="A67" s="1" t="s">
        <v>149</v>
      </c>
      <c r="B67" s="1" t="s">
        <v>146</v>
      </c>
      <c r="C67" s="1" t="s">
        <v>144</v>
      </c>
      <c r="D67" s="1" t="s">
        <v>272</v>
      </c>
      <c r="E67" s="1" t="s">
        <v>58</v>
      </c>
      <c r="F67" s="1" t="s">
        <v>133</v>
      </c>
      <c r="G67" s="1" t="s">
        <v>53</v>
      </c>
      <c r="H67" s="1" t="s">
        <v>66</v>
      </c>
      <c r="I67" s="2">
        <v>40</v>
      </c>
      <c r="J67" s="2">
        <v>38.229999999999997</v>
      </c>
      <c r="K67" s="30">
        <f t="shared" si="5"/>
        <v>38.229999999999997</v>
      </c>
      <c r="L67" s="30">
        <f t="shared" si="6"/>
        <v>0</v>
      </c>
      <c r="R67" s="7">
        <v>38.229999999999997</v>
      </c>
      <c r="S67" s="5">
        <v>56078.631249999999</v>
      </c>
      <c r="AL67" s="5" t="str">
        <f t="shared" ref="AL67:AL98" si="14">IF(AK67&gt;0,AK67*$AL$1,"")</f>
        <v/>
      </c>
      <c r="AN67" s="5" t="str">
        <f t="shared" si="7"/>
        <v/>
      </c>
      <c r="AP67" s="5" t="str">
        <f t="shared" ref="AP67:AP98" si="15">IF(AO67&gt;0,AO67*$AP$1,"")</f>
        <v/>
      </c>
      <c r="AS67" s="5">
        <f t="shared" si="9"/>
        <v>56078.631249999999</v>
      </c>
      <c r="AT67" s="11">
        <f t="shared" ref="AT67:AT98" si="16">(AS67/$AS$193)*100</f>
        <v>0.93086157780709478</v>
      </c>
      <c r="AU67" s="5">
        <f t="shared" si="10"/>
        <v>930.8615778070947</v>
      </c>
    </row>
    <row r="68" spans="1:47" x14ac:dyDescent="0.25">
      <c r="A68" s="1" t="s">
        <v>150</v>
      </c>
      <c r="B68" s="1" t="s">
        <v>146</v>
      </c>
      <c r="C68" s="1" t="s">
        <v>144</v>
      </c>
      <c r="D68" s="1" t="s">
        <v>272</v>
      </c>
      <c r="E68" s="1" t="s">
        <v>82</v>
      </c>
      <c r="F68" s="1" t="s">
        <v>133</v>
      </c>
      <c r="G68" s="1" t="s">
        <v>53</v>
      </c>
      <c r="H68" s="1" t="s">
        <v>66</v>
      </c>
      <c r="I68" s="2">
        <v>40</v>
      </c>
      <c r="J68" s="2">
        <v>39.26</v>
      </c>
      <c r="K68" s="30">
        <f t="shared" ref="K68:K131" si="17">SUM(N68,P68,R68,T68,V68,X68,Z68,AB68,AE68,AG68,AI68)</f>
        <v>39.260000000000005</v>
      </c>
      <c r="L68" s="30">
        <f t="shared" ref="L68:L131" si="18">SUM(M68,AD68,AK68,AM68,AO68,AQ68,AR68)</f>
        <v>0</v>
      </c>
      <c r="P68" s="6">
        <v>0.76</v>
      </c>
      <c r="Q68" s="5">
        <v>1894.3</v>
      </c>
      <c r="R68" s="7">
        <v>30.14</v>
      </c>
      <c r="S68" s="5">
        <v>44211.612500000003</v>
      </c>
      <c r="T68" s="8">
        <v>8.36</v>
      </c>
      <c r="U68" s="5">
        <v>3678.4</v>
      </c>
      <c r="AL68" s="5" t="str">
        <f t="shared" si="14"/>
        <v/>
      </c>
      <c r="AN68" s="5" t="str">
        <f t="shared" ref="AN68:AN131" si="19">IF(AM68&gt;0,AM68*$AN$1,"")</f>
        <v/>
      </c>
      <c r="AP68" s="5" t="str">
        <f t="shared" si="15"/>
        <v/>
      </c>
      <c r="AS68" s="5">
        <f t="shared" ref="AS68:AS131" si="20">SUM(O68,Q68,S68,U68,W68,Y68,AA68,AC68,AF68,AH68,AJ68)</f>
        <v>49784.312500000007</v>
      </c>
      <c r="AT68" s="11">
        <f t="shared" si="16"/>
        <v>0.82638079159236733</v>
      </c>
      <c r="AU68" s="5">
        <f t="shared" ref="AU68:AU131" si="21">(AT68/100)*$AU$1</f>
        <v>826.38079159236736</v>
      </c>
    </row>
    <row r="69" spans="1:47" x14ac:dyDescent="0.25">
      <c r="A69" s="1" t="s">
        <v>151</v>
      </c>
      <c r="B69" s="1" t="s">
        <v>146</v>
      </c>
      <c r="C69" s="1" t="s">
        <v>144</v>
      </c>
      <c r="D69" s="1" t="s">
        <v>272</v>
      </c>
      <c r="E69" s="1" t="s">
        <v>51</v>
      </c>
      <c r="F69" s="1" t="s">
        <v>152</v>
      </c>
      <c r="G69" s="1" t="s">
        <v>53</v>
      </c>
      <c r="H69" s="1" t="s">
        <v>66</v>
      </c>
      <c r="I69" s="2">
        <v>78.64</v>
      </c>
      <c r="J69" s="2">
        <v>36.93</v>
      </c>
      <c r="K69" s="30">
        <f t="shared" si="17"/>
        <v>36.93</v>
      </c>
      <c r="L69" s="30">
        <f t="shared" si="18"/>
        <v>0</v>
      </c>
      <c r="T69" s="8">
        <v>36.93</v>
      </c>
      <c r="U69" s="5">
        <v>16249.2</v>
      </c>
      <c r="AL69" s="5" t="str">
        <f t="shared" si="14"/>
        <v/>
      </c>
      <c r="AN69" s="5" t="str">
        <f t="shared" si="19"/>
        <v/>
      </c>
      <c r="AP69" s="5" t="str">
        <f t="shared" si="15"/>
        <v/>
      </c>
      <c r="AS69" s="5">
        <f t="shared" si="20"/>
        <v>16249.2</v>
      </c>
      <c r="AT69" s="11">
        <f t="shared" si="16"/>
        <v>0.26972405732714888</v>
      </c>
      <c r="AU69" s="5">
        <f t="shared" si="21"/>
        <v>269.7240573271489</v>
      </c>
    </row>
    <row r="70" spans="1:47" x14ac:dyDescent="0.25">
      <c r="A70" s="1" t="s">
        <v>151</v>
      </c>
      <c r="B70" s="1" t="s">
        <v>146</v>
      </c>
      <c r="C70" s="1" t="s">
        <v>144</v>
      </c>
      <c r="D70" s="1" t="s">
        <v>272</v>
      </c>
      <c r="E70" s="1" t="s">
        <v>81</v>
      </c>
      <c r="F70" s="1" t="s">
        <v>152</v>
      </c>
      <c r="G70" s="1" t="s">
        <v>53</v>
      </c>
      <c r="H70" s="1" t="s">
        <v>66</v>
      </c>
      <c r="I70" s="2">
        <v>78.64</v>
      </c>
      <c r="J70" s="2">
        <v>37.85</v>
      </c>
      <c r="K70" s="30">
        <f t="shared" si="17"/>
        <v>37.85</v>
      </c>
      <c r="L70" s="30">
        <f t="shared" si="18"/>
        <v>0</v>
      </c>
      <c r="T70" s="8">
        <v>37.85</v>
      </c>
      <c r="U70" s="5">
        <v>16654</v>
      </c>
      <c r="AL70" s="5" t="str">
        <f t="shared" si="14"/>
        <v/>
      </c>
      <c r="AN70" s="5" t="str">
        <f t="shared" si="19"/>
        <v/>
      </c>
      <c r="AP70" s="5" t="str">
        <f t="shared" si="15"/>
        <v/>
      </c>
      <c r="AS70" s="5">
        <f t="shared" si="20"/>
        <v>16654</v>
      </c>
      <c r="AT70" s="11">
        <f t="shared" si="16"/>
        <v>0.27644342187469767</v>
      </c>
      <c r="AU70" s="5">
        <f t="shared" si="21"/>
        <v>276.44342187469766</v>
      </c>
    </row>
    <row r="71" spans="1:47" x14ac:dyDescent="0.25">
      <c r="A71" s="1" t="s">
        <v>153</v>
      </c>
      <c r="B71" s="1" t="s">
        <v>146</v>
      </c>
      <c r="C71" s="1" t="s">
        <v>144</v>
      </c>
      <c r="D71" s="1" t="s">
        <v>272</v>
      </c>
      <c r="E71" s="1" t="s">
        <v>80</v>
      </c>
      <c r="F71" s="1" t="s">
        <v>152</v>
      </c>
      <c r="G71" s="1" t="s">
        <v>53</v>
      </c>
      <c r="H71" s="1" t="s">
        <v>66</v>
      </c>
      <c r="I71" s="2">
        <v>79.040000000000006</v>
      </c>
      <c r="J71" s="2">
        <v>39.39</v>
      </c>
      <c r="K71" s="30">
        <f t="shared" si="17"/>
        <v>39.39</v>
      </c>
      <c r="L71" s="30">
        <f t="shared" si="18"/>
        <v>0</v>
      </c>
      <c r="T71" s="8">
        <v>39.39</v>
      </c>
      <c r="U71" s="5">
        <v>17331.599999999999</v>
      </c>
      <c r="AL71" s="5" t="str">
        <f t="shared" si="14"/>
        <v/>
      </c>
      <c r="AN71" s="5" t="str">
        <f t="shared" si="19"/>
        <v/>
      </c>
      <c r="AP71" s="5" t="str">
        <f t="shared" si="15"/>
        <v/>
      </c>
      <c r="AS71" s="5">
        <f t="shared" si="20"/>
        <v>17331.599999999999</v>
      </c>
      <c r="AT71" s="11">
        <f t="shared" si="16"/>
        <v>0.28769105383472499</v>
      </c>
      <c r="AU71" s="5">
        <f t="shared" si="21"/>
        <v>287.69105383472498</v>
      </c>
    </row>
    <row r="72" spans="1:47" x14ac:dyDescent="0.25">
      <c r="A72" s="1" t="s">
        <v>153</v>
      </c>
      <c r="B72" s="1" t="s">
        <v>146</v>
      </c>
      <c r="C72" s="1" t="s">
        <v>144</v>
      </c>
      <c r="D72" s="1" t="s">
        <v>272</v>
      </c>
      <c r="E72" s="1" t="s">
        <v>74</v>
      </c>
      <c r="F72" s="1" t="s">
        <v>152</v>
      </c>
      <c r="G72" s="1" t="s">
        <v>53</v>
      </c>
      <c r="H72" s="1" t="s">
        <v>66</v>
      </c>
      <c r="I72" s="2">
        <v>79.040000000000006</v>
      </c>
      <c r="J72" s="2">
        <v>38.25</v>
      </c>
      <c r="K72" s="30">
        <f t="shared" si="17"/>
        <v>38.25</v>
      </c>
      <c r="L72" s="30">
        <f t="shared" si="18"/>
        <v>0</v>
      </c>
      <c r="T72" s="8">
        <v>38.25</v>
      </c>
      <c r="U72" s="5">
        <v>16830</v>
      </c>
      <c r="AL72" s="5" t="str">
        <f t="shared" si="14"/>
        <v/>
      </c>
      <c r="AN72" s="5" t="str">
        <f t="shared" si="19"/>
        <v/>
      </c>
      <c r="AP72" s="5" t="str">
        <f t="shared" si="15"/>
        <v/>
      </c>
      <c r="AS72" s="5">
        <f t="shared" si="20"/>
        <v>16830</v>
      </c>
      <c r="AT72" s="11">
        <f t="shared" si="16"/>
        <v>0.27936488472145804</v>
      </c>
      <c r="AU72" s="5">
        <f t="shared" si="21"/>
        <v>279.36488472145805</v>
      </c>
    </row>
    <row r="73" spans="1:47" x14ac:dyDescent="0.25">
      <c r="A73" s="1" t="s">
        <v>154</v>
      </c>
      <c r="B73" s="1" t="s">
        <v>146</v>
      </c>
      <c r="C73" s="1" t="s">
        <v>144</v>
      </c>
      <c r="D73" s="1" t="s">
        <v>272</v>
      </c>
      <c r="E73" s="1" t="s">
        <v>64</v>
      </c>
      <c r="F73" s="1" t="s">
        <v>152</v>
      </c>
      <c r="G73" s="1" t="s">
        <v>53</v>
      </c>
      <c r="H73" s="1" t="s">
        <v>66</v>
      </c>
      <c r="I73" s="2">
        <v>157.16</v>
      </c>
      <c r="J73" s="2">
        <v>39.36</v>
      </c>
      <c r="K73" s="30">
        <f t="shared" si="17"/>
        <v>17.52</v>
      </c>
      <c r="L73" s="30">
        <f t="shared" si="18"/>
        <v>0</v>
      </c>
      <c r="T73" s="8">
        <v>17.52</v>
      </c>
      <c r="U73" s="5">
        <v>7708.8</v>
      </c>
      <c r="AL73" s="5" t="str">
        <f t="shared" si="14"/>
        <v/>
      </c>
      <c r="AN73" s="5" t="str">
        <f t="shared" si="19"/>
        <v/>
      </c>
      <c r="AP73" s="5" t="str">
        <f t="shared" si="15"/>
        <v/>
      </c>
      <c r="AS73" s="5">
        <f t="shared" si="20"/>
        <v>7708.8</v>
      </c>
      <c r="AT73" s="11">
        <f t="shared" si="16"/>
        <v>0.12796007268810314</v>
      </c>
      <c r="AU73" s="5">
        <f t="shared" si="21"/>
        <v>127.96007268810314</v>
      </c>
    </row>
    <row r="74" spans="1:47" x14ac:dyDescent="0.25">
      <c r="A74" s="1" t="s">
        <v>154</v>
      </c>
      <c r="B74" s="1" t="s">
        <v>146</v>
      </c>
      <c r="C74" s="1" t="s">
        <v>144</v>
      </c>
      <c r="D74" s="1" t="s">
        <v>272</v>
      </c>
      <c r="E74" s="1" t="s">
        <v>102</v>
      </c>
      <c r="F74" s="1" t="s">
        <v>152</v>
      </c>
      <c r="G74" s="1" t="s">
        <v>53</v>
      </c>
      <c r="H74" s="1" t="s">
        <v>66</v>
      </c>
      <c r="I74" s="2">
        <v>157.16</v>
      </c>
      <c r="J74" s="2">
        <v>37.67</v>
      </c>
      <c r="K74" s="30">
        <f t="shared" si="17"/>
        <v>28.53</v>
      </c>
      <c r="L74" s="30">
        <f t="shared" si="18"/>
        <v>0</v>
      </c>
      <c r="T74" s="8">
        <v>28.53</v>
      </c>
      <c r="U74" s="5">
        <v>12553.2</v>
      </c>
      <c r="AL74" s="5" t="str">
        <f t="shared" si="14"/>
        <v/>
      </c>
      <c r="AN74" s="5" t="str">
        <f t="shared" si="19"/>
        <v/>
      </c>
      <c r="AP74" s="5" t="str">
        <f t="shared" si="15"/>
        <v/>
      </c>
      <c r="AS74" s="5">
        <f t="shared" si="20"/>
        <v>12553.2</v>
      </c>
      <c r="AT74" s="11">
        <f t="shared" si="16"/>
        <v>0.20837333754518161</v>
      </c>
      <c r="AU74" s="5">
        <f t="shared" si="21"/>
        <v>208.37333754518164</v>
      </c>
    </row>
    <row r="75" spans="1:47" x14ac:dyDescent="0.25">
      <c r="A75" s="1" t="s">
        <v>154</v>
      </c>
      <c r="B75" s="1" t="s">
        <v>146</v>
      </c>
      <c r="C75" s="1" t="s">
        <v>144</v>
      </c>
      <c r="D75" s="1" t="s">
        <v>272</v>
      </c>
      <c r="E75" s="1" t="s">
        <v>103</v>
      </c>
      <c r="F75" s="1" t="s">
        <v>152</v>
      </c>
      <c r="G75" s="1" t="s">
        <v>53</v>
      </c>
      <c r="H75" s="1" t="s">
        <v>66</v>
      </c>
      <c r="I75" s="2">
        <v>157.16</v>
      </c>
      <c r="J75" s="2">
        <v>37.840000000000003</v>
      </c>
      <c r="K75" s="30">
        <f t="shared" si="17"/>
        <v>35.78</v>
      </c>
      <c r="L75" s="30">
        <f t="shared" si="18"/>
        <v>0</v>
      </c>
      <c r="T75" s="8">
        <v>35.78</v>
      </c>
      <c r="U75" s="5">
        <v>15743.2</v>
      </c>
      <c r="AL75" s="5" t="str">
        <f t="shared" si="14"/>
        <v/>
      </c>
      <c r="AN75" s="5" t="str">
        <f t="shared" si="19"/>
        <v/>
      </c>
      <c r="AP75" s="5" t="str">
        <f t="shared" si="15"/>
        <v/>
      </c>
      <c r="AS75" s="5">
        <f t="shared" si="20"/>
        <v>15743.2</v>
      </c>
      <c r="AT75" s="11">
        <f t="shared" si="16"/>
        <v>0.26132485164271291</v>
      </c>
      <c r="AU75" s="5">
        <f t="shared" si="21"/>
        <v>261.32485164271293</v>
      </c>
    </row>
    <row r="76" spans="1:47" x14ac:dyDescent="0.25">
      <c r="A76" s="1" t="s">
        <v>154</v>
      </c>
      <c r="B76" s="1" t="s">
        <v>146</v>
      </c>
      <c r="C76" s="1" t="s">
        <v>144</v>
      </c>
      <c r="D76" s="1" t="s">
        <v>272</v>
      </c>
      <c r="E76" s="1" t="s">
        <v>96</v>
      </c>
      <c r="F76" s="1" t="s">
        <v>152</v>
      </c>
      <c r="G76" s="1" t="s">
        <v>53</v>
      </c>
      <c r="H76" s="1" t="s">
        <v>66</v>
      </c>
      <c r="I76" s="2">
        <v>157.16</v>
      </c>
      <c r="J76" s="2">
        <v>39.72</v>
      </c>
      <c r="K76" s="30">
        <f t="shared" si="17"/>
        <v>39.72</v>
      </c>
      <c r="L76" s="30">
        <f t="shared" si="18"/>
        <v>0</v>
      </c>
      <c r="T76" s="8">
        <v>39.72</v>
      </c>
      <c r="U76" s="5">
        <v>17476.8</v>
      </c>
      <c r="AL76" s="5" t="str">
        <f t="shared" si="14"/>
        <v/>
      </c>
      <c r="AN76" s="5" t="str">
        <f t="shared" si="19"/>
        <v/>
      </c>
      <c r="AP76" s="5" t="str">
        <f t="shared" si="15"/>
        <v/>
      </c>
      <c r="AS76" s="5">
        <f t="shared" si="20"/>
        <v>17476.8</v>
      </c>
      <c r="AT76" s="11">
        <f t="shared" si="16"/>
        <v>0.29010126068330228</v>
      </c>
      <c r="AU76" s="5">
        <f t="shared" si="21"/>
        <v>290.10126068330226</v>
      </c>
    </row>
    <row r="77" spans="1:47" x14ac:dyDescent="0.25">
      <c r="A77" s="1" t="s">
        <v>155</v>
      </c>
      <c r="B77" s="1" t="s">
        <v>146</v>
      </c>
      <c r="C77" s="1" t="s">
        <v>144</v>
      </c>
      <c r="D77" s="1" t="s">
        <v>272</v>
      </c>
      <c r="E77" s="1" t="s">
        <v>58</v>
      </c>
      <c r="F77" s="1" t="s">
        <v>152</v>
      </c>
      <c r="G77" s="1" t="s">
        <v>53</v>
      </c>
      <c r="H77" s="1" t="s">
        <v>66</v>
      </c>
      <c r="I77" s="2">
        <v>40</v>
      </c>
      <c r="J77" s="2">
        <v>37.840000000000003</v>
      </c>
      <c r="K77" s="30">
        <f t="shared" si="17"/>
        <v>37.840000000000003</v>
      </c>
      <c r="L77" s="30">
        <f t="shared" si="18"/>
        <v>0</v>
      </c>
      <c r="T77" s="8">
        <v>30.57</v>
      </c>
      <c r="U77" s="5">
        <v>13450.8</v>
      </c>
      <c r="Z77" s="9">
        <v>4.92</v>
      </c>
      <c r="AA77" s="5">
        <v>867.15</v>
      </c>
      <c r="AB77" s="10">
        <v>2.35</v>
      </c>
      <c r="AC77" s="5">
        <v>373.0625</v>
      </c>
      <c r="AL77" s="5" t="str">
        <f t="shared" si="14"/>
        <v/>
      </c>
      <c r="AN77" s="5" t="str">
        <f t="shared" si="19"/>
        <v/>
      </c>
      <c r="AP77" s="5" t="str">
        <f t="shared" si="15"/>
        <v/>
      </c>
      <c r="AS77" s="5">
        <f t="shared" si="20"/>
        <v>14691.012499999999</v>
      </c>
      <c r="AT77" s="11">
        <f t="shared" si="16"/>
        <v>0.24385935909114667</v>
      </c>
      <c r="AU77" s="5">
        <f t="shared" si="21"/>
        <v>243.85935909114667</v>
      </c>
    </row>
    <row r="78" spans="1:47" x14ac:dyDescent="0.25">
      <c r="A78" s="1" t="s">
        <v>156</v>
      </c>
      <c r="B78" s="1" t="s">
        <v>143</v>
      </c>
      <c r="C78" s="1" t="s">
        <v>144</v>
      </c>
      <c r="D78" s="1" t="s">
        <v>274</v>
      </c>
      <c r="E78" s="1" t="s">
        <v>84</v>
      </c>
      <c r="F78" s="1" t="s">
        <v>152</v>
      </c>
      <c r="G78" s="1" t="s">
        <v>53</v>
      </c>
      <c r="H78" s="1" t="s">
        <v>66</v>
      </c>
      <c r="I78" s="2">
        <v>80</v>
      </c>
      <c r="J78" s="2">
        <v>39.840000000000003</v>
      </c>
      <c r="K78" s="30">
        <f t="shared" si="17"/>
        <v>39.840000000000003</v>
      </c>
      <c r="L78" s="30">
        <f t="shared" si="18"/>
        <v>0</v>
      </c>
      <c r="T78" s="8">
        <v>39.840000000000003</v>
      </c>
      <c r="U78" s="5">
        <v>17529.599999999999</v>
      </c>
      <c r="AL78" s="5" t="str">
        <f t="shared" si="14"/>
        <v/>
      </c>
      <c r="AN78" s="5" t="str">
        <f t="shared" si="19"/>
        <v/>
      </c>
      <c r="AP78" s="5" t="str">
        <f t="shared" si="15"/>
        <v/>
      </c>
      <c r="AS78" s="5">
        <f t="shared" si="20"/>
        <v>17529.599999999999</v>
      </c>
      <c r="AT78" s="11">
        <f t="shared" si="16"/>
        <v>0.29097769953733033</v>
      </c>
      <c r="AU78" s="5">
        <f t="shared" si="21"/>
        <v>290.9776995373303</v>
      </c>
    </row>
    <row r="79" spans="1:47" x14ac:dyDescent="0.25">
      <c r="A79" s="1" t="s">
        <v>156</v>
      </c>
      <c r="B79" s="1" t="s">
        <v>143</v>
      </c>
      <c r="C79" s="1" t="s">
        <v>144</v>
      </c>
      <c r="D79" s="1" t="s">
        <v>274</v>
      </c>
      <c r="E79" s="1" t="s">
        <v>79</v>
      </c>
      <c r="F79" s="1" t="s">
        <v>152</v>
      </c>
      <c r="G79" s="1" t="s">
        <v>53</v>
      </c>
      <c r="H79" s="1" t="s">
        <v>66</v>
      </c>
      <c r="I79" s="2">
        <v>80</v>
      </c>
      <c r="J79" s="2">
        <v>39.71</v>
      </c>
      <c r="K79" s="30">
        <f t="shared" si="17"/>
        <v>39.71</v>
      </c>
      <c r="L79" s="30">
        <f t="shared" si="18"/>
        <v>0</v>
      </c>
      <c r="T79" s="8">
        <v>39.71</v>
      </c>
      <c r="U79" s="5">
        <v>17472.400000000001</v>
      </c>
      <c r="AL79" s="5" t="str">
        <f t="shared" si="14"/>
        <v/>
      </c>
      <c r="AN79" s="5" t="str">
        <f t="shared" si="19"/>
        <v/>
      </c>
      <c r="AP79" s="5" t="str">
        <f t="shared" si="15"/>
        <v/>
      </c>
      <c r="AS79" s="5">
        <f t="shared" si="20"/>
        <v>17472.400000000001</v>
      </c>
      <c r="AT79" s="11">
        <f t="shared" si="16"/>
        <v>0.2900282241121333</v>
      </c>
      <c r="AU79" s="5">
        <f t="shared" si="21"/>
        <v>290.02822411213333</v>
      </c>
    </row>
    <row r="80" spans="1:47" x14ac:dyDescent="0.25">
      <c r="A80" s="1" t="s">
        <v>157</v>
      </c>
      <c r="B80" s="1" t="s">
        <v>143</v>
      </c>
      <c r="C80" s="1" t="s">
        <v>144</v>
      </c>
      <c r="D80" s="1" t="s">
        <v>274</v>
      </c>
      <c r="E80" s="1" t="s">
        <v>82</v>
      </c>
      <c r="F80" s="1" t="s">
        <v>152</v>
      </c>
      <c r="G80" s="1" t="s">
        <v>53</v>
      </c>
      <c r="H80" s="1" t="s">
        <v>66</v>
      </c>
      <c r="I80" s="2">
        <v>40</v>
      </c>
      <c r="J80" s="2">
        <v>38.5</v>
      </c>
      <c r="K80" s="30">
        <f t="shared" si="17"/>
        <v>38.5</v>
      </c>
      <c r="L80" s="30">
        <f t="shared" si="18"/>
        <v>0</v>
      </c>
      <c r="T80" s="8">
        <v>38.5</v>
      </c>
      <c r="U80" s="5">
        <v>16940</v>
      </c>
      <c r="AL80" s="5" t="str">
        <f t="shared" si="14"/>
        <v/>
      </c>
      <c r="AN80" s="5" t="str">
        <f t="shared" si="19"/>
        <v/>
      </c>
      <c r="AP80" s="5" t="str">
        <f t="shared" si="15"/>
        <v/>
      </c>
      <c r="AS80" s="5">
        <f t="shared" si="20"/>
        <v>16940</v>
      </c>
      <c r="AT80" s="11">
        <f t="shared" si="16"/>
        <v>0.28119079900068322</v>
      </c>
      <c r="AU80" s="5">
        <f t="shared" si="21"/>
        <v>281.19079900068323</v>
      </c>
    </row>
    <row r="81" spans="1:47" x14ac:dyDescent="0.25">
      <c r="A81" s="1" t="s">
        <v>158</v>
      </c>
      <c r="B81" s="1" t="s">
        <v>68</v>
      </c>
      <c r="C81" s="1" t="s">
        <v>69</v>
      </c>
      <c r="D81" s="1" t="s">
        <v>272</v>
      </c>
      <c r="E81" s="1" t="s">
        <v>92</v>
      </c>
      <c r="F81" s="1" t="s">
        <v>152</v>
      </c>
      <c r="G81" s="1" t="s">
        <v>53</v>
      </c>
      <c r="H81" s="1" t="s">
        <v>66</v>
      </c>
      <c r="I81" s="2">
        <v>159.04</v>
      </c>
      <c r="J81" s="2">
        <v>39.79</v>
      </c>
      <c r="K81" s="30">
        <f t="shared" si="17"/>
        <v>1.86</v>
      </c>
      <c r="L81" s="30">
        <f t="shared" si="18"/>
        <v>0</v>
      </c>
      <c r="T81" s="8">
        <v>1.86</v>
      </c>
      <c r="U81" s="5">
        <v>818.40000000000009</v>
      </c>
      <c r="AL81" s="5" t="str">
        <f t="shared" si="14"/>
        <v/>
      </c>
      <c r="AN81" s="5" t="str">
        <f t="shared" si="19"/>
        <v/>
      </c>
      <c r="AP81" s="5" t="str">
        <f t="shared" si="15"/>
        <v/>
      </c>
      <c r="AS81" s="5">
        <f t="shared" si="20"/>
        <v>818.40000000000009</v>
      </c>
      <c r="AT81" s="11">
        <f t="shared" si="16"/>
        <v>1.3584802237435608E-2</v>
      </c>
      <c r="AU81" s="5">
        <f t="shared" si="21"/>
        <v>13.584802237435607</v>
      </c>
    </row>
    <row r="82" spans="1:47" x14ac:dyDescent="0.25">
      <c r="A82" s="1" t="s">
        <v>158</v>
      </c>
      <c r="B82" s="1" t="s">
        <v>68</v>
      </c>
      <c r="C82" s="1" t="s">
        <v>69</v>
      </c>
      <c r="D82" s="1" t="s">
        <v>272</v>
      </c>
      <c r="E82" s="1" t="s">
        <v>70</v>
      </c>
      <c r="F82" s="1" t="s">
        <v>152</v>
      </c>
      <c r="G82" s="1" t="s">
        <v>53</v>
      </c>
      <c r="H82" s="1" t="s">
        <v>66</v>
      </c>
      <c r="I82" s="2">
        <v>159.04</v>
      </c>
      <c r="J82" s="2">
        <v>38.29</v>
      </c>
      <c r="K82" s="30">
        <f t="shared" si="17"/>
        <v>5.18</v>
      </c>
      <c r="L82" s="30">
        <f t="shared" si="18"/>
        <v>0</v>
      </c>
      <c r="T82" s="8">
        <v>5.18</v>
      </c>
      <c r="U82" s="5">
        <v>2279.1999999999998</v>
      </c>
      <c r="AL82" s="5" t="str">
        <f t="shared" si="14"/>
        <v/>
      </c>
      <c r="AN82" s="5" t="str">
        <f t="shared" si="19"/>
        <v/>
      </c>
      <c r="AP82" s="5" t="str">
        <f t="shared" si="15"/>
        <v/>
      </c>
      <c r="AS82" s="5">
        <f t="shared" si="20"/>
        <v>2279.1999999999998</v>
      </c>
      <c r="AT82" s="11">
        <f t="shared" si="16"/>
        <v>3.7832943865546469E-2</v>
      </c>
      <c r="AU82" s="5">
        <f t="shared" si="21"/>
        <v>37.832943865546468</v>
      </c>
    </row>
    <row r="83" spans="1:47" x14ac:dyDescent="0.25">
      <c r="A83" s="1" t="s">
        <v>158</v>
      </c>
      <c r="B83" s="1" t="s">
        <v>68</v>
      </c>
      <c r="C83" s="1" t="s">
        <v>69</v>
      </c>
      <c r="D83" s="1" t="s">
        <v>272</v>
      </c>
      <c r="E83" s="1" t="s">
        <v>97</v>
      </c>
      <c r="F83" s="1" t="s">
        <v>152</v>
      </c>
      <c r="G83" s="1" t="s">
        <v>53</v>
      </c>
      <c r="H83" s="1" t="s">
        <v>66</v>
      </c>
      <c r="I83" s="2">
        <v>159.04</v>
      </c>
      <c r="J83" s="2">
        <v>39.520000000000003</v>
      </c>
      <c r="K83" s="30">
        <f t="shared" si="17"/>
        <v>35.96</v>
      </c>
      <c r="L83" s="30">
        <f t="shared" si="18"/>
        <v>0</v>
      </c>
      <c r="T83" s="8">
        <v>35.96</v>
      </c>
      <c r="U83" s="5">
        <v>15822.4</v>
      </c>
      <c r="AL83" s="5" t="str">
        <f t="shared" si="14"/>
        <v/>
      </c>
      <c r="AN83" s="5" t="str">
        <f t="shared" si="19"/>
        <v/>
      </c>
      <c r="AP83" s="5" t="str">
        <f t="shared" si="15"/>
        <v/>
      </c>
      <c r="AS83" s="5">
        <f t="shared" si="20"/>
        <v>15822.4</v>
      </c>
      <c r="AT83" s="11">
        <f t="shared" si="16"/>
        <v>0.26263950992375507</v>
      </c>
      <c r="AU83" s="5">
        <f t="shared" si="21"/>
        <v>262.63950992375504</v>
      </c>
    </row>
    <row r="84" spans="1:47" x14ac:dyDescent="0.25">
      <c r="A84" s="1" t="s">
        <v>158</v>
      </c>
      <c r="B84" s="1" t="s">
        <v>68</v>
      </c>
      <c r="C84" s="1" t="s">
        <v>69</v>
      </c>
      <c r="D84" s="1" t="s">
        <v>272</v>
      </c>
      <c r="E84" s="1" t="s">
        <v>88</v>
      </c>
      <c r="F84" s="1" t="s">
        <v>152</v>
      </c>
      <c r="G84" s="1" t="s">
        <v>53</v>
      </c>
      <c r="H84" s="1" t="s">
        <v>66</v>
      </c>
      <c r="I84" s="2">
        <v>159.04</v>
      </c>
      <c r="J84" s="2">
        <v>40.299999999999997</v>
      </c>
      <c r="K84" s="30">
        <f t="shared" si="17"/>
        <v>35.01</v>
      </c>
      <c r="L84" s="30">
        <f t="shared" si="18"/>
        <v>0</v>
      </c>
      <c r="T84" s="8">
        <v>35.01</v>
      </c>
      <c r="U84" s="5">
        <v>15404.4</v>
      </c>
      <c r="AL84" s="5" t="str">
        <f t="shared" si="14"/>
        <v/>
      </c>
      <c r="AN84" s="5" t="str">
        <f t="shared" si="19"/>
        <v/>
      </c>
      <c r="AP84" s="5" t="str">
        <f t="shared" si="15"/>
        <v/>
      </c>
      <c r="AS84" s="5">
        <f t="shared" si="20"/>
        <v>15404.4</v>
      </c>
      <c r="AT84" s="11">
        <f t="shared" si="16"/>
        <v>0.25570103566269919</v>
      </c>
      <c r="AU84" s="5">
        <f t="shared" si="21"/>
        <v>255.70103566269921</v>
      </c>
    </row>
    <row r="85" spans="1:47" x14ac:dyDescent="0.25">
      <c r="A85" s="1" t="s">
        <v>159</v>
      </c>
      <c r="B85" s="1" t="s">
        <v>160</v>
      </c>
      <c r="C85" s="1" t="s">
        <v>161</v>
      </c>
      <c r="D85" s="1" t="s">
        <v>272</v>
      </c>
      <c r="E85" s="1" t="s">
        <v>103</v>
      </c>
      <c r="F85" s="1" t="s">
        <v>162</v>
      </c>
      <c r="G85" s="1" t="s">
        <v>53</v>
      </c>
      <c r="H85" s="1" t="s">
        <v>66</v>
      </c>
      <c r="I85" s="2">
        <v>159.68</v>
      </c>
      <c r="J85" s="2">
        <v>37.590000000000003</v>
      </c>
      <c r="K85" s="30">
        <f t="shared" si="17"/>
        <v>10.26</v>
      </c>
      <c r="L85" s="30">
        <f t="shared" si="18"/>
        <v>0</v>
      </c>
      <c r="T85" s="8">
        <v>10.26</v>
      </c>
      <c r="U85" s="5">
        <v>4514.3999999999996</v>
      </c>
      <c r="AL85" s="5" t="str">
        <f t="shared" si="14"/>
        <v/>
      </c>
      <c r="AN85" s="5" t="str">
        <f t="shared" si="19"/>
        <v/>
      </c>
      <c r="AP85" s="5" t="str">
        <f t="shared" si="15"/>
        <v/>
      </c>
      <c r="AS85" s="5">
        <f t="shared" si="20"/>
        <v>4514.3999999999996</v>
      </c>
      <c r="AT85" s="11">
        <f t="shared" si="16"/>
        <v>7.4935522019402859E-2</v>
      </c>
      <c r="AU85" s="5">
        <f t="shared" si="21"/>
        <v>74.935522019402853</v>
      </c>
    </row>
    <row r="86" spans="1:47" x14ac:dyDescent="0.25">
      <c r="A86" s="1" t="s">
        <v>163</v>
      </c>
      <c r="B86" s="1" t="s">
        <v>160</v>
      </c>
      <c r="C86" s="1" t="s">
        <v>161</v>
      </c>
      <c r="D86" s="1" t="s">
        <v>272</v>
      </c>
      <c r="E86" s="1" t="s">
        <v>80</v>
      </c>
      <c r="F86" s="1" t="s">
        <v>162</v>
      </c>
      <c r="G86" s="1" t="s">
        <v>53</v>
      </c>
      <c r="H86" s="1" t="s">
        <v>66</v>
      </c>
      <c r="I86" s="2">
        <v>160</v>
      </c>
      <c r="J86" s="2">
        <v>41.26</v>
      </c>
      <c r="K86" s="30">
        <f t="shared" si="17"/>
        <v>1.67</v>
      </c>
      <c r="L86" s="30">
        <f t="shared" si="18"/>
        <v>0</v>
      </c>
      <c r="T86" s="8">
        <v>1.67</v>
      </c>
      <c r="U86" s="5">
        <v>734.8</v>
      </c>
      <c r="AL86" s="5" t="str">
        <f t="shared" si="14"/>
        <v/>
      </c>
      <c r="AN86" s="5" t="str">
        <f t="shared" si="19"/>
        <v/>
      </c>
      <c r="AP86" s="5" t="str">
        <f t="shared" si="15"/>
        <v/>
      </c>
      <c r="AS86" s="5">
        <f t="shared" si="20"/>
        <v>734.8</v>
      </c>
      <c r="AT86" s="11">
        <f t="shared" si="16"/>
        <v>1.219710738522444E-2</v>
      </c>
      <c r="AU86" s="5">
        <f t="shared" si="21"/>
        <v>12.19710738522444</v>
      </c>
    </row>
    <row r="87" spans="1:47" x14ac:dyDescent="0.25">
      <c r="A87" s="1" t="s">
        <v>163</v>
      </c>
      <c r="B87" s="1" t="s">
        <v>160</v>
      </c>
      <c r="C87" s="1" t="s">
        <v>161</v>
      </c>
      <c r="D87" s="1" t="s">
        <v>272</v>
      </c>
      <c r="E87" s="1" t="s">
        <v>74</v>
      </c>
      <c r="F87" s="1" t="s">
        <v>162</v>
      </c>
      <c r="G87" s="1" t="s">
        <v>53</v>
      </c>
      <c r="H87" s="1" t="s">
        <v>66</v>
      </c>
      <c r="I87" s="2">
        <v>160</v>
      </c>
      <c r="J87" s="2">
        <v>37.89</v>
      </c>
      <c r="K87" s="30">
        <f t="shared" si="17"/>
        <v>26.48</v>
      </c>
      <c r="L87" s="30">
        <f t="shared" si="18"/>
        <v>0</v>
      </c>
      <c r="T87" s="8">
        <v>26.48</v>
      </c>
      <c r="U87" s="5">
        <v>11651.2</v>
      </c>
      <c r="AL87" s="5" t="str">
        <f t="shared" si="14"/>
        <v/>
      </c>
      <c r="AN87" s="5" t="str">
        <f t="shared" si="19"/>
        <v/>
      </c>
      <c r="AP87" s="5" t="str">
        <f t="shared" si="15"/>
        <v/>
      </c>
      <c r="AS87" s="5">
        <f t="shared" si="20"/>
        <v>11651.2</v>
      </c>
      <c r="AT87" s="11">
        <f t="shared" si="16"/>
        <v>0.19340084045553488</v>
      </c>
      <c r="AU87" s="5">
        <f t="shared" si="21"/>
        <v>193.40084045553488</v>
      </c>
    </row>
    <row r="88" spans="1:47" x14ac:dyDescent="0.25">
      <c r="A88" s="1" t="s">
        <v>163</v>
      </c>
      <c r="B88" s="1" t="s">
        <v>160</v>
      </c>
      <c r="C88" s="1" t="s">
        <v>161</v>
      </c>
      <c r="D88" s="1" t="s">
        <v>272</v>
      </c>
      <c r="E88" s="1" t="s">
        <v>51</v>
      </c>
      <c r="F88" s="1" t="s">
        <v>162</v>
      </c>
      <c r="G88" s="1" t="s">
        <v>53</v>
      </c>
      <c r="H88" s="1" t="s">
        <v>66</v>
      </c>
      <c r="I88" s="2">
        <v>160</v>
      </c>
      <c r="J88" s="2">
        <v>36.43</v>
      </c>
      <c r="K88" s="30">
        <f t="shared" si="17"/>
        <v>36.43</v>
      </c>
      <c r="L88" s="30">
        <f t="shared" si="18"/>
        <v>0</v>
      </c>
      <c r="T88" s="8">
        <v>36.43</v>
      </c>
      <c r="U88" s="5">
        <v>16029.2</v>
      </c>
      <c r="AL88" s="5" t="str">
        <f t="shared" si="14"/>
        <v/>
      </c>
      <c r="AN88" s="5" t="str">
        <f t="shared" si="19"/>
        <v/>
      </c>
      <c r="AP88" s="5" t="str">
        <f t="shared" si="15"/>
        <v/>
      </c>
      <c r="AS88" s="5">
        <f t="shared" si="20"/>
        <v>16029.2</v>
      </c>
      <c r="AT88" s="11">
        <f t="shared" si="16"/>
        <v>0.26607222876869846</v>
      </c>
      <c r="AU88" s="5">
        <f t="shared" si="21"/>
        <v>266.07222876869844</v>
      </c>
    </row>
    <row r="89" spans="1:47" x14ac:dyDescent="0.25">
      <c r="A89" s="1" t="s">
        <v>163</v>
      </c>
      <c r="B89" s="1" t="s">
        <v>160</v>
      </c>
      <c r="C89" s="1" t="s">
        <v>161</v>
      </c>
      <c r="D89" s="1" t="s">
        <v>272</v>
      </c>
      <c r="E89" s="1" t="s">
        <v>81</v>
      </c>
      <c r="F89" s="1" t="s">
        <v>162</v>
      </c>
      <c r="G89" s="1" t="s">
        <v>53</v>
      </c>
      <c r="H89" s="1" t="s">
        <v>66</v>
      </c>
      <c r="I89" s="2">
        <v>160</v>
      </c>
      <c r="J89" s="2">
        <v>39.39</v>
      </c>
      <c r="K89" s="30">
        <f t="shared" si="17"/>
        <v>16.05</v>
      </c>
      <c r="L89" s="30">
        <f t="shared" si="18"/>
        <v>0</v>
      </c>
      <c r="T89" s="8">
        <v>16.05</v>
      </c>
      <c r="U89" s="5">
        <v>7062</v>
      </c>
      <c r="AL89" s="5" t="str">
        <f t="shared" si="14"/>
        <v/>
      </c>
      <c r="AN89" s="5" t="str">
        <f t="shared" si="19"/>
        <v/>
      </c>
      <c r="AP89" s="5" t="str">
        <f t="shared" si="15"/>
        <v/>
      </c>
      <c r="AS89" s="5">
        <f t="shared" si="20"/>
        <v>7062</v>
      </c>
      <c r="AT89" s="11">
        <f t="shared" si="16"/>
        <v>0.11722369672625885</v>
      </c>
      <c r="AU89" s="5">
        <f t="shared" si="21"/>
        <v>117.22369672625885</v>
      </c>
    </row>
    <row r="90" spans="1:47" x14ac:dyDescent="0.25">
      <c r="A90" s="1" t="s">
        <v>164</v>
      </c>
      <c r="B90" s="1" t="s">
        <v>165</v>
      </c>
      <c r="C90" s="1" t="s">
        <v>166</v>
      </c>
      <c r="D90" s="1" t="s">
        <v>272</v>
      </c>
      <c r="E90" s="1" t="s">
        <v>80</v>
      </c>
      <c r="F90" s="1" t="s">
        <v>167</v>
      </c>
      <c r="G90" s="1" t="s">
        <v>53</v>
      </c>
      <c r="H90" s="1" t="s">
        <v>66</v>
      </c>
      <c r="I90" s="2">
        <v>160</v>
      </c>
      <c r="J90" s="2">
        <v>39.85</v>
      </c>
      <c r="K90" s="30">
        <f t="shared" si="17"/>
        <v>39.85</v>
      </c>
      <c r="L90" s="30">
        <f t="shared" si="18"/>
        <v>0</v>
      </c>
      <c r="R90" s="7">
        <v>31</v>
      </c>
      <c r="S90" s="5">
        <v>45473.125</v>
      </c>
      <c r="T90" s="8">
        <v>8.85</v>
      </c>
      <c r="U90" s="5">
        <v>3894</v>
      </c>
      <c r="AL90" s="5" t="str">
        <f t="shared" si="14"/>
        <v/>
      </c>
      <c r="AN90" s="5" t="str">
        <f t="shared" si="19"/>
        <v/>
      </c>
      <c r="AP90" s="5" t="str">
        <f t="shared" si="15"/>
        <v/>
      </c>
      <c r="AS90" s="5">
        <f t="shared" si="20"/>
        <v>49367.125</v>
      </c>
      <c r="AT90" s="11">
        <f t="shared" si="16"/>
        <v>0.81945580419814668</v>
      </c>
      <c r="AU90" s="5">
        <f t="shared" si="21"/>
        <v>819.45580419814667</v>
      </c>
    </row>
    <row r="91" spans="1:47" x14ac:dyDescent="0.25">
      <c r="A91" s="1" t="s">
        <v>164</v>
      </c>
      <c r="B91" s="1" t="s">
        <v>165</v>
      </c>
      <c r="C91" s="1" t="s">
        <v>166</v>
      </c>
      <c r="D91" s="1" t="s">
        <v>272</v>
      </c>
      <c r="E91" s="1" t="s">
        <v>74</v>
      </c>
      <c r="F91" s="1" t="s">
        <v>167</v>
      </c>
      <c r="G91" s="1" t="s">
        <v>53</v>
      </c>
      <c r="H91" s="1" t="s">
        <v>66</v>
      </c>
      <c r="I91" s="2">
        <v>160</v>
      </c>
      <c r="J91" s="2">
        <v>38.24</v>
      </c>
      <c r="K91" s="30">
        <f t="shared" si="17"/>
        <v>38.24</v>
      </c>
      <c r="L91" s="30">
        <f t="shared" si="18"/>
        <v>0</v>
      </c>
      <c r="R91" s="7">
        <v>37.700000000000003</v>
      </c>
      <c r="S91" s="5">
        <v>55301.187500000007</v>
      </c>
      <c r="T91" s="8">
        <v>0.54</v>
      </c>
      <c r="U91" s="5">
        <v>237.6</v>
      </c>
      <c r="AL91" s="5" t="str">
        <f t="shared" si="14"/>
        <v/>
      </c>
      <c r="AN91" s="5" t="str">
        <f t="shared" si="19"/>
        <v/>
      </c>
      <c r="AP91" s="5" t="str">
        <f t="shared" si="15"/>
        <v/>
      </c>
      <c r="AS91" s="5">
        <f t="shared" si="20"/>
        <v>55538.787500000006</v>
      </c>
      <c r="AT91" s="11">
        <f t="shared" si="16"/>
        <v>0.92190059224640852</v>
      </c>
      <c r="AU91" s="5">
        <f t="shared" si="21"/>
        <v>921.90059224640845</v>
      </c>
    </row>
    <row r="92" spans="1:47" x14ac:dyDescent="0.25">
      <c r="A92" s="1" t="s">
        <v>164</v>
      </c>
      <c r="B92" s="1" t="s">
        <v>165</v>
      </c>
      <c r="C92" s="1" t="s">
        <v>166</v>
      </c>
      <c r="D92" s="1" t="s">
        <v>272</v>
      </c>
      <c r="E92" s="1" t="s">
        <v>51</v>
      </c>
      <c r="F92" s="1" t="s">
        <v>167</v>
      </c>
      <c r="G92" s="1" t="s">
        <v>53</v>
      </c>
      <c r="H92" s="1" t="s">
        <v>66</v>
      </c>
      <c r="I92" s="2">
        <v>160</v>
      </c>
      <c r="J92" s="2">
        <v>37.619999999999997</v>
      </c>
      <c r="K92" s="30">
        <f t="shared" si="17"/>
        <v>37.619999999999997</v>
      </c>
      <c r="L92" s="30">
        <f t="shared" si="18"/>
        <v>0</v>
      </c>
      <c r="R92" s="7">
        <v>37.619999999999997</v>
      </c>
      <c r="S92" s="5">
        <v>55183.837499999987</v>
      </c>
      <c r="AL92" s="5" t="str">
        <f t="shared" si="14"/>
        <v/>
      </c>
      <c r="AN92" s="5" t="str">
        <f t="shared" si="19"/>
        <v/>
      </c>
      <c r="AP92" s="5" t="str">
        <f t="shared" si="15"/>
        <v/>
      </c>
      <c r="AS92" s="5">
        <f t="shared" si="20"/>
        <v>55183.837499999987</v>
      </c>
      <c r="AT92" s="11">
        <f t="shared" si="16"/>
        <v>0.91600869885176284</v>
      </c>
      <c r="AU92" s="5">
        <f t="shared" si="21"/>
        <v>916.0086988517628</v>
      </c>
    </row>
    <row r="93" spans="1:47" x14ac:dyDescent="0.25">
      <c r="A93" s="1" t="s">
        <v>164</v>
      </c>
      <c r="B93" s="1" t="s">
        <v>165</v>
      </c>
      <c r="C93" s="1" t="s">
        <v>166</v>
      </c>
      <c r="D93" s="1" t="s">
        <v>272</v>
      </c>
      <c r="E93" s="1" t="s">
        <v>81</v>
      </c>
      <c r="F93" s="1" t="s">
        <v>167</v>
      </c>
      <c r="G93" s="1" t="s">
        <v>53</v>
      </c>
      <c r="H93" s="1" t="s">
        <v>66</v>
      </c>
      <c r="I93" s="2">
        <v>160</v>
      </c>
      <c r="J93" s="2">
        <v>39.450000000000003</v>
      </c>
      <c r="K93" s="30">
        <f t="shared" si="17"/>
        <v>39.450000000000003</v>
      </c>
      <c r="L93" s="30">
        <f t="shared" si="18"/>
        <v>0</v>
      </c>
      <c r="P93" s="6">
        <v>14.35</v>
      </c>
      <c r="Q93" s="5">
        <v>35767.375</v>
      </c>
      <c r="R93" s="7">
        <v>25.1</v>
      </c>
      <c r="S93" s="5">
        <v>36818.5625</v>
      </c>
      <c r="AL93" s="5" t="str">
        <f t="shared" si="14"/>
        <v/>
      </c>
      <c r="AN93" s="5" t="str">
        <f t="shared" si="19"/>
        <v/>
      </c>
      <c r="AP93" s="5" t="str">
        <f t="shared" si="15"/>
        <v/>
      </c>
      <c r="AS93" s="5">
        <f t="shared" si="20"/>
        <v>72585.9375</v>
      </c>
      <c r="AT93" s="11">
        <f t="shared" si="16"/>
        <v>1.2048699977472643</v>
      </c>
      <c r="AU93" s="5">
        <f t="shared" si="21"/>
        <v>1204.8699977472645</v>
      </c>
    </row>
    <row r="94" spans="1:47" x14ac:dyDescent="0.25">
      <c r="A94" s="1" t="s">
        <v>168</v>
      </c>
      <c r="B94" s="1" t="s">
        <v>169</v>
      </c>
      <c r="C94" s="1" t="s">
        <v>170</v>
      </c>
      <c r="D94" s="1" t="s">
        <v>287</v>
      </c>
      <c r="E94" s="1" t="s">
        <v>64</v>
      </c>
      <c r="F94" s="1" t="s">
        <v>167</v>
      </c>
      <c r="G94" s="1" t="s">
        <v>53</v>
      </c>
      <c r="H94" s="1" t="s">
        <v>66</v>
      </c>
      <c r="I94" s="2">
        <v>160</v>
      </c>
      <c r="J94" s="2">
        <v>38.11</v>
      </c>
      <c r="K94" s="30">
        <f t="shared" si="17"/>
        <v>9.4600000000000009</v>
      </c>
      <c r="L94" s="30">
        <f t="shared" si="18"/>
        <v>0.28000000000000003</v>
      </c>
      <c r="T94" s="8">
        <v>9.4600000000000009</v>
      </c>
      <c r="U94" s="5">
        <v>4162.4000000000005</v>
      </c>
      <c r="AL94" s="5" t="str">
        <f t="shared" si="14"/>
        <v/>
      </c>
      <c r="AN94" s="5" t="str">
        <f t="shared" si="19"/>
        <v/>
      </c>
      <c r="AP94" s="5" t="str">
        <f t="shared" si="15"/>
        <v/>
      </c>
      <c r="AR94" s="2">
        <v>0.28000000000000003</v>
      </c>
      <c r="AS94" s="5">
        <f t="shared" si="20"/>
        <v>4162.4000000000005</v>
      </c>
      <c r="AT94" s="11">
        <f t="shared" si="16"/>
        <v>6.9092596325882175E-2</v>
      </c>
      <c r="AU94" s="5">
        <f t="shared" si="21"/>
        <v>69.092596325882184</v>
      </c>
    </row>
    <row r="95" spans="1:47" x14ac:dyDescent="0.25">
      <c r="A95" s="1" t="s">
        <v>168</v>
      </c>
      <c r="B95" s="1" t="s">
        <v>169</v>
      </c>
      <c r="C95" s="1" t="s">
        <v>170</v>
      </c>
      <c r="D95" s="1" t="s">
        <v>287</v>
      </c>
      <c r="E95" s="1" t="s">
        <v>102</v>
      </c>
      <c r="F95" s="1" t="s">
        <v>167</v>
      </c>
      <c r="G95" s="1" t="s">
        <v>53</v>
      </c>
      <c r="H95" s="1" t="s">
        <v>66</v>
      </c>
      <c r="I95" s="2">
        <v>160</v>
      </c>
      <c r="J95" s="2">
        <v>36.54</v>
      </c>
      <c r="K95" s="30">
        <f t="shared" si="17"/>
        <v>31.43</v>
      </c>
      <c r="L95" s="30">
        <f t="shared" si="18"/>
        <v>4.5199999999999996</v>
      </c>
      <c r="T95" s="8">
        <v>29.82</v>
      </c>
      <c r="U95" s="5">
        <v>13120.8</v>
      </c>
      <c r="Z95" s="9">
        <v>1.61</v>
      </c>
      <c r="AA95" s="5">
        <v>283.76249999999999</v>
      </c>
      <c r="AL95" s="5" t="str">
        <f t="shared" si="14"/>
        <v/>
      </c>
      <c r="AN95" s="5" t="str">
        <f t="shared" si="19"/>
        <v/>
      </c>
      <c r="AP95" s="5" t="str">
        <f t="shared" si="15"/>
        <v/>
      </c>
      <c r="AR95" s="2">
        <v>4.5199999999999996</v>
      </c>
      <c r="AS95" s="5">
        <f t="shared" si="20"/>
        <v>13404.5625</v>
      </c>
      <c r="AT95" s="11">
        <f t="shared" si="16"/>
        <v>0.22250529159560778</v>
      </c>
      <c r="AU95" s="5">
        <f t="shared" si="21"/>
        <v>222.50529159560779</v>
      </c>
    </row>
    <row r="96" spans="1:47" x14ac:dyDescent="0.25">
      <c r="A96" s="1" t="s">
        <v>168</v>
      </c>
      <c r="B96" s="1" t="s">
        <v>169</v>
      </c>
      <c r="C96" s="1" t="s">
        <v>170</v>
      </c>
      <c r="D96" s="1" t="s">
        <v>287</v>
      </c>
      <c r="E96" s="1" t="s">
        <v>103</v>
      </c>
      <c r="F96" s="1" t="s">
        <v>167</v>
      </c>
      <c r="G96" s="1" t="s">
        <v>53</v>
      </c>
      <c r="H96" s="1" t="s">
        <v>66</v>
      </c>
      <c r="I96" s="2">
        <v>160</v>
      </c>
      <c r="J96" s="2">
        <v>38.29</v>
      </c>
      <c r="K96" s="30">
        <f t="shared" si="17"/>
        <v>38.28</v>
      </c>
      <c r="L96" s="30">
        <f t="shared" si="18"/>
        <v>0</v>
      </c>
      <c r="R96" s="7">
        <v>1.84</v>
      </c>
      <c r="S96" s="5">
        <v>2699.05</v>
      </c>
      <c r="T96" s="8">
        <v>36.44</v>
      </c>
      <c r="U96" s="5">
        <v>16033.6</v>
      </c>
      <c r="AL96" s="5" t="str">
        <f t="shared" si="14"/>
        <v/>
      </c>
      <c r="AN96" s="5" t="str">
        <f t="shared" si="19"/>
        <v/>
      </c>
      <c r="AP96" s="5" t="str">
        <f t="shared" si="15"/>
        <v/>
      </c>
      <c r="AS96" s="5">
        <f t="shared" si="20"/>
        <v>18732.650000000001</v>
      </c>
      <c r="AT96" s="11">
        <f t="shared" si="16"/>
        <v>0.3109473920248022</v>
      </c>
      <c r="AU96" s="5">
        <f t="shared" si="21"/>
        <v>310.94739202480218</v>
      </c>
    </row>
    <row r="97" spans="1:47" x14ac:dyDescent="0.25">
      <c r="A97" s="1" t="s">
        <v>168</v>
      </c>
      <c r="B97" s="1" t="s">
        <v>169</v>
      </c>
      <c r="C97" s="1" t="s">
        <v>170</v>
      </c>
      <c r="D97" s="1" t="s">
        <v>287</v>
      </c>
      <c r="E97" s="1" t="s">
        <v>96</v>
      </c>
      <c r="F97" s="1" t="s">
        <v>167</v>
      </c>
      <c r="G97" s="1" t="s">
        <v>53</v>
      </c>
      <c r="H97" s="1" t="s">
        <v>66</v>
      </c>
      <c r="I97" s="2">
        <v>160</v>
      </c>
      <c r="J97" s="2">
        <v>40.69</v>
      </c>
      <c r="K97" s="30">
        <f t="shared" si="17"/>
        <v>40</v>
      </c>
      <c r="L97" s="30">
        <f t="shared" si="18"/>
        <v>0</v>
      </c>
      <c r="T97" s="8">
        <v>40</v>
      </c>
      <c r="U97" s="5">
        <v>17600</v>
      </c>
      <c r="AL97" s="5" t="str">
        <f t="shared" si="14"/>
        <v/>
      </c>
      <c r="AN97" s="5" t="str">
        <f t="shared" si="19"/>
        <v/>
      </c>
      <c r="AP97" s="5" t="str">
        <f t="shared" si="15"/>
        <v/>
      </c>
      <c r="AS97" s="5">
        <f t="shared" si="20"/>
        <v>17600</v>
      </c>
      <c r="AT97" s="11">
        <f t="shared" si="16"/>
        <v>0.29214628467603448</v>
      </c>
      <c r="AU97" s="5">
        <f t="shared" si="21"/>
        <v>292.14628467603444</v>
      </c>
    </row>
    <row r="98" spans="1:47" x14ac:dyDescent="0.25">
      <c r="A98" s="1" t="s">
        <v>171</v>
      </c>
      <c r="B98" s="1" t="s">
        <v>172</v>
      </c>
      <c r="C98" s="1" t="s">
        <v>308</v>
      </c>
      <c r="D98" s="1" t="s">
        <v>309</v>
      </c>
      <c r="E98" s="1" t="s">
        <v>97</v>
      </c>
      <c r="F98" s="1" t="s">
        <v>167</v>
      </c>
      <c r="G98" s="1" t="s">
        <v>53</v>
      </c>
      <c r="H98" s="1" t="s">
        <v>66</v>
      </c>
      <c r="I98" s="2">
        <v>53.34</v>
      </c>
      <c r="J98" s="2">
        <v>27.11</v>
      </c>
      <c r="K98" s="30">
        <f t="shared" si="17"/>
        <v>18.93</v>
      </c>
      <c r="L98" s="30">
        <f t="shared" si="18"/>
        <v>0</v>
      </c>
      <c r="T98" s="8">
        <v>18.93</v>
      </c>
      <c r="U98" s="5">
        <v>8329.2000000000007</v>
      </c>
      <c r="AL98" s="5" t="str">
        <f t="shared" si="14"/>
        <v/>
      </c>
      <c r="AN98" s="5" t="str">
        <f t="shared" si="19"/>
        <v/>
      </c>
      <c r="AP98" s="5" t="str">
        <f t="shared" si="15"/>
        <v/>
      </c>
      <c r="AS98" s="5">
        <f t="shared" si="20"/>
        <v>8329.2000000000007</v>
      </c>
      <c r="AT98" s="11">
        <f t="shared" si="16"/>
        <v>0.13825822922293335</v>
      </c>
      <c r="AU98" s="5">
        <f t="shared" si="21"/>
        <v>138.25822922293335</v>
      </c>
    </row>
    <row r="99" spans="1:47" x14ac:dyDescent="0.25">
      <c r="A99" s="1" t="s">
        <v>173</v>
      </c>
      <c r="B99" s="1" t="s">
        <v>174</v>
      </c>
      <c r="C99" s="1" t="s">
        <v>175</v>
      </c>
      <c r="D99" s="1" t="s">
        <v>274</v>
      </c>
      <c r="E99" s="1" t="s">
        <v>97</v>
      </c>
      <c r="F99" s="1" t="s">
        <v>167</v>
      </c>
      <c r="G99" s="1" t="s">
        <v>53</v>
      </c>
      <c r="H99" s="1" t="s">
        <v>66</v>
      </c>
      <c r="I99" s="2">
        <v>53.33</v>
      </c>
      <c r="J99" s="2">
        <v>12.5</v>
      </c>
      <c r="K99" s="30">
        <f t="shared" si="17"/>
        <v>10.01</v>
      </c>
      <c r="L99" s="30">
        <f t="shared" si="18"/>
        <v>0</v>
      </c>
      <c r="T99" s="8">
        <v>10.01</v>
      </c>
      <c r="U99" s="5">
        <v>4404.3999999999996</v>
      </c>
      <c r="AL99" s="5" t="str">
        <f t="shared" ref="AL99:AL129" si="22">IF(AK99&gt;0,AK99*$AL$1,"")</f>
        <v/>
      </c>
      <c r="AN99" s="5" t="str">
        <f t="shared" si="19"/>
        <v/>
      </c>
      <c r="AP99" s="5" t="str">
        <f t="shared" ref="AP99:AP129" si="23">IF(AO99&gt;0,AO99*$AP$1,"")</f>
        <v/>
      </c>
      <c r="AS99" s="5">
        <f t="shared" si="20"/>
        <v>4404.3999999999996</v>
      </c>
      <c r="AT99" s="11">
        <f t="shared" ref="AT99:AT130" si="24">(AS99/$AS$193)*100</f>
        <v>7.3109607740177635E-2</v>
      </c>
      <c r="AU99" s="5">
        <f t="shared" si="21"/>
        <v>73.109607740177637</v>
      </c>
    </row>
    <row r="100" spans="1:47" x14ac:dyDescent="0.25">
      <c r="A100" s="1" t="s">
        <v>173</v>
      </c>
      <c r="B100" s="1" t="s">
        <v>174</v>
      </c>
      <c r="C100" s="1" t="s">
        <v>175</v>
      </c>
      <c r="D100" s="1" t="s">
        <v>274</v>
      </c>
      <c r="E100" s="1" t="s">
        <v>88</v>
      </c>
      <c r="F100" s="1" t="s">
        <v>167</v>
      </c>
      <c r="G100" s="1" t="s">
        <v>53</v>
      </c>
      <c r="H100" s="1" t="s">
        <v>66</v>
      </c>
      <c r="I100" s="2">
        <v>53.33</v>
      </c>
      <c r="J100" s="2">
        <v>14.73</v>
      </c>
      <c r="K100" s="30">
        <f t="shared" si="17"/>
        <v>10.65</v>
      </c>
      <c r="L100" s="30">
        <f t="shared" si="18"/>
        <v>0</v>
      </c>
      <c r="T100" s="8">
        <v>10.65</v>
      </c>
      <c r="U100" s="5">
        <v>4686</v>
      </c>
      <c r="AL100" s="5" t="str">
        <f t="shared" si="22"/>
        <v/>
      </c>
      <c r="AN100" s="5" t="str">
        <f t="shared" si="19"/>
        <v/>
      </c>
      <c r="AP100" s="5" t="str">
        <f t="shared" si="23"/>
        <v/>
      </c>
      <c r="AS100" s="5">
        <f t="shared" si="20"/>
        <v>4686</v>
      </c>
      <c r="AT100" s="11">
        <f t="shared" si="24"/>
        <v>7.7783948294994201E-2</v>
      </c>
      <c r="AU100" s="5">
        <f t="shared" si="21"/>
        <v>77.783948294994204</v>
      </c>
    </row>
    <row r="101" spans="1:47" x14ac:dyDescent="0.25">
      <c r="A101" s="1" t="s">
        <v>176</v>
      </c>
      <c r="B101" s="1" t="s">
        <v>174</v>
      </c>
      <c r="C101" s="1" t="s">
        <v>175</v>
      </c>
      <c r="D101" s="1" t="s">
        <v>274</v>
      </c>
      <c r="E101" s="1" t="s">
        <v>88</v>
      </c>
      <c r="F101" s="1" t="s">
        <v>167</v>
      </c>
      <c r="G101" s="1" t="s">
        <v>53</v>
      </c>
      <c r="H101" s="1" t="s">
        <v>66</v>
      </c>
      <c r="I101" s="2">
        <v>45.99</v>
      </c>
      <c r="J101" s="2">
        <v>20.07</v>
      </c>
      <c r="K101" s="30">
        <f t="shared" si="17"/>
        <v>10.050000000000001</v>
      </c>
      <c r="L101" s="30">
        <f t="shared" si="18"/>
        <v>0</v>
      </c>
      <c r="T101" s="8">
        <v>10.050000000000001</v>
      </c>
      <c r="U101" s="5">
        <v>4422</v>
      </c>
      <c r="AL101" s="5" t="str">
        <f t="shared" si="22"/>
        <v/>
      </c>
      <c r="AN101" s="5" t="str">
        <f t="shared" si="19"/>
        <v/>
      </c>
      <c r="AP101" s="5" t="str">
        <f t="shared" si="23"/>
        <v/>
      </c>
      <c r="AS101" s="5">
        <f t="shared" si="20"/>
        <v>4422</v>
      </c>
      <c r="AT101" s="11">
        <f t="shared" si="24"/>
        <v>7.3401754024853674E-2</v>
      </c>
      <c r="AU101" s="5">
        <f t="shared" si="21"/>
        <v>73.401754024853673</v>
      </c>
    </row>
    <row r="102" spans="1:47" x14ac:dyDescent="0.25">
      <c r="A102" s="1" t="s">
        <v>177</v>
      </c>
      <c r="B102" s="1" t="s">
        <v>178</v>
      </c>
      <c r="C102" s="1" t="s">
        <v>179</v>
      </c>
      <c r="D102" s="1" t="s">
        <v>272</v>
      </c>
      <c r="E102" s="1" t="s">
        <v>84</v>
      </c>
      <c r="F102" s="1" t="s">
        <v>167</v>
      </c>
      <c r="G102" s="1" t="s">
        <v>53</v>
      </c>
      <c r="H102" s="1" t="s">
        <v>66</v>
      </c>
      <c r="I102" s="2">
        <v>8.26</v>
      </c>
      <c r="J102" s="2">
        <v>7.84</v>
      </c>
      <c r="K102" s="30">
        <f t="shared" si="17"/>
        <v>7.64</v>
      </c>
      <c r="L102" s="30">
        <f t="shared" si="18"/>
        <v>0</v>
      </c>
      <c r="Z102" s="9">
        <v>3.54</v>
      </c>
      <c r="AA102" s="5">
        <v>623.92499999999995</v>
      </c>
      <c r="AB102" s="10">
        <v>4.0999999999999996</v>
      </c>
      <c r="AC102" s="5">
        <v>650.875</v>
      </c>
      <c r="AL102" s="5" t="str">
        <f t="shared" si="22"/>
        <v/>
      </c>
      <c r="AN102" s="5" t="str">
        <f t="shared" si="19"/>
        <v/>
      </c>
      <c r="AP102" s="5" t="str">
        <f t="shared" si="23"/>
        <v/>
      </c>
      <c r="AS102" s="5">
        <f t="shared" si="20"/>
        <v>1274.8</v>
      </c>
      <c r="AT102" s="11">
        <f t="shared" si="24"/>
        <v>2.1160686574148227E-2</v>
      </c>
      <c r="AU102" s="5">
        <f t="shared" si="21"/>
        <v>21.16068657414823</v>
      </c>
    </row>
    <row r="103" spans="1:47" x14ac:dyDescent="0.25">
      <c r="A103" s="1" t="s">
        <v>180</v>
      </c>
      <c r="B103" s="1" t="s">
        <v>181</v>
      </c>
      <c r="C103" s="1" t="s">
        <v>182</v>
      </c>
      <c r="D103" s="1" t="s">
        <v>288</v>
      </c>
      <c r="E103" s="1" t="s">
        <v>58</v>
      </c>
      <c r="F103" s="1" t="s">
        <v>167</v>
      </c>
      <c r="G103" s="1" t="s">
        <v>53</v>
      </c>
      <c r="H103" s="1" t="s">
        <v>66</v>
      </c>
      <c r="I103" s="2">
        <v>1.07</v>
      </c>
      <c r="J103" s="2">
        <v>0.66</v>
      </c>
      <c r="K103" s="30">
        <f t="shared" si="17"/>
        <v>0.57999999999999996</v>
      </c>
      <c r="L103" s="30">
        <f t="shared" si="18"/>
        <v>0</v>
      </c>
      <c r="Z103" s="9">
        <v>0.57999999999999996</v>
      </c>
      <c r="AA103" s="5">
        <v>102.22499999999999</v>
      </c>
      <c r="AL103" s="5" t="str">
        <f t="shared" si="22"/>
        <v/>
      </c>
      <c r="AN103" s="5" t="str">
        <f t="shared" si="19"/>
        <v/>
      </c>
      <c r="AP103" s="5" t="str">
        <f t="shared" si="23"/>
        <v/>
      </c>
      <c r="AS103" s="5">
        <f t="shared" si="20"/>
        <v>102.22499999999999</v>
      </c>
      <c r="AT103" s="11">
        <f t="shared" si="24"/>
        <v>1.6968553381254334E-3</v>
      </c>
      <c r="AU103" s="5">
        <f t="shared" si="21"/>
        <v>1.6968553381254334</v>
      </c>
    </row>
    <row r="104" spans="1:47" x14ac:dyDescent="0.25">
      <c r="A104" s="1" t="s">
        <v>183</v>
      </c>
      <c r="B104" s="1" t="s">
        <v>165</v>
      </c>
      <c r="C104" s="1" t="s">
        <v>166</v>
      </c>
      <c r="D104" s="1" t="s">
        <v>272</v>
      </c>
      <c r="E104" s="1" t="s">
        <v>84</v>
      </c>
      <c r="F104" s="1" t="s">
        <v>167</v>
      </c>
      <c r="G104" s="1" t="s">
        <v>53</v>
      </c>
      <c r="H104" s="1" t="s">
        <v>66</v>
      </c>
      <c r="I104" s="2">
        <v>150.66999999999999</v>
      </c>
      <c r="J104" s="2">
        <v>31.23</v>
      </c>
      <c r="K104" s="30">
        <f t="shared" si="17"/>
        <v>29.12</v>
      </c>
      <c r="L104" s="30">
        <f t="shared" si="18"/>
        <v>0</v>
      </c>
      <c r="T104" s="8">
        <v>29.12</v>
      </c>
      <c r="U104" s="5">
        <v>12812.8</v>
      </c>
      <c r="AL104" s="5" t="str">
        <f t="shared" si="22"/>
        <v/>
      </c>
      <c r="AN104" s="5" t="str">
        <f t="shared" si="19"/>
        <v/>
      </c>
      <c r="AP104" s="5" t="str">
        <f t="shared" si="23"/>
        <v/>
      </c>
      <c r="AS104" s="5">
        <f t="shared" si="20"/>
        <v>12812.8</v>
      </c>
      <c r="AT104" s="11">
        <f t="shared" si="24"/>
        <v>0.21268249524415311</v>
      </c>
      <c r="AU104" s="5">
        <f t="shared" si="21"/>
        <v>212.68249524415313</v>
      </c>
    </row>
    <row r="105" spans="1:47" x14ac:dyDescent="0.25">
      <c r="A105" s="1" t="s">
        <v>183</v>
      </c>
      <c r="B105" s="1" t="s">
        <v>165</v>
      </c>
      <c r="C105" s="1" t="s">
        <v>166</v>
      </c>
      <c r="D105" s="1" t="s">
        <v>272</v>
      </c>
      <c r="E105" s="1" t="s">
        <v>79</v>
      </c>
      <c r="F105" s="1" t="s">
        <v>167</v>
      </c>
      <c r="G105" s="1" t="s">
        <v>53</v>
      </c>
      <c r="H105" s="1" t="s">
        <v>66</v>
      </c>
      <c r="I105" s="2">
        <v>150.66999999999999</v>
      </c>
      <c r="J105" s="2">
        <v>38.380000000000003</v>
      </c>
      <c r="K105" s="30">
        <f t="shared" si="17"/>
        <v>38.379999999999995</v>
      </c>
      <c r="L105" s="30">
        <f t="shared" si="18"/>
        <v>0</v>
      </c>
      <c r="P105" s="6">
        <v>5.6</v>
      </c>
      <c r="Q105" s="5">
        <v>13958</v>
      </c>
      <c r="R105" s="7">
        <v>14.24</v>
      </c>
      <c r="S105" s="5">
        <v>20888.3</v>
      </c>
      <c r="T105" s="8">
        <v>18.54</v>
      </c>
      <c r="U105" s="5">
        <v>8157.5999999999995</v>
      </c>
      <c r="AL105" s="5" t="str">
        <f t="shared" si="22"/>
        <v/>
      </c>
      <c r="AN105" s="5" t="str">
        <f t="shared" si="19"/>
        <v/>
      </c>
      <c r="AP105" s="5" t="str">
        <f t="shared" si="23"/>
        <v/>
      </c>
      <c r="AS105" s="5">
        <f t="shared" si="20"/>
        <v>43003.9</v>
      </c>
      <c r="AT105" s="11">
        <f t="shared" si="24"/>
        <v>0.713831227930666</v>
      </c>
      <c r="AU105" s="5">
        <f t="shared" si="21"/>
        <v>713.83122793066605</v>
      </c>
    </row>
    <row r="106" spans="1:47" x14ac:dyDescent="0.25">
      <c r="A106" s="1" t="s">
        <v>183</v>
      </c>
      <c r="B106" s="1" t="s">
        <v>165</v>
      </c>
      <c r="C106" s="1" t="s">
        <v>166</v>
      </c>
      <c r="D106" s="1" t="s">
        <v>272</v>
      </c>
      <c r="E106" s="1" t="s">
        <v>82</v>
      </c>
      <c r="F106" s="1" t="s">
        <v>167</v>
      </c>
      <c r="G106" s="1" t="s">
        <v>53</v>
      </c>
      <c r="H106" s="1" t="s">
        <v>66</v>
      </c>
      <c r="I106" s="2">
        <v>150.66999999999999</v>
      </c>
      <c r="J106" s="2">
        <v>38.19</v>
      </c>
      <c r="K106" s="30">
        <f t="shared" si="17"/>
        <v>38.18</v>
      </c>
      <c r="L106" s="30">
        <f t="shared" si="18"/>
        <v>0</v>
      </c>
      <c r="P106" s="6">
        <v>14.37</v>
      </c>
      <c r="Q106" s="5">
        <v>35817.225000000013</v>
      </c>
      <c r="R106" s="7">
        <v>23.7</v>
      </c>
      <c r="S106" s="5">
        <v>34764.9375</v>
      </c>
      <c r="T106" s="8">
        <v>0.11</v>
      </c>
      <c r="U106" s="5">
        <v>48.400000000000013</v>
      </c>
      <c r="AL106" s="5" t="str">
        <f t="shared" si="22"/>
        <v/>
      </c>
      <c r="AN106" s="5" t="str">
        <f t="shared" si="19"/>
        <v/>
      </c>
      <c r="AP106" s="5" t="str">
        <f t="shared" si="23"/>
        <v/>
      </c>
      <c r="AS106" s="5">
        <f t="shared" si="20"/>
        <v>70630.5625</v>
      </c>
      <c r="AT106" s="11">
        <f t="shared" si="24"/>
        <v>1.1724122965314461</v>
      </c>
      <c r="AU106" s="5">
        <f t="shared" si="21"/>
        <v>1172.4122965314461</v>
      </c>
    </row>
    <row r="107" spans="1:47" x14ac:dyDescent="0.25">
      <c r="A107" s="1" t="s">
        <v>183</v>
      </c>
      <c r="B107" s="1" t="s">
        <v>165</v>
      </c>
      <c r="C107" s="1" t="s">
        <v>166</v>
      </c>
      <c r="D107" s="1" t="s">
        <v>272</v>
      </c>
      <c r="E107" s="1" t="s">
        <v>58</v>
      </c>
      <c r="F107" s="1" t="s">
        <v>167</v>
      </c>
      <c r="G107" s="1" t="s">
        <v>53</v>
      </c>
      <c r="H107" s="1" t="s">
        <v>66</v>
      </c>
      <c r="I107" s="2">
        <v>150.66999999999999</v>
      </c>
      <c r="J107" s="2">
        <v>38.119999999999997</v>
      </c>
      <c r="K107" s="30">
        <f t="shared" si="17"/>
        <v>37.72</v>
      </c>
      <c r="L107" s="30">
        <f t="shared" si="18"/>
        <v>0</v>
      </c>
      <c r="P107" s="6">
        <v>0.23</v>
      </c>
      <c r="Q107" s="5">
        <v>573.27499999999998</v>
      </c>
      <c r="R107" s="7">
        <v>15.04</v>
      </c>
      <c r="S107" s="5">
        <v>22061.8</v>
      </c>
      <c r="T107" s="8">
        <v>22.45</v>
      </c>
      <c r="U107" s="5">
        <v>9878</v>
      </c>
      <c r="AL107" s="5" t="str">
        <f t="shared" si="22"/>
        <v/>
      </c>
      <c r="AN107" s="5" t="str">
        <f t="shared" si="19"/>
        <v/>
      </c>
      <c r="AP107" s="5" t="str">
        <f t="shared" si="23"/>
        <v/>
      </c>
      <c r="AS107" s="5">
        <f t="shared" si="20"/>
        <v>32513.075000000001</v>
      </c>
      <c r="AT107" s="11">
        <f t="shared" si="24"/>
        <v>0.53969170821836721</v>
      </c>
      <c r="AU107" s="5">
        <f t="shared" si="21"/>
        <v>539.69170821836724</v>
      </c>
    </row>
    <row r="108" spans="1:47" x14ac:dyDescent="0.25">
      <c r="A108" s="1" t="s">
        <v>184</v>
      </c>
      <c r="B108" s="1" t="s">
        <v>185</v>
      </c>
      <c r="C108" s="1" t="s">
        <v>186</v>
      </c>
      <c r="D108" s="1" t="s">
        <v>279</v>
      </c>
      <c r="E108" s="1" t="s">
        <v>92</v>
      </c>
      <c r="F108" s="1" t="s">
        <v>187</v>
      </c>
      <c r="G108" s="1" t="s">
        <v>53</v>
      </c>
      <c r="H108" s="1" t="s">
        <v>66</v>
      </c>
      <c r="I108" s="2">
        <v>160</v>
      </c>
      <c r="J108" s="2">
        <v>38.04</v>
      </c>
      <c r="K108" s="30">
        <f t="shared" si="17"/>
        <v>5.76</v>
      </c>
      <c r="L108" s="30">
        <f t="shared" si="18"/>
        <v>0</v>
      </c>
      <c r="P108" s="6">
        <v>0.6</v>
      </c>
      <c r="Q108" s="5">
        <v>1495.5</v>
      </c>
      <c r="R108" s="7">
        <v>5.16</v>
      </c>
      <c r="S108" s="5">
        <v>7569.0749999999998</v>
      </c>
      <c r="AL108" s="5" t="str">
        <f t="shared" si="22"/>
        <v/>
      </c>
      <c r="AN108" s="5" t="str">
        <f t="shared" si="19"/>
        <v/>
      </c>
      <c r="AP108" s="5" t="str">
        <f t="shared" si="23"/>
        <v/>
      </c>
      <c r="AS108" s="5">
        <f t="shared" si="20"/>
        <v>9064.5750000000007</v>
      </c>
      <c r="AT108" s="11">
        <f t="shared" si="24"/>
        <v>0.15046488116007192</v>
      </c>
      <c r="AU108" s="5">
        <f t="shared" si="21"/>
        <v>150.46488116007194</v>
      </c>
    </row>
    <row r="109" spans="1:47" x14ac:dyDescent="0.25">
      <c r="A109" s="1" t="s">
        <v>184</v>
      </c>
      <c r="B109" s="1" t="s">
        <v>185</v>
      </c>
      <c r="C109" s="1" t="s">
        <v>186</v>
      </c>
      <c r="D109" s="1" t="s">
        <v>279</v>
      </c>
      <c r="E109" s="1" t="s">
        <v>70</v>
      </c>
      <c r="F109" s="1" t="s">
        <v>187</v>
      </c>
      <c r="G109" s="1" t="s">
        <v>53</v>
      </c>
      <c r="H109" s="1" t="s">
        <v>66</v>
      </c>
      <c r="I109" s="2">
        <v>160</v>
      </c>
      <c r="J109" s="2">
        <v>37.54</v>
      </c>
      <c r="K109" s="30">
        <f t="shared" si="17"/>
        <v>29.039999999999996</v>
      </c>
      <c r="L109" s="30">
        <f t="shared" si="18"/>
        <v>0</v>
      </c>
      <c r="P109" s="6">
        <v>21.88</v>
      </c>
      <c r="Q109" s="5">
        <v>54535.899999999987</v>
      </c>
      <c r="R109" s="7">
        <v>5.5299999999999994</v>
      </c>
      <c r="S109" s="5">
        <v>8111.8187499999995</v>
      </c>
      <c r="T109" s="8">
        <v>1.63</v>
      </c>
      <c r="U109" s="5">
        <v>717.19999999999993</v>
      </c>
      <c r="AL109" s="5" t="str">
        <f t="shared" si="22"/>
        <v/>
      </c>
      <c r="AN109" s="5" t="str">
        <f t="shared" si="19"/>
        <v/>
      </c>
      <c r="AP109" s="5" t="str">
        <f t="shared" si="23"/>
        <v/>
      </c>
      <c r="AS109" s="5">
        <f t="shared" si="20"/>
        <v>63364.918749999983</v>
      </c>
      <c r="AT109" s="11">
        <f t="shared" si="24"/>
        <v>1.0518082722506417</v>
      </c>
      <c r="AU109" s="5">
        <f t="shared" si="21"/>
        <v>1051.8082722506417</v>
      </c>
    </row>
    <row r="110" spans="1:47" x14ac:dyDescent="0.25">
      <c r="A110" s="1" t="s">
        <v>184</v>
      </c>
      <c r="B110" s="1" t="s">
        <v>185</v>
      </c>
      <c r="C110" s="1" t="s">
        <v>186</v>
      </c>
      <c r="D110" s="1" t="s">
        <v>279</v>
      </c>
      <c r="E110" s="1" t="s">
        <v>97</v>
      </c>
      <c r="F110" s="1" t="s">
        <v>187</v>
      </c>
      <c r="G110" s="1" t="s">
        <v>53</v>
      </c>
      <c r="H110" s="1" t="s">
        <v>66</v>
      </c>
      <c r="I110" s="2">
        <v>160</v>
      </c>
      <c r="J110" s="2">
        <v>37.93</v>
      </c>
      <c r="K110" s="30">
        <f t="shared" si="17"/>
        <v>0.56000000000000005</v>
      </c>
      <c r="L110" s="30">
        <f t="shared" si="18"/>
        <v>0</v>
      </c>
      <c r="P110" s="6">
        <v>0.56000000000000005</v>
      </c>
      <c r="Q110" s="5">
        <v>1395.8</v>
      </c>
      <c r="AL110" s="5" t="str">
        <f t="shared" si="22"/>
        <v/>
      </c>
      <c r="AN110" s="5" t="str">
        <f t="shared" si="19"/>
        <v/>
      </c>
      <c r="AP110" s="5" t="str">
        <f t="shared" si="23"/>
        <v/>
      </c>
      <c r="AS110" s="5">
        <f t="shared" si="20"/>
        <v>1395.8</v>
      </c>
      <c r="AT110" s="11">
        <f t="shared" si="24"/>
        <v>2.3169192281295967E-2</v>
      </c>
      <c r="AU110" s="5">
        <f t="shared" si="21"/>
        <v>23.169192281295967</v>
      </c>
    </row>
    <row r="111" spans="1:47" x14ac:dyDescent="0.25">
      <c r="A111" s="1" t="s">
        <v>188</v>
      </c>
      <c r="B111" s="1" t="s">
        <v>110</v>
      </c>
      <c r="C111" s="1" t="s">
        <v>111</v>
      </c>
      <c r="D111" s="1" t="s">
        <v>272</v>
      </c>
      <c r="E111" s="1" t="s">
        <v>74</v>
      </c>
      <c r="F111" s="1" t="s">
        <v>187</v>
      </c>
      <c r="G111" s="1" t="s">
        <v>53</v>
      </c>
      <c r="H111" s="1" t="s">
        <v>66</v>
      </c>
      <c r="I111" s="2">
        <v>80</v>
      </c>
      <c r="J111" s="2">
        <v>37.53</v>
      </c>
      <c r="K111" s="30">
        <f t="shared" si="17"/>
        <v>37.519999999999996</v>
      </c>
      <c r="L111" s="30">
        <f t="shared" si="18"/>
        <v>0</v>
      </c>
      <c r="N111" s="4">
        <v>0.49</v>
      </c>
      <c r="O111" s="5">
        <v>1326.675</v>
      </c>
      <c r="P111" s="6">
        <v>8.7899999999999991</v>
      </c>
      <c r="Q111" s="5">
        <v>21909.075000000001</v>
      </c>
      <c r="R111" s="7">
        <v>26.26</v>
      </c>
      <c r="S111" s="5">
        <v>38520.137499999997</v>
      </c>
      <c r="T111" s="8">
        <v>1.98</v>
      </c>
      <c r="U111" s="5">
        <v>871.2</v>
      </c>
      <c r="AL111" s="5" t="str">
        <f t="shared" si="22"/>
        <v/>
      </c>
      <c r="AN111" s="5" t="str">
        <f t="shared" si="19"/>
        <v/>
      </c>
      <c r="AP111" s="5" t="str">
        <f t="shared" si="23"/>
        <v/>
      </c>
      <c r="AS111" s="5">
        <f t="shared" si="20"/>
        <v>62627.087499999994</v>
      </c>
      <c r="AT111" s="11">
        <f t="shared" si="24"/>
        <v>1.0395608484776091</v>
      </c>
      <c r="AU111" s="5">
        <f t="shared" si="21"/>
        <v>1039.5608484776092</v>
      </c>
    </row>
    <row r="112" spans="1:47" x14ac:dyDescent="0.25">
      <c r="A112" s="1" t="s">
        <v>188</v>
      </c>
      <c r="B112" s="1" t="s">
        <v>110</v>
      </c>
      <c r="C112" s="1" t="s">
        <v>111</v>
      </c>
      <c r="D112" s="1" t="s">
        <v>272</v>
      </c>
      <c r="E112" s="1" t="s">
        <v>51</v>
      </c>
      <c r="F112" s="1" t="s">
        <v>187</v>
      </c>
      <c r="G112" s="1" t="s">
        <v>53</v>
      </c>
      <c r="H112" s="1" t="s">
        <v>66</v>
      </c>
      <c r="I112" s="2">
        <v>80</v>
      </c>
      <c r="J112" s="2">
        <v>36.75</v>
      </c>
      <c r="K112" s="30">
        <f t="shared" si="17"/>
        <v>36.75</v>
      </c>
      <c r="L112" s="30">
        <f t="shared" si="18"/>
        <v>0</v>
      </c>
      <c r="P112" s="6">
        <v>8.49</v>
      </c>
      <c r="Q112" s="5">
        <v>21161.325000000001</v>
      </c>
      <c r="R112" s="7">
        <v>28.26</v>
      </c>
      <c r="S112" s="5">
        <v>41453.887499999997</v>
      </c>
      <c r="AL112" s="5" t="str">
        <f t="shared" si="22"/>
        <v/>
      </c>
      <c r="AN112" s="5" t="str">
        <f t="shared" si="19"/>
        <v/>
      </c>
      <c r="AP112" s="5" t="str">
        <f t="shared" si="23"/>
        <v/>
      </c>
      <c r="AS112" s="5">
        <f t="shared" si="20"/>
        <v>62615.212499999994</v>
      </c>
      <c r="AT112" s="11">
        <f t="shared" si="24"/>
        <v>1.0393637327315564</v>
      </c>
      <c r="AU112" s="5">
        <f t="shared" si="21"/>
        <v>1039.3637327315564</v>
      </c>
    </row>
    <row r="113" spans="1:47" x14ac:dyDescent="0.25">
      <c r="A113" s="1" t="s">
        <v>189</v>
      </c>
      <c r="B113" s="1" t="s">
        <v>110</v>
      </c>
      <c r="C113" s="1" t="s">
        <v>111</v>
      </c>
      <c r="D113" s="1" t="s">
        <v>272</v>
      </c>
      <c r="E113" s="1" t="s">
        <v>64</v>
      </c>
      <c r="F113" s="1" t="s">
        <v>187</v>
      </c>
      <c r="G113" s="1" t="s">
        <v>53</v>
      </c>
      <c r="H113" s="1" t="s">
        <v>66</v>
      </c>
      <c r="I113" s="2">
        <v>160</v>
      </c>
      <c r="J113" s="2">
        <v>38.630000000000003</v>
      </c>
      <c r="K113" s="30">
        <f t="shared" si="17"/>
        <v>38.64</v>
      </c>
      <c r="L113" s="30">
        <f t="shared" si="18"/>
        <v>0</v>
      </c>
      <c r="P113" s="6">
        <v>17.98</v>
      </c>
      <c r="Q113" s="5">
        <v>44815.15</v>
      </c>
      <c r="R113" s="7">
        <v>4.18</v>
      </c>
      <c r="S113" s="5">
        <v>6131.5375000000004</v>
      </c>
      <c r="T113" s="8">
        <v>16.48</v>
      </c>
      <c r="U113" s="5">
        <v>7251.2</v>
      </c>
      <c r="AL113" s="5" t="str">
        <f t="shared" si="22"/>
        <v/>
      </c>
      <c r="AN113" s="5" t="str">
        <f t="shared" si="19"/>
        <v/>
      </c>
      <c r="AP113" s="5" t="str">
        <f t="shared" si="23"/>
        <v/>
      </c>
      <c r="AS113" s="5">
        <f t="shared" si="20"/>
        <v>58197.887499999997</v>
      </c>
      <c r="AT113" s="11">
        <f t="shared" si="24"/>
        <v>0.96603958006356994</v>
      </c>
      <c r="AU113" s="5">
        <f t="shared" si="21"/>
        <v>966.03958006356993</v>
      </c>
    </row>
    <row r="114" spans="1:47" x14ac:dyDescent="0.25">
      <c r="A114" s="1" t="s">
        <v>189</v>
      </c>
      <c r="B114" s="1" t="s">
        <v>110</v>
      </c>
      <c r="C114" s="1" t="s">
        <v>111</v>
      </c>
      <c r="D114" s="1" t="s">
        <v>272</v>
      </c>
      <c r="E114" s="1" t="s">
        <v>102</v>
      </c>
      <c r="F114" s="1" t="s">
        <v>187</v>
      </c>
      <c r="G114" s="1" t="s">
        <v>53</v>
      </c>
      <c r="H114" s="1" t="s">
        <v>66</v>
      </c>
      <c r="I114" s="2">
        <v>160</v>
      </c>
      <c r="J114" s="2">
        <v>37.58</v>
      </c>
      <c r="K114" s="30">
        <f t="shared" si="17"/>
        <v>37.57</v>
      </c>
      <c r="L114" s="30">
        <f t="shared" si="18"/>
        <v>0</v>
      </c>
      <c r="R114" s="7">
        <v>32.71</v>
      </c>
      <c r="S114" s="5">
        <v>47981.481249999997</v>
      </c>
      <c r="T114" s="8">
        <v>4.8600000000000003</v>
      </c>
      <c r="U114" s="5">
        <v>2138.4</v>
      </c>
      <c r="AL114" s="5" t="str">
        <f t="shared" si="22"/>
        <v/>
      </c>
      <c r="AN114" s="5" t="str">
        <f t="shared" si="19"/>
        <v/>
      </c>
      <c r="AP114" s="5" t="str">
        <f t="shared" si="23"/>
        <v/>
      </c>
      <c r="AS114" s="5">
        <f t="shared" si="20"/>
        <v>50119.881249999999</v>
      </c>
      <c r="AT114" s="11">
        <f t="shared" si="24"/>
        <v>0.83195097134042861</v>
      </c>
      <c r="AU114" s="5">
        <f t="shared" si="21"/>
        <v>831.95097134042862</v>
      </c>
    </row>
    <row r="115" spans="1:47" x14ac:dyDescent="0.25">
      <c r="A115" s="1" t="s">
        <v>189</v>
      </c>
      <c r="B115" s="1" t="s">
        <v>110</v>
      </c>
      <c r="C115" s="1" t="s">
        <v>111</v>
      </c>
      <c r="D115" s="1" t="s">
        <v>272</v>
      </c>
      <c r="E115" s="1" t="s">
        <v>103</v>
      </c>
      <c r="F115" s="1" t="s">
        <v>187</v>
      </c>
      <c r="G115" s="1" t="s">
        <v>53</v>
      </c>
      <c r="H115" s="1" t="s">
        <v>66</v>
      </c>
      <c r="I115" s="2">
        <v>160</v>
      </c>
      <c r="J115" s="2">
        <v>36.93</v>
      </c>
      <c r="K115" s="30">
        <f t="shared" si="17"/>
        <v>36.93</v>
      </c>
      <c r="L115" s="30">
        <f t="shared" si="18"/>
        <v>0</v>
      </c>
      <c r="N115" s="4">
        <v>0.73</v>
      </c>
      <c r="O115" s="5">
        <v>1976.4749999999999</v>
      </c>
      <c r="P115" s="6">
        <v>1.81</v>
      </c>
      <c r="Q115" s="5">
        <v>4511.4250000000002</v>
      </c>
      <c r="R115" s="7">
        <v>19.329999999999998</v>
      </c>
      <c r="S115" s="5">
        <v>28354.693749999999</v>
      </c>
      <c r="T115" s="8">
        <v>15.06</v>
      </c>
      <c r="U115" s="5">
        <v>6626.4</v>
      </c>
      <c r="AL115" s="5" t="str">
        <f t="shared" si="22"/>
        <v/>
      </c>
      <c r="AN115" s="5" t="str">
        <f t="shared" si="19"/>
        <v/>
      </c>
      <c r="AP115" s="5" t="str">
        <f t="shared" si="23"/>
        <v/>
      </c>
      <c r="AS115" s="5">
        <f t="shared" si="20"/>
        <v>41468.993750000001</v>
      </c>
      <c r="AT115" s="11">
        <f t="shared" si="24"/>
        <v>0.68835298030205672</v>
      </c>
      <c r="AU115" s="5">
        <f t="shared" si="21"/>
        <v>688.35298030205672</v>
      </c>
    </row>
    <row r="116" spans="1:47" x14ac:dyDescent="0.25">
      <c r="A116" s="1" t="s">
        <v>189</v>
      </c>
      <c r="B116" s="1" t="s">
        <v>110</v>
      </c>
      <c r="C116" s="1" t="s">
        <v>111</v>
      </c>
      <c r="D116" s="1" t="s">
        <v>272</v>
      </c>
      <c r="E116" s="1" t="s">
        <v>96</v>
      </c>
      <c r="F116" s="1" t="s">
        <v>187</v>
      </c>
      <c r="G116" s="1" t="s">
        <v>53</v>
      </c>
      <c r="H116" s="1" t="s">
        <v>66</v>
      </c>
      <c r="I116" s="2">
        <v>160</v>
      </c>
      <c r="J116" s="2">
        <v>38.31</v>
      </c>
      <c r="K116" s="30">
        <f t="shared" si="17"/>
        <v>36.619999999999997</v>
      </c>
      <c r="L116" s="30">
        <f t="shared" si="18"/>
        <v>0</v>
      </c>
      <c r="N116" s="4">
        <v>6.5</v>
      </c>
      <c r="O116" s="5">
        <v>17598.75</v>
      </c>
      <c r="P116" s="6">
        <v>27.07</v>
      </c>
      <c r="Q116" s="5">
        <v>67471.975000000006</v>
      </c>
      <c r="R116" s="7">
        <v>2.09</v>
      </c>
      <c r="S116" s="5">
        <v>3065.7687500000002</v>
      </c>
      <c r="T116" s="8">
        <v>0.96</v>
      </c>
      <c r="U116" s="5">
        <v>422.4</v>
      </c>
      <c r="AL116" s="5" t="str">
        <f t="shared" si="22"/>
        <v/>
      </c>
      <c r="AN116" s="5" t="str">
        <f t="shared" si="19"/>
        <v/>
      </c>
      <c r="AP116" s="5" t="str">
        <f t="shared" si="23"/>
        <v/>
      </c>
      <c r="AS116" s="5">
        <f t="shared" si="20"/>
        <v>88558.893750000003</v>
      </c>
      <c r="AT116" s="11">
        <f t="shared" si="24"/>
        <v>1.4700086240955792</v>
      </c>
      <c r="AU116" s="5">
        <f t="shared" si="21"/>
        <v>1470.0086240955791</v>
      </c>
    </row>
    <row r="117" spans="1:47" x14ac:dyDescent="0.25">
      <c r="A117" s="1" t="s">
        <v>190</v>
      </c>
      <c r="B117" s="1" t="s">
        <v>191</v>
      </c>
      <c r="C117" s="1" t="s">
        <v>126</v>
      </c>
      <c r="D117" s="1" t="s">
        <v>272</v>
      </c>
      <c r="E117" s="1" t="s">
        <v>80</v>
      </c>
      <c r="F117" s="1" t="s">
        <v>187</v>
      </c>
      <c r="G117" s="1" t="s">
        <v>53</v>
      </c>
      <c r="H117" s="1" t="s">
        <v>66</v>
      </c>
      <c r="I117" s="2">
        <v>76.010000000000005</v>
      </c>
      <c r="J117" s="2">
        <v>38.659999999999997</v>
      </c>
      <c r="K117" s="30">
        <f t="shared" si="17"/>
        <v>18.350000000000001</v>
      </c>
      <c r="L117" s="30">
        <f t="shared" si="18"/>
        <v>0</v>
      </c>
      <c r="N117" s="4">
        <v>2.59</v>
      </c>
      <c r="O117" s="5">
        <v>7012.4249999999993</v>
      </c>
      <c r="P117" s="6">
        <v>5.49</v>
      </c>
      <c r="Q117" s="5">
        <v>13683.825000000001</v>
      </c>
      <c r="R117" s="7">
        <v>7.92</v>
      </c>
      <c r="S117" s="5">
        <v>11617.65</v>
      </c>
      <c r="T117" s="8">
        <v>2.35</v>
      </c>
      <c r="U117" s="5">
        <v>1034</v>
      </c>
      <c r="AL117" s="5" t="str">
        <f t="shared" si="22"/>
        <v/>
      </c>
      <c r="AN117" s="5" t="str">
        <f t="shared" si="19"/>
        <v/>
      </c>
      <c r="AP117" s="5" t="str">
        <f t="shared" si="23"/>
        <v/>
      </c>
      <c r="AS117" s="5">
        <f t="shared" si="20"/>
        <v>33347.9</v>
      </c>
      <c r="AT117" s="11">
        <f t="shared" si="24"/>
        <v>0.55354915265613247</v>
      </c>
      <c r="AU117" s="5">
        <f t="shared" si="21"/>
        <v>553.54915265613249</v>
      </c>
    </row>
    <row r="118" spans="1:47" x14ac:dyDescent="0.25">
      <c r="A118" s="1" t="s">
        <v>190</v>
      </c>
      <c r="B118" s="1" t="s">
        <v>191</v>
      </c>
      <c r="C118" s="1" t="s">
        <v>126</v>
      </c>
      <c r="D118" s="1" t="s">
        <v>272</v>
      </c>
      <c r="E118" s="1" t="s">
        <v>81</v>
      </c>
      <c r="F118" s="1" t="s">
        <v>187</v>
      </c>
      <c r="G118" s="1" t="s">
        <v>53</v>
      </c>
      <c r="H118" s="1" t="s">
        <v>66</v>
      </c>
      <c r="I118" s="2">
        <v>76.010000000000005</v>
      </c>
      <c r="J118" s="2">
        <v>34.020000000000003</v>
      </c>
      <c r="K118" s="30">
        <f t="shared" si="17"/>
        <v>14.07</v>
      </c>
      <c r="L118" s="30">
        <f t="shared" si="18"/>
        <v>0</v>
      </c>
      <c r="P118" s="6">
        <v>0.32</v>
      </c>
      <c r="Q118" s="5">
        <v>797.6</v>
      </c>
      <c r="R118" s="7">
        <v>12.63</v>
      </c>
      <c r="S118" s="5">
        <v>18526.631249999999</v>
      </c>
      <c r="AB118" s="10">
        <v>1.1200000000000001</v>
      </c>
      <c r="AC118" s="5">
        <v>177.8</v>
      </c>
      <c r="AL118" s="5" t="str">
        <f t="shared" si="22"/>
        <v/>
      </c>
      <c r="AN118" s="5" t="str">
        <f t="shared" si="19"/>
        <v/>
      </c>
      <c r="AP118" s="5" t="str">
        <f t="shared" si="23"/>
        <v/>
      </c>
      <c r="AS118" s="5">
        <f t="shared" si="20"/>
        <v>19502.031249999996</v>
      </c>
      <c r="AT118" s="11">
        <f t="shared" si="24"/>
        <v>0.32371852121155797</v>
      </c>
      <c r="AU118" s="5">
        <f t="shared" si="21"/>
        <v>323.71852121155797</v>
      </c>
    </row>
    <row r="119" spans="1:47" x14ac:dyDescent="0.25">
      <c r="A119" s="1" t="s">
        <v>192</v>
      </c>
      <c r="B119" s="1" t="s">
        <v>193</v>
      </c>
      <c r="C119" s="1" t="s">
        <v>194</v>
      </c>
      <c r="D119" s="1" t="s">
        <v>272</v>
      </c>
      <c r="E119" s="1" t="s">
        <v>81</v>
      </c>
      <c r="F119" s="1" t="s">
        <v>187</v>
      </c>
      <c r="G119" s="1" t="s">
        <v>53</v>
      </c>
      <c r="H119" s="1" t="s">
        <v>66</v>
      </c>
      <c r="I119" s="2">
        <v>3.99</v>
      </c>
      <c r="J119" s="2">
        <v>3.53</v>
      </c>
      <c r="K119" s="30">
        <f t="shared" si="17"/>
        <v>2.02</v>
      </c>
      <c r="L119" s="30">
        <f t="shared" si="18"/>
        <v>0</v>
      </c>
      <c r="Z119" s="9">
        <v>0.57999999999999996</v>
      </c>
      <c r="AA119" s="5">
        <v>102.22499999999999</v>
      </c>
      <c r="AB119" s="10">
        <v>1.44</v>
      </c>
      <c r="AC119" s="5">
        <v>228.6</v>
      </c>
      <c r="AL119" s="5" t="str">
        <f t="shared" si="22"/>
        <v/>
      </c>
      <c r="AN119" s="5" t="str">
        <f t="shared" si="19"/>
        <v/>
      </c>
      <c r="AP119" s="5" t="str">
        <f t="shared" si="23"/>
        <v/>
      </c>
      <c r="AS119" s="5">
        <f t="shared" si="20"/>
        <v>330.82499999999999</v>
      </c>
      <c r="AT119" s="11">
        <f t="shared" si="24"/>
        <v>5.4914371947698366E-3</v>
      </c>
      <c r="AU119" s="5">
        <f t="shared" si="21"/>
        <v>5.4914371947698362</v>
      </c>
    </row>
    <row r="120" spans="1:47" x14ac:dyDescent="0.25">
      <c r="A120" s="1" t="s">
        <v>195</v>
      </c>
      <c r="B120" s="1" t="s">
        <v>196</v>
      </c>
      <c r="C120" s="1" t="s">
        <v>197</v>
      </c>
      <c r="D120" s="1" t="s">
        <v>272</v>
      </c>
      <c r="E120" s="1" t="s">
        <v>64</v>
      </c>
      <c r="F120" s="1" t="s">
        <v>198</v>
      </c>
      <c r="G120" s="1" t="s">
        <v>53</v>
      </c>
      <c r="H120" s="1" t="s">
        <v>66</v>
      </c>
      <c r="I120" s="2">
        <v>160</v>
      </c>
      <c r="J120" s="2">
        <v>37.03</v>
      </c>
      <c r="K120" s="30">
        <f t="shared" si="17"/>
        <v>1.76</v>
      </c>
      <c r="L120" s="30">
        <f t="shared" si="18"/>
        <v>0</v>
      </c>
      <c r="P120" s="6">
        <v>0.41</v>
      </c>
      <c r="Q120" s="5">
        <v>1021.925</v>
      </c>
      <c r="R120" s="7">
        <v>1.35</v>
      </c>
      <c r="S120" s="5">
        <v>1980.28125</v>
      </c>
      <c r="AL120" s="5" t="str">
        <f t="shared" si="22"/>
        <v/>
      </c>
      <c r="AN120" s="5" t="str">
        <f t="shared" si="19"/>
        <v/>
      </c>
      <c r="AP120" s="5" t="str">
        <f t="shared" si="23"/>
        <v/>
      </c>
      <c r="AS120" s="5">
        <f t="shared" si="20"/>
        <v>3002.2062500000002</v>
      </c>
      <c r="AT120" s="11">
        <f t="shared" si="24"/>
        <v>4.9834284191401713E-2</v>
      </c>
      <c r="AU120" s="5">
        <f t="shared" si="21"/>
        <v>49.834284191401714</v>
      </c>
    </row>
    <row r="121" spans="1:47" x14ac:dyDescent="0.25">
      <c r="A121" s="1" t="s">
        <v>195</v>
      </c>
      <c r="B121" s="1" t="s">
        <v>196</v>
      </c>
      <c r="C121" s="1" t="s">
        <v>197</v>
      </c>
      <c r="D121" s="1" t="s">
        <v>272</v>
      </c>
      <c r="E121" s="1" t="s">
        <v>102</v>
      </c>
      <c r="F121" s="1" t="s">
        <v>198</v>
      </c>
      <c r="G121" s="1" t="s">
        <v>53</v>
      </c>
      <c r="H121" s="1" t="s">
        <v>66</v>
      </c>
      <c r="I121" s="2">
        <v>160</v>
      </c>
      <c r="J121" s="2">
        <v>36.19</v>
      </c>
      <c r="K121" s="30">
        <f t="shared" si="17"/>
        <v>23.07</v>
      </c>
      <c r="L121" s="30">
        <f t="shared" si="18"/>
        <v>0</v>
      </c>
      <c r="P121" s="6">
        <v>21.99</v>
      </c>
      <c r="Q121" s="5">
        <v>54810.074999999997</v>
      </c>
      <c r="R121" s="7">
        <v>1.08</v>
      </c>
      <c r="S121" s="5">
        <v>1584.2249999999999</v>
      </c>
      <c r="AL121" s="5" t="str">
        <f t="shared" si="22"/>
        <v/>
      </c>
      <c r="AN121" s="5" t="str">
        <f t="shared" si="19"/>
        <v/>
      </c>
      <c r="AP121" s="5" t="str">
        <f t="shared" si="23"/>
        <v/>
      </c>
      <c r="AS121" s="5">
        <f t="shared" si="20"/>
        <v>56394.299999999996</v>
      </c>
      <c r="AT121" s="11">
        <f t="shared" si="24"/>
        <v>0.93610143306282345</v>
      </c>
      <c r="AU121" s="5">
        <f t="shared" si="21"/>
        <v>936.10143306282339</v>
      </c>
    </row>
    <row r="122" spans="1:47" x14ac:dyDescent="0.25">
      <c r="A122" s="1" t="s">
        <v>199</v>
      </c>
      <c r="B122" s="1" t="s">
        <v>200</v>
      </c>
      <c r="C122" s="1" t="s">
        <v>201</v>
      </c>
      <c r="D122" s="1" t="s">
        <v>283</v>
      </c>
      <c r="E122" s="1" t="s">
        <v>58</v>
      </c>
      <c r="F122" s="1" t="s">
        <v>202</v>
      </c>
      <c r="G122" s="1" t="s">
        <v>60</v>
      </c>
      <c r="H122" s="1" t="s">
        <v>66</v>
      </c>
      <c r="I122" s="2">
        <v>5.83</v>
      </c>
      <c r="J122" s="2">
        <v>5.51</v>
      </c>
      <c r="K122" s="30">
        <f t="shared" si="17"/>
        <v>2.7600000000000002</v>
      </c>
      <c r="L122" s="30">
        <f t="shared" si="18"/>
        <v>0</v>
      </c>
      <c r="Z122" s="9">
        <v>2.4500000000000002</v>
      </c>
      <c r="AA122" s="5">
        <v>431.81250000000011</v>
      </c>
      <c r="AB122" s="10">
        <v>0.31</v>
      </c>
      <c r="AC122" s="5">
        <v>49.212499999999999</v>
      </c>
      <c r="AL122" s="5" t="str">
        <f t="shared" si="22"/>
        <v/>
      </c>
      <c r="AN122" s="5" t="str">
        <f t="shared" si="19"/>
        <v/>
      </c>
      <c r="AP122" s="5" t="str">
        <f t="shared" si="23"/>
        <v/>
      </c>
      <c r="AS122" s="5">
        <f t="shared" si="20"/>
        <v>481.02500000000009</v>
      </c>
      <c r="AT122" s="11">
        <f t="shared" si="24"/>
        <v>7.984640146948269E-3</v>
      </c>
      <c r="AU122" s="5">
        <f t="shared" si="21"/>
        <v>7.9846401469482693</v>
      </c>
    </row>
    <row r="123" spans="1:47" x14ac:dyDescent="0.25">
      <c r="A123" s="1" t="s">
        <v>203</v>
      </c>
      <c r="B123" s="1" t="s">
        <v>204</v>
      </c>
      <c r="C123" s="1" t="s">
        <v>205</v>
      </c>
      <c r="D123" s="1" t="s">
        <v>272</v>
      </c>
      <c r="E123" s="1" t="s">
        <v>58</v>
      </c>
      <c r="F123" s="1" t="s">
        <v>202</v>
      </c>
      <c r="G123" s="1" t="s">
        <v>60</v>
      </c>
      <c r="H123" s="1" t="s">
        <v>66</v>
      </c>
      <c r="I123" s="2">
        <v>100.58</v>
      </c>
      <c r="J123" s="2">
        <v>16.22</v>
      </c>
      <c r="K123" s="30">
        <f t="shared" si="17"/>
        <v>0.31</v>
      </c>
      <c r="L123" s="30">
        <f t="shared" si="18"/>
        <v>0</v>
      </c>
      <c r="T123" s="8">
        <v>0.31</v>
      </c>
      <c r="U123" s="5">
        <v>136.4</v>
      </c>
      <c r="AL123" s="5" t="str">
        <f t="shared" si="22"/>
        <v/>
      </c>
      <c r="AN123" s="5" t="str">
        <f t="shared" si="19"/>
        <v/>
      </c>
      <c r="AP123" s="5" t="str">
        <f t="shared" si="23"/>
        <v/>
      </c>
      <c r="AS123" s="5">
        <f t="shared" si="20"/>
        <v>136.4</v>
      </c>
      <c r="AT123" s="11">
        <f t="shared" si="24"/>
        <v>2.2641337062392678E-3</v>
      </c>
      <c r="AU123" s="5">
        <f t="shared" si="21"/>
        <v>2.2641337062392677</v>
      </c>
    </row>
    <row r="124" spans="1:47" x14ac:dyDescent="0.25">
      <c r="A124" s="1" t="s">
        <v>206</v>
      </c>
      <c r="B124" s="1" t="s">
        <v>207</v>
      </c>
      <c r="C124" s="1" t="s">
        <v>208</v>
      </c>
      <c r="D124" s="1" t="s">
        <v>274</v>
      </c>
      <c r="E124" s="1" t="s">
        <v>58</v>
      </c>
      <c r="F124" s="1" t="s">
        <v>202</v>
      </c>
      <c r="G124" s="1" t="s">
        <v>60</v>
      </c>
      <c r="H124" s="1" t="s">
        <v>66</v>
      </c>
      <c r="I124" s="2">
        <v>35.42</v>
      </c>
      <c r="J124" s="2">
        <v>15.83</v>
      </c>
      <c r="K124" s="30">
        <f t="shared" si="17"/>
        <v>6.19</v>
      </c>
      <c r="L124" s="30">
        <f t="shared" si="18"/>
        <v>0</v>
      </c>
      <c r="T124" s="8">
        <v>6.19</v>
      </c>
      <c r="U124" s="5">
        <v>2723.6</v>
      </c>
      <c r="AL124" s="5" t="str">
        <f t="shared" si="22"/>
        <v/>
      </c>
      <c r="AN124" s="5" t="str">
        <f t="shared" si="19"/>
        <v/>
      </c>
      <c r="AP124" s="5" t="str">
        <f t="shared" si="23"/>
        <v/>
      </c>
      <c r="AS124" s="5">
        <f t="shared" si="20"/>
        <v>2723.6</v>
      </c>
      <c r="AT124" s="11">
        <f t="shared" si="24"/>
        <v>4.5209637553616344E-2</v>
      </c>
      <c r="AU124" s="5">
        <f t="shared" si="21"/>
        <v>45.209637553616346</v>
      </c>
    </row>
    <row r="125" spans="1:47" x14ac:dyDescent="0.25">
      <c r="A125" s="1" t="s">
        <v>209</v>
      </c>
      <c r="B125" s="1" t="s">
        <v>210</v>
      </c>
      <c r="C125" s="1" t="s">
        <v>211</v>
      </c>
      <c r="D125" s="1" t="s">
        <v>274</v>
      </c>
      <c r="E125" s="1" t="s">
        <v>81</v>
      </c>
      <c r="F125" s="1" t="s">
        <v>212</v>
      </c>
      <c r="G125" s="1" t="s">
        <v>60</v>
      </c>
      <c r="H125" s="1" t="s">
        <v>66</v>
      </c>
      <c r="I125" s="2">
        <v>8.52</v>
      </c>
      <c r="J125" s="2">
        <v>8.17</v>
      </c>
      <c r="K125" s="30">
        <f t="shared" si="17"/>
        <v>8.16</v>
      </c>
      <c r="L125" s="30">
        <f t="shared" si="18"/>
        <v>0</v>
      </c>
      <c r="T125" s="8">
        <v>5.01</v>
      </c>
      <c r="U125" s="5">
        <v>2204.4</v>
      </c>
      <c r="Z125" s="9">
        <v>3.15</v>
      </c>
      <c r="AA125" s="5">
        <v>555.1875</v>
      </c>
      <c r="AL125" s="5" t="str">
        <f t="shared" si="22"/>
        <v/>
      </c>
      <c r="AN125" s="5" t="str">
        <f t="shared" si="19"/>
        <v/>
      </c>
      <c r="AP125" s="5" t="str">
        <f t="shared" si="23"/>
        <v/>
      </c>
      <c r="AS125" s="5">
        <f t="shared" si="20"/>
        <v>2759.5875000000001</v>
      </c>
      <c r="AT125" s="11">
        <f t="shared" si="24"/>
        <v>4.58070020092856E-2</v>
      </c>
      <c r="AU125" s="5">
        <f t="shared" si="21"/>
        <v>45.807002009285604</v>
      </c>
    </row>
    <row r="126" spans="1:47" x14ac:dyDescent="0.25">
      <c r="A126" s="1" t="s">
        <v>213</v>
      </c>
      <c r="B126" s="1" t="s">
        <v>214</v>
      </c>
      <c r="C126" s="1" t="s">
        <v>215</v>
      </c>
      <c r="D126" s="1" t="s">
        <v>272</v>
      </c>
      <c r="E126" s="1" t="s">
        <v>80</v>
      </c>
      <c r="F126" s="1" t="s">
        <v>212</v>
      </c>
      <c r="G126" s="1" t="s">
        <v>60</v>
      </c>
      <c r="H126" s="1" t="s">
        <v>66</v>
      </c>
      <c r="I126" s="2">
        <v>71.48</v>
      </c>
      <c r="J126" s="2">
        <v>39.69</v>
      </c>
      <c r="K126" s="30">
        <f t="shared" si="17"/>
        <v>33.6</v>
      </c>
      <c r="L126" s="30">
        <f t="shared" si="18"/>
        <v>0</v>
      </c>
      <c r="T126" s="8">
        <v>33.6</v>
      </c>
      <c r="U126" s="5">
        <v>14784</v>
      </c>
      <c r="AL126" s="5" t="str">
        <f t="shared" si="22"/>
        <v/>
      </c>
      <c r="AN126" s="5" t="str">
        <f t="shared" si="19"/>
        <v/>
      </c>
      <c r="AP126" s="5" t="str">
        <f t="shared" si="23"/>
        <v/>
      </c>
      <c r="AS126" s="5">
        <f t="shared" si="20"/>
        <v>14784</v>
      </c>
      <c r="AT126" s="11">
        <f t="shared" si="24"/>
        <v>0.24540287912786901</v>
      </c>
      <c r="AU126" s="5">
        <f t="shared" si="21"/>
        <v>245.40287912786903</v>
      </c>
    </row>
    <row r="127" spans="1:47" x14ac:dyDescent="0.25">
      <c r="A127" s="1" t="s">
        <v>213</v>
      </c>
      <c r="B127" s="1" t="s">
        <v>214</v>
      </c>
      <c r="C127" s="1" t="s">
        <v>215</v>
      </c>
      <c r="D127" s="1" t="s">
        <v>272</v>
      </c>
      <c r="E127" s="1" t="s">
        <v>81</v>
      </c>
      <c r="F127" s="1" t="s">
        <v>212</v>
      </c>
      <c r="G127" s="1" t="s">
        <v>60</v>
      </c>
      <c r="H127" s="1" t="s">
        <v>66</v>
      </c>
      <c r="I127" s="2">
        <v>71.48</v>
      </c>
      <c r="J127" s="2">
        <v>31</v>
      </c>
      <c r="K127" s="30">
        <f t="shared" si="17"/>
        <v>31</v>
      </c>
      <c r="L127" s="30">
        <f t="shared" si="18"/>
        <v>0</v>
      </c>
      <c r="T127" s="8">
        <v>31</v>
      </c>
      <c r="U127" s="5">
        <v>13640</v>
      </c>
      <c r="AL127" s="5" t="str">
        <f t="shared" si="22"/>
        <v/>
      </c>
      <c r="AN127" s="5" t="str">
        <f t="shared" si="19"/>
        <v/>
      </c>
      <c r="AP127" s="5" t="str">
        <f t="shared" si="23"/>
        <v/>
      </c>
      <c r="AS127" s="5">
        <f t="shared" si="20"/>
        <v>13640</v>
      </c>
      <c r="AT127" s="11">
        <f t="shared" si="24"/>
        <v>0.22641337062392677</v>
      </c>
      <c r="AU127" s="5">
        <f t="shared" si="21"/>
        <v>226.41337062392677</v>
      </c>
    </row>
    <row r="128" spans="1:47" x14ac:dyDescent="0.25">
      <c r="A128" s="1" t="s">
        <v>216</v>
      </c>
      <c r="B128" s="1" t="s">
        <v>217</v>
      </c>
      <c r="C128" s="1" t="s">
        <v>218</v>
      </c>
      <c r="D128" s="1" t="s">
        <v>276</v>
      </c>
      <c r="E128" s="1" t="s">
        <v>64</v>
      </c>
      <c r="F128" s="1" t="s">
        <v>212</v>
      </c>
      <c r="G128" s="1" t="s">
        <v>60</v>
      </c>
      <c r="H128" s="1" t="s">
        <v>66</v>
      </c>
      <c r="I128" s="2">
        <v>40</v>
      </c>
      <c r="J128" s="2">
        <v>38.31</v>
      </c>
      <c r="K128" s="30">
        <f t="shared" si="17"/>
        <v>3.34</v>
      </c>
      <c r="L128" s="30">
        <f t="shared" si="18"/>
        <v>0</v>
      </c>
      <c r="T128" s="8">
        <v>3.34</v>
      </c>
      <c r="U128" s="5">
        <v>1469.6</v>
      </c>
      <c r="AL128" s="5" t="str">
        <f t="shared" si="22"/>
        <v/>
      </c>
      <c r="AN128" s="5" t="str">
        <f t="shared" si="19"/>
        <v/>
      </c>
      <c r="AP128" s="5" t="str">
        <f t="shared" si="23"/>
        <v/>
      </c>
      <c r="AS128" s="5">
        <f t="shared" si="20"/>
        <v>1469.6</v>
      </c>
      <c r="AT128" s="11">
        <f t="shared" si="24"/>
        <v>2.4394214770448879E-2</v>
      </c>
      <c r="AU128" s="5">
        <f t="shared" si="21"/>
        <v>24.39421477044888</v>
      </c>
    </row>
    <row r="129" spans="1:47" x14ac:dyDescent="0.25">
      <c r="A129" s="1" t="s">
        <v>219</v>
      </c>
      <c r="B129" s="1" t="s">
        <v>220</v>
      </c>
      <c r="C129" s="1" t="s">
        <v>221</v>
      </c>
      <c r="D129" s="1" t="s">
        <v>276</v>
      </c>
      <c r="E129" s="1" t="s">
        <v>96</v>
      </c>
      <c r="F129" s="1" t="s">
        <v>212</v>
      </c>
      <c r="G129" s="1" t="s">
        <v>60</v>
      </c>
      <c r="H129" s="1" t="s">
        <v>66</v>
      </c>
      <c r="I129" s="2">
        <v>40</v>
      </c>
      <c r="J129" s="2">
        <v>39.67</v>
      </c>
      <c r="K129" s="30">
        <f t="shared" si="17"/>
        <v>14.77</v>
      </c>
      <c r="L129" s="30">
        <f t="shared" si="18"/>
        <v>0</v>
      </c>
      <c r="T129" s="8">
        <v>14.77</v>
      </c>
      <c r="U129" s="5">
        <v>6498.8</v>
      </c>
      <c r="AL129" s="5" t="str">
        <f t="shared" si="22"/>
        <v/>
      </c>
      <c r="AN129" s="5" t="str">
        <f t="shared" si="19"/>
        <v/>
      </c>
      <c r="AP129" s="5" t="str">
        <f t="shared" si="23"/>
        <v/>
      </c>
      <c r="AS129" s="5">
        <f t="shared" si="20"/>
        <v>6498.8</v>
      </c>
      <c r="AT129" s="11">
        <f t="shared" si="24"/>
        <v>0.10787501561662576</v>
      </c>
      <c r="AU129" s="5">
        <f t="shared" si="21"/>
        <v>107.87501561662575</v>
      </c>
    </row>
    <row r="130" spans="1:47" x14ac:dyDescent="0.25">
      <c r="A130" s="1" t="s">
        <v>222</v>
      </c>
      <c r="B130" s="1" t="s">
        <v>223</v>
      </c>
      <c r="C130" s="1" t="s">
        <v>224</v>
      </c>
      <c r="D130" s="1" t="s">
        <v>284</v>
      </c>
      <c r="E130" s="1" t="s">
        <v>70</v>
      </c>
      <c r="F130" s="1" t="s">
        <v>212</v>
      </c>
      <c r="G130" s="1" t="s">
        <v>60</v>
      </c>
      <c r="H130" s="1" t="s">
        <v>66</v>
      </c>
      <c r="I130" s="2">
        <v>40</v>
      </c>
      <c r="J130" s="2">
        <v>38.33</v>
      </c>
      <c r="K130" s="30">
        <f t="shared" si="17"/>
        <v>38.32</v>
      </c>
      <c r="L130" s="30">
        <f t="shared" si="18"/>
        <v>0</v>
      </c>
      <c r="T130" s="8">
        <v>38.32</v>
      </c>
      <c r="U130" s="5">
        <v>16860.8</v>
      </c>
      <c r="AL130" s="5" t="str">
        <f t="shared" ref="AL130:AL161" si="25">IF(AK130&gt;0,AK130*$AL$1,"")</f>
        <v/>
      </c>
      <c r="AN130" s="5" t="str">
        <f t="shared" si="19"/>
        <v/>
      </c>
      <c r="AP130" s="5" t="str">
        <f t="shared" ref="AP130:AP161" si="26">IF(AO130&gt;0,AO130*$AP$1,"")</f>
        <v/>
      </c>
      <c r="AS130" s="5">
        <f t="shared" si="20"/>
        <v>16860.8</v>
      </c>
      <c r="AT130" s="11">
        <f t="shared" si="24"/>
        <v>0.27987614071964106</v>
      </c>
      <c r="AU130" s="5">
        <f t="shared" si="21"/>
        <v>279.87614071964106</v>
      </c>
    </row>
    <row r="131" spans="1:47" x14ac:dyDescent="0.25">
      <c r="A131" s="1" t="s">
        <v>225</v>
      </c>
      <c r="B131" s="1" t="s">
        <v>217</v>
      </c>
      <c r="C131" s="1" t="s">
        <v>218</v>
      </c>
      <c r="D131" s="1" t="s">
        <v>276</v>
      </c>
      <c r="E131" s="1" t="s">
        <v>97</v>
      </c>
      <c r="F131" s="1" t="s">
        <v>212</v>
      </c>
      <c r="G131" s="1" t="s">
        <v>60</v>
      </c>
      <c r="H131" s="1" t="s">
        <v>66</v>
      </c>
      <c r="I131" s="2">
        <v>40</v>
      </c>
      <c r="J131" s="2">
        <v>39.82</v>
      </c>
      <c r="K131" s="30">
        <f t="shared" si="17"/>
        <v>39.82</v>
      </c>
      <c r="L131" s="30">
        <f t="shared" si="18"/>
        <v>0</v>
      </c>
      <c r="T131" s="8">
        <v>39.82</v>
      </c>
      <c r="U131" s="5">
        <v>17520.8</v>
      </c>
      <c r="AL131" s="5" t="str">
        <f t="shared" si="25"/>
        <v/>
      </c>
      <c r="AN131" s="5" t="str">
        <f t="shared" si="19"/>
        <v/>
      </c>
      <c r="AP131" s="5" t="str">
        <f t="shared" si="26"/>
        <v/>
      </c>
      <c r="AS131" s="5">
        <f t="shared" si="20"/>
        <v>17520.8</v>
      </c>
      <c r="AT131" s="11">
        <f t="shared" ref="AT131:AT162" si="27">(AS131/$AS$193)*100</f>
        <v>0.29083162639499238</v>
      </c>
      <c r="AU131" s="5">
        <f t="shared" si="21"/>
        <v>290.83162639499238</v>
      </c>
    </row>
    <row r="132" spans="1:47" x14ac:dyDescent="0.25">
      <c r="A132" s="1" t="s">
        <v>226</v>
      </c>
      <c r="B132" s="1" t="s">
        <v>101</v>
      </c>
      <c r="C132" s="1" t="s">
        <v>307</v>
      </c>
      <c r="D132" s="1" t="s">
        <v>274</v>
      </c>
      <c r="E132" s="1" t="s">
        <v>84</v>
      </c>
      <c r="F132" s="1" t="s">
        <v>212</v>
      </c>
      <c r="G132" s="1" t="s">
        <v>60</v>
      </c>
      <c r="H132" s="1" t="s">
        <v>66</v>
      </c>
      <c r="I132" s="2">
        <v>160</v>
      </c>
      <c r="J132" s="2">
        <v>39.14</v>
      </c>
      <c r="K132" s="30">
        <f t="shared" ref="K132:K192" si="28">SUM(N132,P132,R132,T132,V132,X132,Z132,AB132,AE132,AG132,AI132)</f>
        <v>39.14</v>
      </c>
      <c r="L132" s="30">
        <f t="shared" ref="L132:L192" si="29">SUM(M132,AD132,AK132,AM132,AO132,AQ132,AR132)</f>
        <v>0</v>
      </c>
      <c r="R132" s="7">
        <v>26.29</v>
      </c>
      <c r="S132" s="5">
        <v>38564.143750000003</v>
      </c>
      <c r="T132" s="8">
        <v>7.66</v>
      </c>
      <c r="U132" s="5">
        <v>3370.4</v>
      </c>
      <c r="Z132" s="9">
        <v>1.98</v>
      </c>
      <c r="AA132" s="5">
        <v>348.97500000000002</v>
      </c>
      <c r="AB132" s="10">
        <v>3.21</v>
      </c>
      <c r="AC132" s="5">
        <v>509.58749999999998</v>
      </c>
      <c r="AL132" s="5" t="str">
        <f t="shared" si="25"/>
        <v/>
      </c>
      <c r="AN132" s="5" t="str">
        <f t="shared" ref="AN132:AN192" si="30">IF(AM132&gt;0,AM132*$AN$1,"")</f>
        <v/>
      </c>
      <c r="AP132" s="5" t="str">
        <f t="shared" si="26"/>
        <v/>
      </c>
      <c r="AS132" s="5">
        <f t="shared" ref="AS132:AS192" si="31">SUM(O132,Q132,S132,U132,W132,Y132,AA132,AC132,AF132,AH132,AJ132)</f>
        <v>42793.106250000004</v>
      </c>
      <c r="AT132" s="11">
        <f t="shared" si="27"/>
        <v>0.71033221594797125</v>
      </c>
      <c r="AU132" s="5">
        <f t="shared" ref="AU132:AU192" si="32">(AT132/100)*$AU$1</f>
        <v>710.33221594797124</v>
      </c>
    </row>
    <row r="133" spans="1:47" x14ac:dyDescent="0.25">
      <c r="A133" s="1" t="s">
        <v>226</v>
      </c>
      <c r="B133" s="1" t="s">
        <v>101</v>
      </c>
      <c r="C133" s="1" t="s">
        <v>307</v>
      </c>
      <c r="D133" s="1" t="s">
        <v>274</v>
      </c>
      <c r="E133" s="1" t="s">
        <v>79</v>
      </c>
      <c r="F133" s="1" t="s">
        <v>212</v>
      </c>
      <c r="G133" s="1" t="s">
        <v>60</v>
      </c>
      <c r="H133" s="1" t="s">
        <v>66</v>
      </c>
      <c r="I133" s="2">
        <v>160</v>
      </c>
      <c r="J133" s="2">
        <v>39.869999999999997</v>
      </c>
      <c r="K133" s="30">
        <f t="shared" si="28"/>
        <v>39.870000000000005</v>
      </c>
      <c r="L133" s="30">
        <f t="shared" si="29"/>
        <v>0</v>
      </c>
      <c r="R133" s="7">
        <v>1.67</v>
      </c>
      <c r="S133" s="5">
        <v>2449.6812500000001</v>
      </c>
      <c r="T133" s="8">
        <v>38.200000000000003</v>
      </c>
      <c r="U133" s="5">
        <v>16808</v>
      </c>
      <c r="AL133" s="5" t="str">
        <f t="shared" si="25"/>
        <v/>
      </c>
      <c r="AN133" s="5" t="str">
        <f t="shared" si="30"/>
        <v/>
      </c>
      <c r="AP133" s="5" t="str">
        <f t="shared" si="26"/>
        <v/>
      </c>
      <c r="AS133" s="5">
        <f t="shared" si="31"/>
        <v>19257.681250000001</v>
      </c>
      <c r="AT133" s="11">
        <f t="shared" si="27"/>
        <v>0.31966250162857007</v>
      </c>
      <c r="AU133" s="5">
        <f t="shared" si="32"/>
        <v>319.66250162857011</v>
      </c>
    </row>
    <row r="134" spans="1:47" x14ac:dyDescent="0.25">
      <c r="A134" s="1" t="s">
        <v>226</v>
      </c>
      <c r="B134" s="1" t="s">
        <v>101</v>
      </c>
      <c r="C134" s="1" t="s">
        <v>307</v>
      </c>
      <c r="D134" s="1" t="s">
        <v>274</v>
      </c>
      <c r="E134" s="1" t="s">
        <v>82</v>
      </c>
      <c r="F134" s="1" t="s">
        <v>212</v>
      </c>
      <c r="G134" s="1" t="s">
        <v>60</v>
      </c>
      <c r="H134" s="1" t="s">
        <v>66</v>
      </c>
      <c r="I134" s="2">
        <v>160</v>
      </c>
      <c r="J134" s="2">
        <v>39.270000000000003</v>
      </c>
      <c r="K134" s="30">
        <f t="shared" si="28"/>
        <v>39.269999999999996</v>
      </c>
      <c r="L134" s="30">
        <f t="shared" si="29"/>
        <v>0</v>
      </c>
      <c r="R134" s="7">
        <v>20.059999999999999</v>
      </c>
      <c r="S134" s="5">
        <v>29425.512500000001</v>
      </c>
      <c r="T134" s="8">
        <v>19.21</v>
      </c>
      <c r="U134" s="5">
        <v>8452.4</v>
      </c>
      <c r="AL134" s="5" t="str">
        <f t="shared" si="25"/>
        <v/>
      </c>
      <c r="AN134" s="5" t="str">
        <f t="shared" si="30"/>
        <v/>
      </c>
      <c r="AP134" s="5" t="str">
        <f t="shared" si="26"/>
        <v/>
      </c>
      <c r="AS134" s="5">
        <f t="shared" si="31"/>
        <v>37877.912499999999</v>
      </c>
      <c r="AT134" s="11">
        <f t="shared" si="27"/>
        <v>0.62874383000902989</v>
      </c>
      <c r="AU134" s="5">
        <f t="shared" si="32"/>
        <v>628.74383000902992</v>
      </c>
    </row>
    <row r="135" spans="1:47" x14ac:dyDescent="0.25">
      <c r="A135" s="1" t="s">
        <v>226</v>
      </c>
      <c r="B135" s="1" t="s">
        <v>101</v>
      </c>
      <c r="C135" s="1" t="s">
        <v>307</v>
      </c>
      <c r="D135" s="1" t="s">
        <v>274</v>
      </c>
      <c r="E135" s="1" t="s">
        <v>58</v>
      </c>
      <c r="F135" s="1" t="s">
        <v>212</v>
      </c>
      <c r="G135" s="1" t="s">
        <v>60</v>
      </c>
      <c r="H135" s="1" t="s">
        <v>66</v>
      </c>
      <c r="I135" s="2">
        <v>160</v>
      </c>
      <c r="J135" s="2">
        <v>38.61</v>
      </c>
      <c r="K135" s="30">
        <f t="shared" si="28"/>
        <v>38.61</v>
      </c>
      <c r="L135" s="30">
        <f t="shared" si="29"/>
        <v>0</v>
      </c>
      <c r="R135" s="7">
        <v>38.61</v>
      </c>
      <c r="S135" s="5">
        <v>56636.043749999997</v>
      </c>
      <c r="AL135" s="5" t="str">
        <f t="shared" si="25"/>
        <v/>
      </c>
      <c r="AN135" s="5" t="str">
        <f t="shared" si="30"/>
        <v/>
      </c>
      <c r="AP135" s="5" t="str">
        <f t="shared" si="26"/>
        <v/>
      </c>
      <c r="AS135" s="5">
        <f t="shared" si="31"/>
        <v>56636.043749999997</v>
      </c>
      <c r="AT135" s="11">
        <f t="shared" si="27"/>
        <v>0.94011419092680948</v>
      </c>
      <c r="AU135" s="5">
        <f t="shared" si="32"/>
        <v>940.11419092680944</v>
      </c>
    </row>
    <row r="136" spans="1:47" x14ac:dyDescent="0.25">
      <c r="A136" s="1" t="s">
        <v>227</v>
      </c>
      <c r="B136" s="1" t="s">
        <v>310</v>
      </c>
      <c r="C136" s="1" t="s">
        <v>218</v>
      </c>
      <c r="D136" s="1" t="s">
        <v>275</v>
      </c>
      <c r="E136" s="1" t="s">
        <v>92</v>
      </c>
      <c r="F136" s="1" t="s">
        <v>212</v>
      </c>
      <c r="G136" s="1" t="s">
        <v>60</v>
      </c>
      <c r="H136" s="1" t="s">
        <v>66</v>
      </c>
      <c r="I136" s="2">
        <v>7.8</v>
      </c>
      <c r="J136" s="2">
        <v>0.2</v>
      </c>
      <c r="K136" s="30">
        <f t="shared" si="28"/>
        <v>0.2</v>
      </c>
      <c r="L136" s="30">
        <f t="shared" si="29"/>
        <v>0</v>
      </c>
      <c r="T136" s="8">
        <v>0.2</v>
      </c>
      <c r="U136" s="5">
        <v>88</v>
      </c>
      <c r="AL136" s="5" t="str">
        <f t="shared" si="25"/>
        <v/>
      </c>
      <c r="AN136" s="5" t="str">
        <f t="shared" si="30"/>
        <v/>
      </c>
      <c r="AP136" s="5" t="str">
        <f t="shared" si="26"/>
        <v/>
      </c>
      <c r="AS136" s="5">
        <f t="shared" si="31"/>
        <v>88</v>
      </c>
      <c r="AT136" s="11">
        <f t="shared" si="27"/>
        <v>1.4607314233801728E-3</v>
      </c>
      <c r="AU136" s="5">
        <f t="shared" si="32"/>
        <v>1.4607314233801727</v>
      </c>
    </row>
    <row r="137" spans="1:47" x14ac:dyDescent="0.25">
      <c r="A137" s="1" t="s">
        <v>227</v>
      </c>
      <c r="B137" s="1" t="s">
        <v>310</v>
      </c>
      <c r="C137" s="1" t="s">
        <v>218</v>
      </c>
      <c r="D137" s="1" t="s">
        <v>275</v>
      </c>
      <c r="E137" s="1" t="s">
        <v>88</v>
      </c>
      <c r="F137" s="1" t="s">
        <v>212</v>
      </c>
      <c r="G137" s="1" t="s">
        <v>60</v>
      </c>
      <c r="H137" s="1" t="s">
        <v>66</v>
      </c>
      <c r="I137" s="2">
        <v>7.8</v>
      </c>
      <c r="J137" s="2">
        <v>7.14</v>
      </c>
      <c r="K137" s="30">
        <f t="shared" si="28"/>
        <v>7.13</v>
      </c>
      <c r="L137" s="30">
        <f t="shared" si="29"/>
        <v>0</v>
      </c>
      <c r="T137" s="8">
        <v>2.2999999999999998</v>
      </c>
      <c r="U137" s="5">
        <v>1012</v>
      </c>
      <c r="Z137" s="9">
        <v>2</v>
      </c>
      <c r="AA137" s="5">
        <v>352.5</v>
      </c>
      <c r="AB137" s="10">
        <v>2.83</v>
      </c>
      <c r="AC137" s="5">
        <v>449.26249999999999</v>
      </c>
      <c r="AL137" s="5" t="str">
        <f t="shared" si="25"/>
        <v/>
      </c>
      <c r="AN137" s="5" t="str">
        <f t="shared" si="30"/>
        <v/>
      </c>
      <c r="AP137" s="5" t="str">
        <f t="shared" si="26"/>
        <v/>
      </c>
      <c r="AS137" s="5">
        <f t="shared" si="31"/>
        <v>1813.7625</v>
      </c>
      <c r="AT137" s="11">
        <f t="shared" si="27"/>
        <v>3.0107044071574777E-2</v>
      </c>
      <c r="AU137" s="5">
        <f t="shared" si="32"/>
        <v>30.107044071574776</v>
      </c>
    </row>
    <row r="138" spans="1:47" x14ac:dyDescent="0.25">
      <c r="A138" s="1" t="s">
        <v>228</v>
      </c>
      <c r="B138" s="1" t="s">
        <v>217</v>
      </c>
      <c r="C138" s="1" t="s">
        <v>218</v>
      </c>
      <c r="D138" s="1" t="s">
        <v>276</v>
      </c>
      <c r="E138" s="1" t="s">
        <v>92</v>
      </c>
      <c r="F138" s="1" t="s">
        <v>212</v>
      </c>
      <c r="G138" s="1" t="s">
        <v>60</v>
      </c>
      <c r="H138" s="1" t="s">
        <v>66</v>
      </c>
      <c r="I138" s="2">
        <v>72.2</v>
      </c>
      <c r="J138" s="2">
        <v>37.24</v>
      </c>
      <c r="K138" s="30">
        <f t="shared" si="28"/>
        <v>37.24</v>
      </c>
      <c r="L138" s="30">
        <f t="shared" si="29"/>
        <v>0</v>
      </c>
      <c r="T138" s="8">
        <v>37.24</v>
      </c>
      <c r="U138" s="5">
        <v>16385.599999999999</v>
      </c>
      <c r="AL138" s="5" t="str">
        <f t="shared" si="25"/>
        <v/>
      </c>
      <c r="AN138" s="5" t="str">
        <f t="shared" si="30"/>
        <v/>
      </c>
      <c r="AP138" s="5" t="str">
        <f t="shared" si="26"/>
        <v/>
      </c>
      <c r="AS138" s="5">
        <f t="shared" si="31"/>
        <v>16385.599999999999</v>
      </c>
      <c r="AT138" s="11">
        <f t="shared" si="27"/>
        <v>0.27198819103338812</v>
      </c>
      <c r="AU138" s="5">
        <f t="shared" si="32"/>
        <v>271.98819103338809</v>
      </c>
    </row>
    <row r="139" spans="1:47" x14ac:dyDescent="0.25">
      <c r="A139" s="1" t="s">
        <v>228</v>
      </c>
      <c r="B139" s="1" t="s">
        <v>217</v>
      </c>
      <c r="C139" s="1" t="s">
        <v>218</v>
      </c>
      <c r="D139" s="1" t="s">
        <v>276</v>
      </c>
      <c r="E139" s="1" t="s">
        <v>88</v>
      </c>
      <c r="F139" s="1" t="s">
        <v>212</v>
      </c>
      <c r="G139" s="1" t="s">
        <v>60</v>
      </c>
      <c r="H139" s="1" t="s">
        <v>66</v>
      </c>
      <c r="I139" s="2">
        <v>72.2</v>
      </c>
      <c r="J139" s="2">
        <v>31.64</v>
      </c>
      <c r="K139" s="30">
        <f t="shared" si="28"/>
        <v>31.64</v>
      </c>
      <c r="L139" s="30">
        <f t="shared" si="29"/>
        <v>0</v>
      </c>
      <c r="R139" s="7">
        <v>0.44</v>
      </c>
      <c r="S139" s="5">
        <v>645.42499999999995</v>
      </c>
      <c r="T139" s="8">
        <v>31.2</v>
      </c>
      <c r="U139" s="5">
        <v>13728</v>
      </c>
      <c r="AL139" s="5" t="str">
        <f t="shared" si="25"/>
        <v/>
      </c>
      <c r="AN139" s="5" t="str">
        <f t="shared" si="30"/>
        <v/>
      </c>
      <c r="AP139" s="5" t="str">
        <f t="shared" si="26"/>
        <v/>
      </c>
      <c r="AS139" s="5">
        <f t="shared" si="31"/>
        <v>14373.424999999999</v>
      </c>
      <c r="AT139" s="11">
        <f t="shared" si="27"/>
        <v>0.23858765408066085</v>
      </c>
      <c r="AU139" s="5">
        <f t="shared" si="32"/>
        <v>238.58765408066085</v>
      </c>
    </row>
    <row r="140" spans="1:47" x14ac:dyDescent="0.25">
      <c r="A140" s="1" t="s">
        <v>229</v>
      </c>
      <c r="B140" s="1" t="s">
        <v>311</v>
      </c>
      <c r="C140" s="1" t="s">
        <v>218</v>
      </c>
      <c r="D140" s="1" t="s">
        <v>275</v>
      </c>
      <c r="E140" s="1" t="s">
        <v>74</v>
      </c>
      <c r="F140" s="1" t="s">
        <v>212</v>
      </c>
      <c r="G140" s="1" t="s">
        <v>60</v>
      </c>
      <c r="H140" s="1" t="s">
        <v>66</v>
      </c>
      <c r="I140" s="2">
        <v>80</v>
      </c>
      <c r="J140" s="2">
        <v>39.619999999999997</v>
      </c>
      <c r="K140" s="30">
        <f t="shared" si="28"/>
        <v>1.41</v>
      </c>
      <c r="L140" s="30">
        <f t="shared" si="29"/>
        <v>0</v>
      </c>
      <c r="T140" s="8">
        <v>1.41</v>
      </c>
      <c r="U140" s="5">
        <v>620.4</v>
      </c>
      <c r="AL140" s="5" t="str">
        <f t="shared" si="25"/>
        <v/>
      </c>
      <c r="AN140" s="5" t="str">
        <f t="shared" si="30"/>
        <v/>
      </c>
      <c r="AP140" s="5" t="str">
        <f t="shared" si="26"/>
        <v/>
      </c>
      <c r="AS140" s="5">
        <f t="shared" si="31"/>
        <v>620.4</v>
      </c>
      <c r="AT140" s="11">
        <f t="shared" si="27"/>
        <v>1.0298156534830218E-2</v>
      </c>
      <c r="AU140" s="5">
        <f t="shared" si="32"/>
        <v>10.298156534830218</v>
      </c>
    </row>
    <row r="141" spans="1:47" x14ac:dyDescent="0.25">
      <c r="A141" s="1" t="s">
        <v>229</v>
      </c>
      <c r="B141" s="1" t="s">
        <v>311</v>
      </c>
      <c r="C141" s="1" t="s">
        <v>218</v>
      </c>
      <c r="D141" s="1" t="s">
        <v>275</v>
      </c>
      <c r="E141" s="1" t="s">
        <v>51</v>
      </c>
      <c r="F141" s="1" t="s">
        <v>212</v>
      </c>
      <c r="G141" s="1" t="s">
        <v>60</v>
      </c>
      <c r="H141" s="1" t="s">
        <v>66</v>
      </c>
      <c r="I141" s="2">
        <v>80</v>
      </c>
      <c r="J141" s="2">
        <v>39.21</v>
      </c>
      <c r="K141" s="30">
        <f t="shared" si="28"/>
        <v>13.549999999999999</v>
      </c>
      <c r="L141" s="30">
        <f t="shared" si="29"/>
        <v>0</v>
      </c>
      <c r="T141" s="8">
        <v>13.28</v>
      </c>
      <c r="U141" s="5">
        <v>5843.2</v>
      </c>
      <c r="AB141" s="10">
        <v>0.27</v>
      </c>
      <c r="AC141" s="5">
        <v>42.862499999999997</v>
      </c>
      <c r="AL141" s="5" t="str">
        <f t="shared" si="25"/>
        <v/>
      </c>
      <c r="AN141" s="5" t="str">
        <f t="shared" si="30"/>
        <v/>
      </c>
      <c r="AP141" s="5" t="str">
        <f t="shared" si="26"/>
        <v/>
      </c>
      <c r="AS141" s="5">
        <f t="shared" si="31"/>
        <v>5886.0625</v>
      </c>
      <c r="AT141" s="11">
        <f t="shared" si="27"/>
        <v>9.770405061056428E-2</v>
      </c>
      <c r="AU141" s="5">
        <f t="shared" si="32"/>
        <v>97.704050610564281</v>
      </c>
    </row>
    <row r="142" spans="1:47" x14ac:dyDescent="0.25">
      <c r="A142" s="1" t="s">
        <v>230</v>
      </c>
      <c r="B142" s="1" t="s">
        <v>231</v>
      </c>
      <c r="C142" s="1" t="s">
        <v>232</v>
      </c>
      <c r="D142" s="1" t="s">
        <v>272</v>
      </c>
      <c r="E142" s="1" t="s">
        <v>64</v>
      </c>
      <c r="F142" s="1" t="s">
        <v>233</v>
      </c>
      <c r="G142" s="1" t="s">
        <v>60</v>
      </c>
      <c r="H142" s="1" t="s">
        <v>66</v>
      </c>
      <c r="I142" s="2">
        <v>80</v>
      </c>
      <c r="J142" s="2">
        <v>39.130000000000003</v>
      </c>
      <c r="K142" s="30">
        <f t="shared" si="28"/>
        <v>39.14</v>
      </c>
      <c r="L142" s="30">
        <f t="shared" si="29"/>
        <v>0</v>
      </c>
      <c r="R142" s="7">
        <v>12.85</v>
      </c>
      <c r="S142" s="5">
        <v>18849.34375</v>
      </c>
      <c r="T142" s="8">
        <v>26.29</v>
      </c>
      <c r="U142" s="5">
        <v>11567.6</v>
      </c>
      <c r="AL142" s="5" t="str">
        <f t="shared" si="25"/>
        <v/>
      </c>
      <c r="AN142" s="5" t="str">
        <f t="shared" si="30"/>
        <v/>
      </c>
      <c r="AP142" s="5" t="str">
        <f t="shared" si="26"/>
        <v/>
      </c>
      <c r="AS142" s="5">
        <f t="shared" si="31"/>
        <v>30416.943749999999</v>
      </c>
      <c r="AT142" s="11">
        <f t="shared" si="27"/>
        <v>0.50489756294104704</v>
      </c>
      <c r="AU142" s="5">
        <f t="shared" si="32"/>
        <v>504.89756294104706</v>
      </c>
    </row>
    <row r="143" spans="1:47" x14ac:dyDescent="0.25">
      <c r="A143" s="1" t="s">
        <v>230</v>
      </c>
      <c r="B143" s="1" t="s">
        <v>231</v>
      </c>
      <c r="C143" s="1" t="s">
        <v>232</v>
      </c>
      <c r="D143" s="1" t="s">
        <v>272</v>
      </c>
      <c r="E143" s="1" t="s">
        <v>96</v>
      </c>
      <c r="F143" s="1" t="s">
        <v>233</v>
      </c>
      <c r="G143" s="1" t="s">
        <v>60</v>
      </c>
      <c r="H143" s="1" t="s">
        <v>66</v>
      </c>
      <c r="I143" s="2">
        <v>80</v>
      </c>
      <c r="J143" s="2">
        <v>40.299999999999997</v>
      </c>
      <c r="K143" s="30">
        <f t="shared" si="28"/>
        <v>40</v>
      </c>
      <c r="L143" s="30">
        <f t="shared" si="29"/>
        <v>0</v>
      </c>
      <c r="R143" s="7">
        <v>38.4</v>
      </c>
      <c r="S143" s="5">
        <v>56328</v>
      </c>
      <c r="T143" s="8">
        <v>1.6</v>
      </c>
      <c r="U143" s="5">
        <v>704</v>
      </c>
      <c r="AL143" s="5" t="str">
        <f t="shared" si="25"/>
        <v/>
      </c>
      <c r="AN143" s="5" t="str">
        <f t="shared" si="30"/>
        <v/>
      </c>
      <c r="AP143" s="5" t="str">
        <f t="shared" si="26"/>
        <v/>
      </c>
      <c r="AS143" s="5">
        <f t="shared" si="31"/>
        <v>57032</v>
      </c>
      <c r="AT143" s="11">
        <f t="shared" si="27"/>
        <v>0.94668675611611375</v>
      </c>
      <c r="AU143" s="5">
        <f t="shared" si="32"/>
        <v>946.68675611611366</v>
      </c>
    </row>
    <row r="144" spans="1:47" x14ac:dyDescent="0.25">
      <c r="A144" s="1" t="s">
        <v>234</v>
      </c>
      <c r="B144" s="1" t="s">
        <v>235</v>
      </c>
      <c r="C144" s="1" t="s">
        <v>236</v>
      </c>
      <c r="D144" s="1" t="s">
        <v>274</v>
      </c>
      <c r="E144" s="1" t="s">
        <v>84</v>
      </c>
      <c r="F144" s="1" t="s">
        <v>233</v>
      </c>
      <c r="G144" s="1" t="s">
        <v>60</v>
      </c>
      <c r="H144" s="1" t="s">
        <v>66</v>
      </c>
      <c r="I144" s="2">
        <v>160</v>
      </c>
      <c r="J144" s="2">
        <v>38.33</v>
      </c>
      <c r="K144" s="30">
        <f t="shared" si="28"/>
        <v>38.33</v>
      </c>
      <c r="L144" s="30">
        <f t="shared" si="29"/>
        <v>0</v>
      </c>
      <c r="N144" s="4">
        <v>1.1200000000000001</v>
      </c>
      <c r="O144" s="5">
        <v>3032.4</v>
      </c>
      <c r="P144" s="6">
        <v>24.01</v>
      </c>
      <c r="Q144" s="5">
        <v>59844.925000000003</v>
      </c>
      <c r="R144" s="7">
        <v>13.2</v>
      </c>
      <c r="S144" s="5">
        <v>19362.75</v>
      </c>
      <c r="AL144" s="5" t="str">
        <f t="shared" si="25"/>
        <v/>
      </c>
      <c r="AN144" s="5" t="str">
        <f t="shared" si="30"/>
        <v/>
      </c>
      <c r="AP144" s="5" t="str">
        <f t="shared" si="26"/>
        <v/>
      </c>
      <c r="AS144" s="5">
        <f t="shared" si="31"/>
        <v>82240.075000000012</v>
      </c>
      <c r="AT144" s="11">
        <f t="shared" si="27"/>
        <v>1.3651211569732065</v>
      </c>
      <c r="AU144" s="5">
        <f t="shared" si="32"/>
        <v>1365.1211569732066</v>
      </c>
    </row>
    <row r="145" spans="1:47" x14ac:dyDescent="0.25">
      <c r="A145" s="1" t="s">
        <v>234</v>
      </c>
      <c r="B145" s="1" t="s">
        <v>235</v>
      </c>
      <c r="C145" s="1" t="s">
        <v>236</v>
      </c>
      <c r="D145" s="1" t="s">
        <v>274</v>
      </c>
      <c r="E145" s="1" t="s">
        <v>79</v>
      </c>
      <c r="F145" s="1" t="s">
        <v>233</v>
      </c>
      <c r="G145" s="1" t="s">
        <v>60</v>
      </c>
      <c r="H145" s="1" t="s">
        <v>66</v>
      </c>
      <c r="I145" s="2">
        <v>160</v>
      </c>
      <c r="J145" s="2">
        <v>39.22</v>
      </c>
      <c r="K145" s="30">
        <f t="shared" si="28"/>
        <v>39.22</v>
      </c>
      <c r="L145" s="30">
        <f t="shared" si="29"/>
        <v>0</v>
      </c>
      <c r="N145" s="4">
        <v>10.8</v>
      </c>
      <c r="O145" s="5">
        <v>29241</v>
      </c>
      <c r="P145" s="6">
        <v>19.670000000000002</v>
      </c>
      <c r="Q145" s="5">
        <v>49027.475000000013</v>
      </c>
      <c r="R145" s="7">
        <v>8.75</v>
      </c>
      <c r="S145" s="5">
        <v>12835.15625</v>
      </c>
      <c r="AL145" s="5" t="str">
        <f t="shared" si="25"/>
        <v/>
      </c>
      <c r="AN145" s="5" t="str">
        <f t="shared" si="30"/>
        <v/>
      </c>
      <c r="AP145" s="5" t="str">
        <f t="shared" si="26"/>
        <v/>
      </c>
      <c r="AS145" s="5">
        <f t="shared" si="31"/>
        <v>91103.631250000006</v>
      </c>
      <c r="AT145" s="11">
        <f t="shared" si="27"/>
        <v>1.5122492835331238</v>
      </c>
      <c r="AU145" s="5">
        <f t="shared" si="32"/>
        <v>1512.2492835331238</v>
      </c>
    </row>
    <row r="146" spans="1:47" x14ac:dyDescent="0.25">
      <c r="A146" s="1" t="s">
        <v>234</v>
      </c>
      <c r="B146" s="1" t="s">
        <v>235</v>
      </c>
      <c r="C146" s="1" t="s">
        <v>236</v>
      </c>
      <c r="D146" s="1" t="s">
        <v>274</v>
      </c>
      <c r="E146" s="1" t="s">
        <v>82</v>
      </c>
      <c r="F146" s="1" t="s">
        <v>233</v>
      </c>
      <c r="G146" s="1" t="s">
        <v>60</v>
      </c>
      <c r="H146" s="1" t="s">
        <v>66</v>
      </c>
      <c r="I146" s="2">
        <v>160</v>
      </c>
      <c r="J146" s="2">
        <v>39.99</v>
      </c>
      <c r="K146" s="30">
        <f t="shared" si="28"/>
        <v>39.979999999999997</v>
      </c>
      <c r="L146" s="30">
        <f t="shared" si="29"/>
        <v>0</v>
      </c>
      <c r="N146" s="4">
        <v>14.48</v>
      </c>
      <c r="O146" s="5">
        <v>39204.6</v>
      </c>
      <c r="P146" s="6">
        <v>16.27</v>
      </c>
      <c r="Q146" s="5">
        <v>40552.974999999999</v>
      </c>
      <c r="Z146" s="9">
        <v>2.83</v>
      </c>
      <c r="AA146" s="5">
        <v>498.78750000000002</v>
      </c>
      <c r="AB146" s="10">
        <v>6.4</v>
      </c>
      <c r="AC146" s="5">
        <v>1016</v>
      </c>
      <c r="AL146" s="5" t="str">
        <f t="shared" si="25"/>
        <v/>
      </c>
      <c r="AN146" s="5" t="str">
        <f t="shared" si="30"/>
        <v/>
      </c>
      <c r="AP146" s="5" t="str">
        <f t="shared" si="26"/>
        <v/>
      </c>
      <c r="AS146" s="5">
        <f t="shared" si="31"/>
        <v>81272.362500000003</v>
      </c>
      <c r="AT146" s="11">
        <f t="shared" si="27"/>
        <v>1.3490578835919815</v>
      </c>
      <c r="AU146" s="5">
        <f t="shared" si="32"/>
        <v>1349.0578835919816</v>
      </c>
    </row>
    <row r="147" spans="1:47" x14ac:dyDescent="0.25">
      <c r="A147" s="1" t="s">
        <v>234</v>
      </c>
      <c r="B147" s="1" t="s">
        <v>235</v>
      </c>
      <c r="C147" s="1" t="s">
        <v>236</v>
      </c>
      <c r="D147" s="1" t="s">
        <v>274</v>
      </c>
      <c r="E147" s="1" t="s">
        <v>58</v>
      </c>
      <c r="F147" s="1" t="s">
        <v>233</v>
      </c>
      <c r="G147" s="1" t="s">
        <v>60</v>
      </c>
      <c r="H147" s="1" t="s">
        <v>66</v>
      </c>
      <c r="I147" s="2">
        <v>160</v>
      </c>
      <c r="J147" s="2">
        <v>38.72</v>
      </c>
      <c r="K147" s="30">
        <f t="shared" si="28"/>
        <v>38.719999999999992</v>
      </c>
      <c r="L147" s="30">
        <f t="shared" si="29"/>
        <v>0</v>
      </c>
      <c r="N147" s="4">
        <v>0.3</v>
      </c>
      <c r="O147" s="5">
        <v>812.25</v>
      </c>
      <c r="P147" s="6">
        <v>23.31</v>
      </c>
      <c r="Q147" s="5">
        <v>58100.175000000003</v>
      </c>
      <c r="R147" s="7">
        <v>12.76</v>
      </c>
      <c r="S147" s="5">
        <v>18717.325000000001</v>
      </c>
      <c r="Z147" s="9">
        <v>1.98</v>
      </c>
      <c r="AA147" s="5">
        <v>348.97500000000002</v>
      </c>
      <c r="AB147" s="10">
        <v>0.37</v>
      </c>
      <c r="AC147" s="5">
        <v>58.737499999999997</v>
      </c>
      <c r="AL147" s="5" t="str">
        <f t="shared" si="25"/>
        <v/>
      </c>
      <c r="AN147" s="5" t="str">
        <f t="shared" si="30"/>
        <v/>
      </c>
      <c r="AP147" s="5" t="str">
        <f t="shared" si="26"/>
        <v/>
      </c>
      <c r="AS147" s="5">
        <f t="shared" si="31"/>
        <v>78037.462500000009</v>
      </c>
      <c r="AT147" s="11">
        <f t="shared" si="27"/>
        <v>1.295361064484112</v>
      </c>
      <c r="AU147" s="5">
        <f t="shared" si="32"/>
        <v>1295.3610644841121</v>
      </c>
    </row>
    <row r="148" spans="1:47" x14ac:dyDescent="0.25">
      <c r="A148" s="1" t="s">
        <v>237</v>
      </c>
      <c r="B148" s="1" t="s">
        <v>110</v>
      </c>
      <c r="C148" s="1" t="s">
        <v>111</v>
      </c>
      <c r="D148" s="1" t="s">
        <v>272</v>
      </c>
      <c r="E148" s="1" t="s">
        <v>97</v>
      </c>
      <c r="F148" s="1" t="s">
        <v>233</v>
      </c>
      <c r="G148" s="1" t="s">
        <v>60</v>
      </c>
      <c r="H148" s="1" t="s">
        <v>66</v>
      </c>
      <c r="I148" s="2">
        <v>80</v>
      </c>
      <c r="J148" s="2">
        <v>40.39</v>
      </c>
      <c r="K148" s="30">
        <f t="shared" si="28"/>
        <v>40</v>
      </c>
      <c r="L148" s="30">
        <f t="shared" si="29"/>
        <v>0</v>
      </c>
      <c r="P148" s="6">
        <v>16.57</v>
      </c>
      <c r="Q148" s="5">
        <v>41300.724999999999</v>
      </c>
      <c r="R148" s="7">
        <v>23.43</v>
      </c>
      <c r="S148" s="5">
        <v>34368.881249999999</v>
      </c>
      <c r="AL148" s="5" t="str">
        <f t="shared" si="25"/>
        <v/>
      </c>
      <c r="AN148" s="5" t="str">
        <f t="shared" si="30"/>
        <v/>
      </c>
      <c r="AP148" s="5" t="str">
        <f t="shared" si="26"/>
        <v/>
      </c>
      <c r="AS148" s="5">
        <f t="shared" si="31"/>
        <v>75669.606249999997</v>
      </c>
      <c r="AT148" s="11">
        <f t="shared" si="27"/>
        <v>1.2560564959565876</v>
      </c>
      <c r="AU148" s="5">
        <f t="shared" si="32"/>
        <v>1256.0564959565877</v>
      </c>
    </row>
    <row r="149" spans="1:47" x14ac:dyDescent="0.25">
      <c r="A149" s="1" t="s">
        <v>237</v>
      </c>
      <c r="B149" s="1" t="s">
        <v>110</v>
      </c>
      <c r="C149" s="1" t="s">
        <v>111</v>
      </c>
      <c r="D149" s="1" t="s">
        <v>272</v>
      </c>
      <c r="E149" s="1" t="s">
        <v>88</v>
      </c>
      <c r="F149" s="1" t="s">
        <v>233</v>
      </c>
      <c r="G149" s="1" t="s">
        <v>60</v>
      </c>
      <c r="H149" s="1" t="s">
        <v>66</v>
      </c>
      <c r="I149" s="2">
        <v>80</v>
      </c>
      <c r="J149" s="2">
        <v>39.47</v>
      </c>
      <c r="K149" s="30">
        <f t="shared" si="28"/>
        <v>39.470000000000006</v>
      </c>
      <c r="L149" s="30">
        <f t="shared" si="29"/>
        <v>0</v>
      </c>
      <c r="P149" s="6">
        <v>2.77</v>
      </c>
      <c r="Q149" s="5">
        <v>6904.2250000000004</v>
      </c>
      <c r="R149" s="7">
        <v>36.700000000000003</v>
      </c>
      <c r="S149" s="5">
        <v>53834.312500000007</v>
      </c>
      <c r="AL149" s="5" t="str">
        <f t="shared" si="25"/>
        <v/>
      </c>
      <c r="AN149" s="5" t="str">
        <f t="shared" si="30"/>
        <v/>
      </c>
      <c r="AP149" s="5" t="str">
        <f t="shared" si="26"/>
        <v/>
      </c>
      <c r="AS149" s="5">
        <f t="shared" si="31"/>
        <v>60738.537500000006</v>
      </c>
      <c r="AT149" s="11">
        <f t="shared" si="27"/>
        <v>1.0082123901864204</v>
      </c>
      <c r="AU149" s="5">
        <f t="shared" si="32"/>
        <v>1008.2123901864203</v>
      </c>
    </row>
    <row r="150" spans="1:47" x14ac:dyDescent="0.25">
      <c r="A150" s="1" t="s">
        <v>238</v>
      </c>
      <c r="B150" s="1" t="s">
        <v>239</v>
      </c>
      <c r="C150" s="1" t="s">
        <v>240</v>
      </c>
      <c r="D150" s="1" t="s">
        <v>272</v>
      </c>
      <c r="E150" s="1" t="s">
        <v>92</v>
      </c>
      <c r="F150" s="1" t="s">
        <v>233</v>
      </c>
      <c r="G150" s="1" t="s">
        <v>60</v>
      </c>
      <c r="H150" s="1" t="s">
        <v>66</v>
      </c>
      <c r="I150" s="2">
        <v>40</v>
      </c>
      <c r="J150" s="2">
        <v>38.54</v>
      </c>
      <c r="K150" s="30">
        <f t="shared" si="28"/>
        <v>38.54</v>
      </c>
      <c r="L150" s="30">
        <f t="shared" si="29"/>
        <v>0</v>
      </c>
      <c r="R150" s="7">
        <v>38.54</v>
      </c>
      <c r="S150" s="5">
        <v>56533.362500000003</v>
      </c>
      <c r="AL150" s="5" t="str">
        <f t="shared" si="25"/>
        <v/>
      </c>
      <c r="AN150" s="5" t="str">
        <f t="shared" si="30"/>
        <v/>
      </c>
      <c r="AP150" s="5" t="str">
        <f t="shared" si="26"/>
        <v/>
      </c>
      <c r="AS150" s="5">
        <f t="shared" si="31"/>
        <v>56533.362500000003</v>
      </c>
      <c r="AT150" s="11">
        <f t="shared" si="27"/>
        <v>0.93840976219423045</v>
      </c>
      <c r="AU150" s="5">
        <f t="shared" si="32"/>
        <v>938.40976219423044</v>
      </c>
    </row>
    <row r="151" spans="1:47" x14ac:dyDescent="0.25">
      <c r="A151" s="1" t="s">
        <v>241</v>
      </c>
      <c r="B151" s="1" t="s">
        <v>235</v>
      </c>
      <c r="C151" s="1" t="s">
        <v>236</v>
      </c>
      <c r="D151" s="1" t="s">
        <v>274</v>
      </c>
      <c r="E151" s="1" t="s">
        <v>70</v>
      </c>
      <c r="F151" s="1" t="s">
        <v>233</v>
      </c>
      <c r="G151" s="1" t="s">
        <v>60</v>
      </c>
      <c r="H151" s="1" t="s">
        <v>66</v>
      </c>
      <c r="I151" s="2">
        <v>40</v>
      </c>
      <c r="J151" s="2">
        <v>39.18</v>
      </c>
      <c r="K151" s="30">
        <f t="shared" si="28"/>
        <v>39.18</v>
      </c>
      <c r="L151" s="30">
        <f t="shared" si="29"/>
        <v>0</v>
      </c>
      <c r="R151" s="7">
        <v>28.63</v>
      </c>
      <c r="S151" s="5">
        <v>41996.631249999999</v>
      </c>
      <c r="T151" s="8">
        <v>10.55</v>
      </c>
      <c r="U151" s="5">
        <v>4642</v>
      </c>
      <c r="AL151" s="5" t="str">
        <f t="shared" si="25"/>
        <v/>
      </c>
      <c r="AN151" s="5" t="str">
        <f t="shared" si="30"/>
        <v/>
      </c>
      <c r="AP151" s="5" t="str">
        <f t="shared" si="26"/>
        <v/>
      </c>
      <c r="AS151" s="5">
        <f t="shared" si="31"/>
        <v>46638.631249999999</v>
      </c>
      <c r="AT151" s="11">
        <f t="shared" si="27"/>
        <v>0.77416493420813071</v>
      </c>
      <c r="AU151" s="5">
        <f t="shared" si="32"/>
        <v>774.16493420813072</v>
      </c>
    </row>
    <row r="152" spans="1:47" x14ac:dyDescent="0.25">
      <c r="A152" s="1" t="s">
        <v>242</v>
      </c>
      <c r="B152" s="1" t="s">
        <v>243</v>
      </c>
      <c r="C152" s="1" t="s">
        <v>107</v>
      </c>
      <c r="D152" s="1" t="s">
        <v>272</v>
      </c>
      <c r="E152" s="1" t="s">
        <v>102</v>
      </c>
      <c r="F152" s="1" t="s">
        <v>233</v>
      </c>
      <c r="G152" s="1" t="s">
        <v>60</v>
      </c>
      <c r="H152" s="1" t="s">
        <v>66</v>
      </c>
      <c r="I152" s="2">
        <v>80</v>
      </c>
      <c r="J152" s="2">
        <v>38.21</v>
      </c>
      <c r="K152" s="30">
        <f t="shared" si="28"/>
        <v>14.84</v>
      </c>
      <c r="L152" s="30">
        <f t="shared" si="29"/>
        <v>0</v>
      </c>
      <c r="T152" s="8">
        <v>14.84</v>
      </c>
      <c r="U152" s="5">
        <v>6529.6</v>
      </c>
      <c r="AL152" s="5" t="str">
        <f t="shared" si="25"/>
        <v/>
      </c>
      <c r="AN152" s="5" t="str">
        <f t="shared" si="30"/>
        <v/>
      </c>
      <c r="AP152" s="5" t="str">
        <f t="shared" si="26"/>
        <v/>
      </c>
      <c r="AS152" s="5">
        <f t="shared" si="31"/>
        <v>6529.6</v>
      </c>
      <c r="AT152" s="11">
        <f t="shared" si="27"/>
        <v>0.10838627161480882</v>
      </c>
      <c r="AU152" s="5">
        <f t="shared" si="32"/>
        <v>108.38627161480882</v>
      </c>
    </row>
    <row r="153" spans="1:47" x14ac:dyDescent="0.25">
      <c r="A153" s="1" t="s">
        <v>242</v>
      </c>
      <c r="B153" s="1" t="s">
        <v>243</v>
      </c>
      <c r="C153" s="1" t="s">
        <v>107</v>
      </c>
      <c r="D153" s="1" t="s">
        <v>272</v>
      </c>
      <c r="E153" s="1" t="s">
        <v>103</v>
      </c>
      <c r="F153" s="1" t="s">
        <v>233</v>
      </c>
      <c r="G153" s="1" t="s">
        <v>60</v>
      </c>
      <c r="H153" s="1" t="s">
        <v>66</v>
      </c>
      <c r="I153" s="2">
        <v>80</v>
      </c>
      <c r="J153" s="2">
        <v>39.159999999999997</v>
      </c>
      <c r="K153" s="30">
        <f t="shared" si="28"/>
        <v>18.95</v>
      </c>
      <c r="L153" s="30">
        <f t="shared" si="29"/>
        <v>0</v>
      </c>
      <c r="R153" s="7">
        <v>6.2</v>
      </c>
      <c r="S153" s="5">
        <v>9094.625</v>
      </c>
      <c r="T153" s="8">
        <v>12.75</v>
      </c>
      <c r="U153" s="5">
        <v>5610</v>
      </c>
      <c r="AL153" s="5" t="str">
        <f t="shared" si="25"/>
        <v/>
      </c>
      <c r="AN153" s="5" t="str">
        <f t="shared" si="30"/>
        <v/>
      </c>
      <c r="AP153" s="5" t="str">
        <f t="shared" si="26"/>
        <v/>
      </c>
      <c r="AS153" s="5">
        <f t="shared" si="31"/>
        <v>14704.625</v>
      </c>
      <c r="AT153" s="11">
        <f t="shared" si="27"/>
        <v>0.2440853159832008</v>
      </c>
      <c r="AU153" s="5">
        <f t="shared" si="32"/>
        <v>244.08531598320081</v>
      </c>
    </row>
    <row r="154" spans="1:47" x14ac:dyDescent="0.25">
      <c r="A154" s="1" t="s">
        <v>244</v>
      </c>
      <c r="B154" s="1" t="s">
        <v>106</v>
      </c>
      <c r="C154" s="1" t="s">
        <v>107</v>
      </c>
      <c r="D154" s="1" t="s">
        <v>272</v>
      </c>
      <c r="E154" s="1" t="s">
        <v>80</v>
      </c>
      <c r="F154" s="1" t="s">
        <v>233</v>
      </c>
      <c r="G154" s="1" t="s">
        <v>60</v>
      </c>
      <c r="H154" s="1" t="s">
        <v>66</v>
      </c>
      <c r="I154" s="2">
        <v>160</v>
      </c>
      <c r="J154" s="2">
        <v>39.130000000000003</v>
      </c>
      <c r="K154" s="30">
        <f t="shared" si="28"/>
        <v>26.66</v>
      </c>
      <c r="L154" s="30">
        <f t="shared" si="29"/>
        <v>0</v>
      </c>
      <c r="P154" s="6">
        <v>7.18</v>
      </c>
      <c r="Q154" s="5">
        <v>17896.150000000001</v>
      </c>
      <c r="R154" s="7">
        <v>17.66</v>
      </c>
      <c r="S154" s="5">
        <v>25905.012500000001</v>
      </c>
      <c r="T154" s="8">
        <v>1.82</v>
      </c>
      <c r="U154" s="5">
        <v>800.80000000000007</v>
      </c>
      <c r="AL154" s="5" t="str">
        <f t="shared" si="25"/>
        <v/>
      </c>
      <c r="AN154" s="5" t="str">
        <f t="shared" si="30"/>
        <v/>
      </c>
      <c r="AP154" s="5" t="str">
        <f t="shared" si="26"/>
        <v/>
      </c>
      <c r="AS154" s="5">
        <f t="shared" si="31"/>
        <v>44601.962500000009</v>
      </c>
      <c r="AT154" s="11">
        <f t="shared" si="27"/>
        <v>0.74035782009288742</v>
      </c>
      <c r="AU154" s="5">
        <f t="shared" si="32"/>
        <v>740.35782009288744</v>
      </c>
    </row>
    <row r="155" spans="1:47" x14ac:dyDescent="0.25">
      <c r="A155" s="1" t="s">
        <v>244</v>
      </c>
      <c r="B155" s="1" t="s">
        <v>106</v>
      </c>
      <c r="C155" s="1" t="s">
        <v>107</v>
      </c>
      <c r="D155" s="1" t="s">
        <v>272</v>
      </c>
      <c r="E155" s="1" t="s">
        <v>81</v>
      </c>
      <c r="F155" s="1" t="s">
        <v>233</v>
      </c>
      <c r="G155" s="1" t="s">
        <v>60</v>
      </c>
      <c r="H155" s="1" t="s">
        <v>66</v>
      </c>
      <c r="I155" s="2">
        <v>160</v>
      </c>
      <c r="J155" s="2">
        <v>40.11</v>
      </c>
      <c r="K155" s="30">
        <f t="shared" si="28"/>
        <v>21.21</v>
      </c>
      <c r="L155" s="30">
        <f t="shared" si="29"/>
        <v>0</v>
      </c>
      <c r="P155" s="6">
        <v>17.04</v>
      </c>
      <c r="Q155" s="5">
        <v>42472.2</v>
      </c>
      <c r="R155" s="7">
        <v>4.17</v>
      </c>
      <c r="S155" s="5">
        <v>6116.8687499999996</v>
      </c>
      <c r="AL155" s="5" t="str">
        <f t="shared" si="25"/>
        <v/>
      </c>
      <c r="AN155" s="5" t="str">
        <f t="shared" si="30"/>
        <v/>
      </c>
      <c r="AP155" s="5" t="str">
        <f t="shared" si="26"/>
        <v/>
      </c>
      <c r="AS155" s="5">
        <f t="shared" si="31"/>
        <v>48589.068749999999</v>
      </c>
      <c r="AT155" s="11">
        <f t="shared" si="27"/>
        <v>0.80654067677164276</v>
      </c>
      <c r="AU155" s="5">
        <f t="shared" si="32"/>
        <v>806.54067677164278</v>
      </c>
    </row>
    <row r="156" spans="1:47" x14ac:dyDescent="0.25">
      <c r="A156" s="1" t="s">
        <v>245</v>
      </c>
      <c r="B156" s="1" t="s">
        <v>246</v>
      </c>
      <c r="C156" s="1" t="s">
        <v>247</v>
      </c>
      <c r="D156" s="1" t="s">
        <v>285</v>
      </c>
      <c r="E156" s="1" t="s">
        <v>64</v>
      </c>
      <c r="F156" s="1" t="s">
        <v>248</v>
      </c>
      <c r="G156" s="1" t="s">
        <v>60</v>
      </c>
      <c r="H156" s="1" t="s">
        <v>66</v>
      </c>
      <c r="I156" s="2">
        <v>160</v>
      </c>
      <c r="J156" s="2">
        <v>38.520000000000003</v>
      </c>
      <c r="K156" s="30">
        <f t="shared" si="28"/>
        <v>9.66</v>
      </c>
      <c r="L156" s="30">
        <f t="shared" si="29"/>
        <v>5.61</v>
      </c>
      <c r="N156" s="4">
        <v>1.01</v>
      </c>
      <c r="O156" s="5">
        <v>2734.5749999999998</v>
      </c>
      <c r="P156" s="6">
        <v>6.31</v>
      </c>
      <c r="Q156" s="5">
        <v>15727.674999999999</v>
      </c>
      <c r="R156" s="7">
        <v>2.34</v>
      </c>
      <c r="S156" s="5">
        <v>3432.4875000000002</v>
      </c>
      <c r="AL156" s="5" t="str">
        <f t="shared" si="25"/>
        <v/>
      </c>
      <c r="AN156" s="5" t="str">
        <f t="shared" si="30"/>
        <v/>
      </c>
      <c r="AP156" s="5" t="str">
        <f t="shared" si="26"/>
        <v/>
      </c>
      <c r="AR156" s="2">
        <v>5.61</v>
      </c>
      <c r="AS156" s="5">
        <f t="shared" si="31"/>
        <v>21894.737499999999</v>
      </c>
      <c r="AT156" s="11">
        <f t="shared" si="27"/>
        <v>0.36343558037397999</v>
      </c>
      <c r="AU156" s="5">
        <f t="shared" si="32"/>
        <v>363.43558037398003</v>
      </c>
    </row>
    <row r="157" spans="1:47" x14ac:dyDescent="0.25">
      <c r="A157" s="1" t="s">
        <v>245</v>
      </c>
      <c r="B157" s="1" t="s">
        <v>246</v>
      </c>
      <c r="C157" s="1" t="s">
        <v>247</v>
      </c>
      <c r="D157" s="1" t="s">
        <v>285</v>
      </c>
      <c r="E157" s="1" t="s">
        <v>96</v>
      </c>
      <c r="F157" s="1" t="s">
        <v>248</v>
      </c>
      <c r="G157" s="1" t="s">
        <v>60</v>
      </c>
      <c r="H157" s="1" t="s">
        <v>66</v>
      </c>
      <c r="I157" s="2">
        <v>160</v>
      </c>
      <c r="J157" s="2">
        <v>40.03</v>
      </c>
      <c r="K157" s="30">
        <f t="shared" si="28"/>
        <v>2.5</v>
      </c>
      <c r="L157" s="30">
        <f t="shared" si="29"/>
        <v>0.83</v>
      </c>
      <c r="N157" s="4">
        <v>0.64</v>
      </c>
      <c r="O157" s="5">
        <v>1732.8</v>
      </c>
      <c r="P157" s="6">
        <v>1.86</v>
      </c>
      <c r="Q157" s="5">
        <v>4636.05</v>
      </c>
      <c r="AL157" s="5" t="str">
        <f t="shared" si="25"/>
        <v/>
      </c>
      <c r="AN157" s="5" t="str">
        <f t="shared" si="30"/>
        <v/>
      </c>
      <c r="AP157" s="5" t="str">
        <f t="shared" si="26"/>
        <v/>
      </c>
      <c r="AR157" s="2">
        <v>0.83</v>
      </c>
      <c r="AS157" s="5">
        <f t="shared" si="31"/>
        <v>6368.85</v>
      </c>
      <c r="AT157" s="11">
        <f t="shared" si="27"/>
        <v>0.10571794688403198</v>
      </c>
      <c r="AU157" s="5">
        <f t="shared" si="32"/>
        <v>105.71794688403197</v>
      </c>
    </row>
    <row r="158" spans="1:47" x14ac:dyDescent="0.25">
      <c r="A158" s="1" t="s">
        <v>249</v>
      </c>
      <c r="B158" s="1" t="s">
        <v>250</v>
      </c>
      <c r="C158" s="1" t="s">
        <v>126</v>
      </c>
      <c r="D158" s="1" t="s">
        <v>272</v>
      </c>
      <c r="E158" s="1" t="s">
        <v>70</v>
      </c>
      <c r="F158" s="1" t="s">
        <v>248</v>
      </c>
      <c r="G158" s="1" t="s">
        <v>60</v>
      </c>
      <c r="H158" s="1" t="s">
        <v>66</v>
      </c>
      <c r="I158" s="2">
        <v>80</v>
      </c>
      <c r="J158" s="2">
        <v>38.270000000000003</v>
      </c>
      <c r="K158" s="30">
        <f t="shared" si="28"/>
        <v>36.520000000000003</v>
      </c>
      <c r="L158" s="30">
        <f t="shared" si="29"/>
        <v>1.74</v>
      </c>
      <c r="N158" s="4">
        <v>12.67</v>
      </c>
      <c r="O158" s="5">
        <v>34304.025000000001</v>
      </c>
      <c r="P158" s="6">
        <v>23.85</v>
      </c>
      <c r="Q158" s="5">
        <v>59446.125</v>
      </c>
      <c r="AL158" s="5" t="str">
        <f t="shared" si="25"/>
        <v/>
      </c>
      <c r="AN158" s="5" t="str">
        <f t="shared" si="30"/>
        <v/>
      </c>
      <c r="AP158" s="5" t="str">
        <f t="shared" si="26"/>
        <v/>
      </c>
      <c r="AR158" s="2">
        <v>1.74</v>
      </c>
      <c r="AS158" s="5">
        <f t="shared" si="31"/>
        <v>93750.15</v>
      </c>
      <c r="AT158" s="11">
        <f t="shared" si="27"/>
        <v>1.5561794324045986</v>
      </c>
      <c r="AU158" s="5">
        <f t="shared" si="32"/>
        <v>1556.1794324045984</v>
      </c>
    </row>
    <row r="159" spans="1:47" x14ac:dyDescent="0.25">
      <c r="A159" s="1" t="s">
        <v>249</v>
      </c>
      <c r="B159" s="1" t="s">
        <v>250</v>
      </c>
      <c r="C159" s="1" t="s">
        <v>126</v>
      </c>
      <c r="D159" s="1" t="s">
        <v>272</v>
      </c>
      <c r="E159" s="1" t="s">
        <v>97</v>
      </c>
      <c r="F159" s="1" t="s">
        <v>248</v>
      </c>
      <c r="G159" s="1" t="s">
        <v>60</v>
      </c>
      <c r="H159" s="1" t="s">
        <v>66</v>
      </c>
      <c r="I159" s="2">
        <v>80</v>
      </c>
      <c r="J159" s="2">
        <v>40.35</v>
      </c>
      <c r="K159" s="30">
        <f t="shared" si="28"/>
        <v>36.67</v>
      </c>
      <c r="L159" s="30">
        <f t="shared" si="29"/>
        <v>0</v>
      </c>
      <c r="N159" s="4">
        <v>0.68</v>
      </c>
      <c r="O159" s="5">
        <v>1841.1</v>
      </c>
      <c r="P159" s="6">
        <v>29.69</v>
      </c>
      <c r="Q159" s="5">
        <v>74002.324999999997</v>
      </c>
      <c r="R159" s="7">
        <v>6.3</v>
      </c>
      <c r="S159" s="5">
        <v>9241.3125</v>
      </c>
      <c r="AL159" s="5" t="str">
        <f t="shared" si="25"/>
        <v/>
      </c>
      <c r="AN159" s="5" t="str">
        <f t="shared" si="30"/>
        <v/>
      </c>
      <c r="AP159" s="5" t="str">
        <f t="shared" si="26"/>
        <v/>
      </c>
      <c r="AS159" s="5">
        <f t="shared" si="31"/>
        <v>85084.737500000003</v>
      </c>
      <c r="AT159" s="11">
        <f t="shared" si="27"/>
        <v>1.4123403376852655</v>
      </c>
      <c r="AU159" s="5">
        <f t="shared" si="32"/>
        <v>1412.3403376852655</v>
      </c>
    </row>
    <row r="160" spans="1:47" x14ac:dyDescent="0.25">
      <c r="A160" s="1" t="s">
        <v>251</v>
      </c>
      <c r="B160" s="1" t="s">
        <v>250</v>
      </c>
      <c r="C160" s="1" t="s">
        <v>126</v>
      </c>
      <c r="D160" s="1" t="s">
        <v>272</v>
      </c>
      <c r="E160" s="1" t="s">
        <v>92</v>
      </c>
      <c r="F160" s="1" t="s">
        <v>248</v>
      </c>
      <c r="G160" s="1" t="s">
        <v>60</v>
      </c>
      <c r="H160" s="1" t="s">
        <v>66</v>
      </c>
      <c r="I160" s="2">
        <v>80</v>
      </c>
      <c r="J160" s="2">
        <v>36.92</v>
      </c>
      <c r="K160" s="30">
        <f t="shared" si="28"/>
        <v>36.910000000000004</v>
      </c>
      <c r="L160" s="30">
        <f t="shared" si="29"/>
        <v>0</v>
      </c>
      <c r="P160" s="6">
        <v>25.46</v>
      </c>
      <c r="Q160" s="5">
        <v>63459.05</v>
      </c>
      <c r="R160" s="7">
        <v>3.19</v>
      </c>
      <c r="S160" s="5">
        <v>4679.3312500000002</v>
      </c>
      <c r="Z160" s="9">
        <v>4.13</v>
      </c>
      <c r="AA160" s="5">
        <v>727.91250000000002</v>
      </c>
      <c r="AB160" s="10">
        <v>4.13</v>
      </c>
      <c r="AC160" s="5">
        <v>655.63749999999993</v>
      </c>
      <c r="AL160" s="5" t="str">
        <f t="shared" si="25"/>
        <v/>
      </c>
      <c r="AN160" s="5" t="str">
        <f t="shared" si="30"/>
        <v/>
      </c>
      <c r="AP160" s="5" t="str">
        <f t="shared" si="26"/>
        <v/>
      </c>
      <c r="AS160" s="5">
        <f t="shared" si="31"/>
        <v>69521.931250000009</v>
      </c>
      <c r="AT160" s="11">
        <f t="shared" si="27"/>
        <v>1.1540098817153523</v>
      </c>
      <c r="AU160" s="5">
        <f t="shared" si="32"/>
        <v>1154.0098817153523</v>
      </c>
    </row>
    <row r="161" spans="1:47" x14ac:dyDescent="0.25">
      <c r="A161" s="1" t="s">
        <v>251</v>
      </c>
      <c r="B161" s="1" t="s">
        <v>250</v>
      </c>
      <c r="C161" s="1" t="s">
        <v>126</v>
      </c>
      <c r="D161" s="1" t="s">
        <v>272</v>
      </c>
      <c r="E161" s="1" t="s">
        <v>88</v>
      </c>
      <c r="F161" s="1" t="s">
        <v>248</v>
      </c>
      <c r="G161" s="1" t="s">
        <v>60</v>
      </c>
      <c r="H161" s="1" t="s">
        <v>66</v>
      </c>
      <c r="I161" s="2">
        <v>80</v>
      </c>
      <c r="J161" s="2">
        <v>39.590000000000003</v>
      </c>
      <c r="K161" s="30">
        <f t="shared" si="28"/>
        <v>39.589999999999996</v>
      </c>
      <c r="L161" s="30">
        <f t="shared" si="29"/>
        <v>0</v>
      </c>
      <c r="P161" s="6">
        <v>15.31</v>
      </c>
      <c r="Q161" s="5">
        <v>38160.175000000003</v>
      </c>
      <c r="R161" s="7">
        <v>14.59</v>
      </c>
      <c r="S161" s="5">
        <v>21401.706249999999</v>
      </c>
      <c r="T161" s="8">
        <v>6.53</v>
      </c>
      <c r="U161" s="5">
        <v>2873.2</v>
      </c>
      <c r="Z161" s="9">
        <v>3.11</v>
      </c>
      <c r="AA161" s="5">
        <v>548.13749999999993</v>
      </c>
      <c r="AB161" s="10">
        <v>0.05</v>
      </c>
      <c r="AC161" s="5">
        <v>7.9375</v>
      </c>
      <c r="AL161" s="5" t="str">
        <f t="shared" si="25"/>
        <v/>
      </c>
      <c r="AN161" s="5" t="str">
        <f t="shared" si="30"/>
        <v/>
      </c>
      <c r="AP161" s="5" t="str">
        <f t="shared" si="26"/>
        <v/>
      </c>
      <c r="AS161" s="5">
        <f t="shared" si="31"/>
        <v>62991.15625</v>
      </c>
      <c r="AT161" s="11">
        <f t="shared" si="27"/>
        <v>1.0456041060161971</v>
      </c>
      <c r="AU161" s="5">
        <f t="shared" si="32"/>
        <v>1045.6041060161972</v>
      </c>
    </row>
    <row r="162" spans="1:47" x14ac:dyDescent="0.25">
      <c r="A162" s="1" t="s">
        <v>252</v>
      </c>
      <c r="B162" s="1" t="s">
        <v>253</v>
      </c>
      <c r="C162" s="1" t="s">
        <v>254</v>
      </c>
      <c r="D162" s="1" t="s">
        <v>272</v>
      </c>
      <c r="E162" s="1" t="s">
        <v>84</v>
      </c>
      <c r="F162" s="1" t="s">
        <v>248</v>
      </c>
      <c r="G162" s="1" t="s">
        <v>60</v>
      </c>
      <c r="H162" s="1" t="s">
        <v>66</v>
      </c>
      <c r="I162" s="2">
        <v>4.96</v>
      </c>
      <c r="J162" s="2">
        <v>0.34</v>
      </c>
      <c r="K162" s="30">
        <f t="shared" si="28"/>
        <v>0.34</v>
      </c>
      <c r="L162" s="30">
        <f t="shared" si="29"/>
        <v>0</v>
      </c>
      <c r="AB162" s="10">
        <v>0.34</v>
      </c>
      <c r="AC162" s="5">
        <v>53.975000000000001</v>
      </c>
      <c r="AL162" s="5" t="str">
        <f t="shared" ref="AL162:AL192" si="33">IF(AK162&gt;0,AK162*$AL$1,"")</f>
        <v/>
      </c>
      <c r="AN162" s="5" t="str">
        <f t="shared" si="30"/>
        <v/>
      </c>
      <c r="AP162" s="5" t="str">
        <f t="shared" ref="AP162:AP192" si="34">IF(AO162&gt;0,AO162*$AP$1,"")</f>
        <v/>
      </c>
      <c r="AS162" s="5">
        <f t="shared" si="31"/>
        <v>53.975000000000001</v>
      </c>
      <c r="AT162" s="11">
        <f t="shared" si="27"/>
        <v>8.9594293837437305E-4</v>
      </c>
      <c r="AU162" s="5">
        <f t="shared" si="32"/>
        <v>0.895942938374373</v>
      </c>
    </row>
    <row r="163" spans="1:47" x14ac:dyDescent="0.25">
      <c r="A163" s="1" t="s">
        <v>252</v>
      </c>
      <c r="B163" s="1" t="s">
        <v>253</v>
      </c>
      <c r="C163" s="1" t="s">
        <v>254</v>
      </c>
      <c r="D163" s="1" t="s">
        <v>272</v>
      </c>
      <c r="E163" s="1" t="s">
        <v>58</v>
      </c>
      <c r="F163" s="1" t="s">
        <v>248</v>
      </c>
      <c r="G163" s="1" t="s">
        <v>60</v>
      </c>
      <c r="H163" s="1" t="s">
        <v>66</v>
      </c>
      <c r="I163" s="2">
        <v>4.96</v>
      </c>
      <c r="J163" s="2">
        <v>4.26</v>
      </c>
      <c r="K163" s="30">
        <f t="shared" si="28"/>
        <v>4.26</v>
      </c>
      <c r="L163" s="30">
        <f t="shared" si="29"/>
        <v>0</v>
      </c>
      <c r="Z163" s="9">
        <v>1.6</v>
      </c>
      <c r="AA163" s="5">
        <v>282</v>
      </c>
      <c r="AB163" s="10">
        <v>2.66</v>
      </c>
      <c r="AC163" s="5">
        <v>422.27499999999998</v>
      </c>
      <c r="AL163" s="5" t="str">
        <f t="shared" si="33"/>
        <v/>
      </c>
      <c r="AN163" s="5" t="str">
        <f t="shared" si="30"/>
        <v/>
      </c>
      <c r="AP163" s="5" t="str">
        <f t="shared" si="34"/>
        <v/>
      </c>
      <c r="AS163" s="5">
        <f t="shared" si="31"/>
        <v>704.27499999999998</v>
      </c>
      <c r="AT163" s="11">
        <f t="shared" ref="AT163:AT189" si="35">(AS163/$AS$193)*100</f>
        <v>1.1690416172739443E-2</v>
      </c>
      <c r="AU163" s="5">
        <f t="shared" si="32"/>
        <v>11.690416172739443</v>
      </c>
    </row>
    <row r="164" spans="1:47" x14ac:dyDescent="0.25">
      <c r="A164" s="1" t="s">
        <v>255</v>
      </c>
      <c r="B164" s="1" t="s">
        <v>256</v>
      </c>
      <c r="C164" s="1" t="s">
        <v>257</v>
      </c>
      <c r="D164" s="1" t="s">
        <v>282</v>
      </c>
      <c r="E164" s="1" t="s">
        <v>84</v>
      </c>
      <c r="F164" s="1" t="s">
        <v>248</v>
      </c>
      <c r="G164" s="1" t="s">
        <v>60</v>
      </c>
      <c r="H164" s="1" t="s">
        <v>66</v>
      </c>
      <c r="I164" s="2">
        <v>155.04</v>
      </c>
      <c r="J164" s="2">
        <v>39.19</v>
      </c>
      <c r="K164" s="30">
        <f t="shared" si="28"/>
        <v>39.19</v>
      </c>
      <c r="L164" s="30">
        <f t="shared" si="29"/>
        <v>0</v>
      </c>
      <c r="P164" s="6">
        <v>6.71</v>
      </c>
      <c r="Q164" s="5">
        <v>16724.674999999999</v>
      </c>
      <c r="R164" s="7">
        <v>22.68</v>
      </c>
      <c r="S164" s="5">
        <v>33268.724999999999</v>
      </c>
      <c r="T164" s="8">
        <v>9.8000000000000007</v>
      </c>
      <c r="U164" s="5">
        <v>4312</v>
      </c>
      <c r="AL164" s="5" t="str">
        <f t="shared" si="33"/>
        <v/>
      </c>
      <c r="AN164" s="5" t="str">
        <f t="shared" si="30"/>
        <v/>
      </c>
      <c r="AP164" s="5" t="str">
        <f t="shared" si="34"/>
        <v/>
      </c>
      <c r="AS164" s="5">
        <f t="shared" si="31"/>
        <v>54305.399999999994</v>
      </c>
      <c r="AT164" s="11">
        <f t="shared" si="35"/>
        <v>0.90142732090033661</v>
      </c>
      <c r="AU164" s="5">
        <f t="shared" si="32"/>
        <v>901.42732090033667</v>
      </c>
    </row>
    <row r="165" spans="1:47" x14ac:dyDescent="0.25">
      <c r="A165" s="1" t="s">
        <v>255</v>
      </c>
      <c r="B165" s="1" t="s">
        <v>256</v>
      </c>
      <c r="C165" s="1" t="s">
        <v>257</v>
      </c>
      <c r="D165" s="1" t="s">
        <v>282</v>
      </c>
      <c r="E165" s="1" t="s">
        <v>79</v>
      </c>
      <c r="F165" s="1" t="s">
        <v>248</v>
      </c>
      <c r="G165" s="1" t="s">
        <v>60</v>
      </c>
      <c r="H165" s="1" t="s">
        <v>66</v>
      </c>
      <c r="I165" s="2">
        <v>155.04</v>
      </c>
      <c r="J165" s="2">
        <v>40.58</v>
      </c>
      <c r="K165" s="30">
        <f t="shared" si="28"/>
        <v>37.010000000000005</v>
      </c>
      <c r="L165" s="30">
        <f t="shared" si="29"/>
        <v>0</v>
      </c>
      <c r="P165" s="6">
        <v>9.66</v>
      </c>
      <c r="Q165" s="5">
        <v>24077.55</v>
      </c>
      <c r="R165" s="7">
        <v>25.29</v>
      </c>
      <c r="S165" s="5">
        <v>37097.268750000003</v>
      </c>
      <c r="T165" s="8">
        <v>2.06</v>
      </c>
      <c r="U165" s="5">
        <v>906.4</v>
      </c>
      <c r="AL165" s="5" t="str">
        <f t="shared" si="33"/>
        <v/>
      </c>
      <c r="AN165" s="5" t="str">
        <f t="shared" si="30"/>
        <v/>
      </c>
      <c r="AP165" s="5" t="str">
        <f t="shared" si="34"/>
        <v/>
      </c>
      <c r="AS165" s="5">
        <f t="shared" si="31"/>
        <v>62081.218750000007</v>
      </c>
      <c r="AT165" s="11">
        <f t="shared" si="35"/>
        <v>1.0304998526120837</v>
      </c>
      <c r="AU165" s="5">
        <f t="shared" si="32"/>
        <v>1030.4998526120837</v>
      </c>
    </row>
    <row r="166" spans="1:47" x14ac:dyDescent="0.25">
      <c r="A166" s="1" t="s">
        <v>255</v>
      </c>
      <c r="B166" s="1" t="s">
        <v>256</v>
      </c>
      <c r="C166" s="1" t="s">
        <v>257</v>
      </c>
      <c r="D166" s="1" t="s">
        <v>282</v>
      </c>
      <c r="E166" s="1" t="s">
        <v>82</v>
      </c>
      <c r="F166" s="1" t="s">
        <v>248</v>
      </c>
      <c r="G166" s="1" t="s">
        <v>60</v>
      </c>
      <c r="H166" s="1" t="s">
        <v>66</v>
      </c>
      <c r="I166" s="2">
        <v>155.04</v>
      </c>
      <c r="J166" s="2">
        <v>39.32</v>
      </c>
      <c r="K166" s="30">
        <f t="shared" si="28"/>
        <v>37.480000000000004</v>
      </c>
      <c r="L166" s="30">
        <f t="shared" si="29"/>
        <v>0</v>
      </c>
      <c r="P166" s="6">
        <v>31.01</v>
      </c>
      <c r="Q166" s="5">
        <v>77292.424999999988</v>
      </c>
      <c r="R166" s="7">
        <v>6.47</v>
      </c>
      <c r="S166" s="5">
        <v>9490.6812499999996</v>
      </c>
      <c r="AL166" s="5" t="str">
        <f t="shared" si="33"/>
        <v/>
      </c>
      <c r="AN166" s="5" t="str">
        <f t="shared" si="30"/>
        <v/>
      </c>
      <c r="AP166" s="5" t="str">
        <f t="shared" si="34"/>
        <v/>
      </c>
      <c r="AS166" s="5">
        <f t="shared" si="31"/>
        <v>86783.106249999983</v>
      </c>
      <c r="AT166" s="11">
        <f t="shared" si="35"/>
        <v>1.440531935430855</v>
      </c>
      <c r="AU166" s="5">
        <f t="shared" si="32"/>
        <v>1440.5319354308549</v>
      </c>
    </row>
    <row r="167" spans="1:47" x14ac:dyDescent="0.25">
      <c r="A167" s="1" t="s">
        <v>255</v>
      </c>
      <c r="B167" s="1" t="s">
        <v>256</v>
      </c>
      <c r="C167" s="1" t="s">
        <v>257</v>
      </c>
      <c r="D167" s="1" t="s">
        <v>282</v>
      </c>
      <c r="E167" s="1" t="s">
        <v>58</v>
      </c>
      <c r="F167" s="1" t="s">
        <v>248</v>
      </c>
      <c r="G167" s="1" t="s">
        <v>60</v>
      </c>
      <c r="H167" s="1" t="s">
        <v>66</v>
      </c>
      <c r="I167" s="2">
        <v>155.04</v>
      </c>
      <c r="J167" s="2">
        <v>34.39</v>
      </c>
      <c r="K167" s="30">
        <f t="shared" si="28"/>
        <v>22.06</v>
      </c>
      <c r="L167" s="30">
        <f t="shared" si="29"/>
        <v>0</v>
      </c>
      <c r="P167" s="6">
        <v>9.92</v>
      </c>
      <c r="Q167" s="5">
        <v>24725.599999999999</v>
      </c>
      <c r="R167" s="7">
        <v>11.67</v>
      </c>
      <c r="S167" s="5">
        <v>17118.431250000001</v>
      </c>
      <c r="T167" s="8">
        <v>0.47</v>
      </c>
      <c r="U167" s="5">
        <v>206.8</v>
      </c>
      <c r="AL167" s="5" t="str">
        <f t="shared" si="33"/>
        <v/>
      </c>
      <c r="AN167" s="5" t="str">
        <f t="shared" si="30"/>
        <v/>
      </c>
      <c r="AP167" s="5" t="str">
        <f t="shared" si="34"/>
        <v/>
      </c>
      <c r="AS167" s="5">
        <f t="shared" si="31"/>
        <v>42050.831250000003</v>
      </c>
      <c r="AT167" s="11">
        <f t="shared" si="35"/>
        <v>0.69801102938786308</v>
      </c>
      <c r="AU167" s="5">
        <f t="shared" si="32"/>
        <v>698.01102938786312</v>
      </c>
    </row>
    <row r="168" spans="1:47" x14ac:dyDescent="0.25">
      <c r="A168" s="1" t="s">
        <v>258</v>
      </c>
      <c r="B168" s="1" t="s">
        <v>259</v>
      </c>
      <c r="C168" s="1" t="s">
        <v>260</v>
      </c>
      <c r="D168" s="1" t="s">
        <v>272</v>
      </c>
      <c r="E168" s="1" t="s">
        <v>81</v>
      </c>
      <c r="F168" s="1" t="s">
        <v>248</v>
      </c>
      <c r="G168" s="1" t="s">
        <v>60</v>
      </c>
      <c r="H168" s="1" t="s">
        <v>66</v>
      </c>
      <c r="I168" s="2">
        <v>72.28</v>
      </c>
      <c r="J168" s="2">
        <v>36.450000000000003</v>
      </c>
      <c r="K168" s="30">
        <f t="shared" si="28"/>
        <v>9.43</v>
      </c>
      <c r="L168" s="30">
        <f t="shared" si="29"/>
        <v>0</v>
      </c>
      <c r="P168" s="6">
        <v>7.98</v>
      </c>
      <c r="Q168" s="5">
        <v>19890.150000000001</v>
      </c>
      <c r="R168" s="7">
        <v>1.45</v>
      </c>
      <c r="S168" s="5">
        <v>2126.96875</v>
      </c>
      <c r="AL168" s="5" t="str">
        <f t="shared" si="33"/>
        <v/>
      </c>
      <c r="AN168" s="5" t="str">
        <f t="shared" si="30"/>
        <v/>
      </c>
      <c r="AP168" s="5" t="str">
        <f t="shared" si="34"/>
        <v/>
      </c>
      <c r="AS168" s="5">
        <f t="shared" si="31"/>
        <v>22017.118750000001</v>
      </c>
      <c r="AT168" s="11">
        <f t="shared" si="35"/>
        <v>0.3654670137547476</v>
      </c>
      <c r="AU168" s="5">
        <f t="shared" si="32"/>
        <v>365.4670137547476</v>
      </c>
    </row>
    <row r="169" spans="1:47" x14ac:dyDescent="0.25">
      <c r="A169" s="1" t="s">
        <v>261</v>
      </c>
      <c r="B169" s="1" t="s">
        <v>259</v>
      </c>
      <c r="C169" s="1" t="s">
        <v>260</v>
      </c>
      <c r="D169" s="1" t="s">
        <v>272</v>
      </c>
      <c r="E169" s="1" t="s">
        <v>70</v>
      </c>
      <c r="F169" s="1" t="s">
        <v>262</v>
      </c>
      <c r="G169" s="1" t="s">
        <v>60</v>
      </c>
      <c r="H169" s="1" t="s">
        <v>66</v>
      </c>
      <c r="I169" s="2">
        <v>111.23</v>
      </c>
      <c r="J169" s="2">
        <v>19.82</v>
      </c>
      <c r="K169" s="30">
        <f t="shared" si="28"/>
        <v>19.82</v>
      </c>
      <c r="L169" s="30">
        <f t="shared" si="29"/>
        <v>0</v>
      </c>
      <c r="P169" s="6">
        <v>19.82</v>
      </c>
      <c r="Q169" s="5">
        <v>49401.35</v>
      </c>
      <c r="AL169" s="5" t="str">
        <f t="shared" si="33"/>
        <v/>
      </c>
      <c r="AN169" s="5" t="str">
        <f t="shared" si="30"/>
        <v/>
      </c>
      <c r="AP169" s="5" t="str">
        <f t="shared" si="34"/>
        <v/>
      </c>
      <c r="AS169" s="5">
        <f t="shared" si="31"/>
        <v>49401.35</v>
      </c>
      <c r="AT169" s="11">
        <f t="shared" si="35"/>
        <v>0.82002391252729656</v>
      </c>
      <c r="AU169" s="5">
        <f t="shared" si="32"/>
        <v>820.02391252729649</v>
      </c>
    </row>
    <row r="170" spans="1:47" x14ac:dyDescent="0.25">
      <c r="A170" s="1" t="s">
        <v>261</v>
      </c>
      <c r="B170" s="1" t="s">
        <v>259</v>
      </c>
      <c r="C170" s="1" t="s">
        <v>260</v>
      </c>
      <c r="D170" s="1" t="s">
        <v>272</v>
      </c>
      <c r="E170" s="1" t="s">
        <v>64</v>
      </c>
      <c r="F170" s="1" t="s">
        <v>262</v>
      </c>
      <c r="G170" s="1" t="s">
        <v>60</v>
      </c>
      <c r="H170" s="1" t="s">
        <v>66</v>
      </c>
      <c r="I170" s="2">
        <v>111.23</v>
      </c>
      <c r="J170" s="2">
        <v>39.049999999999997</v>
      </c>
      <c r="K170" s="30">
        <f t="shared" si="28"/>
        <v>9.9600000000000009</v>
      </c>
      <c r="L170" s="30">
        <f t="shared" si="29"/>
        <v>0</v>
      </c>
      <c r="P170" s="6">
        <v>9.9600000000000009</v>
      </c>
      <c r="Q170" s="5">
        <v>24825.3</v>
      </c>
      <c r="AL170" s="5" t="str">
        <f t="shared" si="33"/>
        <v/>
      </c>
      <c r="AN170" s="5" t="str">
        <f t="shared" si="30"/>
        <v/>
      </c>
      <c r="AP170" s="5" t="str">
        <f t="shared" si="34"/>
        <v/>
      </c>
      <c r="AS170" s="5">
        <f t="shared" si="31"/>
        <v>24825.3</v>
      </c>
      <c r="AT170" s="11">
        <f t="shared" si="35"/>
        <v>0.41208063414590679</v>
      </c>
      <c r="AU170" s="5">
        <f t="shared" si="32"/>
        <v>412.0806341459068</v>
      </c>
    </row>
    <row r="171" spans="1:47" x14ac:dyDescent="0.25">
      <c r="A171" s="1" t="s">
        <v>261</v>
      </c>
      <c r="B171" s="1" t="s">
        <v>259</v>
      </c>
      <c r="C171" s="1" t="s">
        <v>260</v>
      </c>
      <c r="D171" s="1" t="s">
        <v>272</v>
      </c>
      <c r="E171" s="1" t="s">
        <v>97</v>
      </c>
      <c r="F171" s="1" t="s">
        <v>262</v>
      </c>
      <c r="G171" s="1" t="s">
        <v>60</v>
      </c>
      <c r="H171" s="1" t="s">
        <v>66</v>
      </c>
      <c r="I171" s="2">
        <v>111.23</v>
      </c>
      <c r="J171" s="2">
        <v>10.98</v>
      </c>
      <c r="K171" s="30">
        <f t="shared" si="28"/>
        <v>6.16</v>
      </c>
      <c r="L171" s="30">
        <f t="shared" si="29"/>
        <v>0</v>
      </c>
      <c r="P171" s="6">
        <v>6.16</v>
      </c>
      <c r="Q171" s="5">
        <v>15353.8</v>
      </c>
      <c r="AL171" s="5" t="str">
        <f t="shared" si="33"/>
        <v/>
      </c>
      <c r="AN171" s="5" t="str">
        <f t="shared" si="30"/>
        <v/>
      </c>
      <c r="AP171" s="5" t="str">
        <f t="shared" si="34"/>
        <v/>
      </c>
      <c r="AS171" s="5">
        <f t="shared" si="31"/>
        <v>15353.8</v>
      </c>
      <c r="AT171" s="11">
        <f t="shared" si="35"/>
        <v>0.25486111509425563</v>
      </c>
      <c r="AU171" s="5">
        <f t="shared" si="32"/>
        <v>254.86111509425564</v>
      </c>
    </row>
    <row r="172" spans="1:47" x14ac:dyDescent="0.25">
      <c r="A172" s="1" t="s">
        <v>263</v>
      </c>
      <c r="B172" s="1" t="s">
        <v>264</v>
      </c>
      <c r="C172" s="1" t="s">
        <v>265</v>
      </c>
      <c r="D172" s="1" t="s">
        <v>281</v>
      </c>
      <c r="E172" s="1" t="s">
        <v>96</v>
      </c>
      <c r="F172" s="1" t="s">
        <v>262</v>
      </c>
      <c r="G172" s="1" t="s">
        <v>60</v>
      </c>
      <c r="H172" s="1" t="s">
        <v>66</v>
      </c>
      <c r="I172" s="2">
        <v>80</v>
      </c>
      <c r="J172" s="2">
        <v>40.1</v>
      </c>
      <c r="K172" s="30">
        <f t="shared" si="28"/>
        <v>0.44</v>
      </c>
      <c r="L172" s="30">
        <f t="shared" si="29"/>
        <v>0</v>
      </c>
      <c r="P172" s="6">
        <v>0.44</v>
      </c>
      <c r="Q172" s="5">
        <v>1096.7</v>
      </c>
      <c r="AL172" s="5" t="str">
        <f t="shared" si="33"/>
        <v/>
      </c>
      <c r="AN172" s="5" t="str">
        <f t="shared" si="30"/>
        <v/>
      </c>
      <c r="AP172" s="5" t="str">
        <f t="shared" si="34"/>
        <v/>
      </c>
      <c r="AS172" s="5">
        <f t="shared" si="31"/>
        <v>1096.7</v>
      </c>
      <c r="AT172" s="11">
        <f t="shared" si="35"/>
        <v>1.8204365363875402E-2</v>
      </c>
      <c r="AU172" s="5">
        <f t="shared" si="32"/>
        <v>18.204365363875404</v>
      </c>
    </row>
    <row r="173" spans="1:47" x14ac:dyDescent="0.25">
      <c r="A173" s="1" t="s">
        <v>266</v>
      </c>
      <c r="B173" s="1" t="s">
        <v>267</v>
      </c>
      <c r="C173" s="1" t="s">
        <v>268</v>
      </c>
      <c r="D173" s="1" t="s">
        <v>274</v>
      </c>
      <c r="E173" s="1" t="s">
        <v>70</v>
      </c>
      <c r="F173" s="1" t="s">
        <v>262</v>
      </c>
      <c r="G173" s="1" t="s">
        <v>60</v>
      </c>
      <c r="H173" s="1" t="s">
        <v>66</v>
      </c>
      <c r="I173" s="2">
        <v>69.19</v>
      </c>
      <c r="J173" s="2">
        <v>19.260000000000002</v>
      </c>
      <c r="K173" s="30">
        <f t="shared" si="28"/>
        <v>6.25</v>
      </c>
      <c r="L173" s="30">
        <f t="shared" si="29"/>
        <v>0</v>
      </c>
      <c r="P173" s="6">
        <v>5.42</v>
      </c>
      <c r="Q173" s="5">
        <v>13509.35</v>
      </c>
      <c r="R173" s="7">
        <v>0.83000000000000007</v>
      </c>
      <c r="S173" s="5">
        <v>1217.5062499999999</v>
      </c>
      <c r="AL173" s="5" t="str">
        <f t="shared" si="33"/>
        <v/>
      </c>
      <c r="AN173" s="5" t="str">
        <f t="shared" si="30"/>
        <v/>
      </c>
      <c r="AP173" s="5" t="str">
        <f t="shared" si="34"/>
        <v/>
      </c>
      <c r="AS173" s="5">
        <f t="shared" si="31"/>
        <v>14726.856250000001</v>
      </c>
      <c r="AT173" s="11">
        <f t="shared" si="35"/>
        <v>0.24445433740883743</v>
      </c>
      <c r="AU173" s="5">
        <f t="shared" si="32"/>
        <v>244.45433740883743</v>
      </c>
    </row>
    <row r="174" spans="1:47" x14ac:dyDescent="0.25">
      <c r="A174" s="1" t="s">
        <v>266</v>
      </c>
      <c r="B174" s="1" t="s">
        <v>267</v>
      </c>
      <c r="C174" s="1" t="s">
        <v>268</v>
      </c>
      <c r="D174" s="1" t="s">
        <v>274</v>
      </c>
      <c r="E174" s="1" t="s">
        <v>97</v>
      </c>
      <c r="F174" s="1" t="s">
        <v>262</v>
      </c>
      <c r="G174" s="1" t="s">
        <v>60</v>
      </c>
      <c r="H174" s="1" t="s">
        <v>66</v>
      </c>
      <c r="I174" s="2">
        <v>69.19</v>
      </c>
      <c r="J174" s="2">
        <v>9.0399999999999991</v>
      </c>
      <c r="K174" s="30">
        <f t="shared" si="28"/>
        <v>1.22</v>
      </c>
      <c r="L174" s="30">
        <f t="shared" si="29"/>
        <v>0</v>
      </c>
      <c r="P174" s="6">
        <v>1.22</v>
      </c>
      <c r="Q174" s="5">
        <v>3040.85</v>
      </c>
      <c r="AL174" s="5" t="str">
        <f t="shared" si="33"/>
        <v/>
      </c>
      <c r="AN174" s="5" t="str">
        <f t="shared" si="30"/>
        <v/>
      </c>
      <c r="AP174" s="5" t="str">
        <f t="shared" si="34"/>
        <v/>
      </c>
      <c r="AS174" s="5">
        <f t="shared" si="31"/>
        <v>3040.85</v>
      </c>
      <c r="AT174" s="11">
        <f t="shared" si="35"/>
        <v>5.0475740327109067E-2</v>
      </c>
      <c r="AU174" s="5">
        <f t="shared" si="32"/>
        <v>50.475740327109065</v>
      </c>
    </row>
    <row r="175" spans="1:47" x14ac:dyDescent="0.25">
      <c r="B175" s="29" t="s">
        <v>292</v>
      </c>
      <c r="AN175" s="5" t="str">
        <f t="shared" si="30"/>
        <v/>
      </c>
      <c r="AS175" s="5">
        <f t="shared" si="31"/>
        <v>0</v>
      </c>
      <c r="AT175" s="11">
        <f t="shared" si="35"/>
        <v>0</v>
      </c>
      <c r="AU175" s="5">
        <f t="shared" si="32"/>
        <v>0</v>
      </c>
    </row>
    <row r="176" spans="1:47" x14ac:dyDescent="0.25">
      <c r="B176" s="1" t="s">
        <v>269</v>
      </c>
      <c r="C176" s="1" t="s">
        <v>300</v>
      </c>
      <c r="D176" s="1" t="s">
        <v>289</v>
      </c>
      <c r="J176" s="2">
        <v>26.66</v>
      </c>
      <c r="K176" s="30">
        <f t="shared" si="28"/>
        <v>25.54000000000001</v>
      </c>
      <c r="L176" s="30">
        <f t="shared" si="29"/>
        <v>0</v>
      </c>
      <c r="AG176" s="9">
        <v>25.54000000000001</v>
      </c>
      <c r="AH176" s="5">
        <v>50920.375</v>
      </c>
      <c r="AL176" s="5" t="str">
        <f t="shared" si="33"/>
        <v/>
      </c>
      <c r="AN176" s="5" t="str">
        <f t="shared" si="30"/>
        <v/>
      </c>
      <c r="AP176" s="5" t="str">
        <f t="shared" si="34"/>
        <v/>
      </c>
      <c r="AS176" s="5">
        <f t="shared" si="31"/>
        <v>50920.375</v>
      </c>
      <c r="AT176" s="11">
        <f t="shared" si="35"/>
        <v>0.84523854378184271</v>
      </c>
      <c r="AU176" s="5">
        <f t="shared" si="32"/>
        <v>845.23854378184274</v>
      </c>
    </row>
    <row r="177" spans="2:47" x14ac:dyDescent="0.25">
      <c r="B177" s="1" t="s">
        <v>270</v>
      </c>
      <c r="C177" s="1" t="s">
        <v>300</v>
      </c>
      <c r="D177" s="1" t="s">
        <v>289</v>
      </c>
      <c r="J177" s="2">
        <v>23.670000000000009</v>
      </c>
      <c r="K177" s="30">
        <f t="shared" si="28"/>
        <v>19.260000000000002</v>
      </c>
      <c r="L177" s="30">
        <f t="shared" si="29"/>
        <v>0</v>
      </c>
      <c r="AG177" s="9">
        <v>19.260000000000002</v>
      </c>
      <c r="AH177" s="5">
        <v>38399.625</v>
      </c>
      <c r="AL177" s="5" t="str">
        <f t="shared" si="33"/>
        <v/>
      </c>
      <c r="AN177" s="5" t="str">
        <f t="shared" si="30"/>
        <v/>
      </c>
      <c r="AP177" s="5" t="str">
        <f t="shared" si="34"/>
        <v/>
      </c>
      <c r="AS177" s="5">
        <f t="shared" si="31"/>
        <v>38399.625</v>
      </c>
      <c r="AT177" s="11">
        <f t="shared" si="35"/>
        <v>0.63740385094903251</v>
      </c>
      <c r="AU177" s="5">
        <f t="shared" si="32"/>
        <v>637.40385094903252</v>
      </c>
    </row>
    <row r="178" spans="2:47" x14ac:dyDescent="0.25">
      <c r="B178" s="29" t="s">
        <v>293</v>
      </c>
      <c r="AN178" s="5" t="str">
        <f t="shared" si="30"/>
        <v/>
      </c>
      <c r="AS178" s="5">
        <f t="shared" si="31"/>
        <v>0</v>
      </c>
      <c r="AT178" s="11">
        <f t="shared" si="35"/>
        <v>0</v>
      </c>
      <c r="AU178" s="5">
        <f t="shared" si="32"/>
        <v>0</v>
      </c>
    </row>
    <row r="179" spans="2:47" x14ac:dyDescent="0.25">
      <c r="B179" s="1" t="s">
        <v>298</v>
      </c>
      <c r="C179" s="1" t="s">
        <v>301</v>
      </c>
      <c r="D179" s="1" t="s">
        <v>274</v>
      </c>
      <c r="J179" s="2">
        <v>12.9</v>
      </c>
      <c r="K179" s="30">
        <f t="shared" si="28"/>
        <v>12.01</v>
      </c>
      <c r="L179" s="30">
        <f t="shared" si="29"/>
        <v>0</v>
      </c>
      <c r="AG179" s="9">
        <v>12.01</v>
      </c>
      <c r="AH179" s="5">
        <v>23944.9375</v>
      </c>
      <c r="AL179" s="5" t="str">
        <f>IF(AK179&gt;0,AK179*$AL$1,"")</f>
        <v/>
      </c>
      <c r="AN179" s="5" t="str">
        <f t="shared" si="30"/>
        <v/>
      </c>
      <c r="AP179" s="5" t="str">
        <f>IF(AO179&gt;0,AO179*$AP$1,"")</f>
        <v/>
      </c>
      <c r="AS179" s="5">
        <f t="shared" si="31"/>
        <v>23944.9375</v>
      </c>
      <c r="AT179" s="11">
        <f t="shared" si="35"/>
        <v>0.39746730269459402</v>
      </c>
      <c r="AU179" s="5">
        <f t="shared" si="32"/>
        <v>397.46730269459403</v>
      </c>
    </row>
    <row r="180" spans="2:47" x14ac:dyDescent="0.25">
      <c r="B180" s="1" t="s">
        <v>295</v>
      </c>
      <c r="C180" s="1" t="s">
        <v>301</v>
      </c>
      <c r="D180" s="1" t="s">
        <v>274</v>
      </c>
      <c r="J180" s="2">
        <v>0.74</v>
      </c>
      <c r="K180" s="30">
        <f t="shared" si="28"/>
        <v>0.44</v>
      </c>
      <c r="L180" s="30">
        <f t="shared" si="29"/>
        <v>0</v>
      </c>
      <c r="AG180" s="9">
        <v>0.44</v>
      </c>
      <c r="AH180" s="5">
        <v>877.2</v>
      </c>
      <c r="AL180" s="5" t="str">
        <f t="shared" si="33"/>
        <v/>
      </c>
      <c r="AN180" s="5" t="str">
        <f t="shared" si="30"/>
        <v/>
      </c>
      <c r="AP180" s="5" t="str">
        <f t="shared" si="34"/>
        <v/>
      </c>
      <c r="AS180" s="5">
        <f t="shared" si="31"/>
        <v>877.2</v>
      </c>
      <c r="AT180" s="11">
        <f t="shared" si="35"/>
        <v>1.4560836415785086E-2</v>
      </c>
      <c r="AU180" s="5">
        <f t="shared" si="32"/>
        <v>14.560836415785085</v>
      </c>
    </row>
    <row r="181" spans="2:47" x14ac:dyDescent="0.25">
      <c r="B181" s="1" t="s">
        <v>297</v>
      </c>
      <c r="C181" s="1" t="s">
        <v>301</v>
      </c>
      <c r="D181" s="1" t="s">
        <v>274</v>
      </c>
      <c r="J181" s="2">
        <v>3.96</v>
      </c>
      <c r="K181" s="30">
        <f t="shared" si="28"/>
        <v>3.02</v>
      </c>
      <c r="L181" s="30">
        <f t="shared" si="29"/>
        <v>0</v>
      </c>
      <c r="AG181" s="9">
        <v>3.02</v>
      </c>
      <c r="AH181" s="5">
        <v>6021.125</v>
      </c>
      <c r="AL181" s="5" t="str">
        <f t="shared" si="33"/>
        <v/>
      </c>
      <c r="AN181" s="5" t="str">
        <f t="shared" si="30"/>
        <v/>
      </c>
      <c r="AP181" s="5" t="str">
        <f t="shared" si="34"/>
        <v/>
      </c>
      <c r="AS181" s="5">
        <f t="shared" si="31"/>
        <v>6021.125</v>
      </c>
      <c r="AT181" s="11">
        <f t="shared" si="35"/>
        <v>9.994598285909026E-2</v>
      </c>
      <c r="AU181" s="5">
        <f t="shared" si="32"/>
        <v>99.94598285909025</v>
      </c>
    </row>
    <row r="182" spans="2:47" x14ac:dyDescent="0.25">
      <c r="B182" s="1" t="s">
        <v>299</v>
      </c>
      <c r="C182" s="1" t="s">
        <v>301</v>
      </c>
      <c r="D182" s="1" t="s">
        <v>274</v>
      </c>
      <c r="J182" s="2">
        <v>20.6</v>
      </c>
      <c r="K182" s="30">
        <f t="shared" si="28"/>
        <v>19.63</v>
      </c>
      <c r="L182" s="30">
        <f t="shared" si="29"/>
        <v>0</v>
      </c>
      <c r="AG182" s="9">
        <v>19.63</v>
      </c>
      <c r="AH182" s="5">
        <v>39137.3125</v>
      </c>
      <c r="AL182" s="5" t="str">
        <f t="shared" si="33"/>
        <v/>
      </c>
      <c r="AN182" s="5" t="str">
        <f t="shared" si="30"/>
        <v/>
      </c>
      <c r="AP182" s="5" t="str">
        <f t="shared" si="34"/>
        <v/>
      </c>
      <c r="AS182" s="5">
        <f t="shared" si="31"/>
        <v>39137.3125</v>
      </c>
      <c r="AT182" s="11">
        <f t="shared" si="35"/>
        <v>0.64964888858408665</v>
      </c>
      <c r="AU182" s="5">
        <f t="shared" si="32"/>
        <v>649.64888858408665</v>
      </c>
    </row>
    <row r="183" spans="2:47" x14ac:dyDescent="0.25">
      <c r="B183" s="1" t="s">
        <v>296</v>
      </c>
      <c r="C183" s="1" t="s">
        <v>301</v>
      </c>
      <c r="D183" s="1" t="s">
        <v>274</v>
      </c>
      <c r="J183" s="2">
        <v>15.68</v>
      </c>
      <c r="K183" s="30">
        <f t="shared" si="28"/>
        <v>22.609999999999989</v>
      </c>
      <c r="L183" s="30">
        <f t="shared" si="29"/>
        <v>0</v>
      </c>
      <c r="AG183" s="9">
        <v>22.609999999999989</v>
      </c>
      <c r="AH183" s="5">
        <v>45078.6875</v>
      </c>
      <c r="AL183" s="5" t="str">
        <f t="shared" si="33"/>
        <v/>
      </c>
      <c r="AN183" s="5" t="str">
        <f t="shared" si="30"/>
        <v/>
      </c>
      <c r="AP183" s="5" t="str">
        <f t="shared" si="34"/>
        <v/>
      </c>
      <c r="AS183" s="5">
        <f t="shared" si="31"/>
        <v>45078.6875</v>
      </c>
      <c r="AT183" s="11">
        <f t="shared" si="35"/>
        <v>0.74827108359073857</v>
      </c>
      <c r="AU183" s="5">
        <f t="shared" si="32"/>
        <v>748.27108359073861</v>
      </c>
    </row>
    <row r="184" spans="2:47" x14ac:dyDescent="0.25">
      <c r="B184" s="29" t="s">
        <v>294</v>
      </c>
      <c r="AS184" s="5">
        <f t="shared" si="31"/>
        <v>0</v>
      </c>
      <c r="AT184" s="11">
        <f t="shared" si="35"/>
        <v>0</v>
      </c>
      <c r="AU184" s="5">
        <f t="shared" si="32"/>
        <v>0</v>
      </c>
    </row>
    <row r="185" spans="2:47" x14ac:dyDescent="0.25">
      <c r="B185" s="1" t="s">
        <v>295</v>
      </c>
      <c r="C185" s="1" t="s">
        <v>306</v>
      </c>
      <c r="D185" s="1" t="s">
        <v>305</v>
      </c>
      <c r="J185" s="2">
        <v>7.0000000000000007E-2</v>
      </c>
      <c r="K185" s="30">
        <f t="shared" ref="K185" si="36">SUM(N185,P185,R185,T185,V185,X185,Z185,AB185,AE185,AG185,AI185)</f>
        <v>7.0000000000000007E-2</v>
      </c>
      <c r="L185" s="30">
        <f t="shared" ref="L185" si="37">SUM(M185,AD185,AK185,AM185,AO185,AQ185,AR185)</f>
        <v>0</v>
      </c>
      <c r="AG185" s="9">
        <v>7.0000000000000007E-2</v>
      </c>
      <c r="AH185" s="5">
        <v>139.5625</v>
      </c>
      <c r="AS185" s="5">
        <f t="shared" si="31"/>
        <v>139.5625</v>
      </c>
      <c r="AT185" s="33">
        <f t="shared" si="35"/>
        <v>2.3166287417669927E-3</v>
      </c>
      <c r="AU185" s="5">
        <f t="shared" si="32"/>
        <v>2.3166287417669928</v>
      </c>
    </row>
    <row r="186" spans="2:47" x14ac:dyDescent="0.25">
      <c r="B186" s="29" t="s">
        <v>303</v>
      </c>
      <c r="AS186" s="5">
        <f t="shared" si="31"/>
        <v>0</v>
      </c>
      <c r="AT186" s="11">
        <f t="shared" si="35"/>
        <v>0</v>
      </c>
      <c r="AU186" s="5">
        <f t="shared" si="32"/>
        <v>0</v>
      </c>
    </row>
    <row r="187" spans="2:47" x14ac:dyDescent="0.25">
      <c r="B187" s="1" t="s">
        <v>295</v>
      </c>
      <c r="C187" s="1" t="s">
        <v>304</v>
      </c>
      <c r="D187" s="1" t="s">
        <v>289</v>
      </c>
      <c r="AG187" s="9">
        <v>0.76</v>
      </c>
      <c r="AH187" s="5">
        <v>1515.3</v>
      </c>
      <c r="AS187" s="5">
        <f t="shared" si="31"/>
        <v>1515.3</v>
      </c>
      <c r="AT187" s="11">
        <f t="shared" si="35"/>
        <v>2.5152799157363355E-2</v>
      </c>
      <c r="AU187" s="5">
        <f t="shared" si="32"/>
        <v>25.152799157363358</v>
      </c>
    </row>
    <row r="188" spans="2:47" x14ac:dyDescent="0.25">
      <c r="B188" s="29" t="s">
        <v>291</v>
      </c>
      <c r="AN188" s="5" t="str">
        <f t="shared" si="30"/>
        <v/>
      </c>
      <c r="AS188" s="5">
        <f t="shared" si="31"/>
        <v>0</v>
      </c>
      <c r="AT188" s="11">
        <f t="shared" si="35"/>
        <v>0</v>
      </c>
      <c r="AU188" s="5">
        <f t="shared" si="32"/>
        <v>0</v>
      </c>
    </row>
    <row r="189" spans="2:47" x14ac:dyDescent="0.25">
      <c r="B189" s="1" t="s">
        <v>298</v>
      </c>
      <c r="C189" s="1" t="s">
        <v>302</v>
      </c>
      <c r="D189" s="1" t="s">
        <v>274</v>
      </c>
      <c r="J189" s="2">
        <v>14.71</v>
      </c>
      <c r="K189" s="30">
        <f t="shared" si="28"/>
        <v>10.86</v>
      </c>
      <c r="L189" s="30">
        <f t="shared" si="29"/>
        <v>0</v>
      </c>
      <c r="AG189" s="9">
        <v>10.86</v>
      </c>
      <c r="AH189" s="5">
        <v>21652.125</v>
      </c>
      <c r="AL189" s="5" t="str">
        <f t="shared" si="33"/>
        <v/>
      </c>
      <c r="AN189" s="5" t="str">
        <f t="shared" si="30"/>
        <v/>
      </c>
      <c r="AP189" s="5" t="str">
        <f t="shared" si="34"/>
        <v/>
      </c>
      <c r="AS189" s="5">
        <f t="shared" si="31"/>
        <v>21652.125</v>
      </c>
      <c r="AT189" s="11">
        <f t="shared" si="35"/>
        <v>0.35940840193699342</v>
      </c>
      <c r="AU189" s="5">
        <f t="shared" si="32"/>
        <v>359.40840193699341</v>
      </c>
    </row>
    <row r="190" spans="2:47" x14ac:dyDescent="0.25">
      <c r="B190" s="1" t="s">
        <v>296</v>
      </c>
      <c r="C190" s="1" t="s">
        <v>302</v>
      </c>
      <c r="D190" s="1" t="s">
        <v>274</v>
      </c>
      <c r="J190" s="2">
        <v>7.9599999999999991</v>
      </c>
      <c r="K190" s="30">
        <f t="shared" si="28"/>
        <v>7.74</v>
      </c>
      <c r="L190" s="30">
        <f t="shared" si="29"/>
        <v>0</v>
      </c>
      <c r="AG190" s="9">
        <v>7.74</v>
      </c>
      <c r="AH190" s="5">
        <v>15431.625</v>
      </c>
      <c r="AL190" s="5" t="str">
        <f t="shared" si="33"/>
        <v/>
      </c>
      <c r="AN190" s="5" t="str">
        <f t="shared" si="30"/>
        <v/>
      </c>
      <c r="AP190" s="5" t="str">
        <f t="shared" si="34"/>
        <v/>
      </c>
      <c r="AS190" s="5">
        <f t="shared" si="31"/>
        <v>15431.625</v>
      </c>
      <c r="AT190" s="11">
        <f>(AS190/$AS$193)*100</f>
        <v>0.25615294944680744</v>
      </c>
      <c r="AU190" s="5">
        <f t="shared" si="32"/>
        <v>256.15294944680744</v>
      </c>
    </row>
    <row r="191" spans="2:47" x14ac:dyDescent="0.25">
      <c r="B191" s="1" t="s">
        <v>297</v>
      </c>
      <c r="C191" s="1" t="s">
        <v>302</v>
      </c>
      <c r="D191" s="1" t="s">
        <v>274</v>
      </c>
      <c r="J191" s="2">
        <v>4</v>
      </c>
      <c r="K191" s="30">
        <f t="shared" si="28"/>
        <v>2.83</v>
      </c>
      <c r="L191" s="30">
        <f t="shared" si="29"/>
        <v>0</v>
      </c>
      <c r="AG191" s="9">
        <v>2.83</v>
      </c>
      <c r="AH191" s="5">
        <v>5642.3125</v>
      </c>
      <c r="AL191" s="5" t="str">
        <f t="shared" si="33"/>
        <v/>
      </c>
      <c r="AN191" s="5" t="str">
        <f t="shared" si="30"/>
        <v/>
      </c>
      <c r="AP191" s="5" t="str">
        <f t="shared" si="34"/>
        <v/>
      </c>
      <c r="AS191" s="5">
        <f t="shared" si="31"/>
        <v>5642.3125</v>
      </c>
      <c r="AT191" s="11">
        <f>(AS191/$AS$193)*100</f>
        <v>9.3657990560008411E-2</v>
      </c>
      <c r="AU191" s="5">
        <f t="shared" si="32"/>
        <v>93.6579905600084</v>
      </c>
    </row>
    <row r="192" spans="2:47" ht="15.75" thickBot="1" x14ac:dyDescent="0.3">
      <c r="B192" s="1" t="s">
        <v>295</v>
      </c>
      <c r="C192" s="1" t="s">
        <v>302</v>
      </c>
      <c r="D192" s="1" t="s">
        <v>274</v>
      </c>
      <c r="J192" s="2">
        <v>0.87</v>
      </c>
      <c r="K192" s="30">
        <f t="shared" si="28"/>
        <v>0.14000000000000001</v>
      </c>
      <c r="L192" s="30">
        <f t="shared" si="29"/>
        <v>0</v>
      </c>
      <c r="AG192" s="9">
        <v>0.14000000000000001</v>
      </c>
      <c r="AH192" s="5">
        <v>279.13</v>
      </c>
      <c r="AL192" s="5" t="str">
        <f t="shared" si="33"/>
        <v/>
      </c>
      <c r="AN192" s="5" t="str">
        <f t="shared" si="30"/>
        <v/>
      </c>
      <c r="AP192" s="5" t="str">
        <f t="shared" si="34"/>
        <v/>
      </c>
      <c r="AS192" s="5">
        <f t="shared" si="31"/>
        <v>279.13</v>
      </c>
      <c r="AT192" s="11">
        <f>(AS192/$AS$193)*100</f>
        <v>4.6333404796375863E-3</v>
      </c>
      <c r="AU192" s="5">
        <f t="shared" si="32"/>
        <v>4.6333404796375861</v>
      </c>
    </row>
    <row r="193" spans="1:47" ht="15.75" thickTop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32">
        <f t="shared" ref="K193:AU193" si="38">SUM(K3:K192)</f>
        <v>4541.7799999999988</v>
      </c>
      <c r="L193" s="32">
        <f t="shared" si="38"/>
        <v>22.819999999999997</v>
      </c>
      <c r="M193" s="21">
        <f>SUM(M3:M192)</f>
        <v>0</v>
      </c>
      <c r="N193" s="22">
        <f>SUM(N3:N192)</f>
        <v>124.54000000000002</v>
      </c>
      <c r="O193" s="23">
        <f t="shared" si="38"/>
        <v>337192.05489999999</v>
      </c>
      <c r="P193" s="24">
        <f t="shared" si="38"/>
        <v>966.53</v>
      </c>
      <c r="Q193" s="23">
        <f t="shared" si="38"/>
        <v>2409076.0299999993</v>
      </c>
      <c r="R193" s="25">
        <f t="shared" si="38"/>
        <v>1549.4500000000005</v>
      </c>
      <c r="S193" s="23">
        <f t="shared" si="38"/>
        <v>2272849.4699999997</v>
      </c>
      <c r="T193" s="26">
        <f t="shared" si="38"/>
        <v>1682.6299999999994</v>
      </c>
      <c r="U193" s="23">
        <f t="shared" si="38"/>
        <v>740357.20000000019</v>
      </c>
      <c r="V193" s="20">
        <f t="shared" si="38"/>
        <v>0</v>
      </c>
      <c r="W193" s="23">
        <f t="shared" si="38"/>
        <v>0</v>
      </c>
      <c r="X193" s="20">
        <f t="shared" si="38"/>
        <v>0</v>
      </c>
      <c r="Y193" s="23">
        <f t="shared" si="38"/>
        <v>0</v>
      </c>
      <c r="Z193" s="27">
        <f t="shared" si="38"/>
        <v>49.509999999999991</v>
      </c>
      <c r="AA193" s="23">
        <f t="shared" si="38"/>
        <v>8726.1375000000025</v>
      </c>
      <c r="AB193" s="28">
        <f t="shared" si="38"/>
        <v>44.97</v>
      </c>
      <c r="AC193" s="23">
        <f t="shared" si="38"/>
        <v>7138.9875000000002</v>
      </c>
      <c r="AD193" s="20">
        <f t="shared" si="38"/>
        <v>0</v>
      </c>
      <c r="AE193" s="20">
        <f t="shared" si="38"/>
        <v>0</v>
      </c>
      <c r="AF193" s="23">
        <f t="shared" si="38"/>
        <v>0</v>
      </c>
      <c r="AG193" s="27">
        <f t="shared" si="38"/>
        <v>124.90999999999998</v>
      </c>
      <c r="AH193" s="23">
        <f t="shared" si="38"/>
        <v>249039.3175</v>
      </c>
      <c r="AI193" s="20">
        <f t="shared" si="38"/>
        <v>0</v>
      </c>
      <c r="AJ193" s="23">
        <f t="shared" si="38"/>
        <v>0</v>
      </c>
      <c r="AK193" s="21">
        <f t="shared" si="38"/>
        <v>0</v>
      </c>
      <c r="AL193" s="23">
        <f t="shared" si="38"/>
        <v>0</v>
      </c>
      <c r="AM193" s="21">
        <f t="shared" si="38"/>
        <v>1.51</v>
      </c>
      <c r="AN193" s="23">
        <f t="shared" si="38"/>
        <v>12522.43</v>
      </c>
      <c r="AO193" s="20">
        <f t="shared" si="38"/>
        <v>0</v>
      </c>
      <c r="AP193" s="23">
        <f t="shared" si="38"/>
        <v>0</v>
      </c>
      <c r="AQ193" s="20">
        <f t="shared" si="38"/>
        <v>2.19</v>
      </c>
      <c r="AR193" s="20">
        <f t="shared" si="38"/>
        <v>19.119999999999997</v>
      </c>
      <c r="AS193" s="23">
        <f t="shared" si="38"/>
        <v>6024379.1973999972</v>
      </c>
      <c r="AT193" s="20">
        <f t="shared" si="38"/>
        <v>99.999999999999957</v>
      </c>
      <c r="AU193" s="23">
        <f t="shared" si="38"/>
        <v>100000.00000000006</v>
      </c>
    </row>
    <row r="196" spans="1:47" x14ac:dyDescent="0.25">
      <c r="B196" s="29" t="s">
        <v>271</v>
      </c>
      <c r="C196" s="1">
        <f>SUM(K193,L193)</f>
        <v>4564.5999999999985</v>
      </c>
    </row>
  </sheetData>
  <autoFilter ref="A2:AU193" xr:uid="{00000000-0001-0000-0000-000000000000}"/>
  <phoneticPr fontId="4" type="noConversion"/>
  <conditionalFormatting sqref="I213:I330">
    <cfRule type="notContainsText" dxfId="23" priority="16" operator="notContains" text="#########">
      <formula>ISERROR(SEARCH("#########",I213))</formula>
    </cfRule>
  </conditionalFormatting>
  <conditionalFormatting sqref="J213:J217">
    <cfRule type="notContainsText" dxfId="22" priority="153" operator="notContains" text="#########">
      <formula>ISERROR(SEARCH("#########",J213))</formula>
    </cfRule>
  </conditionalFormatting>
  <conditionalFormatting sqref="J220:J221">
    <cfRule type="notContainsText" dxfId="21" priority="158" operator="notContains" text="#########">
      <formula>ISERROR(SEARCH("#########",J220))</formula>
    </cfRule>
  </conditionalFormatting>
  <conditionalFormatting sqref="J224:J225">
    <cfRule type="notContainsText" dxfId="20" priority="160" operator="notContains" text="#########">
      <formula>ISERROR(SEARCH("#########",J224))</formula>
    </cfRule>
  </conditionalFormatting>
  <conditionalFormatting sqref="J228:J229">
    <cfRule type="notContainsText" dxfId="19" priority="162" operator="notContains" text="#########">
      <formula>ISERROR(SEARCH("#########",J228))</formula>
    </cfRule>
  </conditionalFormatting>
  <conditionalFormatting sqref="J232:J233">
    <cfRule type="notContainsText" dxfId="18" priority="164" operator="notContains" text="#########">
      <formula>ISERROR(SEARCH("#########",J232))</formula>
    </cfRule>
  </conditionalFormatting>
  <conditionalFormatting sqref="J236">
    <cfRule type="notContainsText" dxfId="17" priority="166" operator="notContains" text="#########">
      <formula>ISERROR(SEARCH("#########",J236))</formula>
    </cfRule>
  </conditionalFormatting>
  <conditionalFormatting sqref="J239">
    <cfRule type="notContainsText" dxfId="16" priority="167" operator="notContains" text="#########">
      <formula>ISERROR(SEARCH("#########",J239))</formula>
    </cfRule>
  </conditionalFormatting>
  <conditionalFormatting sqref="J243:J244">
    <cfRule type="notContainsText" dxfId="15" priority="168" operator="notContains" text="#########">
      <formula>ISERROR(SEARCH("#########",J243))</formula>
    </cfRule>
  </conditionalFormatting>
  <conditionalFormatting sqref="J247">
    <cfRule type="notContainsText" dxfId="14" priority="170" operator="notContains" text="#########">
      <formula>ISERROR(SEARCH("#########",J247))</formula>
    </cfRule>
  </conditionalFormatting>
  <conditionalFormatting sqref="J250:J251">
    <cfRule type="notContainsText" dxfId="13" priority="171" operator="notContains" text="#########">
      <formula>ISERROR(SEARCH("#########",J250))</formula>
    </cfRule>
  </conditionalFormatting>
  <conditionalFormatting sqref="J258">
    <cfRule type="notContainsText" dxfId="12" priority="173" operator="notContains" text="#########">
      <formula>ISERROR(SEARCH("#########",J258))</formula>
    </cfRule>
  </conditionalFormatting>
  <conditionalFormatting sqref="J261">
    <cfRule type="notContainsText" dxfId="11" priority="174" operator="notContains" text="#########">
      <formula>ISERROR(SEARCH("#########",J261))</formula>
    </cfRule>
  </conditionalFormatting>
  <conditionalFormatting sqref="J266:J269">
    <cfRule type="notContainsText" dxfId="10" priority="175" operator="notContains" text="#########">
      <formula>ISERROR(SEARCH("#########",J266))</formula>
    </cfRule>
  </conditionalFormatting>
  <conditionalFormatting sqref="J274">
    <cfRule type="notContainsText" dxfId="9" priority="179" operator="notContains" text="#########">
      <formula>ISERROR(SEARCH("#########",J274))</formula>
    </cfRule>
  </conditionalFormatting>
  <conditionalFormatting sqref="J277">
    <cfRule type="notContainsText" dxfId="8" priority="180" operator="notContains" text="#########">
      <formula>ISERROR(SEARCH("#########",J277))</formula>
    </cfRule>
  </conditionalFormatting>
  <conditionalFormatting sqref="J280:J281">
    <cfRule type="notContainsText" dxfId="7" priority="181" operator="notContains" text="#########">
      <formula>ISERROR(SEARCH("#########",J280))</formula>
    </cfRule>
  </conditionalFormatting>
  <conditionalFormatting sqref="J287:J288">
    <cfRule type="notContainsText" dxfId="6" priority="183" operator="notContains" text="#########">
      <formula>ISERROR(SEARCH("#########",J287))</formula>
    </cfRule>
  </conditionalFormatting>
  <conditionalFormatting sqref="J291">
    <cfRule type="notContainsText" dxfId="5" priority="185" operator="notContains" text="#########">
      <formula>ISERROR(SEARCH("#########",J291))</formula>
    </cfRule>
  </conditionalFormatting>
  <conditionalFormatting sqref="J298:J299">
    <cfRule type="notContainsText" dxfId="4" priority="186" operator="notContains" text="#########">
      <formula>ISERROR(SEARCH("#########",J298))</formula>
    </cfRule>
  </conditionalFormatting>
  <conditionalFormatting sqref="J301:J302">
    <cfRule type="notContainsText" dxfId="3" priority="188" operator="notContains" text="#########">
      <formula>ISERROR(SEARCH("#########",J301))</formula>
    </cfRule>
  </conditionalFormatting>
  <conditionalFormatting sqref="J308">
    <cfRule type="notContainsText" dxfId="2" priority="190" operator="notContains" text="#########">
      <formula>ISERROR(SEARCH("#########",J308))</formula>
    </cfRule>
  </conditionalFormatting>
  <conditionalFormatting sqref="J314:J315">
    <cfRule type="notContainsText" dxfId="1" priority="191" operator="notContains" text="#########">
      <formula>ISERROR(SEARCH("#########",J314))</formula>
    </cfRule>
  </conditionalFormatting>
  <conditionalFormatting sqref="J321:J322">
    <cfRule type="notContainsText" dxfId="0" priority="193" operator="notContains" text="#########">
      <formula>ISERROR(SEARCH("#########",J321))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910A9-BB27-40A8-89AD-0ACA08932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1666E7-65A5-456C-A250-16361E5D1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2024-06-20T13:05:36Z</dcterms:created>
  <dcterms:modified xsi:type="dcterms:W3CDTF">2024-08-20T19:45:28Z</dcterms:modified>
</cp:coreProperties>
</file>