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Cottonwood County/Group 2/CD 39/"/>
    </mc:Choice>
  </mc:AlternateContent>
  <xr:revisionPtr revIDLastSave="3" documentId="8_{26EB10CA-2BC2-4E28-90AA-CD1A68A658D1}" xr6:coauthVersionLast="47" xr6:coauthVersionMax="47" xr10:uidLastSave="{76AAC359-F7DF-4B69-9262-66D663B412CB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4" i="1" l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U122" i="1"/>
  <c r="AU123" i="1"/>
  <c r="AU124" i="1"/>
  <c r="AU125" i="1"/>
  <c r="AU126" i="1"/>
  <c r="AU127" i="1"/>
  <c r="AU128" i="1"/>
  <c r="AU129" i="1"/>
  <c r="AU130" i="1"/>
  <c r="AU131" i="1"/>
  <c r="AU132" i="1"/>
  <c r="AU133" i="1"/>
  <c r="AU134" i="1"/>
  <c r="AU135" i="1"/>
  <c r="AU136" i="1"/>
  <c r="AU137" i="1"/>
  <c r="AU138" i="1"/>
  <c r="AU139" i="1"/>
  <c r="AU140" i="1"/>
  <c r="AU141" i="1"/>
  <c r="AU142" i="1"/>
  <c r="AU143" i="1"/>
  <c r="AU144" i="1"/>
  <c r="AU145" i="1"/>
  <c r="AU146" i="1"/>
  <c r="AU147" i="1"/>
  <c r="AU148" i="1"/>
  <c r="AU149" i="1"/>
  <c r="AU150" i="1"/>
  <c r="AU151" i="1"/>
  <c r="AU152" i="1"/>
  <c r="AU153" i="1"/>
  <c r="AU154" i="1"/>
  <c r="AU155" i="1"/>
  <c r="AU156" i="1"/>
  <c r="AU157" i="1"/>
  <c r="AU158" i="1"/>
  <c r="AU159" i="1"/>
  <c r="AU160" i="1"/>
  <c r="AU161" i="1"/>
  <c r="AU162" i="1"/>
  <c r="AU163" i="1"/>
  <c r="AU164" i="1"/>
  <c r="AU165" i="1"/>
  <c r="AU166" i="1"/>
  <c r="AU167" i="1"/>
  <c r="AU168" i="1"/>
  <c r="AU169" i="1"/>
  <c r="AU170" i="1"/>
  <c r="AU171" i="1"/>
  <c r="AU172" i="1"/>
  <c r="AU173" i="1"/>
  <c r="AU174" i="1"/>
  <c r="AU175" i="1"/>
  <c r="AU176" i="1"/>
  <c r="AU177" i="1"/>
  <c r="AU178" i="1"/>
  <c r="AU179" i="1"/>
  <c r="AU180" i="1"/>
  <c r="AU181" i="1"/>
  <c r="AU182" i="1"/>
  <c r="AU183" i="1"/>
  <c r="AU184" i="1"/>
  <c r="AU185" i="1"/>
  <c r="AU186" i="1"/>
  <c r="AU187" i="1"/>
  <c r="AU188" i="1"/>
  <c r="AU189" i="1"/>
  <c r="AU190" i="1"/>
  <c r="AU191" i="1"/>
  <c r="AU192" i="1"/>
  <c r="AU193" i="1"/>
  <c r="AU194" i="1"/>
  <c r="AU195" i="1"/>
  <c r="AU196" i="1"/>
  <c r="AU197" i="1"/>
  <c r="AU198" i="1"/>
  <c r="AU199" i="1"/>
  <c r="AU200" i="1"/>
  <c r="AU201" i="1"/>
  <c r="AU202" i="1"/>
  <c r="AU203" i="1"/>
  <c r="AU204" i="1"/>
  <c r="AU205" i="1"/>
  <c r="AU206" i="1"/>
  <c r="AU207" i="1"/>
  <c r="AU208" i="1"/>
  <c r="AU209" i="1"/>
  <c r="AU210" i="1"/>
  <c r="AU211" i="1"/>
  <c r="AU212" i="1"/>
  <c r="AU213" i="1"/>
  <c r="AU214" i="1"/>
  <c r="AU215" i="1"/>
  <c r="AU216" i="1"/>
  <c r="AU217" i="1"/>
  <c r="AU218" i="1"/>
  <c r="AU219" i="1"/>
  <c r="AU220" i="1"/>
  <c r="AU221" i="1"/>
  <c r="AU222" i="1"/>
  <c r="AU223" i="1"/>
  <c r="AU224" i="1"/>
  <c r="AU225" i="1"/>
  <c r="AU226" i="1"/>
  <c r="AU227" i="1"/>
  <c r="AU228" i="1"/>
  <c r="AU229" i="1"/>
  <c r="AU230" i="1"/>
  <c r="AU231" i="1"/>
  <c r="AU232" i="1"/>
  <c r="AU233" i="1"/>
  <c r="AU234" i="1"/>
  <c r="AU235" i="1"/>
  <c r="AU236" i="1"/>
  <c r="AU237" i="1"/>
  <c r="AU238" i="1"/>
  <c r="AU239" i="1"/>
  <c r="AU240" i="1"/>
  <c r="AU241" i="1"/>
  <c r="AU242" i="1"/>
  <c r="AU243" i="1"/>
  <c r="AU244" i="1"/>
  <c r="AU245" i="1"/>
  <c r="AU246" i="1"/>
  <c r="AU247" i="1"/>
  <c r="AU248" i="1"/>
  <c r="AU249" i="1"/>
  <c r="AU250" i="1"/>
  <c r="AU251" i="1"/>
  <c r="AU252" i="1"/>
  <c r="AU253" i="1"/>
  <c r="AU254" i="1"/>
  <c r="AU255" i="1"/>
  <c r="AU256" i="1"/>
  <c r="AU257" i="1"/>
  <c r="AU258" i="1"/>
  <c r="AU259" i="1"/>
  <c r="AU260" i="1"/>
  <c r="AU261" i="1"/>
  <c r="AU262" i="1"/>
  <c r="V263" i="1" l="1"/>
  <c r="K242" i="1"/>
  <c r="L242" i="1" s="1"/>
  <c r="M242" i="1"/>
  <c r="N242" i="1"/>
  <c r="M4" i="1"/>
  <c r="N4" i="1"/>
  <c r="M5" i="1"/>
  <c r="N5" i="1"/>
  <c r="M6" i="1"/>
  <c r="N6" i="1"/>
  <c r="M7" i="1"/>
  <c r="N7" i="1"/>
  <c r="M8" i="1"/>
  <c r="N8" i="1"/>
  <c r="M9" i="1"/>
  <c r="N9" i="1"/>
  <c r="M10" i="1"/>
  <c r="N10" i="1"/>
  <c r="M11" i="1"/>
  <c r="N11" i="1"/>
  <c r="M12" i="1"/>
  <c r="K12" i="1" s="1"/>
  <c r="L12" i="1" s="1"/>
  <c r="N12" i="1"/>
  <c r="M13" i="1"/>
  <c r="N13" i="1"/>
  <c r="M14" i="1"/>
  <c r="N14" i="1"/>
  <c r="M15" i="1"/>
  <c r="K15" i="1" s="1"/>
  <c r="L15" i="1" s="1"/>
  <c r="N15" i="1"/>
  <c r="M16" i="1"/>
  <c r="N16" i="1"/>
  <c r="M17" i="1"/>
  <c r="N17" i="1"/>
  <c r="M18" i="1"/>
  <c r="N18" i="1"/>
  <c r="K18" i="1" s="1"/>
  <c r="L18" i="1" s="1"/>
  <c r="M19" i="1"/>
  <c r="N19" i="1"/>
  <c r="M20" i="1"/>
  <c r="N20" i="1"/>
  <c r="M21" i="1"/>
  <c r="N21" i="1"/>
  <c r="M22" i="1"/>
  <c r="N22" i="1"/>
  <c r="M23" i="1"/>
  <c r="N23" i="1"/>
  <c r="M24" i="1"/>
  <c r="K24" i="1" s="1"/>
  <c r="L24" i="1" s="1"/>
  <c r="N24" i="1"/>
  <c r="M25" i="1"/>
  <c r="N25" i="1"/>
  <c r="M26" i="1"/>
  <c r="N26" i="1"/>
  <c r="M27" i="1"/>
  <c r="K27" i="1" s="1"/>
  <c r="L27" i="1" s="1"/>
  <c r="N27" i="1"/>
  <c r="M28" i="1"/>
  <c r="N28" i="1"/>
  <c r="M29" i="1"/>
  <c r="N29" i="1"/>
  <c r="M30" i="1"/>
  <c r="N30" i="1"/>
  <c r="M31" i="1"/>
  <c r="N31" i="1"/>
  <c r="M32" i="1"/>
  <c r="N32" i="1"/>
  <c r="M33" i="1"/>
  <c r="K33" i="1" s="1"/>
  <c r="L33" i="1" s="1"/>
  <c r="N33" i="1"/>
  <c r="M34" i="1"/>
  <c r="N34" i="1"/>
  <c r="M35" i="1"/>
  <c r="N35" i="1"/>
  <c r="M36" i="1"/>
  <c r="K36" i="1" s="1"/>
  <c r="L36" i="1" s="1"/>
  <c r="N36" i="1"/>
  <c r="M37" i="1"/>
  <c r="N37" i="1"/>
  <c r="M38" i="1"/>
  <c r="N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K45" i="1" s="1"/>
  <c r="L45" i="1" s="1"/>
  <c r="N45" i="1"/>
  <c r="M46" i="1"/>
  <c r="N46" i="1"/>
  <c r="M47" i="1"/>
  <c r="N47" i="1"/>
  <c r="M48" i="1"/>
  <c r="K48" i="1" s="1"/>
  <c r="L48" i="1" s="1"/>
  <c r="N48" i="1"/>
  <c r="M49" i="1"/>
  <c r="N49" i="1"/>
  <c r="M50" i="1"/>
  <c r="N50" i="1"/>
  <c r="M51" i="1"/>
  <c r="K51" i="1" s="1"/>
  <c r="L51" i="1" s="1"/>
  <c r="N51" i="1"/>
  <c r="M52" i="1"/>
  <c r="N52" i="1"/>
  <c r="M53" i="1"/>
  <c r="N53" i="1"/>
  <c r="M54" i="1"/>
  <c r="N54" i="1"/>
  <c r="M55" i="1"/>
  <c r="N55" i="1"/>
  <c r="M56" i="1"/>
  <c r="N56" i="1"/>
  <c r="M57" i="1"/>
  <c r="K57" i="1" s="1"/>
  <c r="L57" i="1" s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M69" i="1"/>
  <c r="K69" i="1" s="1"/>
  <c r="L69" i="1" s="1"/>
  <c r="N69" i="1"/>
  <c r="M70" i="1"/>
  <c r="N70" i="1"/>
  <c r="M71" i="1"/>
  <c r="N71" i="1"/>
  <c r="M72" i="1"/>
  <c r="K72" i="1" s="1"/>
  <c r="L72" i="1" s="1"/>
  <c r="N72" i="1"/>
  <c r="M73" i="1"/>
  <c r="N73" i="1"/>
  <c r="M74" i="1"/>
  <c r="N74" i="1"/>
  <c r="M75" i="1"/>
  <c r="K75" i="1" s="1"/>
  <c r="L75" i="1" s="1"/>
  <c r="N75" i="1"/>
  <c r="M76" i="1"/>
  <c r="N76" i="1"/>
  <c r="M77" i="1"/>
  <c r="N77" i="1"/>
  <c r="M78" i="1"/>
  <c r="N78" i="1"/>
  <c r="M79" i="1"/>
  <c r="N79" i="1"/>
  <c r="M80" i="1"/>
  <c r="N80" i="1"/>
  <c r="M81" i="1"/>
  <c r="N81" i="1"/>
  <c r="M82" i="1"/>
  <c r="N82" i="1"/>
  <c r="M83" i="1"/>
  <c r="N83" i="1"/>
  <c r="M84" i="1"/>
  <c r="N84" i="1"/>
  <c r="M85" i="1"/>
  <c r="N85" i="1"/>
  <c r="M86" i="1"/>
  <c r="N86" i="1"/>
  <c r="M87" i="1"/>
  <c r="K87" i="1" s="1"/>
  <c r="L87" i="1" s="1"/>
  <c r="N87" i="1"/>
  <c r="M88" i="1"/>
  <c r="N88" i="1"/>
  <c r="M89" i="1"/>
  <c r="N89" i="1"/>
  <c r="M90" i="1"/>
  <c r="N90" i="1"/>
  <c r="M91" i="1"/>
  <c r="N91" i="1"/>
  <c r="M92" i="1"/>
  <c r="N92" i="1"/>
  <c r="M93" i="1"/>
  <c r="K93" i="1" s="1"/>
  <c r="L93" i="1" s="1"/>
  <c r="N93" i="1"/>
  <c r="M94" i="1"/>
  <c r="N94" i="1"/>
  <c r="M95" i="1"/>
  <c r="N95" i="1"/>
  <c r="M96" i="1"/>
  <c r="K96" i="1" s="1"/>
  <c r="L96" i="1" s="1"/>
  <c r="N96" i="1"/>
  <c r="M97" i="1"/>
  <c r="N97" i="1"/>
  <c r="M98" i="1"/>
  <c r="N98" i="1"/>
  <c r="M99" i="1"/>
  <c r="K99" i="1" s="1"/>
  <c r="L99" i="1" s="1"/>
  <c r="N99" i="1"/>
  <c r="M100" i="1"/>
  <c r="N100" i="1"/>
  <c r="M101" i="1"/>
  <c r="N101" i="1"/>
  <c r="M102" i="1"/>
  <c r="N102" i="1"/>
  <c r="M103" i="1"/>
  <c r="N103" i="1"/>
  <c r="M104" i="1"/>
  <c r="N104" i="1"/>
  <c r="M105" i="1"/>
  <c r="N105" i="1"/>
  <c r="M106" i="1"/>
  <c r="N106" i="1"/>
  <c r="M107" i="1"/>
  <c r="N107" i="1"/>
  <c r="M108" i="1"/>
  <c r="K108" i="1" s="1"/>
  <c r="L108" i="1" s="1"/>
  <c r="N108" i="1"/>
  <c r="M109" i="1"/>
  <c r="N109" i="1"/>
  <c r="M110" i="1"/>
  <c r="N110" i="1"/>
  <c r="M111" i="1"/>
  <c r="K111" i="1" s="1"/>
  <c r="L111" i="1" s="1"/>
  <c r="N111" i="1"/>
  <c r="M112" i="1"/>
  <c r="N112" i="1"/>
  <c r="M113" i="1"/>
  <c r="N113" i="1"/>
  <c r="M114" i="1"/>
  <c r="N114" i="1"/>
  <c r="M115" i="1"/>
  <c r="N115" i="1"/>
  <c r="M116" i="1"/>
  <c r="N116" i="1"/>
  <c r="M117" i="1"/>
  <c r="K117" i="1" s="1"/>
  <c r="L117" i="1" s="1"/>
  <c r="N117" i="1"/>
  <c r="M118" i="1"/>
  <c r="N118" i="1"/>
  <c r="M119" i="1"/>
  <c r="N119" i="1"/>
  <c r="M120" i="1"/>
  <c r="K120" i="1" s="1"/>
  <c r="L120" i="1" s="1"/>
  <c r="N120" i="1"/>
  <c r="M121" i="1"/>
  <c r="N121" i="1"/>
  <c r="M122" i="1"/>
  <c r="N122" i="1"/>
  <c r="M123" i="1"/>
  <c r="N123" i="1"/>
  <c r="M124" i="1"/>
  <c r="N124" i="1"/>
  <c r="M125" i="1"/>
  <c r="N125" i="1"/>
  <c r="M126" i="1"/>
  <c r="N126" i="1"/>
  <c r="M127" i="1"/>
  <c r="N127" i="1"/>
  <c r="M128" i="1"/>
  <c r="N128" i="1"/>
  <c r="M129" i="1"/>
  <c r="K129" i="1" s="1"/>
  <c r="L129" i="1" s="1"/>
  <c r="N129" i="1"/>
  <c r="M130" i="1"/>
  <c r="N130" i="1"/>
  <c r="M131" i="1"/>
  <c r="N131" i="1"/>
  <c r="M132" i="1"/>
  <c r="K132" i="1" s="1"/>
  <c r="L132" i="1" s="1"/>
  <c r="N132" i="1"/>
  <c r="M133" i="1"/>
  <c r="N133" i="1"/>
  <c r="M134" i="1"/>
  <c r="N134" i="1"/>
  <c r="M135" i="1"/>
  <c r="K135" i="1" s="1"/>
  <c r="L135" i="1" s="1"/>
  <c r="N135" i="1"/>
  <c r="M136" i="1"/>
  <c r="N136" i="1"/>
  <c r="M137" i="1"/>
  <c r="N137" i="1"/>
  <c r="M138" i="1"/>
  <c r="N138" i="1"/>
  <c r="M139" i="1"/>
  <c r="N139" i="1"/>
  <c r="M140" i="1"/>
  <c r="N140" i="1"/>
  <c r="M141" i="1"/>
  <c r="K141" i="1" s="1"/>
  <c r="L141" i="1" s="1"/>
  <c r="N141" i="1"/>
  <c r="M142" i="1"/>
  <c r="N142" i="1"/>
  <c r="M143" i="1"/>
  <c r="N143" i="1"/>
  <c r="M144" i="1"/>
  <c r="N144" i="1"/>
  <c r="M145" i="1"/>
  <c r="N145" i="1"/>
  <c r="M146" i="1"/>
  <c r="N146" i="1"/>
  <c r="M147" i="1"/>
  <c r="K147" i="1" s="1"/>
  <c r="L147" i="1" s="1"/>
  <c r="N147" i="1"/>
  <c r="M148" i="1"/>
  <c r="N148" i="1"/>
  <c r="M149" i="1"/>
  <c r="N149" i="1"/>
  <c r="M150" i="1"/>
  <c r="N150" i="1"/>
  <c r="M151" i="1"/>
  <c r="N151" i="1"/>
  <c r="M152" i="1"/>
  <c r="N152" i="1"/>
  <c r="M153" i="1"/>
  <c r="K153" i="1" s="1"/>
  <c r="L153" i="1" s="1"/>
  <c r="N153" i="1"/>
  <c r="M154" i="1"/>
  <c r="N154" i="1"/>
  <c r="M155" i="1"/>
  <c r="N155" i="1"/>
  <c r="M156" i="1"/>
  <c r="K156" i="1" s="1"/>
  <c r="L156" i="1" s="1"/>
  <c r="N156" i="1"/>
  <c r="M157" i="1"/>
  <c r="N157" i="1"/>
  <c r="M158" i="1"/>
  <c r="N158" i="1"/>
  <c r="M159" i="1"/>
  <c r="K159" i="1" s="1"/>
  <c r="L159" i="1" s="1"/>
  <c r="N159" i="1"/>
  <c r="M160" i="1"/>
  <c r="N160" i="1"/>
  <c r="M161" i="1"/>
  <c r="N161" i="1"/>
  <c r="M162" i="1"/>
  <c r="N162" i="1"/>
  <c r="M163" i="1"/>
  <c r="N163" i="1"/>
  <c r="M164" i="1"/>
  <c r="K164" i="1" s="1"/>
  <c r="L164" i="1" s="1"/>
  <c r="N164" i="1"/>
  <c r="M165" i="1"/>
  <c r="N165" i="1"/>
  <c r="M166" i="1"/>
  <c r="N166" i="1"/>
  <c r="M167" i="1"/>
  <c r="N167" i="1"/>
  <c r="M168" i="1"/>
  <c r="N168" i="1"/>
  <c r="M169" i="1"/>
  <c r="N169" i="1"/>
  <c r="M170" i="1"/>
  <c r="N170" i="1"/>
  <c r="M171" i="1"/>
  <c r="K171" i="1" s="1"/>
  <c r="L171" i="1" s="1"/>
  <c r="N171" i="1"/>
  <c r="M172" i="1"/>
  <c r="N172" i="1"/>
  <c r="M173" i="1"/>
  <c r="N173" i="1"/>
  <c r="M174" i="1"/>
  <c r="N174" i="1"/>
  <c r="M175" i="1"/>
  <c r="N175" i="1"/>
  <c r="M176" i="1"/>
  <c r="N176" i="1"/>
  <c r="M177" i="1"/>
  <c r="K177" i="1" s="1"/>
  <c r="L177" i="1" s="1"/>
  <c r="N177" i="1"/>
  <c r="M178" i="1"/>
  <c r="N178" i="1"/>
  <c r="M179" i="1"/>
  <c r="N179" i="1"/>
  <c r="M180" i="1"/>
  <c r="K180" i="1" s="1"/>
  <c r="L180" i="1" s="1"/>
  <c r="N180" i="1"/>
  <c r="M181" i="1"/>
  <c r="N181" i="1"/>
  <c r="M182" i="1"/>
  <c r="N182" i="1"/>
  <c r="M183" i="1"/>
  <c r="K183" i="1" s="1"/>
  <c r="L183" i="1" s="1"/>
  <c r="N183" i="1"/>
  <c r="M184" i="1"/>
  <c r="N184" i="1"/>
  <c r="M185" i="1"/>
  <c r="N185" i="1"/>
  <c r="M186" i="1"/>
  <c r="N186" i="1"/>
  <c r="M187" i="1"/>
  <c r="N187" i="1"/>
  <c r="M188" i="1"/>
  <c r="N188" i="1"/>
  <c r="M189" i="1"/>
  <c r="N189" i="1"/>
  <c r="M190" i="1"/>
  <c r="N190" i="1"/>
  <c r="M191" i="1"/>
  <c r="N191" i="1"/>
  <c r="M192" i="1"/>
  <c r="K192" i="1" s="1"/>
  <c r="L192" i="1" s="1"/>
  <c r="N192" i="1"/>
  <c r="M193" i="1"/>
  <c r="N193" i="1"/>
  <c r="M194" i="1"/>
  <c r="N194" i="1"/>
  <c r="M195" i="1"/>
  <c r="K195" i="1" s="1"/>
  <c r="L195" i="1" s="1"/>
  <c r="N195" i="1"/>
  <c r="M196" i="1"/>
  <c r="N196" i="1"/>
  <c r="M197" i="1"/>
  <c r="N197" i="1"/>
  <c r="M198" i="1"/>
  <c r="N198" i="1"/>
  <c r="M199" i="1"/>
  <c r="N199" i="1"/>
  <c r="M200" i="1"/>
  <c r="N200" i="1"/>
  <c r="M201" i="1"/>
  <c r="K201" i="1" s="1"/>
  <c r="L201" i="1" s="1"/>
  <c r="N201" i="1"/>
  <c r="M202" i="1"/>
  <c r="N202" i="1"/>
  <c r="M203" i="1"/>
  <c r="N203" i="1"/>
  <c r="M204" i="1"/>
  <c r="K204" i="1" s="1"/>
  <c r="L204" i="1" s="1"/>
  <c r="N204" i="1"/>
  <c r="M205" i="1"/>
  <c r="N205" i="1"/>
  <c r="M206" i="1"/>
  <c r="N206" i="1"/>
  <c r="M207" i="1"/>
  <c r="K207" i="1" s="1"/>
  <c r="L207" i="1" s="1"/>
  <c r="N207" i="1"/>
  <c r="M208" i="1"/>
  <c r="N208" i="1"/>
  <c r="M209" i="1"/>
  <c r="N209" i="1"/>
  <c r="M210" i="1"/>
  <c r="N210" i="1"/>
  <c r="K210" i="1" s="1"/>
  <c r="L210" i="1" s="1"/>
  <c r="M211" i="1"/>
  <c r="N211" i="1"/>
  <c r="M212" i="1"/>
  <c r="N212" i="1"/>
  <c r="M213" i="1"/>
  <c r="K213" i="1" s="1"/>
  <c r="L213" i="1" s="1"/>
  <c r="N213" i="1"/>
  <c r="M214" i="1"/>
  <c r="N214" i="1"/>
  <c r="M215" i="1"/>
  <c r="N215" i="1"/>
  <c r="M216" i="1"/>
  <c r="K216" i="1" s="1"/>
  <c r="L216" i="1" s="1"/>
  <c r="N216" i="1"/>
  <c r="M217" i="1"/>
  <c r="N217" i="1"/>
  <c r="M218" i="1"/>
  <c r="N218" i="1"/>
  <c r="M219" i="1"/>
  <c r="K219" i="1" s="1"/>
  <c r="L219" i="1" s="1"/>
  <c r="N219" i="1"/>
  <c r="M220" i="1"/>
  <c r="N220" i="1"/>
  <c r="M221" i="1"/>
  <c r="N221" i="1"/>
  <c r="M222" i="1"/>
  <c r="N222" i="1"/>
  <c r="M223" i="1"/>
  <c r="N223" i="1"/>
  <c r="M224" i="1"/>
  <c r="N224" i="1"/>
  <c r="M225" i="1"/>
  <c r="K225" i="1" s="1"/>
  <c r="L225" i="1" s="1"/>
  <c r="N225" i="1"/>
  <c r="M226" i="1"/>
  <c r="N226" i="1"/>
  <c r="M227" i="1"/>
  <c r="N227" i="1"/>
  <c r="M228" i="1"/>
  <c r="K228" i="1" s="1"/>
  <c r="L228" i="1" s="1"/>
  <c r="N228" i="1"/>
  <c r="M229" i="1"/>
  <c r="N229" i="1"/>
  <c r="M230" i="1"/>
  <c r="N230" i="1"/>
  <c r="M231" i="1"/>
  <c r="N231" i="1"/>
  <c r="M232" i="1"/>
  <c r="N232" i="1"/>
  <c r="M233" i="1"/>
  <c r="N233" i="1"/>
  <c r="M234" i="1"/>
  <c r="N234" i="1"/>
  <c r="M235" i="1"/>
  <c r="N235" i="1"/>
  <c r="M236" i="1"/>
  <c r="N236" i="1"/>
  <c r="M237" i="1"/>
  <c r="N237" i="1"/>
  <c r="M238" i="1"/>
  <c r="N238" i="1"/>
  <c r="M239" i="1"/>
  <c r="N239" i="1"/>
  <c r="M240" i="1"/>
  <c r="K240" i="1" s="1"/>
  <c r="L240" i="1" s="1"/>
  <c r="N240" i="1"/>
  <c r="M241" i="1"/>
  <c r="N241" i="1"/>
  <c r="M244" i="1"/>
  <c r="N244" i="1"/>
  <c r="M245" i="1"/>
  <c r="K245" i="1" s="1"/>
  <c r="L245" i="1" s="1"/>
  <c r="N245" i="1"/>
  <c r="M246" i="1"/>
  <c r="N246" i="1"/>
  <c r="M247" i="1"/>
  <c r="N247" i="1"/>
  <c r="M248" i="1"/>
  <c r="N248" i="1"/>
  <c r="K248" i="1" s="1"/>
  <c r="L248" i="1" s="1"/>
  <c r="M250" i="1"/>
  <c r="N250" i="1"/>
  <c r="M251" i="1"/>
  <c r="N251" i="1"/>
  <c r="M252" i="1"/>
  <c r="K252" i="1" s="1"/>
  <c r="L252" i="1" s="1"/>
  <c r="N252" i="1"/>
  <c r="M253" i="1"/>
  <c r="N253" i="1"/>
  <c r="M255" i="1"/>
  <c r="N255" i="1"/>
  <c r="M256" i="1"/>
  <c r="N256" i="1"/>
  <c r="M257" i="1"/>
  <c r="N257" i="1"/>
  <c r="M258" i="1"/>
  <c r="N258" i="1"/>
  <c r="M259" i="1"/>
  <c r="N259" i="1"/>
  <c r="M260" i="1"/>
  <c r="K260" i="1" s="1"/>
  <c r="L260" i="1" s="1"/>
  <c r="N260" i="1"/>
  <c r="M261" i="1"/>
  <c r="N261" i="1"/>
  <c r="M262" i="1"/>
  <c r="N262" i="1"/>
  <c r="K21" i="1"/>
  <c r="L21" i="1" s="1"/>
  <c r="K42" i="1"/>
  <c r="L42" i="1" s="1"/>
  <c r="K63" i="1"/>
  <c r="L63" i="1" s="1"/>
  <c r="K106" i="1"/>
  <c r="L106" i="1" s="1"/>
  <c r="K126" i="1"/>
  <c r="L126" i="1" s="1"/>
  <c r="K234" i="1"/>
  <c r="L234" i="1" s="1"/>
  <c r="K244" i="1"/>
  <c r="L244" i="1" s="1"/>
  <c r="K247" i="1"/>
  <c r="L247" i="1" s="1"/>
  <c r="AI263" i="1"/>
  <c r="AJ263" i="1"/>
  <c r="AN262" i="1"/>
  <c r="AN261" i="1"/>
  <c r="AN260" i="1"/>
  <c r="AN259" i="1"/>
  <c r="AN258" i="1"/>
  <c r="AN257" i="1"/>
  <c r="AN256" i="1"/>
  <c r="AN255" i="1"/>
  <c r="AN254" i="1"/>
  <c r="AN253" i="1"/>
  <c r="AN252" i="1"/>
  <c r="AN251" i="1"/>
  <c r="AN250" i="1"/>
  <c r="AN249" i="1"/>
  <c r="AN248" i="1"/>
  <c r="AN247" i="1"/>
  <c r="AN246" i="1"/>
  <c r="AN245" i="1"/>
  <c r="AN244" i="1"/>
  <c r="AN243" i="1"/>
  <c r="AN241" i="1"/>
  <c r="AN240" i="1"/>
  <c r="AN239" i="1"/>
  <c r="AN238" i="1"/>
  <c r="AN237" i="1"/>
  <c r="AN236" i="1"/>
  <c r="AN235" i="1"/>
  <c r="AN234" i="1"/>
  <c r="AN233" i="1"/>
  <c r="AN232" i="1"/>
  <c r="AN231" i="1"/>
  <c r="AN230" i="1"/>
  <c r="AN229" i="1"/>
  <c r="AN228" i="1"/>
  <c r="AN227" i="1"/>
  <c r="AN226" i="1"/>
  <c r="AN225" i="1"/>
  <c r="AN224" i="1"/>
  <c r="AN223" i="1"/>
  <c r="AN222" i="1"/>
  <c r="AN221" i="1"/>
  <c r="AN220" i="1"/>
  <c r="AN219" i="1"/>
  <c r="AN218" i="1"/>
  <c r="AN217" i="1"/>
  <c r="AN216" i="1"/>
  <c r="AN215" i="1"/>
  <c r="AN214" i="1"/>
  <c r="AN213" i="1"/>
  <c r="AN212" i="1"/>
  <c r="AN211" i="1"/>
  <c r="AN210" i="1"/>
  <c r="AN209" i="1"/>
  <c r="AN208" i="1"/>
  <c r="AN207" i="1"/>
  <c r="AN206" i="1"/>
  <c r="AN205" i="1"/>
  <c r="AN204" i="1"/>
  <c r="AN203" i="1"/>
  <c r="AN202" i="1"/>
  <c r="AN201" i="1"/>
  <c r="AN200" i="1"/>
  <c r="AN199" i="1"/>
  <c r="AN198" i="1"/>
  <c r="AN197" i="1"/>
  <c r="AN196" i="1"/>
  <c r="AN195" i="1"/>
  <c r="AN194" i="1"/>
  <c r="AN193" i="1"/>
  <c r="AN192" i="1"/>
  <c r="AN191" i="1"/>
  <c r="AN190" i="1"/>
  <c r="AN189" i="1"/>
  <c r="AN188" i="1"/>
  <c r="AN187" i="1"/>
  <c r="AN186" i="1"/>
  <c r="AN185" i="1"/>
  <c r="AN184" i="1"/>
  <c r="AN183" i="1"/>
  <c r="AN182" i="1"/>
  <c r="AN181" i="1"/>
  <c r="AN180" i="1"/>
  <c r="AN179" i="1"/>
  <c r="AN178" i="1"/>
  <c r="AN177" i="1"/>
  <c r="AN176" i="1"/>
  <c r="AN175" i="1"/>
  <c r="AN174" i="1"/>
  <c r="AN173" i="1"/>
  <c r="AN172" i="1"/>
  <c r="AN171" i="1"/>
  <c r="AN170" i="1"/>
  <c r="AN169" i="1"/>
  <c r="AN168" i="1"/>
  <c r="AN167" i="1"/>
  <c r="AN166" i="1"/>
  <c r="AN165" i="1"/>
  <c r="AN164" i="1"/>
  <c r="AN163" i="1"/>
  <c r="AN162" i="1"/>
  <c r="AN161" i="1"/>
  <c r="AN160" i="1"/>
  <c r="AN159" i="1"/>
  <c r="AN158" i="1"/>
  <c r="AN157" i="1"/>
  <c r="AN156" i="1"/>
  <c r="AN155" i="1"/>
  <c r="AN154" i="1"/>
  <c r="AN153" i="1"/>
  <c r="AN152" i="1"/>
  <c r="AN151" i="1"/>
  <c r="AN150" i="1"/>
  <c r="AN149" i="1"/>
  <c r="AN148" i="1"/>
  <c r="AN147" i="1"/>
  <c r="AN146" i="1"/>
  <c r="AN145" i="1"/>
  <c r="AN144" i="1"/>
  <c r="AN143" i="1"/>
  <c r="AN142" i="1"/>
  <c r="AN141" i="1"/>
  <c r="AN140" i="1"/>
  <c r="AN139" i="1"/>
  <c r="AN138" i="1"/>
  <c r="AN137" i="1"/>
  <c r="AN136" i="1"/>
  <c r="AN135" i="1"/>
  <c r="AN134" i="1"/>
  <c r="AN133" i="1"/>
  <c r="AN132" i="1"/>
  <c r="AN131" i="1"/>
  <c r="AN130" i="1"/>
  <c r="AN129" i="1"/>
  <c r="AN128" i="1"/>
  <c r="AN127" i="1"/>
  <c r="AN126" i="1"/>
  <c r="AN125" i="1"/>
  <c r="AN124" i="1"/>
  <c r="AN123" i="1"/>
  <c r="AN122" i="1"/>
  <c r="AN121" i="1"/>
  <c r="AN120" i="1"/>
  <c r="AN119" i="1"/>
  <c r="AN118" i="1"/>
  <c r="AN117" i="1"/>
  <c r="AN116" i="1"/>
  <c r="AN115" i="1"/>
  <c r="AN114" i="1"/>
  <c r="AN113" i="1"/>
  <c r="AN112" i="1"/>
  <c r="AN111" i="1"/>
  <c r="AN110" i="1"/>
  <c r="AN109" i="1"/>
  <c r="AN108" i="1"/>
  <c r="AN107" i="1"/>
  <c r="AN106" i="1"/>
  <c r="AN105" i="1"/>
  <c r="AN104" i="1"/>
  <c r="AN103" i="1"/>
  <c r="AN102" i="1"/>
  <c r="AN101" i="1"/>
  <c r="AN100" i="1"/>
  <c r="AN99" i="1"/>
  <c r="AN98" i="1"/>
  <c r="AN97" i="1"/>
  <c r="AN96" i="1"/>
  <c r="AN95" i="1"/>
  <c r="AN94" i="1"/>
  <c r="AN93" i="1"/>
  <c r="AN92" i="1"/>
  <c r="AN91" i="1"/>
  <c r="AN90" i="1"/>
  <c r="AN89" i="1"/>
  <c r="AN88" i="1"/>
  <c r="AN87" i="1"/>
  <c r="AN86" i="1"/>
  <c r="AN85" i="1"/>
  <c r="AN84" i="1"/>
  <c r="AN83" i="1"/>
  <c r="AN82" i="1"/>
  <c r="AN81" i="1"/>
  <c r="AN80" i="1"/>
  <c r="AN79" i="1"/>
  <c r="AN78" i="1"/>
  <c r="AN77" i="1"/>
  <c r="AN76" i="1"/>
  <c r="AN75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61" i="1"/>
  <c r="AN60" i="1"/>
  <c r="AN59" i="1"/>
  <c r="AN58" i="1"/>
  <c r="AN57" i="1"/>
  <c r="AN56" i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N6" i="1"/>
  <c r="AN5" i="1"/>
  <c r="AN4" i="1"/>
  <c r="AP262" i="1"/>
  <c r="AP261" i="1"/>
  <c r="AP260" i="1"/>
  <c r="AP259" i="1"/>
  <c r="AP258" i="1"/>
  <c r="AP257" i="1"/>
  <c r="AP256" i="1"/>
  <c r="AP255" i="1"/>
  <c r="AP254" i="1"/>
  <c r="AP253" i="1"/>
  <c r="AP252" i="1"/>
  <c r="AP251" i="1"/>
  <c r="AP250" i="1"/>
  <c r="AP249" i="1"/>
  <c r="AP248" i="1"/>
  <c r="AP247" i="1"/>
  <c r="AP246" i="1"/>
  <c r="AP245" i="1"/>
  <c r="AP244" i="1"/>
  <c r="AP243" i="1"/>
  <c r="AP241" i="1"/>
  <c r="AP240" i="1"/>
  <c r="AP239" i="1"/>
  <c r="AP238" i="1"/>
  <c r="AP237" i="1"/>
  <c r="AP236" i="1"/>
  <c r="AP235" i="1"/>
  <c r="AP234" i="1"/>
  <c r="AP233" i="1"/>
  <c r="AP232" i="1"/>
  <c r="AP231" i="1"/>
  <c r="AP230" i="1"/>
  <c r="AP229" i="1"/>
  <c r="AP228" i="1"/>
  <c r="AP227" i="1"/>
  <c r="AP226" i="1"/>
  <c r="AP225" i="1"/>
  <c r="AP224" i="1"/>
  <c r="AP223" i="1"/>
  <c r="AP222" i="1"/>
  <c r="AP221" i="1"/>
  <c r="AP220" i="1"/>
  <c r="AP219" i="1"/>
  <c r="AP218" i="1"/>
  <c r="AP217" i="1"/>
  <c r="AP216" i="1"/>
  <c r="AP215" i="1"/>
  <c r="AP214" i="1"/>
  <c r="AP213" i="1"/>
  <c r="AP212" i="1"/>
  <c r="AP211" i="1"/>
  <c r="AP210" i="1"/>
  <c r="AP209" i="1"/>
  <c r="AP208" i="1"/>
  <c r="AP207" i="1"/>
  <c r="AP206" i="1"/>
  <c r="AP205" i="1"/>
  <c r="AP204" i="1"/>
  <c r="AP203" i="1"/>
  <c r="AP202" i="1"/>
  <c r="AP201" i="1"/>
  <c r="AP200" i="1"/>
  <c r="AP199" i="1"/>
  <c r="AP198" i="1"/>
  <c r="AP197" i="1"/>
  <c r="AP196" i="1"/>
  <c r="AP195" i="1"/>
  <c r="AP194" i="1"/>
  <c r="AP193" i="1"/>
  <c r="AP192" i="1"/>
  <c r="AP191" i="1"/>
  <c r="AP190" i="1"/>
  <c r="AP189" i="1"/>
  <c r="AP188" i="1"/>
  <c r="AP187" i="1"/>
  <c r="AP186" i="1"/>
  <c r="AP185" i="1"/>
  <c r="AP184" i="1"/>
  <c r="AP183" i="1"/>
  <c r="AP182" i="1"/>
  <c r="AP181" i="1"/>
  <c r="AP180" i="1"/>
  <c r="AP179" i="1"/>
  <c r="AP178" i="1"/>
  <c r="AP177" i="1"/>
  <c r="AP176" i="1"/>
  <c r="AP175" i="1"/>
  <c r="AP174" i="1"/>
  <c r="AP173" i="1"/>
  <c r="AP172" i="1"/>
  <c r="AP171" i="1"/>
  <c r="AP170" i="1"/>
  <c r="AP169" i="1"/>
  <c r="AP168" i="1"/>
  <c r="AP167" i="1"/>
  <c r="AP166" i="1"/>
  <c r="AP165" i="1"/>
  <c r="AP164" i="1"/>
  <c r="AP163" i="1"/>
  <c r="AP162" i="1"/>
  <c r="AP161" i="1"/>
  <c r="AP160" i="1"/>
  <c r="AP159" i="1"/>
  <c r="AP158" i="1"/>
  <c r="AP157" i="1"/>
  <c r="AP156" i="1"/>
  <c r="AP155" i="1"/>
  <c r="AP154" i="1"/>
  <c r="AP153" i="1"/>
  <c r="AP152" i="1"/>
  <c r="AP151" i="1"/>
  <c r="AP150" i="1"/>
  <c r="AP149" i="1"/>
  <c r="AP148" i="1"/>
  <c r="AP147" i="1"/>
  <c r="AP146" i="1"/>
  <c r="AP145" i="1"/>
  <c r="AP144" i="1"/>
  <c r="AP143" i="1"/>
  <c r="AP142" i="1"/>
  <c r="AP141" i="1"/>
  <c r="AP140" i="1"/>
  <c r="AP139" i="1"/>
  <c r="AP138" i="1"/>
  <c r="AP137" i="1"/>
  <c r="AP136" i="1"/>
  <c r="AP135" i="1"/>
  <c r="AP134" i="1"/>
  <c r="AP133" i="1"/>
  <c r="AP132" i="1"/>
  <c r="AP131" i="1"/>
  <c r="AP130" i="1"/>
  <c r="AP129" i="1"/>
  <c r="AP128" i="1"/>
  <c r="AP127" i="1"/>
  <c r="AP126" i="1"/>
  <c r="AP125" i="1"/>
  <c r="AP124" i="1"/>
  <c r="AP123" i="1"/>
  <c r="AP122" i="1"/>
  <c r="AP121" i="1"/>
  <c r="AP120" i="1"/>
  <c r="AP119" i="1"/>
  <c r="AP118" i="1"/>
  <c r="AP117" i="1"/>
  <c r="AP116" i="1"/>
  <c r="AP115" i="1"/>
  <c r="AP114" i="1"/>
  <c r="AP113" i="1"/>
  <c r="AP112" i="1"/>
  <c r="AP111" i="1"/>
  <c r="AP110" i="1"/>
  <c r="AP109" i="1"/>
  <c r="AP108" i="1"/>
  <c r="AP107" i="1"/>
  <c r="AP106" i="1"/>
  <c r="AP105" i="1"/>
  <c r="AP104" i="1"/>
  <c r="AP103" i="1"/>
  <c r="AP102" i="1"/>
  <c r="AP101" i="1"/>
  <c r="AP100" i="1"/>
  <c r="AP99" i="1"/>
  <c r="AP98" i="1"/>
  <c r="AP97" i="1"/>
  <c r="AP96" i="1"/>
  <c r="AP95" i="1"/>
  <c r="AP94" i="1"/>
  <c r="AP93" i="1"/>
  <c r="AP92" i="1"/>
  <c r="AP91" i="1"/>
  <c r="AP90" i="1"/>
  <c r="AP89" i="1"/>
  <c r="AP88" i="1"/>
  <c r="AP87" i="1"/>
  <c r="AP86" i="1"/>
  <c r="AP85" i="1"/>
  <c r="AP84" i="1"/>
  <c r="AP83" i="1"/>
  <c r="AP82" i="1"/>
  <c r="AP81" i="1"/>
  <c r="AP80" i="1"/>
  <c r="AP79" i="1"/>
  <c r="AP78" i="1"/>
  <c r="AP77" i="1"/>
  <c r="AP76" i="1"/>
  <c r="AP75" i="1"/>
  <c r="AP74" i="1"/>
  <c r="AP73" i="1"/>
  <c r="AP72" i="1"/>
  <c r="AP71" i="1"/>
  <c r="AP70" i="1"/>
  <c r="AP69" i="1"/>
  <c r="AP68" i="1"/>
  <c r="AP67" i="1"/>
  <c r="AP66" i="1"/>
  <c r="AP65" i="1"/>
  <c r="AP64" i="1"/>
  <c r="AP63" i="1"/>
  <c r="AP62" i="1"/>
  <c r="AP61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R262" i="1"/>
  <c r="AR261" i="1"/>
  <c r="AR260" i="1"/>
  <c r="AR259" i="1"/>
  <c r="AR258" i="1"/>
  <c r="AR257" i="1"/>
  <c r="AR256" i="1"/>
  <c r="AR255" i="1"/>
  <c r="AR254" i="1"/>
  <c r="AR253" i="1"/>
  <c r="AR252" i="1"/>
  <c r="AR251" i="1"/>
  <c r="AR250" i="1"/>
  <c r="AR249" i="1"/>
  <c r="AR248" i="1"/>
  <c r="AR247" i="1"/>
  <c r="AR246" i="1"/>
  <c r="AR245" i="1"/>
  <c r="AR244" i="1"/>
  <c r="AR243" i="1"/>
  <c r="AR241" i="1"/>
  <c r="AR240" i="1"/>
  <c r="AR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AR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R213" i="1"/>
  <c r="AR212" i="1"/>
  <c r="AR211" i="1"/>
  <c r="AR210" i="1"/>
  <c r="AR209" i="1"/>
  <c r="AR208" i="1"/>
  <c r="AR207" i="1"/>
  <c r="AR206" i="1"/>
  <c r="AR205" i="1"/>
  <c r="AR204" i="1"/>
  <c r="AR203" i="1"/>
  <c r="AR202" i="1"/>
  <c r="AR201" i="1"/>
  <c r="AR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R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R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R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R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R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R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R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R5" i="1"/>
  <c r="AR4" i="1"/>
  <c r="K261" i="1"/>
  <c r="L261" i="1" s="1"/>
  <c r="K254" i="1"/>
  <c r="L254" i="1" s="1"/>
  <c r="K249" i="1"/>
  <c r="L249" i="1" s="1"/>
  <c r="K243" i="1"/>
  <c r="L243" i="1" s="1"/>
  <c r="AT263" i="1"/>
  <c r="AS263" i="1"/>
  <c r="AQ263" i="1"/>
  <c r="AO263" i="1"/>
  <c r="AM263" i="1"/>
  <c r="AL263" i="1"/>
  <c r="AK263" i="1"/>
  <c r="AH263" i="1"/>
  <c r="AG263" i="1"/>
  <c r="AF263" i="1"/>
  <c r="AE263" i="1"/>
  <c r="AD263" i="1"/>
  <c r="AC263" i="1"/>
  <c r="AB263" i="1"/>
  <c r="AA263" i="1"/>
  <c r="Z263" i="1"/>
  <c r="Y263" i="1"/>
  <c r="X263" i="1"/>
  <c r="W263" i="1"/>
  <c r="U263" i="1"/>
  <c r="T263" i="1"/>
  <c r="S263" i="1"/>
  <c r="R263" i="1"/>
  <c r="Q263" i="1"/>
  <c r="P263" i="1"/>
  <c r="O263" i="1"/>
  <c r="K258" i="1"/>
  <c r="L258" i="1" s="1"/>
  <c r="K257" i="1"/>
  <c r="L257" i="1" s="1"/>
  <c r="K255" i="1"/>
  <c r="L255" i="1" s="1"/>
  <c r="K237" i="1"/>
  <c r="L237" i="1" s="1"/>
  <c r="K178" i="1"/>
  <c r="L178" i="1" s="1"/>
  <c r="K150" i="1"/>
  <c r="L150" i="1" s="1"/>
  <c r="K149" i="1"/>
  <c r="L149" i="1" s="1"/>
  <c r="K66" i="1"/>
  <c r="L66" i="1" s="1"/>
  <c r="K14" i="1"/>
  <c r="L14" i="1" s="1"/>
  <c r="AU3" i="1"/>
  <c r="AR3" i="1"/>
  <c r="AP3" i="1"/>
  <c r="AN3" i="1"/>
  <c r="N3" i="1"/>
  <c r="M3" i="1"/>
  <c r="K262" i="1" l="1"/>
  <c r="L262" i="1" s="1"/>
  <c r="K222" i="1"/>
  <c r="L222" i="1" s="1"/>
  <c r="K198" i="1"/>
  <c r="L198" i="1" s="1"/>
  <c r="K186" i="1"/>
  <c r="L186" i="1" s="1"/>
  <c r="K174" i="1"/>
  <c r="L174" i="1" s="1"/>
  <c r="K162" i="1"/>
  <c r="L162" i="1" s="1"/>
  <c r="K138" i="1"/>
  <c r="L138" i="1" s="1"/>
  <c r="K114" i="1"/>
  <c r="L114" i="1" s="1"/>
  <c r="K102" i="1"/>
  <c r="L102" i="1" s="1"/>
  <c r="K90" i="1"/>
  <c r="L90" i="1" s="1"/>
  <c r="K78" i="1"/>
  <c r="L78" i="1" s="1"/>
  <c r="K54" i="1"/>
  <c r="L54" i="1" s="1"/>
  <c r="K30" i="1"/>
  <c r="L30" i="1" s="1"/>
  <c r="K6" i="1"/>
  <c r="L6" i="1" s="1"/>
  <c r="K189" i="1"/>
  <c r="L189" i="1" s="1"/>
  <c r="K165" i="1"/>
  <c r="L165" i="1" s="1"/>
  <c r="K105" i="1"/>
  <c r="L105" i="1" s="1"/>
  <c r="K81" i="1"/>
  <c r="L81" i="1" s="1"/>
  <c r="K9" i="1"/>
  <c r="L9" i="1" s="1"/>
  <c r="K168" i="1"/>
  <c r="L168" i="1" s="1"/>
  <c r="K144" i="1"/>
  <c r="L144" i="1" s="1"/>
  <c r="K84" i="1"/>
  <c r="L84" i="1" s="1"/>
  <c r="K60" i="1"/>
  <c r="L60" i="1" s="1"/>
  <c r="K259" i="1"/>
  <c r="L259" i="1" s="1"/>
  <c r="K231" i="1"/>
  <c r="L231" i="1" s="1"/>
  <c r="K123" i="1"/>
  <c r="L123" i="1" s="1"/>
  <c r="K39" i="1"/>
  <c r="L39" i="1" s="1"/>
  <c r="AU263" i="1"/>
  <c r="K5" i="1"/>
  <c r="L5" i="1" s="1"/>
  <c r="K8" i="1"/>
  <c r="L8" i="1" s="1"/>
  <c r="K11" i="1"/>
  <c r="L11" i="1" s="1"/>
  <c r="K17" i="1"/>
  <c r="L17" i="1" s="1"/>
  <c r="K20" i="1"/>
  <c r="L20" i="1" s="1"/>
  <c r="K23" i="1"/>
  <c r="L23" i="1" s="1"/>
  <c r="K26" i="1"/>
  <c r="L26" i="1" s="1"/>
  <c r="K29" i="1"/>
  <c r="L29" i="1" s="1"/>
  <c r="K32" i="1"/>
  <c r="L32" i="1" s="1"/>
  <c r="K35" i="1"/>
  <c r="L35" i="1" s="1"/>
  <c r="K38" i="1"/>
  <c r="L38" i="1" s="1"/>
  <c r="K41" i="1"/>
  <c r="L41" i="1" s="1"/>
  <c r="K44" i="1"/>
  <c r="L44" i="1" s="1"/>
  <c r="K47" i="1"/>
  <c r="L47" i="1" s="1"/>
  <c r="K50" i="1"/>
  <c r="L50" i="1" s="1"/>
  <c r="K53" i="1"/>
  <c r="L53" i="1" s="1"/>
  <c r="K56" i="1"/>
  <c r="L56" i="1" s="1"/>
  <c r="K59" i="1"/>
  <c r="L59" i="1" s="1"/>
  <c r="K62" i="1"/>
  <c r="L62" i="1" s="1"/>
  <c r="K65" i="1"/>
  <c r="L65" i="1" s="1"/>
  <c r="K68" i="1"/>
  <c r="L68" i="1" s="1"/>
  <c r="K71" i="1"/>
  <c r="L71" i="1" s="1"/>
  <c r="K74" i="1"/>
  <c r="L74" i="1" s="1"/>
  <c r="K77" i="1"/>
  <c r="L77" i="1" s="1"/>
  <c r="K80" i="1"/>
  <c r="L80" i="1" s="1"/>
  <c r="K83" i="1"/>
  <c r="L83" i="1" s="1"/>
  <c r="K86" i="1"/>
  <c r="L86" i="1" s="1"/>
  <c r="K89" i="1"/>
  <c r="L89" i="1" s="1"/>
  <c r="K92" i="1"/>
  <c r="L92" i="1" s="1"/>
  <c r="K95" i="1"/>
  <c r="L95" i="1" s="1"/>
  <c r="K98" i="1"/>
  <c r="L98" i="1" s="1"/>
  <c r="K101" i="1"/>
  <c r="L101" i="1" s="1"/>
  <c r="K104" i="1"/>
  <c r="L104" i="1" s="1"/>
  <c r="K107" i="1"/>
  <c r="L107" i="1" s="1"/>
  <c r="K110" i="1"/>
  <c r="L110" i="1" s="1"/>
  <c r="K113" i="1"/>
  <c r="L113" i="1" s="1"/>
  <c r="K116" i="1"/>
  <c r="L116" i="1" s="1"/>
  <c r="K119" i="1"/>
  <c r="L119" i="1" s="1"/>
  <c r="K122" i="1"/>
  <c r="L122" i="1" s="1"/>
  <c r="K125" i="1"/>
  <c r="L125" i="1" s="1"/>
  <c r="K128" i="1"/>
  <c r="L128" i="1" s="1"/>
  <c r="K131" i="1"/>
  <c r="L131" i="1" s="1"/>
  <c r="K134" i="1"/>
  <c r="L134" i="1" s="1"/>
  <c r="K137" i="1"/>
  <c r="L137" i="1" s="1"/>
  <c r="K140" i="1"/>
  <c r="L140" i="1" s="1"/>
  <c r="K143" i="1"/>
  <c r="L143" i="1" s="1"/>
  <c r="K146" i="1"/>
  <c r="L146" i="1" s="1"/>
  <c r="K152" i="1"/>
  <c r="L152" i="1" s="1"/>
  <c r="K155" i="1"/>
  <c r="L155" i="1" s="1"/>
  <c r="K158" i="1"/>
  <c r="L158" i="1" s="1"/>
  <c r="K161" i="1"/>
  <c r="L161" i="1" s="1"/>
  <c r="K167" i="1"/>
  <c r="L167" i="1" s="1"/>
  <c r="K170" i="1"/>
  <c r="L170" i="1" s="1"/>
  <c r="K173" i="1"/>
  <c r="L173" i="1" s="1"/>
  <c r="K176" i="1"/>
  <c r="L176" i="1" s="1"/>
  <c r="K179" i="1"/>
  <c r="L179" i="1" s="1"/>
  <c r="K182" i="1"/>
  <c r="L182" i="1" s="1"/>
  <c r="K185" i="1"/>
  <c r="L185" i="1" s="1"/>
  <c r="K188" i="1"/>
  <c r="L188" i="1" s="1"/>
  <c r="K191" i="1"/>
  <c r="L191" i="1" s="1"/>
  <c r="K194" i="1"/>
  <c r="L194" i="1" s="1"/>
  <c r="K197" i="1"/>
  <c r="L197" i="1" s="1"/>
  <c r="K200" i="1"/>
  <c r="L200" i="1" s="1"/>
  <c r="K203" i="1"/>
  <c r="L203" i="1" s="1"/>
  <c r="K206" i="1"/>
  <c r="L206" i="1" s="1"/>
  <c r="K209" i="1"/>
  <c r="L209" i="1" s="1"/>
  <c r="K212" i="1"/>
  <c r="L212" i="1" s="1"/>
  <c r="K215" i="1"/>
  <c r="L215" i="1" s="1"/>
  <c r="K218" i="1"/>
  <c r="L218" i="1" s="1"/>
  <c r="K221" i="1"/>
  <c r="L221" i="1" s="1"/>
  <c r="K224" i="1"/>
  <c r="L224" i="1" s="1"/>
  <c r="K227" i="1"/>
  <c r="L227" i="1" s="1"/>
  <c r="K230" i="1"/>
  <c r="L230" i="1" s="1"/>
  <c r="K233" i="1"/>
  <c r="L233" i="1" s="1"/>
  <c r="K236" i="1"/>
  <c r="L236" i="1" s="1"/>
  <c r="K239" i="1"/>
  <c r="L239" i="1" s="1"/>
  <c r="K253" i="1"/>
  <c r="L253" i="1" s="1"/>
  <c r="K3" i="1"/>
  <c r="L3" i="1" s="1"/>
  <c r="K4" i="1"/>
  <c r="L4" i="1" s="1"/>
  <c r="K7" i="1"/>
  <c r="L7" i="1" s="1"/>
  <c r="K25" i="1"/>
  <c r="L25" i="1" s="1"/>
  <c r="K70" i="1"/>
  <c r="L70" i="1" s="1"/>
  <c r="K142" i="1"/>
  <c r="L142" i="1" s="1"/>
  <c r="K235" i="1"/>
  <c r="L235" i="1" s="1"/>
  <c r="K251" i="1"/>
  <c r="L251" i="1" s="1"/>
  <c r="K10" i="1"/>
  <c r="L10" i="1" s="1"/>
  <c r="K13" i="1"/>
  <c r="L13" i="1" s="1"/>
  <c r="K16" i="1"/>
  <c r="L16" i="1" s="1"/>
  <c r="K19" i="1"/>
  <c r="L19" i="1" s="1"/>
  <c r="K22" i="1"/>
  <c r="L22" i="1" s="1"/>
  <c r="K28" i="1"/>
  <c r="L28" i="1" s="1"/>
  <c r="K31" i="1"/>
  <c r="L31" i="1" s="1"/>
  <c r="K34" i="1"/>
  <c r="L34" i="1" s="1"/>
  <c r="K37" i="1"/>
  <c r="L37" i="1" s="1"/>
  <c r="K40" i="1"/>
  <c r="L40" i="1" s="1"/>
  <c r="K43" i="1"/>
  <c r="L43" i="1" s="1"/>
  <c r="K46" i="1"/>
  <c r="L46" i="1" s="1"/>
  <c r="K49" i="1"/>
  <c r="L49" i="1" s="1"/>
  <c r="K52" i="1"/>
  <c r="L52" i="1" s="1"/>
  <c r="K55" i="1"/>
  <c r="L55" i="1" s="1"/>
  <c r="K58" i="1"/>
  <c r="L58" i="1" s="1"/>
  <c r="K61" i="1"/>
  <c r="L61" i="1" s="1"/>
  <c r="K64" i="1"/>
  <c r="L64" i="1" s="1"/>
  <c r="K67" i="1"/>
  <c r="L67" i="1" s="1"/>
  <c r="K73" i="1"/>
  <c r="L73" i="1" s="1"/>
  <c r="K76" i="1"/>
  <c r="L76" i="1" s="1"/>
  <c r="K79" i="1"/>
  <c r="L79" i="1" s="1"/>
  <c r="K82" i="1"/>
  <c r="L82" i="1" s="1"/>
  <c r="K85" i="1"/>
  <c r="L85" i="1" s="1"/>
  <c r="K88" i="1"/>
  <c r="L88" i="1" s="1"/>
  <c r="K91" i="1"/>
  <c r="L91" i="1" s="1"/>
  <c r="K94" i="1"/>
  <c r="L94" i="1" s="1"/>
  <c r="K97" i="1"/>
  <c r="L97" i="1" s="1"/>
  <c r="K100" i="1"/>
  <c r="L100" i="1" s="1"/>
  <c r="K103" i="1"/>
  <c r="L103" i="1" s="1"/>
  <c r="K109" i="1"/>
  <c r="L109" i="1" s="1"/>
  <c r="K112" i="1"/>
  <c r="L112" i="1" s="1"/>
  <c r="K115" i="1"/>
  <c r="L115" i="1" s="1"/>
  <c r="K118" i="1"/>
  <c r="L118" i="1" s="1"/>
  <c r="K121" i="1"/>
  <c r="L121" i="1" s="1"/>
  <c r="K124" i="1"/>
  <c r="L124" i="1" s="1"/>
  <c r="K127" i="1"/>
  <c r="L127" i="1" s="1"/>
  <c r="K130" i="1"/>
  <c r="L130" i="1" s="1"/>
  <c r="K133" i="1"/>
  <c r="L133" i="1" s="1"/>
  <c r="K136" i="1"/>
  <c r="L136" i="1" s="1"/>
  <c r="K139" i="1"/>
  <c r="L139" i="1" s="1"/>
  <c r="K145" i="1"/>
  <c r="L145" i="1" s="1"/>
  <c r="K148" i="1"/>
  <c r="L148" i="1" s="1"/>
  <c r="K151" i="1"/>
  <c r="L151" i="1" s="1"/>
  <c r="K154" i="1"/>
  <c r="L154" i="1" s="1"/>
  <c r="K157" i="1"/>
  <c r="L157" i="1" s="1"/>
  <c r="K160" i="1"/>
  <c r="L160" i="1" s="1"/>
  <c r="K163" i="1"/>
  <c r="L163" i="1" s="1"/>
  <c r="K166" i="1"/>
  <c r="L166" i="1" s="1"/>
  <c r="K169" i="1"/>
  <c r="L169" i="1" s="1"/>
  <c r="K172" i="1"/>
  <c r="L172" i="1" s="1"/>
  <c r="K175" i="1"/>
  <c r="L175" i="1" s="1"/>
  <c r="K181" i="1"/>
  <c r="L181" i="1" s="1"/>
  <c r="K184" i="1"/>
  <c r="L184" i="1" s="1"/>
  <c r="K187" i="1"/>
  <c r="L187" i="1" s="1"/>
  <c r="K190" i="1"/>
  <c r="L190" i="1" s="1"/>
  <c r="K193" i="1"/>
  <c r="L193" i="1" s="1"/>
  <c r="K196" i="1"/>
  <c r="L196" i="1" s="1"/>
  <c r="K199" i="1"/>
  <c r="L199" i="1" s="1"/>
  <c r="K202" i="1"/>
  <c r="L202" i="1" s="1"/>
  <c r="K205" i="1"/>
  <c r="L205" i="1" s="1"/>
  <c r="K208" i="1"/>
  <c r="L208" i="1" s="1"/>
  <c r="K211" i="1"/>
  <c r="L211" i="1" s="1"/>
  <c r="K214" i="1"/>
  <c r="L214" i="1" s="1"/>
  <c r="K217" i="1"/>
  <c r="L217" i="1" s="1"/>
  <c r="K220" i="1"/>
  <c r="L220" i="1" s="1"/>
  <c r="K223" i="1"/>
  <c r="L223" i="1" s="1"/>
  <c r="K226" i="1"/>
  <c r="L226" i="1" s="1"/>
  <c r="K229" i="1"/>
  <c r="L229" i="1" s="1"/>
  <c r="K232" i="1"/>
  <c r="L232" i="1" s="1"/>
  <c r="K238" i="1"/>
  <c r="L238" i="1" s="1"/>
  <c r="K241" i="1"/>
  <c r="L241" i="1" s="1"/>
  <c r="K246" i="1"/>
  <c r="L246" i="1" s="1"/>
  <c r="K250" i="1"/>
  <c r="L250" i="1" s="1"/>
  <c r="K256" i="1"/>
  <c r="L256" i="1" s="1"/>
  <c r="N263" i="1"/>
  <c r="M263" i="1"/>
  <c r="AP263" i="1"/>
  <c r="AN263" i="1"/>
  <c r="AR263" i="1"/>
  <c r="AV143" i="1" l="1"/>
  <c r="AW143" i="1" s="1"/>
  <c r="AV151" i="1"/>
  <c r="AW151" i="1" s="1"/>
  <c r="AV167" i="1"/>
  <c r="AW167" i="1" s="1"/>
  <c r="AV175" i="1"/>
  <c r="AW175" i="1" s="1"/>
  <c r="AV183" i="1"/>
  <c r="AW183" i="1" s="1"/>
  <c r="AV191" i="1"/>
  <c r="AW191" i="1" s="1"/>
  <c r="AV215" i="1"/>
  <c r="AW215" i="1" s="1"/>
  <c r="AV231" i="1"/>
  <c r="AW231" i="1" s="1"/>
  <c r="AV239" i="1"/>
  <c r="AW239" i="1" s="1"/>
  <c r="AV247" i="1"/>
  <c r="AW247" i="1" s="1"/>
  <c r="AV255" i="1"/>
  <c r="AW255" i="1" s="1"/>
  <c r="AV7" i="1"/>
  <c r="AW7" i="1" s="1"/>
  <c r="AV15" i="1"/>
  <c r="AW15" i="1" s="1"/>
  <c r="AV23" i="1"/>
  <c r="AW23" i="1" s="1"/>
  <c r="AV31" i="1"/>
  <c r="AW31" i="1" s="1"/>
  <c r="AV39" i="1"/>
  <c r="AW39" i="1" s="1"/>
  <c r="AV47" i="1"/>
  <c r="AW47" i="1" s="1"/>
  <c r="AV55" i="1"/>
  <c r="AW55" i="1" s="1"/>
  <c r="AV63" i="1"/>
  <c r="AW63" i="1" s="1"/>
  <c r="AV71" i="1"/>
  <c r="AW71" i="1" s="1"/>
  <c r="AV79" i="1"/>
  <c r="AW79" i="1" s="1"/>
  <c r="AV87" i="1"/>
  <c r="AW87" i="1" s="1"/>
  <c r="AV95" i="1"/>
  <c r="AW95" i="1" s="1"/>
  <c r="AV103" i="1"/>
  <c r="AW103" i="1" s="1"/>
  <c r="AV111" i="1"/>
  <c r="AW111" i="1" s="1"/>
  <c r="AV119" i="1"/>
  <c r="AW119" i="1" s="1"/>
  <c r="AV127" i="1"/>
  <c r="AW127" i="1" s="1"/>
  <c r="AV135" i="1"/>
  <c r="AW135" i="1" s="1"/>
  <c r="AV159" i="1"/>
  <c r="AW159" i="1" s="1"/>
  <c r="AV199" i="1"/>
  <c r="AW199" i="1" s="1"/>
  <c r="AV207" i="1"/>
  <c r="AW207" i="1" s="1"/>
  <c r="AV223" i="1"/>
  <c r="AW223" i="1" s="1"/>
  <c r="AV11" i="1"/>
  <c r="AW11" i="1" s="1"/>
  <c r="AV27" i="1"/>
  <c r="AW27" i="1" s="1"/>
  <c r="AV51" i="1"/>
  <c r="AW51" i="1" s="1"/>
  <c r="AV59" i="1"/>
  <c r="AW59" i="1" s="1"/>
  <c r="AV67" i="1"/>
  <c r="AW67" i="1" s="1"/>
  <c r="AV75" i="1"/>
  <c r="AW75" i="1" s="1"/>
  <c r="AV99" i="1"/>
  <c r="AW99" i="1" s="1"/>
  <c r="AV160" i="1"/>
  <c r="AW160" i="1" s="1"/>
  <c r="AV168" i="1"/>
  <c r="AW168" i="1" s="1"/>
  <c r="AV176" i="1"/>
  <c r="AW176" i="1" s="1"/>
  <c r="AV184" i="1"/>
  <c r="AW184" i="1" s="1"/>
  <c r="AV192" i="1"/>
  <c r="AW192" i="1" s="1"/>
  <c r="AV200" i="1"/>
  <c r="AW200" i="1" s="1"/>
  <c r="AV208" i="1"/>
  <c r="AW208" i="1" s="1"/>
  <c r="AV216" i="1"/>
  <c r="AW216" i="1" s="1"/>
  <c r="AV224" i="1"/>
  <c r="AW224" i="1" s="1"/>
  <c r="AV232" i="1"/>
  <c r="AW232" i="1" s="1"/>
  <c r="AV240" i="1"/>
  <c r="AW240" i="1" s="1"/>
  <c r="AV248" i="1"/>
  <c r="AW248" i="1" s="1"/>
  <c r="AV256" i="1"/>
  <c r="AW256" i="1" s="1"/>
  <c r="AV19" i="1"/>
  <c r="AW19" i="1" s="1"/>
  <c r="AV35" i="1"/>
  <c r="AW35" i="1" s="1"/>
  <c r="AV43" i="1"/>
  <c r="AW43" i="1" s="1"/>
  <c r="AV83" i="1"/>
  <c r="AW83" i="1" s="1"/>
  <c r="AV91" i="1"/>
  <c r="AW91" i="1" s="1"/>
  <c r="AV107" i="1"/>
  <c r="AW107" i="1" s="1"/>
  <c r="AV30" i="1"/>
  <c r="AW30" i="1" s="1"/>
  <c r="AV62" i="1"/>
  <c r="AW62" i="1" s="1"/>
  <c r="AV94" i="1"/>
  <c r="AW94" i="1" s="1"/>
  <c r="AV203" i="1"/>
  <c r="AW203" i="1" s="1"/>
  <c r="AV235" i="1"/>
  <c r="AW235" i="1" s="1"/>
  <c r="AV217" i="1"/>
  <c r="AW217" i="1" s="1"/>
  <c r="AV222" i="1"/>
  <c r="AW222" i="1" s="1"/>
  <c r="AV249" i="1"/>
  <c r="AW249" i="1" s="1"/>
  <c r="AV254" i="1"/>
  <c r="AW254" i="1" s="1"/>
  <c r="AV123" i="1"/>
  <c r="AW123" i="1" s="1"/>
  <c r="AV139" i="1"/>
  <c r="AW139" i="1" s="1"/>
  <c r="AV171" i="1"/>
  <c r="AW171" i="1" s="1"/>
  <c r="AV230" i="1"/>
  <c r="AW230" i="1" s="1"/>
  <c r="AV6" i="1"/>
  <c r="AW6" i="1" s="1"/>
  <c r="AV38" i="1"/>
  <c r="AW38" i="1" s="1"/>
  <c r="AV70" i="1"/>
  <c r="AW70" i="1" s="1"/>
  <c r="AV102" i="1"/>
  <c r="AW102" i="1" s="1"/>
  <c r="AV227" i="1"/>
  <c r="AW227" i="1" s="1"/>
  <c r="AV259" i="1"/>
  <c r="AW259" i="1" s="1"/>
  <c r="AV241" i="1"/>
  <c r="AW241" i="1" s="1"/>
  <c r="AV246" i="1"/>
  <c r="AW246" i="1" s="1"/>
  <c r="AV14" i="1"/>
  <c r="AW14" i="1" s="1"/>
  <c r="AV46" i="1"/>
  <c r="AW46" i="1" s="1"/>
  <c r="AV78" i="1"/>
  <c r="AW78" i="1" s="1"/>
  <c r="AV110" i="1"/>
  <c r="AW110" i="1" s="1"/>
  <c r="AV142" i="1"/>
  <c r="AW142" i="1" s="1"/>
  <c r="AV174" i="1"/>
  <c r="AW174" i="1" s="1"/>
  <c r="AV251" i="1"/>
  <c r="AW251" i="1" s="1"/>
  <c r="AV225" i="1"/>
  <c r="AW225" i="1" s="1"/>
  <c r="AV115" i="1"/>
  <c r="AW115" i="1" s="1"/>
  <c r="AV131" i="1"/>
  <c r="AW131" i="1" s="1"/>
  <c r="AV147" i="1"/>
  <c r="AW147" i="1" s="1"/>
  <c r="AV163" i="1"/>
  <c r="AW163" i="1" s="1"/>
  <c r="AV179" i="1"/>
  <c r="AW179" i="1" s="1"/>
  <c r="AV195" i="1"/>
  <c r="AW195" i="1" s="1"/>
  <c r="AV209" i="1"/>
  <c r="AW209" i="1" s="1"/>
  <c r="AV214" i="1"/>
  <c r="AW214" i="1" s="1"/>
  <c r="AV126" i="1"/>
  <c r="AW126" i="1" s="1"/>
  <c r="AV158" i="1"/>
  <c r="AW158" i="1" s="1"/>
  <c r="AV190" i="1"/>
  <c r="AW190" i="1" s="1"/>
  <c r="AV219" i="1"/>
  <c r="AW219" i="1" s="1"/>
  <c r="AV187" i="1"/>
  <c r="AW187" i="1" s="1"/>
  <c r="AV22" i="1"/>
  <c r="AW22" i="1" s="1"/>
  <c r="AV54" i="1"/>
  <c r="AW54" i="1" s="1"/>
  <c r="AV86" i="1"/>
  <c r="AW86" i="1" s="1"/>
  <c r="AV211" i="1"/>
  <c r="AW211" i="1" s="1"/>
  <c r="AV243" i="1"/>
  <c r="AW243" i="1" s="1"/>
  <c r="AV155" i="1"/>
  <c r="AW155" i="1" s="1"/>
  <c r="AV257" i="1"/>
  <c r="AW257" i="1" s="1"/>
  <c r="AV201" i="1"/>
  <c r="AW201" i="1" s="1"/>
  <c r="AV150" i="1"/>
  <c r="AW150" i="1" s="1"/>
  <c r="AV252" i="1"/>
  <c r="AW252" i="1" s="1"/>
  <c r="AV144" i="1"/>
  <c r="AW144" i="1" s="1"/>
  <c r="AV74" i="1"/>
  <c r="AW74" i="1" s="1"/>
  <c r="AV196" i="1"/>
  <c r="AW196" i="1" s="1"/>
  <c r="AV132" i="1"/>
  <c r="AW132" i="1" s="1"/>
  <c r="AV28" i="1"/>
  <c r="AW28" i="1" s="1"/>
  <c r="AV97" i="1"/>
  <c r="AW97" i="1" s="1"/>
  <c r="AV68" i="1"/>
  <c r="AW68" i="1" s="1"/>
  <c r="AV72" i="1"/>
  <c r="AW72" i="1" s="1"/>
  <c r="AV250" i="1"/>
  <c r="AW250" i="1" s="1"/>
  <c r="AV141" i="1"/>
  <c r="AW141" i="1" s="1"/>
  <c r="AV64" i="1"/>
  <c r="AW64" i="1" s="1"/>
  <c r="AV245" i="1"/>
  <c r="AW245" i="1" s="1"/>
  <c r="AV146" i="1"/>
  <c r="AW146" i="1" s="1"/>
  <c r="AV57" i="1"/>
  <c r="AW57" i="1" s="1"/>
  <c r="AV193" i="1"/>
  <c r="AW193" i="1" s="1"/>
  <c r="AV82" i="1"/>
  <c r="AW82" i="1" s="1"/>
  <c r="AV145" i="1"/>
  <c r="AW145" i="1" s="1"/>
  <c r="AV129" i="1"/>
  <c r="AW129" i="1" s="1"/>
  <c r="AV181" i="1"/>
  <c r="AW181" i="1" s="1"/>
  <c r="AV169" i="1"/>
  <c r="AW169" i="1" s="1"/>
  <c r="AV13" i="1"/>
  <c r="AW13" i="1" s="1"/>
  <c r="AV24" i="1"/>
  <c r="AW24" i="1" s="1"/>
  <c r="AV149" i="1"/>
  <c r="AW149" i="1" s="1"/>
  <c r="AV85" i="1"/>
  <c r="AW85" i="1" s="1"/>
  <c r="AV76" i="1"/>
  <c r="AW76" i="1" s="1"/>
  <c r="AV233" i="1"/>
  <c r="AW233" i="1" s="1"/>
  <c r="AV134" i="1"/>
  <c r="AW134" i="1" s="1"/>
  <c r="AV234" i="1"/>
  <c r="AW234" i="1" s="1"/>
  <c r="AV133" i="1"/>
  <c r="AW133" i="1" s="1"/>
  <c r="AV61" i="1"/>
  <c r="AW61" i="1" s="1"/>
  <c r="AV186" i="1"/>
  <c r="AW186" i="1" s="1"/>
  <c r="AV122" i="1"/>
  <c r="AW122" i="1" s="1"/>
  <c r="AV9" i="1"/>
  <c r="AW9" i="1" s="1"/>
  <c r="AV84" i="1"/>
  <c r="AW84" i="1" s="1"/>
  <c r="AV228" i="1"/>
  <c r="AW228" i="1" s="1"/>
  <c r="AV66" i="1"/>
  <c r="AW66" i="1" s="1"/>
  <c r="AV236" i="1"/>
  <c r="AW236" i="1" s="1"/>
  <c r="AV136" i="1"/>
  <c r="AW136" i="1" s="1"/>
  <c r="AV58" i="1"/>
  <c r="AW58" i="1" s="1"/>
  <c r="AV213" i="1"/>
  <c r="AW213" i="1" s="1"/>
  <c r="AV140" i="1"/>
  <c r="AW140" i="1" s="1"/>
  <c r="AV44" i="1"/>
  <c r="AW44" i="1" s="1"/>
  <c r="AV177" i="1"/>
  <c r="AW177" i="1" s="1"/>
  <c r="AV69" i="1"/>
  <c r="AW69" i="1" s="1"/>
  <c r="AV17" i="1"/>
  <c r="AW17" i="1" s="1"/>
  <c r="AV53" i="1"/>
  <c r="AW53" i="1" s="1"/>
  <c r="AV45" i="1"/>
  <c r="AW45" i="1" s="1"/>
  <c r="AV130" i="1"/>
  <c r="AW130" i="1" s="1"/>
  <c r="AV25" i="1"/>
  <c r="AW25" i="1" s="1"/>
  <c r="AV56" i="1"/>
  <c r="AW56" i="1" s="1"/>
  <c r="AV120" i="1"/>
  <c r="AW120" i="1" s="1"/>
  <c r="AV124" i="1"/>
  <c r="AW124" i="1" s="1"/>
  <c r="AV50" i="1"/>
  <c r="AW50" i="1" s="1"/>
  <c r="AV36" i="1"/>
  <c r="AW36" i="1" s="1"/>
  <c r="AV20" i="1"/>
  <c r="AW20" i="1" s="1"/>
  <c r="AV96" i="1"/>
  <c r="AW96" i="1" s="1"/>
  <c r="AV113" i="1"/>
  <c r="AW113" i="1" s="1"/>
  <c r="AV229" i="1"/>
  <c r="AW229" i="1" s="1"/>
  <c r="AV205" i="1"/>
  <c r="AW205" i="1" s="1"/>
  <c r="AV152" i="1"/>
  <c r="AW152" i="1" s="1"/>
  <c r="AV88" i="1"/>
  <c r="AW88" i="1" s="1"/>
  <c r="AV262" i="1"/>
  <c r="AW262" i="1" s="1"/>
  <c r="AV118" i="1"/>
  <c r="AW118" i="1" s="1"/>
  <c r="AV220" i="1"/>
  <c r="AW220" i="1" s="1"/>
  <c r="AV128" i="1"/>
  <c r="AW128" i="1" s="1"/>
  <c r="AV48" i="1"/>
  <c r="AW48" i="1" s="1"/>
  <c r="AV180" i="1"/>
  <c r="AW180" i="1" s="1"/>
  <c r="AV116" i="1"/>
  <c r="AW116" i="1" s="1"/>
  <c r="AV65" i="1"/>
  <c r="AW65" i="1" s="1"/>
  <c r="AV185" i="1"/>
  <c r="AW185" i="1" s="1"/>
  <c r="AV218" i="1"/>
  <c r="AW218" i="1" s="1"/>
  <c r="AV125" i="1"/>
  <c r="AW125" i="1" s="1"/>
  <c r="AV194" i="1"/>
  <c r="AW194" i="1" s="1"/>
  <c r="AV161" i="1"/>
  <c r="AW161" i="1" s="1"/>
  <c r="AV188" i="1"/>
  <c r="AW188" i="1" s="1"/>
  <c r="AV198" i="1"/>
  <c r="AW198" i="1" s="1"/>
  <c r="AV173" i="1"/>
  <c r="AW173" i="1" s="1"/>
  <c r="AV244" i="1"/>
  <c r="AW244" i="1" s="1"/>
  <c r="AV166" i="1"/>
  <c r="AW166" i="1" s="1"/>
  <c r="AV41" i="1"/>
  <c r="AW41" i="1" s="1"/>
  <c r="AV156" i="1"/>
  <c r="AW156" i="1" s="1"/>
  <c r="AV238" i="1"/>
  <c r="AW238" i="1" s="1"/>
  <c r="AV100" i="1"/>
  <c r="AW100" i="1" s="1"/>
  <c r="AV202" i="1"/>
  <c r="AW202" i="1" s="1"/>
  <c r="AV117" i="1"/>
  <c r="AW117" i="1" s="1"/>
  <c r="AV42" i="1"/>
  <c r="AW42" i="1" s="1"/>
  <c r="AV170" i="1"/>
  <c r="AW170" i="1" s="1"/>
  <c r="AV105" i="1"/>
  <c r="AW105" i="1" s="1"/>
  <c r="AV242" i="1"/>
  <c r="AW242" i="1" s="1"/>
  <c r="AV52" i="1"/>
  <c r="AW52" i="1" s="1"/>
  <c r="AV153" i="1"/>
  <c r="AW153" i="1" s="1"/>
  <c r="AV40" i="1"/>
  <c r="AW40" i="1" s="1"/>
  <c r="AV204" i="1"/>
  <c r="AW204" i="1" s="1"/>
  <c r="AV32" i="1"/>
  <c r="AW32" i="1" s="1"/>
  <c r="AV12" i="1"/>
  <c r="AW12" i="1" s="1"/>
  <c r="AV16" i="1"/>
  <c r="AW16" i="1" s="1"/>
  <c r="AV154" i="1"/>
  <c r="AW154" i="1" s="1"/>
  <c r="AV104" i="1"/>
  <c r="AW104" i="1" s="1"/>
  <c r="AV172" i="1"/>
  <c r="AW172" i="1" s="1"/>
  <c r="AV261" i="1"/>
  <c r="AW261" i="1" s="1"/>
  <c r="AV237" i="1"/>
  <c r="AW237" i="1" s="1"/>
  <c r="AV212" i="1"/>
  <c r="AW212" i="1" s="1"/>
  <c r="AV206" i="1"/>
  <c r="AW206" i="1" s="1"/>
  <c r="AV49" i="1"/>
  <c r="AW49" i="1" s="1"/>
  <c r="AV197" i="1"/>
  <c r="AW197" i="1" s="1"/>
  <c r="AV112" i="1"/>
  <c r="AW112" i="1" s="1"/>
  <c r="AV29" i="1"/>
  <c r="AW29" i="1" s="1"/>
  <c r="AV164" i="1"/>
  <c r="AW164" i="1" s="1"/>
  <c r="AV92" i="1"/>
  <c r="AW92" i="1" s="1"/>
  <c r="AV210" i="1"/>
  <c r="AW210" i="1" s="1"/>
  <c r="AV33" i="1"/>
  <c r="AW33" i="1" s="1"/>
  <c r="AV121" i="1"/>
  <c r="AW121" i="1" s="1"/>
  <c r="AV34" i="1"/>
  <c r="AW34" i="1" s="1"/>
  <c r="AV189" i="1"/>
  <c r="AW189" i="1" s="1"/>
  <c r="AV109" i="1"/>
  <c r="AW109" i="1" s="1"/>
  <c r="AV26" i="1"/>
  <c r="AW26" i="1" s="1"/>
  <c r="AV178" i="1"/>
  <c r="AW178" i="1" s="1"/>
  <c r="AV114" i="1"/>
  <c r="AW114" i="1" s="1"/>
  <c r="AV258" i="1"/>
  <c r="AW258" i="1" s="1"/>
  <c r="AV37" i="1"/>
  <c r="AW37" i="1" s="1"/>
  <c r="AV106" i="1"/>
  <c r="AW106" i="1" s="1"/>
  <c r="AV73" i="1"/>
  <c r="AW73" i="1" s="1"/>
  <c r="AV21" i="1"/>
  <c r="AW21" i="1" s="1"/>
  <c r="AV108" i="1"/>
  <c r="AW108" i="1" s="1"/>
  <c r="AV80" i="1"/>
  <c r="AW80" i="1" s="1"/>
  <c r="AV81" i="1"/>
  <c r="AW81" i="1" s="1"/>
  <c r="AV260" i="1"/>
  <c r="AW260" i="1" s="1"/>
  <c r="AV5" i="1"/>
  <c r="AW5" i="1" s="1"/>
  <c r="AV182" i="1"/>
  <c r="AW182" i="1" s="1"/>
  <c r="AV4" i="1"/>
  <c r="AW4" i="1" s="1"/>
  <c r="AV165" i="1"/>
  <c r="AW165" i="1" s="1"/>
  <c r="AV93" i="1"/>
  <c r="AW93" i="1" s="1"/>
  <c r="AV10" i="1"/>
  <c r="AW10" i="1" s="1"/>
  <c r="AV148" i="1"/>
  <c r="AW148" i="1" s="1"/>
  <c r="AV60" i="1"/>
  <c r="AW60" i="1" s="1"/>
  <c r="AV137" i="1"/>
  <c r="AW137" i="1" s="1"/>
  <c r="AV253" i="1"/>
  <c r="AW253" i="1" s="1"/>
  <c r="AV98" i="1"/>
  <c r="AW98" i="1" s="1"/>
  <c r="AV8" i="1"/>
  <c r="AW8" i="1" s="1"/>
  <c r="AV157" i="1"/>
  <c r="AW157" i="1" s="1"/>
  <c r="AV90" i="1"/>
  <c r="AW90" i="1" s="1"/>
  <c r="AV221" i="1"/>
  <c r="AW221" i="1" s="1"/>
  <c r="AV162" i="1"/>
  <c r="AW162" i="1" s="1"/>
  <c r="AV89" i="1"/>
  <c r="AW89" i="1" s="1"/>
  <c r="AV226" i="1"/>
  <c r="AW226" i="1" s="1"/>
  <c r="AV101" i="1"/>
  <c r="AW101" i="1" s="1"/>
  <c r="AV18" i="1"/>
  <c r="AW18" i="1" s="1"/>
  <c r="AV138" i="1"/>
  <c r="AW138" i="1" s="1"/>
  <c r="AV77" i="1"/>
  <c r="AW77" i="1" s="1"/>
  <c r="C266" i="1"/>
  <c r="AV3" i="1"/>
  <c r="AV263" i="1" l="1"/>
  <c r="AW3" i="1"/>
  <c r="AW263" i="1" s="1"/>
</calcChain>
</file>

<file path=xl/sharedStrings.xml><?xml version="1.0" encoding="utf-8"?>
<sst xmlns="http://schemas.openxmlformats.org/spreadsheetml/2006/main" count="2023" uniqueCount="360">
  <si>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</si>
  <si>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</si>
  <si>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</si>
  <si>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</si>
  <si>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</si>
  <si>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</si>
  <si>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</si>
  <si>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</si>
  <si>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</si>
  <si>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</si>
  <si>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</si>
  <si>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</si>
  <si>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</si>
  <si>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</si>
  <si>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</si>
  <si>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</si>
  <si>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</si>
  <si>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</si>
  <si>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</si>
  <si>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</si>
  <si>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</si>
  <si>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</si>
  <si>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</si>
  <si>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</si>
  <si>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</si>
  <si>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</si>
  <si>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</si>
  <si>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</si>
  <si>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</si>
  <si>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</si>
  <si>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</si>
  <si>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</si>
  <si>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</si>
  <si>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</si>
  <si>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</si>
  <si>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</si>
  <si>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</si>
  <si>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</si>
  <si>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</si>
  <si>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</si>
  <si>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</si>
  <si>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</si>
  <si>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</si>
  <si>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</si>
  <si>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</si>
  <si>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</si>
  <si>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</si>
  <si>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</si>
  <si>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06-001-0201</t>
  </si>
  <si>
    <t>CHRISTENSEN FAMILY FARMS, INC</t>
  </si>
  <si>
    <t>23971 COUNTY RD 10 PO BOX 3000</t>
  </si>
  <si>
    <t>SWSE</t>
  </si>
  <si>
    <t>01</t>
  </si>
  <si>
    <t>107</t>
  </si>
  <si>
    <t>035</t>
  </si>
  <si>
    <t>06-001-0401</t>
  </si>
  <si>
    <t>PETERSON/MARILYN</t>
  </si>
  <si>
    <t>54255 COUNTY RD 10</t>
  </si>
  <si>
    <t>SWNW</t>
  </si>
  <si>
    <t>06-001-0500</t>
  </si>
  <si>
    <t>OELTJENBRUNS/KEVIN C &amp; BETTY A</t>
  </si>
  <si>
    <t>52872 290TH ST</t>
  </si>
  <si>
    <t>NWSW</t>
  </si>
  <si>
    <t>NESW</t>
  </si>
  <si>
    <t>06-001-0600</t>
  </si>
  <si>
    <t>SWSW</t>
  </si>
  <si>
    <t>SESW</t>
  </si>
  <si>
    <t>06-002-0100</t>
  </si>
  <si>
    <t>HOEK/RICHARD</t>
  </si>
  <si>
    <t>29014 COUNTY RD 99</t>
  </si>
  <si>
    <t>02</t>
  </si>
  <si>
    <t>SESE</t>
  </si>
  <si>
    <t>06-002-0201</t>
  </si>
  <si>
    <t>WILLABY/TAMMY/TRUST B</t>
  </si>
  <si>
    <t>54436 HIGHWAY 30</t>
  </si>
  <si>
    <t>06-002-0202</t>
  </si>
  <si>
    <t>NWSE</t>
  </si>
  <si>
    <t>NESE</t>
  </si>
  <si>
    <t>06-002-0400</t>
  </si>
  <si>
    <t>YOKIEL/KRISTIE A</t>
  </si>
  <si>
    <t>53453 COUNTY RD 10</t>
  </si>
  <si>
    <t>NENW</t>
  </si>
  <si>
    <t>06-002-0401</t>
  </si>
  <si>
    <t>THRAM REV LIV TRUST/CHAD C/&amp;</t>
  </si>
  <si>
    <t>45931 COUNTY ROAD 21</t>
  </si>
  <si>
    <t>SENW</t>
  </si>
  <si>
    <t>SWNE</t>
  </si>
  <si>
    <t>NWNE</t>
  </si>
  <si>
    <t>NWNW</t>
  </si>
  <si>
    <t>06-002-0500</t>
  </si>
  <si>
    <t>VERNA FARMS LLC</t>
  </si>
  <si>
    <t>51754 COUNTY ROAD 44</t>
  </si>
  <si>
    <t>SENE</t>
  </si>
  <si>
    <t>NENE</t>
  </si>
  <si>
    <t>06-003-0100</t>
  </si>
  <si>
    <t>03</t>
  </si>
  <si>
    <t>06-003-0101</t>
  </si>
  <si>
    <t>VANDERWERF/LAYNE/&amp;</t>
  </si>
  <si>
    <t>52245 COUNTY RD 10</t>
  </si>
  <si>
    <t>06-003-0200</t>
  </si>
  <si>
    <t>ERNEST-NANCY VOGEL TRUST ETAL</t>
  </si>
  <si>
    <t>39845 185TH ST</t>
  </si>
  <si>
    <t>06-003-0300</t>
  </si>
  <si>
    <t>STAUDINGER/SHAWN &amp; MIRANDA</t>
  </si>
  <si>
    <t>26609 COUNTY RD 45</t>
  </si>
  <si>
    <t>06-003-0301</t>
  </si>
  <si>
    <t>06-010-0100</t>
  </si>
  <si>
    <t>CALLANAN/RICHARD J &amp; TROY D</t>
  </si>
  <si>
    <t>27368 COUNTY ROAD 45</t>
  </si>
  <si>
    <t>10</t>
  </si>
  <si>
    <t>06-010-0102</t>
  </si>
  <si>
    <t>CALLANAN/TROY &amp; SUZANN</t>
  </si>
  <si>
    <t>13981 EXLEY WAY</t>
  </si>
  <si>
    <t>06-010-0103</t>
  </si>
  <si>
    <t>06-010-0200</t>
  </si>
  <si>
    <t>THE NATURE CONSERVANCY</t>
  </si>
  <si>
    <t>1101 W RIVER PKY #200</t>
  </si>
  <si>
    <t>06-010-0201</t>
  </si>
  <si>
    <t>06-010-0202</t>
  </si>
  <si>
    <t>SANDERS/THOMAS/&amp;LINDA FRANSEN</t>
  </si>
  <si>
    <t>93187 480TH AVE</t>
  </si>
  <si>
    <t>06-010-0300</t>
  </si>
  <si>
    <t>MCMULLEN/ANNA</t>
  </si>
  <si>
    <t>C/O MARK CLENNON PO BOX 225</t>
  </si>
  <si>
    <t>06-011-0100</t>
  </si>
  <si>
    <t>WILLABY/DENNIS T</t>
  </si>
  <si>
    <t>30786 COUNTY RD 99</t>
  </si>
  <si>
    <t>11</t>
  </si>
  <si>
    <t>06-011-0101</t>
  </si>
  <si>
    <t>06-011-0200</t>
  </si>
  <si>
    <t>06-011-0300</t>
  </si>
  <si>
    <t>WILLABY/DEAN A</t>
  </si>
  <si>
    <t>525 COUNTY RD 1 N</t>
  </si>
  <si>
    <t>06-011-0301</t>
  </si>
  <si>
    <t>06-011-0400</t>
  </si>
  <si>
    <t>06-012-0100</t>
  </si>
  <si>
    <t>MAVIS SIMON TRUST AGRMT 1\2 &amp;</t>
  </si>
  <si>
    <t>27591 COUNTY ROAD 29</t>
  </si>
  <si>
    <t>12</t>
  </si>
  <si>
    <t>06-012-0200</t>
  </si>
  <si>
    <t>HOEK/TABOR B &amp; DENISE A</t>
  </si>
  <si>
    <t>1332 LISA LANE</t>
  </si>
  <si>
    <t>06-012-0300</t>
  </si>
  <si>
    <t>LIESENFELD/ROBERT &amp; TERESA M</t>
  </si>
  <si>
    <t>22 CHERYL AVE</t>
  </si>
  <si>
    <t>06-012-0400</t>
  </si>
  <si>
    <t>LIESENFELD/ROBERT &amp; TERESA/RCD</t>
  </si>
  <si>
    <t>06-012-0401</t>
  </si>
  <si>
    <t>06-012-0500</t>
  </si>
  <si>
    <t>06-012-0502</t>
  </si>
  <si>
    <t>SOUTHERN MINNESOTA FARMS LLC</t>
  </si>
  <si>
    <t>06-013-0100</t>
  </si>
  <si>
    <t>EVERS/NORBERT H/1/2 TST AGRMNT</t>
  </si>
  <si>
    <t>104 AMBER LANE</t>
  </si>
  <si>
    <t>13</t>
  </si>
  <si>
    <t>06-013-0200</t>
  </si>
  <si>
    <t>06-013-0201</t>
  </si>
  <si>
    <t>06-013-0300</t>
  </si>
  <si>
    <t>YARGER/DAVID &amp; BRYAN/(TRSTEE)</t>
  </si>
  <si>
    <t>400 N 162 E PO BOX 3952</t>
  </si>
  <si>
    <t>06-013-0400</t>
  </si>
  <si>
    <t>SAVAGE/KENNETH, MARVO/TRUSTS &amp;</t>
  </si>
  <si>
    <t>2816 HANCOCK AVENUE</t>
  </si>
  <si>
    <t>06-013-0500</t>
  </si>
  <si>
    <t>06-014-0100</t>
  </si>
  <si>
    <t>14</t>
  </si>
  <si>
    <t>06-014-0200</t>
  </si>
  <si>
    <t>06-014-0400</t>
  </si>
  <si>
    <t>STATE OF MN (DNR)</t>
  </si>
  <si>
    <t>500 LAFAYETTE RD BOX 45</t>
  </si>
  <si>
    <t>14-003-0300</t>
  </si>
  <si>
    <t>SAMUELSON/PETER &amp; TAMARA/TRUST</t>
  </si>
  <si>
    <t>58393 COUNTY ROAD 17 E</t>
  </si>
  <si>
    <t>034</t>
  </si>
  <si>
    <t>14-003-0301</t>
  </si>
  <si>
    <t>CLAUSEN/SHAWN D &amp; CONNIE L</t>
  </si>
  <si>
    <t>26866 COUNTY RD 1</t>
  </si>
  <si>
    <t>14-003-0302</t>
  </si>
  <si>
    <t>AUGUSTIN/LUANN</t>
  </si>
  <si>
    <t>105 WILLOW DR</t>
  </si>
  <si>
    <t>14-003-0500</t>
  </si>
  <si>
    <t>RIENTS/NICK</t>
  </si>
  <si>
    <t>10677 400TH AVE</t>
  </si>
  <si>
    <t>14-003-0600</t>
  </si>
  <si>
    <t>RIENTS/JESSE</t>
  </si>
  <si>
    <t>536 8TH ST E</t>
  </si>
  <si>
    <t>14-004-0100</t>
  </si>
  <si>
    <t>AMSDEN/ELLEN M</t>
  </si>
  <si>
    <t>301 COUNTY RD 5  APT 211</t>
  </si>
  <si>
    <t>04</t>
  </si>
  <si>
    <t>14-004-0200</t>
  </si>
  <si>
    <t>PETERSON/LEROY &amp; CAROL/TRUSTEE</t>
  </si>
  <si>
    <t>37668 COUNTY RD 17</t>
  </si>
  <si>
    <t>14-004-0300</t>
  </si>
  <si>
    <t>14-004-0400</t>
  </si>
  <si>
    <t>LINGBEEK/CLARK B</t>
  </si>
  <si>
    <t>2370 HWY 60 E</t>
  </si>
  <si>
    <t>14-004-0401</t>
  </si>
  <si>
    <t>14-004-0402</t>
  </si>
  <si>
    <t>14-004-0403</t>
  </si>
  <si>
    <t>14-004-0500</t>
  </si>
  <si>
    <t>SCHUELKE/SHELDON &amp; MARLENE</t>
  </si>
  <si>
    <t>26953 COUNTY RD 1</t>
  </si>
  <si>
    <t>14-004-0501</t>
  </si>
  <si>
    <t>14-004-0502</t>
  </si>
  <si>
    <t>HAVENS/COLLEEN</t>
  </si>
  <si>
    <t>11800 ARBOR LAKES PKWY N #2313</t>
  </si>
  <si>
    <t>14-004-0503</t>
  </si>
  <si>
    <t>SCHUELKE/PRESTON</t>
  </si>
  <si>
    <t>1726 PRAIRIE LN NE</t>
  </si>
  <si>
    <t>14-005-0100</t>
  </si>
  <si>
    <t>STINE/SHELDON W</t>
  </si>
  <si>
    <t>26271 570TH AVE</t>
  </si>
  <si>
    <t>05</t>
  </si>
  <si>
    <t>14-005-0200</t>
  </si>
  <si>
    <t>EVERS FAMILY DISCLAIMER TRUST</t>
  </si>
  <si>
    <t>14367 COUNTY ROAD 16</t>
  </si>
  <si>
    <t>14-005-0300</t>
  </si>
  <si>
    <t>SCHOLTZ/DENNIS &amp; DIANA/TRUSTEE</t>
  </si>
  <si>
    <t>205 PRAIRIE ST S</t>
  </si>
  <si>
    <t>14-005-0401</t>
  </si>
  <si>
    <t>14-005-0500</t>
  </si>
  <si>
    <t>SIMON/MATTHEW K &amp; STACIE L</t>
  </si>
  <si>
    <t>26686 COUNTY RD 29</t>
  </si>
  <si>
    <t>14-005-0501</t>
  </si>
  <si>
    <t>14-005-0502</t>
  </si>
  <si>
    <t>PLATZ/DARRELL K &amp; JOLENE L</t>
  </si>
  <si>
    <t>26528 COUNTY RD 99</t>
  </si>
  <si>
    <t>14-005-0503</t>
  </si>
  <si>
    <t>14-005-0600</t>
  </si>
  <si>
    <t>SCHENK/CAROL/ETAL TRUSTEES</t>
  </si>
  <si>
    <t>413 RIVER BLUFF DR</t>
  </si>
  <si>
    <t>06</t>
  </si>
  <si>
    <t>14-006-0200</t>
  </si>
  <si>
    <t>14-006-0201</t>
  </si>
  <si>
    <t>PLATZ/DARRELL</t>
  </si>
  <si>
    <t>14-006-0202</t>
  </si>
  <si>
    <t>SIMON/KENNETH M &amp; CINDI B</t>
  </si>
  <si>
    <t>26737 COUNTY RD 29</t>
  </si>
  <si>
    <t>14-006-0500</t>
  </si>
  <si>
    <t>14-006-0501</t>
  </si>
  <si>
    <t>14-006-0502</t>
  </si>
  <si>
    <t>14-007-0100</t>
  </si>
  <si>
    <t>MAVIS A SIMON GIFT TRUST 1\2 &amp;</t>
  </si>
  <si>
    <t>07</t>
  </si>
  <si>
    <t>14-007-0200</t>
  </si>
  <si>
    <t>14-007-0300</t>
  </si>
  <si>
    <t>14-007-0400</t>
  </si>
  <si>
    <t>WILLABY/DANIEL</t>
  </si>
  <si>
    <t>100 2ND ST S</t>
  </si>
  <si>
    <t>18</t>
  </si>
  <si>
    <t>14-007-0500</t>
  </si>
  <si>
    <t>14-008-0100</t>
  </si>
  <si>
    <t>TRUST AGREEMENT OF MAVIS SIMON</t>
  </si>
  <si>
    <t>08</t>
  </si>
  <si>
    <t>14-008-0101</t>
  </si>
  <si>
    <t>14-008-0200</t>
  </si>
  <si>
    <t>THOM/PEGGY L &amp; RICHARD R</t>
  </si>
  <si>
    <t>27716 COUNTY RD 29</t>
  </si>
  <si>
    <t>14-008-0201</t>
  </si>
  <si>
    <t>THOM/PEGGY L</t>
  </si>
  <si>
    <t>27716 COUNTY ROAD 29</t>
  </si>
  <si>
    <t>14-008-0300</t>
  </si>
  <si>
    <t>UHRHAMMER/DARYL/ETAL</t>
  </si>
  <si>
    <t>27841 570TH AVE</t>
  </si>
  <si>
    <t>14-008-0400</t>
  </si>
  <si>
    <t>FRANZ/PETER/AGT</t>
  </si>
  <si>
    <t>C/O FNC PO BOX 542016</t>
  </si>
  <si>
    <t>14-008-0500</t>
  </si>
  <si>
    <t>14-009-0100</t>
  </si>
  <si>
    <t>EVERS/JERRY L &amp; JANICE</t>
  </si>
  <si>
    <t>306 PRAIRIE ST S</t>
  </si>
  <si>
    <t>09</t>
  </si>
  <si>
    <t>14-009-0101</t>
  </si>
  <si>
    <t>ERNEST-NANCY VOGEL FAMILY TST</t>
  </si>
  <si>
    <t>14-009-0300</t>
  </si>
  <si>
    <t>14-009-0301</t>
  </si>
  <si>
    <t>26992 570TH AVE</t>
  </si>
  <si>
    <t>14-009-0500</t>
  </si>
  <si>
    <t>SAMUELSON/JACOB</t>
  </si>
  <si>
    <t>58307 COUNTY ROAD 17E</t>
  </si>
  <si>
    <t>14-009-0700</t>
  </si>
  <si>
    <t>EVERS/JANICE</t>
  </si>
  <si>
    <t>14-010-0200</t>
  </si>
  <si>
    <t>CAROL A PETERSON REV TST &amp;</t>
  </si>
  <si>
    <t>37668 COUNTY ROAD 17</t>
  </si>
  <si>
    <t>14-010-0300</t>
  </si>
  <si>
    <t>YEGGE/TERESA K</t>
  </si>
  <si>
    <t>75 WHISPERING PINES</t>
  </si>
  <si>
    <t>14-010-0400</t>
  </si>
  <si>
    <t>ANDERSON/JAMES A &amp; SUSAN L</t>
  </si>
  <si>
    <t>17435 350TH AVE</t>
  </si>
  <si>
    <t>14-011-0300</t>
  </si>
  <si>
    <t>WIESE/KENNETH &amp; MARY</t>
  </si>
  <si>
    <t>28123 COUNTY RD 1</t>
  </si>
  <si>
    <t>14-018-0200</t>
  </si>
  <si>
    <t>WALL/DANIEL S</t>
  </si>
  <si>
    <t>PO BOX 275</t>
  </si>
  <si>
    <t>14-018-0201</t>
  </si>
  <si>
    <t>14-018-0300</t>
  </si>
  <si>
    <t>HOEK/ROGER H/TRUSTEE</t>
  </si>
  <si>
    <t>29496 COUNTY RD 29</t>
  </si>
  <si>
    <t>14-018-0400</t>
  </si>
  <si>
    <t>PENNER/DONALD</t>
  </si>
  <si>
    <t>5327 HARRIS RD</t>
  </si>
  <si>
    <t>14-018-0500</t>
  </si>
  <si>
    <t>34</t>
  </si>
  <si>
    <t>108</t>
  </si>
  <si>
    <t>CSAH 99</t>
  </si>
  <si>
    <t>CSAH 45</t>
  </si>
  <si>
    <t>CSAH 10</t>
  </si>
  <si>
    <t>CSAH 1</t>
  </si>
  <si>
    <t>CSAH 29</t>
  </si>
  <si>
    <t>TOTAL WATERSHED ACRES:</t>
  </si>
  <si>
    <t>COTTONWOOD CTY RDS</t>
  </si>
  <si>
    <t>DELTON TWP RDS</t>
  </si>
  <si>
    <t>SELMA TWP RDS</t>
  </si>
  <si>
    <t>BINGHAM LAKE MN 56118-2013</t>
  </si>
  <si>
    <t>APPLE VALLEY MN 55124</t>
  </si>
  <si>
    <t>SLEEPY EYE MN 56085</t>
  </si>
  <si>
    <t>WINDOM MN 56101</t>
  </si>
  <si>
    <t>SAINT PAUL MN 55155-4002</t>
  </si>
  <si>
    <t>ST JAMES MN 56081</t>
  </si>
  <si>
    <t>SHAKOPEE MN 55379</t>
  </si>
  <si>
    <t>OWATONNA MN 55060</t>
  </si>
  <si>
    <t>COMFREY MN 56019</t>
  </si>
  <si>
    <t>MOUNTAIN LAKE MN 56159</t>
  </si>
  <si>
    <t>SANBORN MN 56083</t>
  </si>
  <si>
    <t>SPRINGFIELD MN 56087</t>
  </si>
  <si>
    <t>MINNEAPOLIS MN 55415</t>
  </si>
  <si>
    <t>BALATON MN 56115</t>
  </si>
  <si>
    <t>SLAYTON MN 56172</t>
  </si>
  <si>
    <t>MANKATO MN 56001</t>
  </si>
  <si>
    <t>LOGAN UT 84323</t>
  </si>
  <si>
    <t>HORNICK IA 51026</t>
  </si>
  <si>
    <t>SPRINGFIELD MN 56087-2124</t>
  </si>
  <si>
    <t>MAPLE GROVE MN 55369</t>
  </si>
  <si>
    <t>COMFREY MN 56019-4417</t>
  </si>
  <si>
    <t>BUTTERFIELD MN 56120-9748</t>
  </si>
  <si>
    <t>OMAHA NE 68154</t>
  </si>
  <si>
    <t>CLINTON IA 52732</t>
  </si>
  <si>
    <t>COMFREY MN 56019-4209</t>
  </si>
  <si>
    <t>WANDA MN 56294</t>
  </si>
  <si>
    <t>WILLIAMSTON MI 48895</t>
  </si>
  <si>
    <t>250.034.004.16.070</t>
  </si>
  <si>
    <t>250.034.004.09.060</t>
  </si>
  <si>
    <t>JERRY L EVERS</t>
  </si>
  <si>
    <t>540TH AVE</t>
  </si>
  <si>
    <t>270TH ST</t>
  </si>
  <si>
    <t>280TH ST</t>
  </si>
  <si>
    <t>530TH AVE</t>
  </si>
  <si>
    <t>570TH AVE</t>
  </si>
  <si>
    <t>590TH AVE</t>
  </si>
  <si>
    <t>275TH ST</t>
  </si>
  <si>
    <t>290TH ST</t>
  </si>
  <si>
    <t>1355 9TH AVE</t>
  </si>
  <si>
    <t>C/O MAUREEN THERKILSEN 26571 500TH AVE</t>
  </si>
  <si>
    <t>CONFREY MN 56019</t>
  </si>
  <si>
    <t>C/O DAWN JUNKER 56712 320TH ST</t>
  </si>
  <si>
    <t>MT LAKE MN 56159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</si>
</sst>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"/>
    <numFmt numFmtId="165" formatCode="#,##0.0000"/>
    <numFmt numFmtId="166" formatCode="#,##0.00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2" borderId="0" xfId="0" applyNumberFormat="1" applyFont="1" applyFill="1" applyAlignment="1">
      <alignment horizontal="center"/>
    </xf>
    <xf numFmtId="4" fontId="4" fillId="3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4" fontId="4" fillId="4" borderId="0" xfId="0" applyNumberFormat="1" applyFont="1" applyFill="1" applyAlignment="1">
      <alignment horizontal="center"/>
    </xf>
    <xf numFmtId="4" fontId="4" fillId="5" borderId="0" xfId="0" applyNumberFormat="1" applyFont="1" applyFill="1" applyAlignment="1">
      <alignment horizontal="center"/>
    </xf>
    <xf numFmtId="4" fontId="4" fillId="6" borderId="0" xfId="0" applyNumberFormat="1" applyFont="1" applyFill="1" applyAlignment="1">
      <alignment horizontal="center"/>
    </xf>
    <xf numFmtId="4" fontId="4" fillId="7" borderId="0" xfId="0" applyNumberFormat="1" applyFont="1" applyFill="1" applyAlignment="1">
      <alignment horizontal="center"/>
    </xf>
    <xf numFmtId="4" fontId="4" fillId="8" borderId="0" xfId="0" applyNumberFormat="1" applyFont="1" applyFill="1" applyAlignment="1">
      <alignment horizontal="center"/>
    </xf>
    <xf numFmtId="0" fontId="5" fillId="0" borderId="0" xfId="0" applyFont="1"/>
    <xf numFmtId="166" fontId="1" fillId="0" borderId="0" xfId="0" applyNumberFormat="1" applyFont="1" applyAlignment="1">
      <alignment horizontal="center"/>
    </xf>
  </cellXfs>
  <cellStyles count="1">
    <cellStyle name="Normal" xfId="0" builtinId="0"/>
  </cellStyles>
  <dxfs count="40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66"/>
  <sheetViews>
    <sheetView tabSelected="1" workbookViewId="0">
      <pane xSplit="2" ySplit="2" topLeftCell="C236" activePane="bottomRight" state="frozen"/>
      <selection pane="topRight" activeCell="C1" sqref="C1"/>
      <selection pane="bottomLeft" activeCell="A3" sqref="A3"/>
      <selection pane="bottomRight" activeCell="AW255" sqref="AW255:AW262"/>
    </sheetView>
  </sheetViews>
  <sheetFormatPr defaultRowHeight="15" x14ac:dyDescent="0.25"/>
  <cols>
    <col min="1" max="1" width="16.85546875" style="1" bestFit="1" customWidth="1"/>
    <col min="2" max="2" width="35.7109375" style="1" customWidth="1"/>
    <col min="3" max="3" width="35.5703125" style="1" customWidth="1"/>
    <col min="4" max="4" width="25.7109375" style="1" customWidth="1"/>
    <col min="5" max="5" width="20.7109375" style="1" customWidth="1"/>
    <col min="6" max="8" width="9.7109375" style="1" customWidth="1"/>
    <col min="9" max="10" width="17.7109375" style="2" customWidth="1"/>
    <col min="11" max="12" width="17.7109375" style="2" hidden="1" customWidth="1"/>
    <col min="13" max="14" width="17.7109375" style="2" customWidth="1"/>
    <col min="15" max="15" width="20.7109375" style="3" hidden="1" customWidth="1"/>
    <col min="16" max="16" width="13.7109375" style="4" customWidth="1"/>
    <col min="17" max="17" width="13.7109375" style="5" customWidth="1"/>
    <col min="18" max="18" width="13.7109375" style="6" customWidth="1"/>
    <col min="19" max="19" width="13.7109375" style="5" customWidth="1"/>
    <col min="20" max="20" width="13.7109375" style="7" customWidth="1"/>
    <col min="21" max="21" width="13.7109375" style="5" customWidth="1"/>
    <col min="22" max="22" width="13.7109375" style="8" customWidth="1"/>
    <col min="23" max="23" width="13.7109375" style="5" customWidth="1"/>
    <col min="24" max="24" width="17.7109375" style="2" hidden="1" customWidth="1"/>
    <col min="25" max="25" width="17.7109375" style="5" hidden="1" customWidth="1"/>
    <col min="26" max="26" width="17.7109375" style="2" customWidth="1"/>
    <col min="27" max="27" width="17.7109375" style="5" customWidth="1"/>
    <col min="28" max="28" width="17.7109375" style="9" customWidth="1"/>
    <col min="29" max="29" width="17.7109375" style="5" customWidth="1"/>
    <col min="30" max="30" width="17.7109375" style="10" customWidth="1"/>
    <col min="31" max="31" width="17.7109375" style="5" customWidth="1"/>
    <col min="32" max="32" width="17.7109375" style="2" hidden="1" customWidth="1"/>
    <col min="33" max="33" width="17.7109375" style="2" customWidth="1"/>
    <col min="34" max="34" width="17.7109375" style="5" customWidth="1"/>
    <col min="35" max="35" width="17.7109375" style="9" customWidth="1"/>
    <col min="36" max="36" width="17.7109375" style="5" customWidth="1"/>
    <col min="37" max="37" width="19.7109375" style="2" hidden="1" customWidth="1"/>
    <col min="38" max="38" width="19.7109375" style="5" hidden="1" customWidth="1"/>
    <col min="39" max="39" width="17.7109375" style="3" customWidth="1"/>
    <col min="40" max="40" width="17.7109375" style="5" customWidth="1"/>
    <col min="41" max="41" width="17.7109375" style="3" customWidth="1"/>
    <col min="42" max="42" width="17.7109375" style="5" customWidth="1"/>
    <col min="43" max="43" width="17.7109375" style="2" hidden="1" customWidth="1"/>
    <col min="44" max="44" width="17.7109375" style="5" hidden="1" customWidth="1"/>
    <col min="45" max="46" width="17.7109375" style="2" customWidth="1"/>
    <col min="47" max="47" width="17.7109375" style="5" customWidth="1"/>
    <col min="48" max="48" width="17.7109375" style="11" customWidth="1"/>
    <col min="49" max="49" width="17.7109375" style="5" customWidth="1"/>
  </cols>
  <sheetData>
    <row r="1" spans="1:49" x14ac:dyDescent="0.25">
      <c r="AN1" s="5">
        <v>4976</v>
      </c>
      <c r="AP1" s="5">
        <v>8293</v>
      </c>
      <c r="AR1" s="5">
        <v>1</v>
      </c>
      <c r="AW1" s="5" t="s">
        <v>0</v>
      </c>
    </row>
    <row r="2" spans="1:49" ht="67.900000000000006" customHeight="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/>
      <c r="L2" s="12"/>
      <c r="M2" s="12" t="s">
        <v>11</v>
      </c>
      <c r="N2" s="12" t="s">
        <v>12</v>
      </c>
      <c r="O2" s="13" t="s">
        <v>13</v>
      </c>
      <c r="P2" s="14" t="s">
        <v>14</v>
      </c>
      <c r="Q2" s="12" t="s">
        <v>15</v>
      </c>
      <c r="R2" s="15" t="s">
        <v>16</v>
      </c>
      <c r="S2" s="12" t="s">
        <v>17</v>
      </c>
      <c r="T2" s="16" t="s">
        <v>18</v>
      </c>
      <c r="U2" s="12" t="s">
        <v>19</v>
      </c>
      <c r="V2" s="17" t="s">
        <v>20</v>
      </c>
      <c r="W2" s="12" t="s">
        <v>21</v>
      </c>
      <c r="X2" s="12" t="s">
        <v>22</v>
      </c>
      <c r="Y2" s="12" t="s">
        <v>23</v>
      </c>
      <c r="Z2" s="12" t="s">
        <v>24</v>
      </c>
      <c r="AA2" s="12" t="s">
        <v>25</v>
      </c>
      <c r="AB2" s="18" t="s">
        <v>26</v>
      </c>
      <c r="AC2" s="12" t="s">
        <v>27</v>
      </c>
      <c r="AD2" s="19" t="s">
        <v>28</v>
      </c>
      <c r="AE2" s="12" t="s">
        <v>29</v>
      </c>
      <c r="AF2" s="12" t="s">
        <v>30</v>
      </c>
      <c r="AG2" s="12" t="s">
        <v>31</v>
      </c>
      <c r="AH2" s="12" t="s">
        <v>32</v>
      </c>
      <c r="AI2" s="18" t="s">
        <v>33</v>
      </c>
      <c r="AJ2" s="12" t="s">
        <v>34</v>
      </c>
      <c r="AK2" s="12" t="s">
        <v>35</v>
      </c>
      <c r="AL2" s="12" t="s">
        <v>36</v>
      </c>
      <c r="AM2" s="13" t="s">
        <v>37</v>
      </c>
      <c r="AN2" s="12" t="s">
        <v>38</v>
      </c>
      <c r="AO2" s="13" t="s">
        <v>39</v>
      </c>
      <c r="AP2" s="12" t="s">
        <v>40</v>
      </c>
      <c r="AQ2" s="12" t="s">
        <v>41</v>
      </c>
      <c r="AR2" s="12" t="s">
        <v>42</v>
      </c>
      <c r="AS2" s="12" t="s">
        <v>43</v>
      </c>
      <c r="AT2" s="12" t="s">
        <v>44</v>
      </c>
      <c r="AU2" s="12" t="s">
        <v>45</v>
      </c>
      <c r="AV2" s="12" t="s">
        <v>46</v>
      </c>
      <c r="AW2" s="12" t="s">
        <v>47</v>
      </c>
    </row>
    <row r="3" spans="1:49" x14ac:dyDescent="0.25">
      <c r="A3" s="1" t="s">
        <v>48</v>
      </c>
      <c r="B3" s="1" t="s">
        <v>49</v>
      </c>
      <c r="C3" s="1" t="s">
        <v>50</v>
      </c>
      <c r="D3" s="1" t="s">
        <v>319</v>
      </c>
      <c r="E3" s="1" t="s">
        <v>51</v>
      </c>
      <c r="F3" s="1" t="s">
        <v>52</v>
      </c>
      <c r="G3" s="1" t="s">
        <v>53</v>
      </c>
      <c r="H3" s="1" t="s">
        <v>54</v>
      </c>
      <c r="I3" s="2">
        <v>20.89</v>
      </c>
      <c r="J3" s="2">
        <v>20.48</v>
      </c>
      <c r="K3" s="2">
        <f>SUM(M3:N3)</f>
        <v>3.39</v>
      </c>
      <c r="L3" s="2" t="b">
        <f>IF(K3&gt;(J3+0.01),1)</f>
        <v>0</v>
      </c>
      <c r="M3" s="2">
        <f t="shared" ref="M3:M66" si="0">SUM(P3,R3,T3,V3,X3,Z3,AB3,AD3,AG3,AI3,AK3)</f>
        <v>3.39</v>
      </c>
      <c r="N3" s="2">
        <f t="shared" ref="N3:N66" si="1">SUM(O3,AF3,AM3,AO3,AQ3,AS3,AT3)</f>
        <v>0</v>
      </c>
      <c r="Z3" s="2">
        <v>3.39</v>
      </c>
      <c r="AA3" s="5">
        <v>2088.2399999999998</v>
      </c>
      <c r="AN3" s="5" t="str">
        <f>IF(AM3&gt;0,AM3*$AN$1,"")</f>
        <v/>
      </c>
      <c r="AP3" s="5" t="str">
        <f>IF(AO3&gt;0,AO3*$AP$1,"")</f>
        <v/>
      </c>
      <c r="AR3" s="5" t="str">
        <f>IF(AQ3&gt;0,AQ3*$AR$1,"")</f>
        <v/>
      </c>
      <c r="AU3" s="5">
        <f t="shared" ref="AU3" si="2">SUM(Q3,S3,U3,W3,Y3,AA3,AC3,AE3,AH3,AJ3,AL3)</f>
        <v>2088.2399999999998</v>
      </c>
      <c r="AV3" s="11">
        <f>(AU3/$AU$263)*100</f>
        <v>2.5267788331924532E-2</v>
      </c>
      <c r="AW3" s="5">
        <f>(AV3/100)*$AW$1</f>
        <v>25.267788331924532</v>
      </c>
    </row>
    <row r="4" spans="1:49" x14ac:dyDescent="0.25">
      <c r="A4" s="1" t="s">
        <v>55</v>
      </c>
      <c r="B4" s="1" t="s">
        <v>56</v>
      </c>
      <c r="C4" s="1" t="s">
        <v>57</v>
      </c>
      <c r="D4" s="1" t="s">
        <v>325</v>
      </c>
      <c r="E4" s="1" t="s">
        <v>58</v>
      </c>
      <c r="F4" s="1" t="s">
        <v>52</v>
      </c>
      <c r="G4" s="1" t="s">
        <v>53</v>
      </c>
      <c r="H4" s="1" t="s">
        <v>54</v>
      </c>
      <c r="I4" s="2">
        <v>155.05000000000001</v>
      </c>
      <c r="J4" s="2">
        <v>39.520000000000003</v>
      </c>
      <c r="K4" s="2">
        <f t="shared" ref="K4:K67" si="3">SUM(M4:N4)</f>
        <v>0.24</v>
      </c>
      <c r="L4" s="2" t="b">
        <f t="shared" ref="L4:L67" si="4">IF(K4&gt;(J4+0.01),1)</f>
        <v>0</v>
      </c>
      <c r="M4" s="2">
        <f t="shared" si="0"/>
        <v>0.24</v>
      </c>
      <c r="N4" s="2">
        <f t="shared" si="1"/>
        <v>0</v>
      </c>
      <c r="V4" s="8">
        <v>0.24</v>
      </c>
      <c r="W4" s="5">
        <v>147.84</v>
      </c>
      <c r="AN4" s="5" t="str">
        <f t="shared" ref="AN4:AN66" si="5">IF(AM4&gt;0,AM4*$AN$1,"")</f>
        <v/>
      </c>
      <c r="AP4" s="5" t="str">
        <f t="shared" ref="AP4:AP66" si="6">IF(AO4&gt;0,AO4*$AP$1,"")</f>
        <v/>
      </c>
      <c r="AR4" s="5" t="str">
        <f t="shared" ref="AR4:AR66" si="7">IF(AQ4&gt;0,AQ4*$AR$1,"")</f>
        <v/>
      </c>
      <c r="AU4" s="5">
        <f t="shared" ref="AU4:AU67" si="8">SUM(Q4,S4,U4,W4,Y4,AA4,AC4,AE4,AH4,AJ4,AL4)</f>
        <v>147.84</v>
      </c>
      <c r="AV4" s="11">
        <f t="shared" ref="AV4:AV67" si="9">(AU4/$AU$263)*100</f>
        <v>1.7888699704017368E-3</v>
      </c>
      <c r="AW4" s="5">
        <f t="shared" ref="AW4:AW67" si="10">(AV4/100)*$AW$1</f>
        <v>1.7888699704017368</v>
      </c>
    </row>
    <row r="5" spans="1:49" s="40" customFormat="1" x14ac:dyDescent="0.25">
      <c r="A5" s="30" t="s">
        <v>59</v>
      </c>
      <c r="B5" s="30" t="s">
        <v>60</v>
      </c>
      <c r="C5" s="30" t="s">
        <v>61</v>
      </c>
      <c r="D5" s="30" t="s">
        <v>326</v>
      </c>
      <c r="E5" s="30" t="s">
        <v>62</v>
      </c>
      <c r="F5" s="30" t="s">
        <v>52</v>
      </c>
      <c r="G5" s="30" t="s">
        <v>53</v>
      </c>
      <c r="H5" s="30" t="s">
        <v>54</v>
      </c>
      <c r="I5" s="31">
        <v>80</v>
      </c>
      <c r="J5" s="31">
        <v>38.26</v>
      </c>
      <c r="K5" s="31">
        <f t="shared" si="3"/>
        <v>26.599999999999998</v>
      </c>
      <c r="L5" s="31" t="b">
        <f t="shared" si="4"/>
        <v>0</v>
      </c>
      <c r="M5" s="31">
        <f t="shared" si="0"/>
        <v>26.599999999999998</v>
      </c>
      <c r="N5" s="31">
        <f t="shared" si="1"/>
        <v>0</v>
      </c>
      <c r="O5" s="32"/>
      <c r="P5" s="33"/>
      <c r="Q5" s="34"/>
      <c r="R5" s="35"/>
      <c r="S5" s="34"/>
      <c r="T5" s="36"/>
      <c r="U5" s="34"/>
      <c r="V5" s="37">
        <v>10.52</v>
      </c>
      <c r="W5" s="34">
        <v>6480.32</v>
      </c>
      <c r="X5" s="31"/>
      <c r="Y5" s="34"/>
      <c r="Z5" s="31"/>
      <c r="AA5" s="34"/>
      <c r="AB5" s="38"/>
      <c r="AC5" s="34"/>
      <c r="AD5" s="39"/>
      <c r="AE5" s="34"/>
      <c r="AF5" s="31"/>
      <c r="AG5" s="31">
        <v>16.079999999999998</v>
      </c>
      <c r="AH5" s="34">
        <v>3573.78</v>
      </c>
      <c r="AI5" s="38"/>
      <c r="AJ5" s="34"/>
      <c r="AK5" s="31"/>
      <c r="AL5" s="34"/>
      <c r="AM5" s="32"/>
      <c r="AN5" s="34" t="str">
        <f t="shared" si="5"/>
        <v/>
      </c>
      <c r="AO5" s="32"/>
      <c r="AP5" s="34" t="str">
        <f t="shared" si="6"/>
        <v/>
      </c>
      <c r="AQ5" s="31"/>
      <c r="AR5" s="34" t="str">
        <f t="shared" si="7"/>
        <v/>
      </c>
      <c r="AS5" s="31"/>
      <c r="AT5" s="31"/>
      <c r="AU5" s="5">
        <f t="shared" si="8"/>
        <v>10054.1</v>
      </c>
      <c r="AV5" s="11">
        <f t="shared" si="9"/>
        <v>0.12165501602689464</v>
      </c>
      <c r="AW5" s="5">
        <f t="shared" si="10"/>
        <v>121.65501602689464</v>
      </c>
    </row>
    <row r="6" spans="1:49" s="40" customFormat="1" x14ac:dyDescent="0.25">
      <c r="A6" s="30" t="s">
        <v>59</v>
      </c>
      <c r="B6" s="30" t="s">
        <v>60</v>
      </c>
      <c r="C6" s="30" t="s">
        <v>61</v>
      </c>
      <c r="D6" s="30" t="s">
        <v>326</v>
      </c>
      <c r="E6" s="30" t="s">
        <v>63</v>
      </c>
      <c r="F6" s="30" t="s">
        <v>52</v>
      </c>
      <c r="G6" s="30" t="s">
        <v>53</v>
      </c>
      <c r="H6" s="30" t="s">
        <v>54</v>
      </c>
      <c r="I6" s="31">
        <v>80</v>
      </c>
      <c r="J6" s="31">
        <v>40</v>
      </c>
      <c r="K6" s="31">
        <f t="shared" si="3"/>
        <v>2.2000000000000002</v>
      </c>
      <c r="L6" s="31" t="b">
        <f t="shared" si="4"/>
        <v>0</v>
      </c>
      <c r="M6" s="31">
        <f t="shared" si="0"/>
        <v>2.2000000000000002</v>
      </c>
      <c r="N6" s="31">
        <f t="shared" si="1"/>
        <v>0</v>
      </c>
      <c r="O6" s="32"/>
      <c r="P6" s="33"/>
      <c r="Q6" s="34"/>
      <c r="R6" s="35"/>
      <c r="S6" s="34"/>
      <c r="T6" s="36"/>
      <c r="U6" s="34"/>
      <c r="V6" s="37">
        <v>1.81</v>
      </c>
      <c r="W6" s="34">
        <v>1114.96</v>
      </c>
      <c r="X6" s="31"/>
      <c r="Y6" s="34"/>
      <c r="Z6" s="31"/>
      <c r="AA6" s="34"/>
      <c r="AB6" s="38"/>
      <c r="AC6" s="34"/>
      <c r="AD6" s="39"/>
      <c r="AE6" s="34"/>
      <c r="AF6" s="31"/>
      <c r="AG6" s="31">
        <v>0.39</v>
      </c>
      <c r="AH6" s="34">
        <v>86.677500000000009</v>
      </c>
      <c r="AI6" s="38"/>
      <c r="AJ6" s="34"/>
      <c r="AK6" s="31"/>
      <c r="AL6" s="34"/>
      <c r="AM6" s="32"/>
      <c r="AN6" s="34" t="str">
        <f t="shared" si="5"/>
        <v/>
      </c>
      <c r="AO6" s="32"/>
      <c r="AP6" s="34" t="str">
        <f t="shared" si="6"/>
        <v/>
      </c>
      <c r="AQ6" s="31"/>
      <c r="AR6" s="34" t="str">
        <f t="shared" si="7"/>
        <v/>
      </c>
      <c r="AS6" s="31"/>
      <c r="AT6" s="31"/>
      <c r="AU6" s="5">
        <f t="shared" si="8"/>
        <v>1201.6375</v>
      </c>
      <c r="AV6" s="11">
        <f t="shared" si="9"/>
        <v>1.4539862277182205E-2</v>
      </c>
      <c r="AW6" s="5">
        <f t="shared" si="10"/>
        <v>14.539862277182205</v>
      </c>
    </row>
    <row r="7" spans="1:49" x14ac:dyDescent="0.25">
      <c r="A7" s="1" t="s">
        <v>64</v>
      </c>
      <c r="B7" s="1" t="s">
        <v>60</v>
      </c>
      <c r="C7" s="1" t="s">
        <v>61</v>
      </c>
      <c r="D7" s="1" t="s">
        <v>326</v>
      </c>
      <c r="E7" s="1" t="s">
        <v>65</v>
      </c>
      <c r="F7" s="1" t="s">
        <v>52</v>
      </c>
      <c r="G7" s="1" t="s">
        <v>53</v>
      </c>
      <c r="H7" s="1" t="s">
        <v>54</v>
      </c>
      <c r="I7" s="2">
        <v>80</v>
      </c>
      <c r="J7" s="2">
        <v>37.79</v>
      </c>
      <c r="K7" s="2">
        <f t="shared" si="3"/>
        <v>37.79</v>
      </c>
      <c r="L7" s="2" t="b">
        <f t="shared" si="4"/>
        <v>0</v>
      </c>
      <c r="M7" s="2">
        <f t="shared" si="0"/>
        <v>37.79</v>
      </c>
      <c r="N7" s="2">
        <f t="shared" si="1"/>
        <v>0</v>
      </c>
      <c r="V7" s="8">
        <v>32.909999999999997</v>
      </c>
      <c r="W7" s="5">
        <v>20272.560000000001</v>
      </c>
      <c r="AG7" s="2">
        <v>4.88</v>
      </c>
      <c r="AH7" s="5">
        <v>1084.58</v>
      </c>
      <c r="AN7" s="5" t="str">
        <f t="shared" si="5"/>
        <v/>
      </c>
      <c r="AP7" s="5" t="str">
        <f t="shared" si="6"/>
        <v/>
      </c>
      <c r="AR7" s="5" t="str">
        <f t="shared" si="7"/>
        <v/>
      </c>
      <c r="AU7" s="5">
        <f t="shared" si="8"/>
        <v>21357.14</v>
      </c>
      <c r="AV7" s="11">
        <f t="shared" si="9"/>
        <v>0.25842225649124562</v>
      </c>
      <c r="AW7" s="5">
        <f t="shared" si="10"/>
        <v>258.42225649124561</v>
      </c>
    </row>
    <row r="8" spans="1:49" x14ac:dyDescent="0.25">
      <c r="A8" s="1" t="s">
        <v>64</v>
      </c>
      <c r="B8" s="1" t="s">
        <v>60</v>
      </c>
      <c r="C8" s="1" t="s">
        <v>61</v>
      </c>
      <c r="D8" s="1" t="s">
        <v>326</v>
      </c>
      <c r="E8" s="1" t="s">
        <v>66</v>
      </c>
      <c r="F8" s="1" t="s">
        <v>52</v>
      </c>
      <c r="G8" s="1" t="s">
        <v>53</v>
      </c>
      <c r="H8" s="1" t="s">
        <v>54</v>
      </c>
      <c r="I8" s="2">
        <v>80</v>
      </c>
      <c r="J8" s="2">
        <v>39.18</v>
      </c>
      <c r="K8" s="2">
        <f t="shared" si="3"/>
        <v>32.71</v>
      </c>
      <c r="L8" s="2" t="b">
        <f t="shared" si="4"/>
        <v>0</v>
      </c>
      <c r="M8" s="2">
        <f t="shared" si="0"/>
        <v>32.71</v>
      </c>
      <c r="N8" s="2">
        <f t="shared" si="1"/>
        <v>0</v>
      </c>
      <c r="V8" s="8">
        <v>25.28</v>
      </c>
      <c r="W8" s="5">
        <v>15572.48</v>
      </c>
      <c r="AG8" s="2">
        <v>7.43</v>
      </c>
      <c r="AH8" s="5">
        <v>1651.3175000000001</v>
      </c>
      <c r="AN8" s="5" t="str">
        <f t="shared" si="5"/>
        <v/>
      </c>
      <c r="AP8" s="5" t="str">
        <f t="shared" si="6"/>
        <v/>
      </c>
      <c r="AR8" s="5" t="str">
        <f t="shared" si="7"/>
        <v/>
      </c>
      <c r="AU8" s="5">
        <f t="shared" si="8"/>
        <v>17223.797500000001</v>
      </c>
      <c r="AV8" s="11">
        <f t="shared" si="9"/>
        <v>0.20840864531947045</v>
      </c>
      <c r="AW8" s="5">
        <f t="shared" si="10"/>
        <v>208.40864531947045</v>
      </c>
    </row>
    <row r="9" spans="1:49" x14ac:dyDescent="0.25">
      <c r="A9" s="1" t="s">
        <v>67</v>
      </c>
      <c r="B9" s="1" t="s">
        <v>68</v>
      </c>
      <c r="C9" s="1" t="s">
        <v>69</v>
      </c>
      <c r="D9" s="1" t="s">
        <v>325</v>
      </c>
      <c r="E9" s="1" t="s">
        <v>51</v>
      </c>
      <c r="F9" s="1" t="s">
        <v>70</v>
      </c>
      <c r="G9" s="1" t="s">
        <v>53</v>
      </c>
      <c r="H9" s="1" t="s">
        <v>54</v>
      </c>
      <c r="I9" s="2">
        <v>80</v>
      </c>
      <c r="J9" s="2">
        <v>39.36</v>
      </c>
      <c r="K9" s="2">
        <f t="shared" si="3"/>
        <v>39.36</v>
      </c>
      <c r="L9" s="2" t="b">
        <f t="shared" si="4"/>
        <v>0</v>
      </c>
      <c r="M9" s="2">
        <f t="shared" si="0"/>
        <v>39.36</v>
      </c>
      <c r="N9" s="2">
        <f t="shared" si="1"/>
        <v>0</v>
      </c>
      <c r="V9" s="8">
        <v>39.36</v>
      </c>
      <c r="W9" s="5">
        <v>24245.759999999998</v>
      </c>
      <c r="AN9" s="5" t="str">
        <f t="shared" si="5"/>
        <v/>
      </c>
      <c r="AP9" s="5" t="str">
        <f t="shared" si="6"/>
        <v/>
      </c>
      <c r="AR9" s="5" t="str">
        <f t="shared" si="7"/>
        <v/>
      </c>
      <c r="AU9" s="5">
        <f t="shared" si="8"/>
        <v>24245.759999999998</v>
      </c>
      <c r="AV9" s="41">
        <f t="shared" si="9"/>
        <v>0.29337467514588483</v>
      </c>
      <c r="AW9" s="5">
        <f t="shared" si="10"/>
        <v>293.37467514588485</v>
      </c>
    </row>
    <row r="10" spans="1:49" x14ac:dyDescent="0.25">
      <c r="A10" s="1" t="s">
        <v>67</v>
      </c>
      <c r="B10" s="1" t="s">
        <v>68</v>
      </c>
      <c r="C10" s="1" t="s">
        <v>69</v>
      </c>
      <c r="D10" s="1" t="s">
        <v>325</v>
      </c>
      <c r="E10" s="1" t="s">
        <v>71</v>
      </c>
      <c r="F10" s="1" t="s">
        <v>70</v>
      </c>
      <c r="G10" s="1" t="s">
        <v>53</v>
      </c>
      <c r="H10" s="1" t="s">
        <v>54</v>
      </c>
      <c r="I10" s="2">
        <v>80</v>
      </c>
      <c r="J10" s="2">
        <v>38.5</v>
      </c>
      <c r="K10" s="2">
        <f t="shared" si="3"/>
        <v>38.5</v>
      </c>
      <c r="L10" s="2" t="b">
        <f t="shared" si="4"/>
        <v>0</v>
      </c>
      <c r="M10" s="2">
        <f t="shared" si="0"/>
        <v>38.5</v>
      </c>
      <c r="N10" s="2">
        <f t="shared" si="1"/>
        <v>0</v>
      </c>
      <c r="V10" s="8">
        <v>38.5</v>
      </c>
      <c r="W10" s="5">
        <v>23716</v>
      </c>
      <c r="AN10" s="5" t="str">
        <f t="shared" si="5"/>
        <v/>
      </c>
      <c r="AP10" s="5" t="str">
        <f t="shared" si="6"/>
        <v/>
      </c>
      <c r="AR10" s="5" t="str">
        <f t="shared" si="7"/>
        <v/>
      </c>
      <c r="AU10" s="5">
        <f t="shared" si="8"/>
        <v>23716</v>
      </c>
      <c r="AV10" s="41">
        <f t="shared" si="9"/>
        <v>0.28696455775194529</v>
      </c>
      <c r="AW10" s="5">
        <f t="shared" si="10"/>
        <v>286.96455775194528</v>
      </c>
    </row>
    <row r="11" spans="1:49" x14ac:dyDescent="0.25">
      <c r="A11" s="1" t="s">
        <v>72</v>
      </c>
      <c r="B11" s="1" t="s">
        <v>73</v>
      </c>
      <c r="C11" s="1" t="s">
        <v>74</v>
      </c>
      <c r="D11" s="1" t="s">
        <v>326</v>
      </c>
      <c r="E11" s="1" t="s">
        <v>65</v>
      </c>
      <c r="F11" s="1" t="s">
        <v>70</v>
      </c>
      <c r="G11" s="1" t="s">
        <v>53</v>
      </c>
      <c r="H11" s="1" t="s">
        <v>54</v>
      </c>
      <c r="I11" s="2">
        <v>160</v>
      </c>
      <c r="J11" s="2">
        <v>36.880000000000003</v>
      </c>
      <c r="K11" s="2">
        <f t="shared" si="3"/>
        <v>36.880000000000003</v>
      </c>
      <c r="L11" s="2" t="b">
        <f t="shared" si="4"/>
        <v>0</v>
      </c>
      <c r="M11" s="2">
        <f t="shared" si="0"/>
        <v>36.880000000000003</v>
      </c>
      <c r="N11" s="2">
        <f t="shared" si="1"/>
        <v>0</v>
      </c>
      <c r="V11" s="8">
        <v>36.880000000000003</v>
      </c>
      <c r="W11" s="5">
        <v>22718.080000000002</v>
      </c>
      <c r="AN11" s="5" t="str">
        <f t="shared" si="5"/>
        <v/>
      </c>
      <c r="AP11" s="5" t="str">
        <f t="shared" si="6"/>
        <v/>
      </c>
      <c r="AR11" s="5" t="str">
        <f t="shared" si="7"/>
        <v/>
      </c>
      <c r="AU11" s="5">
        <f t="shared" si="8"/>
        <v>22718.080000000002</v>
      </c>
      <c r="AV11" s="11">
        <f t="shared" si="9"/>
        <v>0.27488968545173359</v>
      </c>
      <c r="AW11" s="5">
        <f t="shared" si="10"/>
        <v>274.88968545173361</v>
      </c>
    </row>
    <row r="12" spans="1:49" x14ac:dyDescent="0.25">
      <c r="A12" s="1" t="s">
        <v>72</v>
      </c>
      <c r="B12" s="1" t="s">
        <v>73</v>
      </c>
      <c r="C12" s="1" t="s">
        <v>74</v>
      </c>
      <c r="D12" s="1" t="s">
        <v>326</v>
      </c>
      <c r="E12" s="1" t="s">
        <v>62</v>
      </c>
      <c r="F12" s="1" t="s">
        <v>70</v>
      </c>
      <c r="G12" s="1" t="s">
        <v>53</v>
      </c>
      <c r="H12" s="1" t="s">
        <v>54</v>
      </c>
      <c r="I12" s="2">
        <v>160</v>
      </c>
      <c r="J12" s="2">
        <v>37.49</v>
      </c>
      <c r="K12" s="2">
        <f t="shared" si="3"/>
        <v>37.49</v>
      </c>
      <c r="L12" s="2" t="b">
        <f t="shared" si="4"/>
        <v>0</v>
      </c>
      <c r="M12" s="2">
        <f t="shared" si="0"/>
        <v>37.49</v>
      </c>
      <c r="N12" s="2">
        <f t="shared" si="1"/>
        <v>0</v>
      </c>
      <c r="V12" s="8">
        <v>37.49</v>
      </c>
      <c r="W12" s="5">
        <v>23093.84</v>
      </c>
      <c r="AN12" s="5" t="str">
        <f t="shared" si="5"/>
        <v/>
      </c>
      <c r="AP12" s="5" t="str">
        <f t="shared" si="6"/>
        <v/>
      </c>
      <c r="AR12" s="5" t="str">
        <f t="shared" si="7"/>
        <v/>
      </c>
      <c r="AU12" s="5">
        <f t="shared" si="8"/>
        <v>23093.84</v>
      </c>
      <c r="AV12" s="11">
        <f t="shared" si="9"/>
        <v>0.27943639662650466</v>
      </c>
      <c r="AW12" s="5">
        <f t="shared" si="10"/>
        <v>279.43639662650463</v>
      </c>
    </row>
    <row r="13" spans="1:49" x14ac:dyDescent="0.25">
      <c r="A13" s="1" t="s">
        <v>72</v>
      </c>
      <c r="B13" s="1" t="s">
        <v>73</v>
      </c>
      <c r="C13" s="1" t="s">
        <v>74</v>
      </c>
      <c r="D13" s="1" t="s">
        <v>326</v>
      </c>
      <c r="E13" s="1" t="s">
        <v>63</v>
      </c>
      <c r="F13" s="1" t="s">
        <v>70</v>
      </c>
      <c r="G13" s="1" t="s">
        <v>53</v>
      </c>
      <c r="H13" s="1" t="s">
        <v>54</v>
      </c>
      <c r="I13" s="2">
        <v>160</v>
      </c>
      <c r="J13" s="2">
        <v>39.880000000000003</v>
      </c>
      <c r="K13" s="2">
        <f t="shared" si="3"/>
        <v>39.880000000000003</v>
      </c>
      <c r="L13" s="2" t="b">
        <f t="shared" si="4"/>
        <v>0</v>
      </c>
      <c r="M13" s="2">
        <f t="shared" si="0"/>
        <v>39.880000000000003</v>
      </c>
      <c r="N13" s="2">
        <f t="shared" si="1"/>
        <v>0</v>
      </c>
      <c r="V13" s="8">
        <v>39.880000000000003</v>
      </c>
      <c r="W13" s="5">
        <v>24566.080000000002</v>
      </c>
      <c r="AN13" s="5" t="str">
        <f t="shared" si="5"/>
        <v/>
      </c>
      <c r="AP13" s="5" t="str">
        <f t="shared" si="6"/>
        <v/>
      </c>
      <c r="AR13" s="5" t="str">
        <f t="shared" si="7"/>
        <v/>
      </c>
      <c r="AU13" s="5">
        <f t="shared" si="8"/>
        <v>24566.080000000002</v>
      </c>
      <c r="AV13" s="11">
        <f t="shared" si="9"/>
        <v>0.29725056008175532</v>
      </c>
      <c r="AW13" s="5">
        <f t="shared" si="10"/>
        <v>297.25056008175534</v>
      </c>
    </row>
    <row r="14" spans="1:49" x14ac:dyDescent="0.25">
      <c r="A14" s="1" t="s">
        <v>72</v>
      </c>
      <c r="B14" s="1" t="s">
        <v>73</v>
      </c>
      <c r="C14" s="1" t="s">
        <v>74</v>
      </c>
      <c r="D14" s="1" t="s">
        <v>326</v>
      </c>
      <c r="E14" s="1" t="s">
        <v>66</v>
      </c>
      <c r="F14" s="1" t="s">
        <v>70</v>
      </c>
      <c r="G14" s="1" t="s">
        <v>53</v>
      </c>
      <c r="H14" s="1" t="s">
        <v>54</v>
      </c>
      <c r="I14" s="2">
        <v>160</v>
      </c>
      <c r="J14" s="2">
        <v>39</v>
      </c>
      <c r="K14" s="2">
        <f t="shared" si="3"/>
        <v>39</v>
      </c>
      <c r="L14" s="2" t="b">
        <f t="shared" si="4"/>
        <v>0</v>
      </c>
      <c r="M14" s="2">
        <f t="shared" si="0"/>
        <v>39</v>
      </c>
      <c r="N14" s="2">
        <f t="shared" si="1"/>
        <v>0</v>
      </c>
      <c r="V14" s="8">
        <v>39</v>
      </c>
      <c r="W14" s="5">
        <v>24024</v>
      </c>
      <c r="AN14" s="5" t="str">
        <f t="shared" si="5"/>
        <v/>
      </c>
      <c r="AP14" s="5" t="str">
        <f t="shared" si="6"/>
        <v/>
      </c>
      <c r="AR14" s="5" t="str">
        <f t="shared" si="7"/>
        <v/>
      </c>
      <c r="AU14" s="5">
        <f t="shared" si="8"/>
        <v>24024</v>
      </c>
      <c r="AV14" s="11">
        <f t="shared" si="9"/>
        <v>0.29069137019028224</v>
      </c>
      <c r="AW14" s="5">
        <f t="shared" si="10"/>
        <v>290.69137019028227</v>
      </c>
    </row>
    <row r="15" spans="1:49" x14ac:dyDescent="0.25">
      <c r="A15" s="1" t="s">
        <v>75</v>
      </c>
      <c r="B15" s="1" t="s">
        <v>68</v>
      </c>
      <c r="C15" s="1" t="s">
        <v>69</v>
      </c>
      <c r="D15" s="1" t="s">
        <v>325</v>
      </c>
      <c r="E15" s="1" t="s">
        <v>76</v>
      </c>
      <c r="F15" s="1" t="s">
        <v>70</v>
      </c>
      <c r="G15" s="1" t="s">
        <v>53</v>
      </c>
      <c r="H15" s="1" t="s">
        <v>54</v>
      </c>
      <c r="I15" s="2">
        <v>80</v>
      </c>
      <c r="J15" s="2">
        <v>39.78</v>
      </c>
      <c r="K15" s="2">
        <f t="shared" si="3"/>
        <v>39.78</v>
      </c>
      <c r="L15" s="2" t="b">
        <f t="shared" si="4"/>
        <v>0</v>
      </c>
      <c r="M15" s="2">
        <f t="shared" si="0"/>
        <v>39.78</v>
      </c>
      <c r="N15" s="2">
        <f t="shared" si="1"/>
        <v>0</v>
      </c>
      <c r="V15" s="8">
        <v>20.36</v>
      </c>
      <c r="W15" s="5">
        <v>12541.76</v>
      </c>
      <c r="AG15" s="2">
        <v>19.420000000000002</v>
      </c>
      <c r="AH15" s="5">
        <v>4316.0950000000003</v>
      </c>
      <c r="AN15" s="5" t="str">
        <f t="shared" si="5"/>
        <v/>
      </c>
      <c r="AP15" s="5" t="str">
        <f t="shared" si="6"/>
        <v/>
      </c>
      <c r="AR15" s="5" t="str">
        <f t="shared" si="7"/>
        <v/>
      </c>
      <c r="AU15" s="5">
        <f t="shared" si="8"/>
        <v>16857.855</v>
      </c>
      <c r="AV15" s="11">
        <f t="shared" si="9"/>
        <v>0.20398072629117134</v>
      </c>
      <c r="AW15" s="5">
        <f t="shared" si="10"/>
        <v>203.98072629117135</v>
      </c>
    </row>
    <row r="16" spans="1:49" x14ac:dyDescent="0.25">
      <c r="A16" s="1" t="s">
        <v>75</v>
      </c>
      <c r="B16" s="1" t="s">
        <v>68</v>
      </c>
      <c r="C16" s="1" t="s">
        <v>69</v>
      </c>
      <c r="D16" s="1" t="s">
        <v>325</v>
      </c>
      <c r="E16" s="1" t="s">
        <v>77</v>
      </c>
      <c r="F16" s="1" t="s">
        <v>70</v>
      </c>
      <c r="G16" s="1" t="s">
        <v>53</v>
      </c>
      <c r="H16" s="1" t="s">
        <v>54</v>
      </c>
      <c r="I16" s="2">
        <v>80</v>
      </c>
      <c r="J16" s="2">
        <v>39.130000000000003</v>
      </c>
      <c r="K16" s="2">
        <f t="shared" si="3"/>
        <v>39.130000000000003</v>
      </c>
      <c r="L16" s="2" t="b">
        <f t="shared" si="4"/>
        <v>0</v>
      </c>
      <c r="M16" s="2">
        <f t="shared" si="0"/>
        <v>39.130000000000003</v>
      </c>
      <c r="N16" s="2">
        <f t="shared" si="1"/>
        <v>0</v>
      </c>
      <c r="V16" s="8">
        <v>9.42</v>
      </c>
      <c r="W16" s="5">
        <v>5802.72</v>
      </c>
      <c r="AG16" s="2">
        <v>29.71</v>
      </c>
      <c r="AH16" s="5">
        <v>6603.0475000000006</v>
      </c>
      <c r="AN16" s="5" t="str">
        <f t="shared" si="5"/>
        <v/>
      </c>
      <c r="AP16" s="5" t="str">
        <f t="shared" si="6"/>
        <v/>
      </c>
      <c r="AR16" s="5" t="str">
        <f t="shared" si="7"/>
        <v/>
      </c>
      <c r="AU16" s="5">
        <f t="shared" si="8"/>
        <v>12405.767500000002</v>
      </c>
      <c r="AV16" s="11">
        <f t="shared" si="9"/>
        <v>0.15011028774713089</v>
      </c>
      <c r="AW16" s="5">
        <f t="shared" si="10"/>
        <v>150.11028774713091</v>
      </c>
    </row>
    <row r="17" spans="1:49" x14ac:dyDescent="0.25">
      <c r="A17" s="1" t="s">
        <v>78</v>
      </c>
      <c r="B17" s="1" t="s">
        <v>79</v>
      </c>
      <c r="C17" s="1" t="s">
        <v>80</v>
      </c>
      <c r="D17" s="1" t="s">
        <v>325</v>
      </c>
      <c r="E17" s="1" t="s">
        <v>81</v>
      </c>
      <c r="F17" s="1" t="s">
        <v>70</v>
      </c>
      <c r="G17" s="1" t="s">
        <v>53</v>
      </c>
      <c r="H17" s="1" t="s">
        <v>54</v>
      </c>
      <c r="I17" s="2">
        <v>8</v>
      </c>
      <c r="J17" s="2">
        <v>7.94</v>
      </c>
      <c r="K17" s="2">
        <f t="shared" si="3"/>
        <v>7.9399999999999995</v>
      </c>
      <c r="L17" s="2" t="b">
        <f t="shared" si="4"/>
        <v>0</v>
      </c>
      <c r="M17" s="2">
        <f t="shared" si="0"/>
        <v>7.9399999999999995</v>
      </c>
      <c r="N17" s="2">
        <f t="shared" si="1"/>
        <v>0</v>
      </c>
      <c r="AB17" s="9">
        <v>6.39</v>
      </c>
      <c r="AC17" s="5">
        <v>1576.7325000000001</v>
      </c>
      <c r="AD17" s="10">
        <v>1.55</v>
      </c>
      <c r="AE17" s="5">
        <v>344.48750000000001</v>
      </c>
      <c r="AN17" s="5" t="str">
        <f t="shared" si="5"/>
        <v/>
      </c>
      <c r="AP17" s="5" t="str">
        <f t="shared" si="6"/>
        <v/>
      </c>
      <c r="AR17" s="5" t="str">
        <f t="shared" si="7"/>
        <v/>
      </c>
      <c r="AU17" s="5">
        <f t="shared" si="8"/>
        <v>1921.22</v>
      </c>
      <c r="AV17" s="11">
        <f t="shared" si="9"/>
        <v>2.324683958695363E-2</v>
      </c>
      <c r="AW17" s="5">
        <f t="shared" si="10"/>
        <v>23.24683958695363</v>
      </c>
    </row>
    <row r="18" spans="1:49" x14ac:dyDescent="0.25">
      <c r="A18" s="1" t="s">
        <v>82</v>
      </c>
      <c r="B18" s="1" t="s">
        <v>83</v>
      </c>
      <c r="C18" s="1" t="s">
        <v>84</v>
      </c>
      <c r="D18" s="1" t="s">
        <v>327</v>
      </c>
      <c r="E18" s="1" t="s">
        <v>58</v>
      </c>
      <c r="F18" s="1" t="s">
        <v>70</v>
      </c>
      <c r="G18" s="1" t="s">
        <v>53</v>
      </c>
      <c r="H18" s="1" t="s">
        <v>54</v>
      </c>
      <c r="I18" s="2">
        <v>232.69</v>
      </c>
      <c r="J18" s="2">
        <v>38.61</v>
      </c>
      <c r="K18" s="2">
        <f t="shared" si="3"/>
        <v>38.61</v>
      </c>
      <c r="L18" s="2" t="b">
        <f t="shared" si="4"/>
        <v>0</v>
      </c>
      <c r="M18" s="2">
        <f t="shared" si="0"/>
        <v>38.61</v>
      </c>
      <c r="N18" s="2">
        <f t="shared" si="1"/>
        <v>0</v>
      </c>
      <c r="V18" s="8">
        <v>38.61</v>
      </c>
      <c r="W18" s="5">
        <v>23783.759999999998</v>
      </c>
      <c r="AN18" s="5" t="str">
        <f t="shared" si="5"/>
        <v/>
      </c>
      <c r="AP18" s="5" t="str">
        <f t="shared" si="6"/>
        <v/>
      </c>
      <c r="AR18" s="5" t="str">
        <f t="shared" si="7"/>
        <v/>
      </c>
      <c r="AU18" s="5">
        <f t="shared" si="8"/>
        <v>23783.759999999998</v>
      </c>
      <c r="AV18" s="11">
        <f t="shared" si="9"/>
        <v>0.28778445648837941</v>
      </c>
      <c r="AW18" s="5">
        <f t="shared" si="10"/>
        <v>287.78445648837942</v>
      </c>
    </row>
    <row r="19" spans="1:49" x14ac:dyDescent="0.25">
      <c r="A19" s="1" t="s">
        <v>82</v>
      </c>
      <c r="B19" s="1" t="s">
        <v>83</v>
      </c>
      <c r="C19" s="1" t="s">
        <v>84</v>
      </c>
      <c r="D19" s="1" t="s">
        <v>327</v>
      </c>
      <c r="E19" s="1" t="s">
        <v>85</v>
      </c>
      <c r="F19" s="1" t="s">
        <v>70</v>
      </c>
      <c r="G19" s="1" t="s">
        <v>53</v>
      </c>
      <c r="H19" s="1" t="s">
        <v>54</v>
      </c>
      <c r="I19" s="2">
        <v>232.69</v>
      </c>
      <c r="J19" s="2">
        <v>40.82</v>
      </c>
      <c r="K19" s="2">
        <f t="shared" si="3"/>
        <v>40</v>
      </c>
      <c r="L19" s="2" t="b">
        <f t="shared" si="4"/>
        <v>0</v>
      </c>
      <c r="M19" s="2">
        <f t="shared" si="0"/>
        <v>40</v>
      </c>
      <c r="N19" s="2">
        <f t="shared" si="1"/>
        <v>0</v>
      </c>
      <c r="V19" s="8">
        <v>40</v>
      </c>
      <c r="W19" s="5">
        <v>24640</v>
      </c>
      <c r="AN19" s="5" t="str">
        <f t="shared" si="5"/>
        <v/>
      </c>
      <c r="AP19" s="5" t="str">
        <f t="shared" si="6"/>
        <v/>
      </c>
      <c r="AR19" s="5" t="str">
        <f t="shared" si="7"/>
        <v/>
      </c>
      <c r="AU19" s="5">
        <f t="shared" si="8"/>
        <v>24640</v>
      </c>
      <c r="AV19" s="11">
        <f t="shared" si="9"/>
        <v>0.29814499506695613</v>
      </c>
      <c r="AW19" s="5">
        <f t="shared" si="10"/>
        <v>298.14499506695614</v>
      </c>
    </row>
    <row r="20" spans="1:49" x14ac:dyDescent="0.25">
      <c r="A20" s="1" t="s">
        <v>82</v>
      </c>
      <c r="B20" s="1" t="s">
        <v>83</v>
      </c>
      <c r="C20" s="1" t="s">
        <v>84</v>
      </c>
      <c r="D20" s="1" t="s">
        <v>327</v>
      </c>
      <c r="E20" s="1" t="s">
        <v>86</v>
      </c>
      <c r="F20" s="1" t="s">
        <v>70</v>
      </c>
      <c r="G20" s="1" t="s">
        <v>53</v>
      </c>
      <c r="H20" s="1" t="s">
        <v>54</v>
      </c>
      <c r="I20" s="2">
        <v>232.69</v>
      </c>
      <c r="J20" s="2">
        <v>40.75</v>
      </c>
      <c r="K20" s="2">
        <f t="shared" si="3"/>
        <v>40</v>
      </c>
      <c r="L20" s="2" t="b">
        <f t="shared" si="4"/>
        <v>0</v>
      </c>
      <c r="M20" s="2">
        <f t="shared" si="0"/>
        <v>40</v>
      </c>
      <c r="N20" s="2">
        <f t="shared" si="1"/>
        <v>0</v>
      </c>
      <c r="V20" s="8">
        <v>40</v>
      </c>
      <c r="W20" s="5">
        <v>24640</v>
      </c>
      <c r="AN20" s="5" t="str">
        <f t="shared" si="5"/>
        <v/>
      </c>
      <c r="AP20" s="5" t="str">
        <f t="shared" si="6"/>
        <v/>
      </c>
      <c r="AR20" s="5" t="str">
        <f t="shared" si="7"/>
        <v/>
      </c>
      <c r="AU20" s="5">
        <f t="shared" si="8"/>
        <v>24640</v>
      </c>
      <c r="AV20" s="11">
        <f t="shared" si="9"/>
        <v>0.29814499506695613</v>
      </c>
      <c r="AW20" s="5">
        <f t="shared" si="10"/>
        <v>298.14499506695614</v>
      </c>
    </row>
    <row r="21" spans="1:49" x14ac:dyDescent="0.25">
      <c r="A21" s="1" t="s">
        <v>82</v>
      </c>
      <c r="B21" s="1" t="s">
        <v>83</v>
      </c>
      <c r="C21" s="1" t="s">
        <v>84</v>
      </c>
      <c r="D21" s="1" t="s">
        <v>327</v>
      </c>
      <c r="E21" s="1" t="s">
        <v>87</v>
      </c>
      <c r="F21" s="1" t="s">
        <v>70</v>
      </c>
      <c r="G21" s="1" t="s">
        <v>53</v>
      </c>
      <c r="H21" s="1" t="s">
        <v>54</v>
      </c>
      <c r="I21" s="2">
        <v>232.69</v>
      </c>
      <c r="J21" s="2">
        <v>37.26</v>
      </c>
      <c r="K21" s="2">
        <f t="shared" si="3"/>
        <v>31.5</v>
      </c>
      <c r="L21" s="2" t="b">
        <f t="shared" si="4"/>
        <v>0</v>
      </c>
      <c r="M21" s="2">
        <f t="shared" si="0"/>
        <v>31.5</v>
      </c>
      <c r="N21" s="2">
        <f t="shared" si="1"/>
        <v>0</v>
      </c>
      <c r="V21" s="8">
        <v>31.5</v>
      </c>
      <c r="W21" s="5">
        <v>19404</v>
      </c>
      <c r="AN21" s="5" t="str">
        <f t="shared" si="5"/>
        <v/>
      </c>
      <c r="AP21" s="5" t="str">
        <f t="shared" si="6"/>
        <v/>
      </c>
      <c r="AR21" s="5" t="str">
        <f t="shared" si="7"/>
        <v/>
      </c>
      <c r="AU21" s="5">
        <f t="shared" si="8"/>
        <v>19404</v>
      </c>
      <c r="AV21" s="11">
        <f t="shared" si="9"/>
        <v>0.23478918361522796</v>
      </c>
      <c r="AW21" s="5">
        <f t="shared" si="10"/>
        <v>234.78918361522798</v>
      </c>
    </row>
    <row r="22" spans="1:49" x14ac:dyDescent="0.25">
      <c r="A22" s="1" t="s">
        <v>82</v>
      </c>
      <c r="B22" s="1" t="s">
        <v>83</v>
      </c>
      <c r="C22" s="1" t="s">
        <v>84</v>
      </c>
      <c r="D22" s="1" t="s">
        <v>327</v>
      </c>
      <c r="E22" s="1" t="s">
        <v>81</v>
      </c>
      <c r="F22" s="1" t="s">
        <v>70</v>
      </c>
      <c r="G22" s="1" t="s">
        <v>53</v>
      </c>
      <c r="H22" s="1" t="s">
        <v>54</v>
      </c>
      <c r="I22" s="2">
        <v>232.69</v>
      </c>
      <c r="J22" s="2">
        <v>29.2</v>
      </c>
      <c r="K22" s="2">
        <f t="shared" si="3"/>
        <v>26.82</v>
      </c>
      <c r="L22" s="2" t="b">
        <f t="shared" si="4"/>
        <v>0</v>
      </c>
      <c r="M22" s="2">
        <f t="shared" si="0"/>
        <v>26.82</v>
      </c>
      <c r="N22" s="2">
        <f t="shared" si="1"/>
        <v>0</v>
      </c>
      <c r="V22" s="8">
        <v>24.57</v>
      </c>
      <c r="W22" s="5">
        <v>15135.12</v>
      </c>
      <c r="AB22" s="9">
        <v>2.0299999999999998</v>
      </c>
      <c r="AC22" s="5">
        <v>500.90249999999997</v>
      </c>
      <c r="AD22" s="10">
        <v>0.22</v>
      </c>
      <c r="AE22" s="5">
        <v>48.895000000000003</v>
      </c>
      <c r="AN22" s="5" t="str">
        <f t="shared" si="5"/>
        <v/>
      </c>
      <c r="AP22" s="5" t="str">
        <f t="shared" si="6"/>
        <v/>
      </c>
      <c r="AR22" s="5" t="str">
        <f t="shared" si="7"/>
        <v/>
      </c>
      <c r="AU22" s="5">
        <f t="shared" si="8"/>
        <v>15684.917500000001</v>
      </c>
      <c r="AV22" s="11">
        <f t="shared" si="9"/>
        <v>0.18978813517301601</v>
      </c>
      <c r="AW22" s="5">
        <f t="shared" si="10"/>
        <v>189.788135173016</v>
      </c>
    </row>
    <row r="23" spans="1:49" x14ac:dyDescent="0.25">
      <c r="A23" s="1" t="s">
        <v>82</v>
      </c>
      <c r="B23" s="1" t="s">
        <v>83</v>
      </c>
      <c r="C23" s="1" t="s">
        <v>84</v>
      </c>
      <c r="D23" s="1" t="s">
        <v>327</v>
      </c>
      <c r="E23" s="1" t="s">
        <v>88</v>
      </c>
      <c r="F23" s="1" t="s">
        <v>70</v>
      </c>
      <c r="G23" s="1" t="s">
        <v>53</v>
      </c>
      <c r="H23" s="1" t="s">
        <v>54</v>
      </c>
      <c r="I23" s="2">
        <v>232.69</v>
      </c>
      <c r="J23" s="2">
        <v>35.39</v>
      </c>
      <c r="K23" s="2">
        <f t="shared" si="3"/>
        <v>28.57</v>
      </c>
      <c r="L23" s="2" t="b">
        <f t="shared" si="4"/>
        <v>0</v>
      </c>
      <c r="M23" s="2">
        <f t="shared" si="0"/>
        <v>28.57</v>
      </c>
      <c r="N23" s="2">
        <f t="shared" si="1"/>
        <v>0</v>
      </c>
      <c r="V23" s="8">
        <v>28.57</v>
      </c>
      <c r="W23" s="5">
        <v>17599.12</v>
      </c>
      <c r="AN23" s="5" t="str">
        <f t="shared" si="5"/>
        <v/>
      </c>
      <c r="AP23" s="5" t="str">
        <f t="shared" si="6"/>
        <v/>
      </c>
      <c r="AR23" s="5" t="str">
        <f t="shared" si="7"/>
        <v/>
      </c>
      <c r="AU23" s="5">
        <f t="shared" si="8"/>
        <v>17599.12</v>
      </c>
      <c r="AV23" s="11">
        <f t="shared" si="9"/>
        <v>0.21295006272657341</v>
      </c>
      <c r="AW23" s="5">
        <f t="shared" si="10"/>
        <v>212.95006272657341</v>
      </c>
    </row>
    <row r="24" spans="1:49" x14ac:dyDescent="0.25">
      <c r="A24" s="1" t="s">
        <v>89</v>
      </c>
      <c r="B24" s="1" t="s">
        <v>90</v>
      </c>
      <c r="C24" s="1" t="s">
        <v>91</v>
      </c>
      <c r="D24" s="1" t="s">
        <v>317</v>
      </c>
      <c r="E24" s="1" t="s">
        <v>92</v>
      </c>
      <c r="F24" s="1" t="s">
        <v>70</v>
      </c>
      <c r="G24" s="1" t="s">
        <v>53</v>
      </c>
      <c r="H24" s="1" t="s">
        <v>54</v>
      </c>
      <c r="I24" s="2">
        <v>80.53</v>
      </c>
      <c r="J24" s="2">
        <v>40.619999999999997</v>
      </c>
      <c r="K24" s="2">
        <f t="shared" si="3"/>
        <v>29.91</v>
      </c>
      <c r="L24" s="2" t="b">
        <f t="shared" si="4"/>
        <v>0</v>
      </c>
      <c r="M24" s="2">
        <f t="shared" si="0"/>
        <v>29.91</v>
      </c>
      <c r="N24" s="2">
        <f t="shared" si="1"/>
        <v>0</v>
      </c>
      <c r="V24" s="8">
        <v>29.91</v>
      </c>
      <c r="W24" s="5">
        <v>18424.560000000001</v>
      </c>
      <c r="AN24" s="5" t="str">
        <f t="shared" si="5"/>
        <v/>
      </c>
      <c r="AP24" s="5" t="str">
        <f t="shared" si="6"/>
        <v/>
      </c>
      <c r="AR24" s="5" t="str">
        <f t="shared" si="7"/>
        <v/>
      </c>
      <c r="AU24" s="5">
        <f t="shared" si="8"/>
        <v>18424.560000000001</v>
      </c>
      <c r="AV24" s="11">
        <f t="shared" si="9"/>
        <v>0.22293792006131646</v>
      </c>
      <c r="AW24" s="5">
        <f t="shared" si="10"/>
        <v>222.93792006131648</v>
      </c>
    </row>
    <row r="25" spans="1:49" x14ac:dyDescent="0.25">
      <c r="A25" s="1" t="s">
        <v>89</v>
      </c>
      <c r="B25" s="1" t="s">
        <v>90</v>
      </c>
      <c r="C25" s="1" t="s">
        <v>91</v>
      </c>
      <c r="D25" s="1" t="s">
        <v>317</v>
      </c>
      <c r="E25" s="1" t="s">
        <v>93</v>
      </c>
      <c r="F25" s="1" t="s">
        <v>70</v>
      </c>
      <c r="G25" s="1" t="s">
        <v>53</v>
      </c>
      <c r="H25" s="1" t="s">
        <v>54</v>
      </c>
      <c r="I25" s="2">
        <v>80.53</v>
      </c>
      <c r="J25" s="2">
        <v>37.01</v>
      </c>
      <c r="K25" s="2">
        <f t="shared" si="3"/>
        <v>10.81</v>
      </c>
      <c r="L25" s="2" t="b">
        <f t="shared" si="4"/>
        <v>0</v>
      </c>
      <c r="M25" s="2">
        <f t="shared" si="0"/>
        <v>10.81</v>
      </c>
      <c r="N25" s="2">
        <f t="shared" si="1"/>
        <v>0</v>
      </c>
      <c r="V25" s="8">
        <v>10.81</v>
      </c>
      <c r="W25" s="5">
        <v>6658.96</v>
      </c>
      <c r="AN25" s="5" t="str">
        <f t="shared" si="5"/>
        <v/>
      </c>
      <c r="AP25" s="5" t="str">
        <f t="shared" si="6"/>
        <v/>
      </c>
      <c r="AR25" s="5" t="str">
        <f t="shared" si="7"/>
        <v/>
      </c>
      <c r="AU25" s="5">
        <f t="shared" si="8"/>
        <v>6658.96</v>
      </c>
      <c r="AV25" s="11">
        <f t="shared" si="9"/>
        <v>8.0573684916844898E-2</v>
      </c>
      <c r="AW25" s="5">
        <f t="shared" si="10"/>
        <v>80.573684916844897</v>
      </c>
    </row>
    <row r="26" spans="1:49" x14ac:dyDescent="0.25">
      <c r="A26" s="1" t="s">
        <v>94</v>
      </c>
      <c r="B26" s="1" t="s">
        <v>83</v>
      </c>
      <c r="C26" s="1" t="s">
        <v>84</v>
      </c>
      <c r="D26" s="1" t="s">
        <v>327</v>
      </c>
      <c r="E26" s="1" t="s">
        <v>85</v>
      </c>
      <c r="F26" s="1" t="s">
        <v>95</v>
      </c>
      <c r="G26" s="1" t="s">
        <v>53</v>
      </c>
      <c r="H26" s="1" t="s">
        <v>54</v>
      </c>
      <c r="I26" s="2">
        <v>305.05</v>
      </c>
      <c r="J26" s="2">
        <v>39.9</v>
      </c>
      <c r="K26" s="2">
        <f t="shared" si="3"/>
        <v>15.29</v>
      </c>
      <c r="L26" s="2" t="b">
        <f t="shared" si="4"/>
        <v>0</v>
      </c>
      <c r="M26" s="2">
        <f t="shared" si="0"/>
        <v>15.29</v>
      </c>
      <c r="N26" s="2">
        <f t="shared" si="1"/>
        <v>0</v>
      </c>
      <c r="V26" s="8">
        <v>15.29</v>
      </c>
      <c r="W26" s="5">
        <v>9418.64</v>
      </c>
      <c r="AN26" s="5" t="str">
        <f t="shared" si="5"/>
        <v/>
      </c>
      <c r="AP26" s="5" t="str">
        <f t="shared" si="6"/>
        <v/>
      </c>
      <c r="AR26" s="5" t="str">
        <f t="shared" si="7"/>
        <v/>
      </c>
      <c r="AU26" s="5">
        <f t="shared" si="8"/>
        <v>9418.64</v>
      </c>
      <c r="AV26" s="11">
        <f t="shared" si="9"/>
        <v>0.11396592436434397</v>
      </c>
      <c r="AW26" s="5">
        <f t="shared" si="10"/>
        <v>113.96592436434398</v>
      </c>
    </row>
    <row r="27" spans="1:49" x14ac:dyDescent="0.25">
      <c r="A27" s="1" t="s">
        <v>94</v>
      </c>
      <c r="B27" s="1" t="s">
        <v>83</v>
      </c>
      <c r="C27" s="1" t="s">
        <v>84</v>
      </c>
      <c r="D27" s="1" t="s">
        <v>327</v>
      </c>
      <c r="E27" s="1" t="s">
        <v>86</v>
      </c>
      <c r="F27" s="1" t="s">
        <v>95</v>
      </c>
      <c r="G27" s="1" t="s">
        <v>53</v>
      </c>
      <c r="H27" s="1" t="s">
        <v>54</v>
      </c>
      <c r="I27" s="2">
        <v>305.05</v>
      </c>
      <c r="J27" s="2">
        <v>39.99</v>
      </c>
      <c r="K27" s="2">
        <f t="shared" si="3"/>
        <v>39.99</v>
      </c>
      <c r="L27" s="2" t="b">
        <f t="shared" si="4"/>
        <v>0</v>
      </c>
      <c r="M27" s="2">
        <f t="shared" si="0"/>
        <v>39.99</v>
      </c>
      <c r="N27" s="2">
        <f t="shared" si="1"/>
        <v>0</v>
      </c>
      <c r="V27" s="8">
        <v>39.99</v>
      </c>
      <c r="W27" s="5">
        <v>24633.84</v>
      </c>
      <c r="AN27" s="5" t="str">
        <f t="shared" si="5"/>
        <v/>
      </c>
      <c r="AP27" s="5" t="str">
        <f t="shared" si="6"/>
        <v/>
      </c>
      <c r="AR27" s="5" t="str">
        <f t="shared" si="7"/>
        <v/>
      </c>
      <c r="AU27" s="5">
        <f t="shared" si="8"/>
        <v>24633.84</v>
      </c>
      <c r="AV27" s="11">
        <f t="shared" si="9"/>
        <v>0.29807045881818939</v>
      </c>
      <c r="AW27" s="5">
        <f t="shared" si="10"/>
        <v>298.07045881818942</v>
      </c>
    </row>
    <row r="28" spans="1:49" x14ac:dyDescent="0.25">
      <c r="A28" s="1" t="s">
        <v>94</v>
      </c>
      <c r="B28" s="1" t="s">
        <v>83</v>
      </c>
      <c r="C28" s="1" t="s">
        <v>84</v>
      </c>
      <c r="D28" s="1" t="s">
        <v>327</v>
      </c>
      <c r="E28" s="1" t="s">
        <v>92</v>
      </c>
      <c r="F28" s="1" t="s">
        <v>95</v>
      </c>
      <c r="G28" s="1" t="s">
        <v>53</v>
      </c>
      <c r="H28" s="1" t="s">
        <v>54</v>
      </c>
      <c r="I28" s="2">
        <v>305.05</v>
      </c>
      <c r="J28" s="2">
        <v>39.409999999999997</v>
      </c>
      <c r="K28" s="2">
        <f t="shared" si="3"/>
        <v>39.409999999999997</v>
      </c>
      <c r="L28" s="2" t="b">
        <f t="shared" si="4"/>
        <v>0</v>
      </c>
      <c r="M28" s="2">
        <f t="shared" si="0"/>
        <v>39.409999999999997</v>
      </c>
      <c r="N28" s="2">
        <f t="shared" si="1"/>
        <v>0</v>
      </c>
      <c r="V28" s="8">
        <v>39.409999999999997</v>
      </c>
      <c r="W28" s="5">
        <v>24276.560000000001</v>
      </c>
      <c r="AN28" s="5" t="str">
        <f t="shared" si="5"/>
        <v/>
      </c>
      <c r="AP28" s="5" t="str">
        <f t="shared" si="6"/>
        <v/>
      </c>
      <c r="AR28" s="5" t="str">
        <f t="shared" si="7"/>
        <v/>
      </c>
      <c r="AU28" s="5">
        <f t="shared" si="8"/>
        <v>24276.560000000001</v>
      </c>
      <c r="AV28" s="11">
        <f t="shared" si="9"/>
        <v>0.29374735638971861</v>
      </c>
      <c r="AW28" s="5">
        <f t="shared" si="10"/>
        <v>293.74735638971862</v>
      </c>
    </row>
    <row r="29" spans="1:49" x14ac:dyDescent="0.25">
      <c r="A29" s="1" t="s">
        <v>94</v>
      </c>
      <c r="B29" s="1" t="s">
        <v>83</v>
      </c>
      <c r="C29" s="1" t="s">
        <v>84</v>
      </c>
      <c r="D29" s="1" t="s">
        <v>327</v>
      </c>
      <c r="E29" s="1" t="s">
        <v>93</v>
      </c>
      <c r="F29" s="1" t="s">
        <v>95</v>
      </c>
      <c r="G29" s="1" t="s">
        <v>53</v>
      </c>
      <c r="H29" s="1" t="s">
        <v>54</v>
      </c>
      <c r="I29" s="2">
        <v>305.05</v>
      </c>
      <c r="J29" s="2">
        <v>36.11</v>
      </c>
      <c r="K29" s="2">
        <f t="shared" si="3"/>
        <v>36.11</v>
      </c>
      <c r="L29" s="2" t="b">
        <f t="shared" si="4"/>
        <v>0</v>
      </c>
      <c r="M29" s="2">
        <f t="shared" si="0"/>
        <v>36.11</v>
      </c>
      <c r="N29" s="2">
        <f t="shared" si="1"/>
        <v>0</v>
      </c>
      <c r="V29" s="8">
        <v>36.11</v>
      </c>
      <c r="W29" s="5">
        <v>22243.759999999998</v>
      </c>
      <c r="AN29" s="5" t="str">
        <f t="shared" si="5"/>
        <v/>
      </c>
      <c r="AP29" s="5" t="str">
        <f t="shared" si="6"/>
        <v/>
      </c>
      <c r="AR29" s="5" t="str">
        <f t="shared" si="7"/>
        <v/>
      </c>
      <c r="AU29" s="5">
        <f t="shared" si="8"/>
        <v>22243.759999999998</v>
      </c>
      <c r="AV29" s="11">
        <f t="shared" si="9"/>
        <v>0.26915039429669463</v>
      </c>
      <c r="AW29" s="5">
        <f t="shared" si="10"/>
        <v>269.15039429669463</v>
      </c>
    </row>
    <row r="30" spans="1:49" x14ac:dyDescent="0.25">
      <c r="A30" s="1" t="s">
        <v>94</v>
      </c>
      <c r="B30" s="1" t="s">
        <v>83</v>
      </c>
      <c r="C30" s="1" t="s">
        <v>84</v>
      </c>
      <c r="D30" s="1" t="s">
        <v>327</v>
      </c>
      <c r="E30" s="1" t="s">
        <v>87</v>
      </c>
      <c r="F30" s="1" t="s">
        <v>95</v>
      </c>
      <c r="G30" s="1" t="s">
        <v>53</v>
      </c>
      <c r="H30" s="1" t="s">
        <v>54</v>
      </c>
      <c r="I30" s="2">
        <v>305.05</v>
      </c>
      <c r="J30" s="2">
        <v>37.409999999999997</v>
      </c>
      <c r="K30" s="2">
        <f t="shared" si="3"/>
        <v>28.91</v>
      </c>
      <c r="L30" s="2" t="b">
        <f t="shared" si="4"/>
        <v>0</v>
      </c>
      <c r="M30" s="2">
        <f t="shared" si="0"/>
        <v>28.91</v>
      </c>
      <c r="N30" s="2">
        <f t="shared" si="1"/>
        <v>0</v>
      </c>
      <c r="V30" s="8">
        <v>28.91</v>
      </c>
      <c r="W30" s="5">
        <v>17808.560000000001</v>
      </c>
      <c r="AN30" s="5" t="str">
        <f t="shared" si="5"/>
        <v/>
      </c>
      <c r="AP30" s="5" t="str">
        <f t="shared" si="6"/>
        <v/>
      </c>
      <c r="AR30" s="5" t="str">
        <f t="shared" si="7"/>
        <v/>
      </c>
      <c r="AU30" s="5">
        <f t="shared" si="8"/>
        <v>17808.560000000001</v>
      </c>
      <c r="AV30" s="11">
        <f t="shared" si="9"/>
        <v>0.21548429518464257</v>
      </c>
      <c r="AW30" s="5">
        <f t="shared" si="10"/>
        <v>215.48429518464255</v>
      </c>
    </row>
    <row r="31" spans="1:49" x14ac:dyDescent="0.25">
      <c r="A31" s="1" t="s">
        <v>94</v>
      </c>
      <c r="B31" s="1" t="s">
        <v>83</v>
      </c>
      <c r="C31" s="1" t="s">
        <v>84</v>
      </c>
      <c r="D31" s="1" t="s">
        <v>327</v>
      </c>
      <c r="E31" s="1" t="s">
        <v>81</v>
      </c>
      <c r="F31" s="1" t="s">
        <v>95</v>
      </c>
      <c r="G31" s="1" t="s">
        <v>53</v>
      </c>
      <c r="H31" s="1" t="s">
        <v>54</v>
      </c>
      <c r="I31" s="2">
        <v>305.05</v>
      </c>
      <c r="J31" s="2">
        <v>29.86</v>
      </c>
      <c r="K31" s="2">
        <f t="shared" si="3"/>
        <v>10.24</v>
      </c>
      <c r="L31" s="2" t="b">
        <f t="shared" si="4"/>
        <v>0</v>
      </c>
      <c r="M31" s="2">
        <f t="shared" si="0"/>
        <v>10.24</v>
      </c>
      <c r="N31" s="2">
        <f t="shared" si="1"/>
        <v>0</v>
      </c>
      <c r="V31" s="8">
        <v>10.24</v>
      </c>
      <c r="W31" s="5">
        <v>6307.84</v>
      </c>
      <c r="AN31" s="5" t="str">
        <f t="shared" si="5"/>
        <v/>
      </c>
      <c r="AP31" s="5" t="str">
        <f t="shared" si="6"/>
        <v/>
      </c>
      <c r="AR31" s="5" t="str">
        <f t="shared" si="7"/>
        <v/>
      </c>
      <c r="AU31" s="5">
        <f t="shared" si="8"/>
        <v>6307.84</v>
      </c>
      <c r="AV31" s="11">
        <f t="shared" si="9"/>
        <v>7.6325118737140776E-2</v>
      </c>
      <c r="AW31" s="5">
        <f t="shared" si="10"/>
        <v>76.32511873714077</v>
      </c>
    </row>
    <row r="32" spans="1:49" x14ac:dyDescent="0.25">
      <c r="A32" s="1" t="s">
        <v>96</v>
      </c>
      <c r="B32" s="1" t="s">
        <v>97</v>
      </c>
      <c r="C32" s="1" t="s">
        <v>98</v>
      </c>
      <c r="D32" s="1" t="s">
        <v>325</v>
      </c>
      <c r="E32" s="1" t="s">
        <v>81</v>
      </c>
      <c r="F32" s="1" t="s">
        <v>95</v>
      </c>
      <c r="G32" s="1" t="s">
        <v>53</v>
      </c>
      <c r="H32" s="1" t="s">
        <v>54</v>
      </c>
      <c r="I32" s="2">
        <v>15.27</v>
      </c>
      <c r="J32" s="2">
        <v>7.56</v>
      </c>
      <c r="K32" s="2">
        <f t="shared" si="3"/>
        <v>0.1</v>
      </c>
      <c r="L32" s="2" t="b">
        <f t="shared" si="4"/>
        <v>0</v>
      </c>
      <c r="M32" s="2">
        <f t="shared" si="0"/>
        <v>0.1</v>
      </c>
      <c r="N32" s="2">
        <f t="shared" si="1"/>
        <v>0</v>
      </c>
      <c r="AB32" s="9">
        <v>0.1</v>
      </c>
      <c r="AC32" s="5">
        <v>24.675000000000001</v>
      </c>
      <c r="AN32" s="5" t="str">
        <f t="shared" si="5"/>
        <v/>
      </c>
      <c r="AP32" s="5" t="str">
        <f t="shared" si="6"/>
        <v/>
      </c>
      <c r="AR32" s="5" t="str">
        <f t="shared" si="7"/>
        <v/>
      </c>
      <c r="AU32" s="5">
        <f t="shared" si="8"/>
        <v>24.675000000000001</v>
      </c>
      <c r="AV32" s="11">
        <f t="shared" si="9"/>
        <v>2.9856849648040353E-4</v>
      </c>
      <c r="AW32" s="5">
        <f t="shared" si="10"/>
        <v>0.29856849648040351</v>
      </c>
    </row>
    <row r="33" spans="1:49" x14ac:dyDescent="0.25">
      <c r="A33" s="1" t="s">
        <v>99</v>
      </c>
      <c r="B33" s="1" t="s">
        <v>100</v>
      </c>
      <c r="C33" s="1" t="s">
        <v>101</v>
      </c>
      <c r="D33" s="1" t="s">
        <v>328</v>
      </c>
      <c r="E33" s="1" t="s">
        <v>63</v>
      </c>
      <c r="F33" s="1" t="s">
        <v>95</v>
      </c>
      <c r="G33" s="1" t="s">
        <v>53</v>
      </c>
      <c r="H33" s="1" t="s">
        <v>54</v>
      </c>
      <c r="I33" s="2">
        <v>40</v>
      </c>
      <c r="J33" s="2">
        <v>20.010000000000002</v>
      </c>
      <c r="K33" s="2">
        <f t="shared" si="3"/>
        <v>1.25</v>
      </c>
      <c r="L33" s="2" t="b">
        <f t="shared" si="4"/>
        <v>0</v>
      </c>
      <c r="M33" s="2">
        <f t="shared" si="0"/>
        <v>1.25</v>
      </c>
      <c r="N33" s="2">
        <f t="shared" si="1"/>
        <v>0</v>
      </c>
      <c r="V33" s="8">
        <v>1.25</v>
      </c>
      <c r="W33" s="5">
        <v>770</v>
      </c>
      <c r="AN33" s="5" t="str">
        <f t="shared" si="5"/>
        <v/>
      </c>
      <c r="AP33" s="5" t="str">
        <f t="shared" si="6"/>
        <v/>
      </c>
      <c r="AR33" s="5" t="str">
        <f t="shared" si="7"/>
        <v/>
      </c>
      <c r="AU33" s="5">
        <f t="shared" si="8"/>
        <v>770</v>
      </c>
      <c r="AV33" s="11">
        <f t="shared" si="9"/>
        <v>9.3170310958423791E-3</v>
      </c>
      <c r="AW33" s="5">
        <f t="shared" si="10"/>
        <v>9.3170310958423794</v>
      </c>
    </row>
    <row r="34" spans="1:49" x14ac:dyDescent="0.25">
      <c r="A34" s="1" t="s">
        <v>102</v>
      </c>
      <c r="B34" s="1" t="s">
        <v>103</v>
      </c>
      <c r="C34" s="1" t="s">
        <v>104</v>
      </c>
      <c r="D34" s="1" t="s">
        <v>325</v>
      </c>
      <c r="E34" s="1" t="s">
        <v>71</v>
      </c>
      <c r="F34" s="1" t="s">
        <v>95</v>
      </c>
      <c r="G34" s="1" t="s">
        <v>53</v>
      </c>
      <c r="H34" s="1" t="s">
        <v>54</v>
      </c>
      <c r="I34" s="2">
        <v>5.6</v>
      </c>
      <c r="J34" s="2">
        <v>4.37</v>
      </c>
      <c r="K34" s="2">
        <f t="shared" si="3"/>
        <v>4.38</v>
      </c>
      <c r="L34" s="2" t="b">
        <f t="shared" si="4"/>
        <v>0</v>
      </c>
      <c r="M34" s="2">
        <f t="shared" si="0"/>
        <v>4.38</v>
      </c>
      <c r="N34" s="2">
        <f t="shared" si="1"/>
        <v>0</v>
      </c>
      <c r="AB34" s="9">
        <v>3.7</v>
      </c>
      <c r="AC34" s="5">
        <v>912.97500000000002</v>
      </c>
      <c r="AD34" s="10">
        <v>0.68</v>
      </c>
      <c r="AE34" s="5">
        <v>151.13</v>
      </c>
      <c r="AN34" s="5" t="str">
        <f t="shared" si="5"/>
        <v/>
      </c>
      <c r="AP34" s="5" t="str">
        <f t="shared" si="6"/>
        <v/>
      </c>
      <c r="AR34" s="5" t="str">
        <f t="shared" si="7"/>
        <v/>
      </c>
      <c r="AU34" s="5">
        <f t="shared" si="8"/>
        <v>1064.105</v>
      </c>
      <c r="AV34" s="11">
        <f t="shared" si="9"/>
        <v>1.2875713473040722E-2</v>
      </c>
      <c r="AW34" s="5">
        <f t="shared" si="10"/>
        <v>12.875713473040721</v>
      </c>
    </row>
    <row r="35" spans="1:49" x14ac:dyDescent="0.25">
      <c r="A35" s="1" t="s">
        <v>105</v>
      </c>
      <c r="B35" s="1" t="s">
        <v>100</v>
      </c>
      <c r="C35" s="1" t="s">
        <v>101</v>
      </c>
      <c r="D35" s="1" t="s">
        <v>328</v>
      </c>
      <c r="E35" s="1" t="s">
        <v>51</v>
      </c>
      <c r="F35" s="1" t="s">
        <v>95</v>
      </c>
      <c r="G35" s="1" t="s">
        <v>53</v>
      </c>
      <c r="H35" s="1" t="s">
        <v>54</v>
      </c>
      <c r="I35" s="2">
        <v>154.4</v>
      </c>
      <c r="J35" s="2">
        <v>38.19</v>
      </c>
      <c r="K35" s="2">
        <f t="shared" si="3"/>
        <v>26.24</v>
      </c>
      <c r="L35" s="2" t="b">
        <f t="shared" si="4"/>
        <v>0</v>
      </c>
      <c r="M35" s="2">
        <f t="shared" si="0"/>
        <v>26.24</v>
      </c>
      <c r="N35" s="2">
        <f t="shared" si="1"/>
        <v>0</v>
      </c>
      <c r="V35" s="8">
        <v>26.24</v>
      </c>
      <c r="W35" s="5">
        <v>16163.84</v>
      </c>
      <c r="AN35" s="5" t="str">
        <f t="shared" si="5"/>
        <v/>
      </c>
      <c r="AP35" s="5" t="str">
        <f t="shared" si="6"/>
        <v/>
      </c>
      <c r="AR35" s="5" t="str">
        <f t="shared" si="7"/>
        <v/>
      </c>
      <c r="AU35" s="5">
        <f t="shared" si="8"/>
        <v>16163.84</v>
      </c>
      <c r="AV35" s="11">
        <f t="shared" si="9"/>
        <v>0.19558311676392323</v>
      </c>
      <c r="AW35" s="5">
        <f t="shared" si="10"/>
        <v>195.58311676392321</v>
      </c>
    </row>
    <row r="36" spans="1:49" x14ac:dyDescent="0.25">
      <c r="A36" s="1" t="s">
        <v>105</v>
      </c>
      <c r="B36" s="1" t="s">
        <v>100</v>
      </c>
      <c r="C36" s="1" t="s">
        <v>101</v>
      </c>
      <c r="D36" s="1" t="s">
        <v>328</v>
      </c>
      <c r="E36" s="1" t="s">
        <v>76</v>
      </c>
      <c r="F36" s="1" t="s">
        <v>95</v>
      </c>
      <c r="G36" s="1" t="s">
        <v>53</v>
      </c>
      <c r="H36" s="1" t="s">
        <v>54</v>
      </c>
      <c r="I36" s="2">
        <v>154.4</v>
      </c>
      <c r="J36" s="2">
        <v>39.450000000000003</v>
      </c>
      <c r="K36" s="2">
        <f t="shared" si="3"/>
        <v>39.369999999999997</v>
      </c>
      <c r="L36" s="2" t="b">
        <f t="shared" si="4"/>
        <v>0</v>
      </c>
      <c r="M36" s="2">
        <f t="shared" si="0"/>
        <v>39.369999999999997</v>
      </c>
      <c r="N36" s="2">
        <f t="shared" si="1"/>
        <v>0</v>
      </c>
      <c r="V36" s="8">
        <v>39.369999999999997</v>
      </c>
      <c r="W36" s="5">
        <v>24251.919999999998</v>
      </c>
      <c r="AN36" s="5" t="str">
        <f t="shared" si="5"/>
        <v/>
      </c>
      <c r="AP36" s="5" t="str">
        <f t="shared" si="6"/>
        <v/>
      </c>
      <c r="AR36" s="5" t="str">
        <f t="shared" si="7"/>
        <v/>
      </c>
      <c r="AU36" s="5">
        <f t="shared" si="8"/>
        <v>24251.919999999998</v>
      </c>
      <c r="AV36" s="11">
        <f t="shared" si="9"/>
        <v>0.29344921139465158</v>
      </c>
      <c r="AW36" s="5">
        <f t="shared" si="10"/>
        <v>293.44921139465157</v>
      </c>
    </row>
    <row r="37" spans="1:49" x14ac:dyDescent="0.25">
      <c r="A37" s="1" t="s">
        <v>105</v>
      </c>
      <c r="B37" s="1" t="s">
        <v>100</v>
      </c>
      <c r="C37" s="1" t="s">
        <v>101</v>
      </c>
      <c r="D37" s="1" t="s">
        <v>328</v>
      </c>
      <c r="E37" s="1" t="s">
        <v>77</v>
      </c>
      <c r="F37" s="1" t="s">
        <v>95</v>
      </c>
      <c r="G37" s="1" t="s">
        <v>53</v>
      </c>
      <c r="H37" s="1" t="s">
        <v>54</v>
      </c>
      <c r="I37" s="2">
        <v>154.4</v>
      </c>
      <c r="J37" s="2">
        <v>38.65</v>
      </c>
      <c r="K37" s="2">
        <f t="shared" si="3"/>
        <v>38.65</v>
      </c>
      <c r="L37" s="2" t="b">
        <f t="shared" si="4"/>
        <v>0</v>
      </c>
      <c r="M37" s="2">
        <f t="shared" si="0"/>
        <v>38.65</v>
      </c>
      <c r="N37" s="2">
        <f t="shared" si="1"/>
        <v>0</v>
      </c>
      <c r="V37" s="8">
        <v>38.65</v>
      </c>
      <c r="W37" s="5">
        <v>23808.400000000001</v>
      </c>
      <c r="AN37" s="5" t="str">
        <f t="shared" si="5"/>
        <v/>
      </c>
      <c r="AP37" s="5" t="str">
        <f t="shared" si="6"/>
        <v/>
      </c>
      <c r="AR37" s="5" t="str">
        <f t="shared" si="7"/>
        <v/>
      </c>
      <c r="AU37" s="5">
        <f t="shared" si="8"/>
        <v>23808.400000000001</v>
      </c>
      <c r="AV37" s="11">
        <f t="shared" si="9"/>
        <v>0.28808260148344639</v>
      </c>
      <c r="AW37" s="5">
        <f t="shared" si="10"/>
        <v>288.08260148344641</v>
      </c>
    </row>
    <row r="38" spans="1:49" x14ac:dyDescent="0.25">
      <c r="A38" s="1" t="s">
        <v>105</v>
      </c>
      <c r="B38" s="1" t="s">
        <v>100</v>
      </c>
      <c r="C38" s="1" t="s">
        <v>101</v>
      </c>
      <c r="D38" s="1" t="s">
        <v>328</v>
      </c>
      <c r="E38" s="1" t="s">
        <v>71</v>
      </c>
      <c r="F38" s="1" t="s">
        <v>95</v>
      </c>
      <c r="G38" s="1" t="s">
        <v>53</v>
      </c>
      <c r="H38" s="1" t="s">
        <v>54</v>
      </c>
      <c r="I38" s="2">
        <v>154.4</v>
      </c>
      <c r="J38" s="2">
        <v>32.89</v>
      </c>
      <c r="K38" s="2">
        <f t="shared" si="3"/>
        <v>32.89</v>
      </c>
      <c r="L38" s="2" t="b">
        <f t="shared" si="4"/>
        <v>0</v>
      </c>
      <c r="M38" s="2">
        <f t="shared" si="0"/>
        <v>32.89</v>
      </c>
      <c r="N38" s="2">
        <f t="shared" si="1"/>
        <v>0</v>
      </c>
      <c r="V38" s="8">
        <v>32.89</v>
      </c>
      <c r="W38" s="5">
        <v>20260.240000000002</v>
      </c>
      <c r="AN38" s="5" t="str">
        <f t="shared" si="5"/>
        <v/>
      </c>
      <c r="AP38" s="5" t="str">
        <f t="shared" si="6"/>
        <v/>
      </c>
      <c r="AR38" s="5" t="str">
        <f t="shared" si="7"/>
        <v/>
      </c>
      <c r="AU38" s="5">
        <f t="shared" si="8"/>
        <v>20260.240000000002</v>
      </c>
      <c r="AV38" s="11">
        <f t="shared" si="9"/>
        <v>0.24514972219380474</v>
      </c>
      <c r="AW38" s="5">
        <f t="shared" si="10"/>
        <v>245.14972219380473</v>
      </c>
    </row>
    <row r="39" spans="1:49" x14ac:dyDescent="0.25">
      <c r="A39" s="1" t="s">
        <v>106</v>
      </c>
      <c r="B39" s="1" t="s">
        <v>107</v>
      </c>
      <c r="C39" s="1" t="s">
        <v>108</v>
      </c>
      <c r="D39" s="1" t="s">
        <v>325</v>
      </c>
      <c r="E39" s="1" t="s">
        <v>88</v>
      </c>
      <c r="F39" s="1" t="s">
        <v>109</v>
      </c>
      <c r="G39" s="1" t="s">
        <v>53</v>
      </c>
      <c r="H39" s="1" t="s">
        <v>54</v>
      </c>
      <c r="I39" s="2">
        <v>38.130000000000003</v>
      </c>
      <c r="J39" s="2">
        <v>15.32</v>
      </c>
      <c r="K39" s="2">
        <f t="shared" si="3"/>
        <v>0.09</v>
      </c>
      <c r="L39" s="2" t="b">
        <f t="shared" si="4"/>
        <v>0</v>
      </c>
      <c r="M39" s="2">
        <f t="shared" si="0"/>
        <v>0.09</v>
      </c>
      <c r="N39" s="2">
        <f t="shared" si="1"/>
        <v>0</v>
      </c>
      <c r="V39" s="8">
        <v>0.09</v>
      </c>
      <c r="W39" s="5">
        <v>55.44</v>
      </c>
      <c r="AN39" s="5" t="str">
        <f t="shared" si="5"/>
        <v/>
      </c>
      <c r="AP39" s="5" t="str">
        <f t="shared" si="6"/>
        <v/>
      </c>
      <c r="AR39" s="5" t="str">
        <f t="shared" si="7"/>
        <v/>
      </c>
      <c r="AU39" s="5">
        <f t="shared" si="8"/>
        <v>55.44</v>
      </c>
      <c r="AV39" s="11">
        <f t="shared" si="9"/>
        <v>6.7082623890065134E-4</v>
      </c>
      <c r="AW39" s="5">
        <f t="shared" si="10"/>
        <v>0.67082623890065129</v>
      </c>
    </row>
    <row r="40" spans="1:49" x14ac:dyDescent="0.25">
      <c r="A40" s="1" t="s">
        <v>106</v>
      </c>
      <c r="B40" s="1" t="s">
        <v>107</v>
      </c>
      <c r="C40" s="1" t="s">
        <v>108</v>
      </c>
      <c r="D40" s="1" t="s">
        <v>325</v>
      </c>
      <c r="E40" s="1" t="s">
        <v>81</v>
      </c>
      <c r="F40" s="1" t="s">
        <v>109</v>
      </c>
      <c r="G40" s="1" t="s">
        <v>53</v>
      </c>
      <c r="H40" s="1" t="s">
        <v>54</v>
      </c>
      <c r="I40" s="2">
        <v>38.130000000000003</v>
      </c>
      <c r="J40" s="2">
        <v>18.62</v>
      </c>
      <c r="K40" s="2">
        <f t="shared" si="3"/>
        <v>5.79</v>
      </c>
      <c r="L40" s="2" t="b">
        <f t="shared" si="4"/>
        <v>0</v>
      </c>
      <c r="M40" s="2">
        <f t="shared" si="0"/>
        <v>2.62</v>
      </c>
      <c r="N40" s="2">
        <f t="shared" si="1"/>
        <v>3.17</v>
      </c>
      <c r="V40" s="8">
        <v>1.93</v>
      </c>
      <c r="W40" s="5">
        <v>1188.8800000000001</v>
      </c>
      <c r="AD40" s="10">
        <v>0.69</v>
      </c>
      <c r="AE40" s="5">
        <v>153.35249999999999</v>
      </c>
      <c r="AN40" s="5" t="str">
        <f t="shared" si="5"/>
        <v/>
      </c>
      <c r="AP40" s="5" t="str">
        <f t="shared" si="6"/>
        <v/>
      </c>
      <c r="AR40" s="5" t="str">
        <f t="shared" si="7"/>
        <v/>
      </c>
      <c r="AT40" s="2">
        <v>3.17</v>
      </c>
      <c r="AU40" s="5">
        <f t="shared" si="8"/>
        <v>1342.2325000000001</v>
      </c>
      <c r="AV40" s="11">
        <f t="shared" si="9"/>
        <v>1.6241067455000334E-2</v>
      </c>
      <c r="AW40" s="5">
        <f t="shared" si="10"/>
        <v>16.241067455000334</v>
      </c>
    </row>
    <row r="41" spans="1:49" x14ac:dyDescent="0.25">
      <c r="A41" s="1" t="s">
        <v>110</v>
      </c>
      <c r="B41" s="1" t="s">
        <v>111</v>
      </c>
      <c r="C41" s="1" t="s">
        <v>112</v>
      </c>
      <c r="D41" s="1" t="s">
        <v>318</v>
      </c>
      <c r="E41" s="1" t="s">
        <v>58</v>
      </c>
      <c r="F41" s="1" t="s">
        <v>109</v>
      </c>
      <c r="G41" s="1" t="s">
        <v>53</v>
      </c>
      <c r="H41" s="1" t="s">
        <v>54</v>
      </c>
      <c r="I41" s="2">
        <v>80</v>
      </c>
      <c r="J41" s="2">
        <v>37.39</v>
      </c>
      <c r="K41" s="2">
        <f t="shared" si="3"/>
        <v>1.4</v>
      </c>
      <c r="L41" s="2" t="b">
        <f t="shared" si="4"/>
        <v>0</v>
      </c>
      <c r="M41" s="2">
        <f t="shared" si="0"/>
        <v>1.4</v>
      </c>
      <c r="N41" s="2">
        <f t="shared" si="1"/>
        <v>0</v>
      </c>
      <c r="V41" s="8">
        <v>1.4</v>
      </c>
      <c r="W41" s="5">
        <v>862.4</v>
      </c>
      <c r="AN41" s="5" t="str">
        <f t="shared" si="5"/>
        <v/>
      </c>
      <c r="AP41" s="5" t="str">
        <f t="shared" si="6"/>
        <v/>
      </c>
      <c r="AR41" s="5" t="str">
        <f t="shared" si="7"/>
        <v/>
      </c>
      <c r="AU41" s="5">
        <f t="shared" si="8"/>
        <v>862.4</v>
      </c>
      <c r="AV41" s="11">
        <f t="shared" si="9"/>
        <v>1.0435074827343464E-2</v>
      </c>
      <c r="AW41" s="5">
        <f t="shared" si="10"/>
        <v>10.435074827343463</v>
      </c>
    </row>
    <row r="42" spans="1:49" x14ac:dyDescent="0.25">
      <c r="A42" s="1" t="s">
        <v>110</v>
      </c>
      <c r="B42" s="1" t="s">
        <v>111</v>
      </c>
      <c r="C42" s="1" t="s">
        <v>112</v>
      </c>
      <c r="D42" s="1" t="s">
        <v>318</v>
      </c>
      <c r="E42" s="1" t="s">
        <v>85</v>
      </c>
      <c r="F42" s="1" t="s">
        <v>109</v>
      </c>
      <c r="G42" s="1" t="s">
        <v>53</v>
      </c>
      <c r="H42" s="1" t="s">
        <v>54</v>
      </c>
      <c r="I42" s="2">
        <v>80</v>
      </c>
      <c r="J42" s="2">
        <v>41.19</v>
      </c>
      <c r="K42" s="2">
        <f t="shared" si="3"/>
        <v>28.22</v>
      </c>
      <c r="L42" s="2" t="b">
        <f t="shared" si="4"/>
        <v>0</v>
      </c>
      <c r="M42" s="2">
        <f t="shared" si="0"/>
        <v>28.22</v>
      </c>
      <c r="N42" s="2">
        <f t="shared" si="1"/>
        <v>0</v>
      </c>
      <c r="V42" s="8">
        <v>28.22</v>
      </c>
      <c r="W42" s="5">
        <v>17383.52</v>
      </c>
      <c r="AN42" s="5" t="str">
        <f t="shared" si="5"/>
        <v/>
      </c>
      <c r="AP42" s="5" t="str">
        <f t="shared" si="6"/>
        <v/>
      </c>
      <c r="AR42" s="5" t="str">
        <f t="shared" si="7"/>
        <v/>
      </c>
      <c r="AU42" s="5">
        <f t="shared" si="8"/>
        <v>17383.52</v>
      </c>
      <c r="AV42" s="11">
        <f t="shared" si="9"/>
        <v>0.21034129401973756</v>
      </c>
      <c r="AW42" s="5">
        <f t="shared" si="10"/>
        <v>210.34129401973755</v>
      </c>
    </row>
    <row r="43" spans="1:49" x14ac:dyDescent="0.25">
      <c r="A43" s="1" t="s">
        <v>113</v>
      </c>
      <c r="B43" s="1" t="s">
        <v>111</v>
      </c>
      <c r="C43" s="1" t="s">
        <v>112</v>
      </c>
      <c r="D43" s="1" t="s">
        <v>318</v>
      </c>
      <c r="E43" s="1" t="s">
        <v>88</v>
      </c>
      <c r="F43" s="1" t="s">
        <v>109</v>
      </c>
      <c r="G43" s="1" t="s">
        <v>53</v>
      </c>
      <c r="H43" s="1" t="s">
        <v>54</v>
      </c>
      <c r="I43" s="2">
        <v>40</v>
      </c>
      <c r="J43" s="2">
        <v>18.39</v>
      </c>
      <c r="K43" s="2">
        <f t="shared" si="3"/>
        <v>0.24000000000000002</v>
      </c>
      <c r="L43" s="2" t="b">
        <f t="shared" si="4"/>
        <v>0</v>
      </c>
      <c r="M43" s="2">
        <f t="shared" si="0"/>
        <v>0.17</v>
      </c>
      <c r="N43" s="2">
        <f t="shared" si="1"/>
        <v>7.0000000000000007E-2</v>
      </c>
      <c r="V43" s="8">
        <v>0.17</v>
      </c>
      <c r="W43" s="5">
        <v>104.72</v>
      </c>
      <c r="AN43" s="5" t="str">
        <f t="shared" si="5"/>
        <v/>
      </c>
      <c r="AP43" s="5" t="str">
        <f t="shared" si="6"/>
        <v/>
      </c>
      <c r="AR43" s="5" t="str">
        <f t="shared" si="7"/>
        <v/>
      </c>
      <c r="AT43" s="2">
        <v>7.0000000000000007E-2</v>
      </c>
      <c r="AU43" s="5">
        <f t="shared" si="8"/>
        <v>104.72</v>
      </c>
      <c r="AV43" s="11">
        <f t="shared" si="9"/>
        <v>1.2671162290345637E-3</v>
      </c>
      <c r="AW43" s="5">
        <f t="shared" si="10"/>
        <v>1.2671162290345637</v>
      </c>
    </row>
    <row r="44" spans="1:49" x14ac:dyDescent="0.25">
      <c r="A44" s="1" t="s">
        <v>113</v>
      </c>
      <c r="B44" s="1" t="s">
        <v>111</v>
      </c>
      <c r="C44" s="1" t="s">
        <v>112</v>
      </c>
      <c r="D44" s="1" t="s">
        <v>318</v>
      </c>
      <c r="E44" s="1" t="s">
        <v>81</v>
      </c>
      <c r="F44" s="1" t="s">
        <v>109</v>
      </c>
      <c r="G44" s="1" t="s">
        <v>53</v>
      </c>
      <c r="H44" s="1" t="s">
        <v>54</v>
      </c>
      <c r="I44" s="2">
        <v>40</v>
      </c>
      <c r="J44" s="2">
        <v>19.420000000000002</v>
      </c>
      <c r="K44" s="2">
        <f t="shared" si="3"/>
        <v>18.77</v>
      </c>
      <c r="L44" s="2" t="b">
        <f t="shared" si="4"/>
        <v>0</v>
      </c>
      <c r="M44" s="2">
        <f t="shared" si="0"/>
        <v>2.44</v>
      </c>
      <c r="N44" s="2">
        <f t="shared" si="1"/>
        <v>16.329999999999998</v>
      </c>
      <c r="V44" s="8">
        <v>2.44</v>
      </c>
      <c r="W44" s="5">
        <v>1503.04</v>
      </c>
      <c r="AN44" s="5" t="str">
        <f t="shared" si="5"/>
        <v/>
      </c>
      <c r="AP44" s="5" t="str">
        <f t="shared" si="6"/>
        <v/>
      </c>
      <c r="AR44" s="5" t="str">
        <f t="shared" si="7"/>
        <v/>
      </c>
      <c r="AT44" s="2">
        <v>16.329999999999998</v>
      </c>
      <c r="AU44" s="5">
        <f t="shared" si="8"/>
        <v>1503.04</v>
      </c>
      <c r="AV44" s="11">
        <f t="shared" si="9"/>
        <v>1.8186844699084326E-2</v>
      </c>
      <c r="AW44" s="5">
        <f t="shared" si="10"/>
        <v>18.186844699084325</v>
      </c>
    </row>
    <row r="45" spans="1:49" x14ac:dyDescent="0.25">
      <c r="A45" s="1" t="s">
        <v>114</v>
      </c>
      <c r="B45" s="1" t="s">
        <v>115</v>
      </c>
      <c r="C45" s="1" t="s">
        <v>116</v>
      </c>
      <c r="D45" s="1" t="s">
        <v>329</v>
      </c>
      <c r="E45" s="1" t="s">
        <v>87</v>
      </c>
      <c r="F45" s="1" t="s">
        <v>109</v>
      </c>
      <c r="G45" s="1" t="s">
        <v>53</v>
      </c>
      <c r="H45" s="1" t="s">
        <v>54</v>
      </c>
      <c r="I45" s="2">
        <v>4.8899999999999997</v>
      </c>
      <c r="J45" s="2">
        <v>4.5199999999999996</v>
      </c>
      <c r="K45" s="2">
        <f t="shared" si="3"/>
        <v>4.5199999999999996</v>
      </c>
      <c r="L45" s="2" t="b">
        <f t="shared" si="4"/>
        <v>0</v>
      </c>
      <c r="M45" s="2">
        <f t="shared" si="0"/>
        <v>0</v>
      </c>
      <c r="N45" s="2">
        <f t="shared" si="1"/>
        <v>4.5199999999999996</v>
      </c>
      <c r="AN45" s="5" t="str">
        <f t="shared" si="5"/>
        <v/>
      </c>
      <c r="AP45" s="5" t="str">
        <f t="shared" si="6"/>
        <v/>
      </c>
      <c r="AR45" s="5" t="str">
        <f t="shared" si="7"/>
        <v/>
      </c>
      <c r="AT45" s="2">
        <v>4.5199999999999996</v>
      </c>
      <c r="AU45" s="5">
        <f t="shared" si="8"/>
        <v>0</v>
      </c>
      <c r="AV45" s="11">
        <f t="shared" si="9"/>
        <v>0</v>
      </c>
      <c r="AW45" s="5">
        <f t="shared" si="10"/>
        <v>0</v>
      </c>
    </row>
    <row r="46" spans="1:49" x14ac:dyDescent="0.25">
      <c r="A46" s="1" t="s">
        <v>117</v>
      </c>
      <c r="B46" s="1" t="s">
        <v>115</v>
      </c>
      <c r="C46" s="1" t="s">
        <v>116</v>
      </c>
      <c r="D46" s="1" t="s">
        <v>329</v>
      </c>
      <c r="E46" s="1" t="s">
        <v>86</v>
      </c>
      <c r="F46" s="1" t="s">
        <v>109</v>
      </c>
      <c r="G46" s="1" t="s">
        <v>53</v>
      </c>
      <c r="H46" s="1" t="s">
        <v>54</v>
      </c>
      <c r="I46" s="2">
        <v>150.41999999999999</v>
      </c>
      <c r="J46" s="2">
        <v>39.549999999999997</v>
      </c>
      <c r="K46" s="2">
        <f t="shared" si="3"/>
        <v>39.5</v>
      </c>
      <c r="L46" s="2" t="b">
        <f t="shared" si="4"/>
        <v>0</v>
      </c>
      <c r="M46" s="2">
        <f t="shared" si="0"/>
        <v>0</v>
      </c>
      <c r="N46" s="2">
        <f t="shared" si="1"/>
        <v>39.5</v>
      </c>
      <c r="AN46" s="5" t="str">
        <f t="shared" si="5"/>
        <v/>
      </c>
      <c r="AP46" s="5" t="str">
        <f t="shared" si="6"/>
        <v/>
      </c>
      <c r="AR46" s="5" t="str">
        <f t="shared" si="7"/>
        <v/>
      </c>
      <c r="AT46" s="2">
        <v>39.5</v>
      </c>
      <c r="AU46" s="5">
        <f t="shared" si="8"/>
        <v>0</v>
      </c>
      <c r="AV46" s="11">
        <f t="shared" si="9"/>
        <v>0</v>
      </c>
      <c r="AW46" s="5">
        <f t="shared" si="10"/>
        <v>0</v>
      </c>
    </row>
    <row r="47" spans="1:49" x14ac:dyDescent="0.25">
      <c r="A47" s="1" t="s">
        <v>117</v>
      </c>
      <c r="B47" s="1" t="s">
        <v>115</v>
      </c>
      <c r="C47" s="1" t="s">
        <v>116</v>
      </c>
      <c r="D47" s="1" t="s">
        <v>329</v>
      </c>
      <c r="E47" s="1" t="s">
        <v>87</v>
      </c>
      <c r="F47" s="1" t="s">
        <v>109</v>
      </c>
      <c r="G47" s="1" t="s">
        <v>53</v>
      </c>
      <c r="H47" s="1" t="s">
        <v>54</v>
      </c>
      <c r="I47" s="2">
        <v>150.41999999999999</v>
      </c>
      <c r="J47" s="2">
        <v>23.77</v>
      </c>
      <c r="K47" s="2">
        <f t="shared" si="3"/>
        <v>23.77</v>
      </c>
      <c r="L47" s="2" t="b">
        <f t="shared" si="4"/>
        <v>0</v>
      </c>
      <c r="M47" s="2">
        <f t="shared" si="0"/>
        <v>0</v>
      </c>
      <c r="N47" s="2">
        <f t="shared" si="1"/>
        <v>23.77</v>
      </c>
      <c r="AN47" s="5" t="str">
        <f t="shared" si="5"/>
        <v/>
      </c>
      <c r="AP47" s="5" t="str">
        <f t="shared" si="6"/>
        <v/>
      </c>
      <c r="AR47" s="5" t="str">
        <f t="shared" si="7"/>
        <v/>
      </c>
      <c r="AT47" s="2">
        <v>23.77</v>
      </c>
      <c r="AU47" s="5">
        <f t="shared" si="8"/>
        <v>0</v>
      </c>
      <c r="AV47" s="11">
        <f t="shared" si="9"/>
        <v>0</v>
      </c>
      <c r="AW47" s="5">
        <f t="shared" si="10"/>
        <v>0</v>
      </c>
    </row>
    <row r="48" spans="1:49" x14ac:dyDescent="0.25">
      <c r="A48" s="1" t="s">
        <v>117</v>
      </c>
      <c r="B48" s="1" t="s">
        <v>115</v>
      </c>
      <c r="C48" s="1" t="s">
        <v>116</v>
      </c>
      <c r="D48" s="1" t="s">
        <v>329</v>
      </c>
      <c r="E48" s="1" t="s">
        <v>93</v>
      </c>
      <c r="F48" s="1" t="s">
        <v>109</v>
      </c>
      <c r="G48" s="1" t="s">
        <v>53</v>
      </c>
      <c r="H48" s="1" t="s">
        <v>54</v>
      </c>
      <c r="I48" s="2">
        <v>150.41999999999999</v>
      </c>
      <c r="J48" s="2">
        <v>37.29</v>
      </c>
      <c r="K48" s="2">
        <f t="shared" si="3"/>
        <v>37.29</v>
      </c>
      <c r="L48" s="2" t="b">
        <f t="shared" si="4"/>
        <v>0</v>
      </c>
      <c r="M48" s="2">
        <f t="shared" si="0"/>
        <v>0</v>
      </c>
      <c r="N48" s="2">
        <f t="shared" si="1"/>
        <v>37.29</v>
      </c>
      <c r="AN48" s="5" t="str">
        <f t="shared" si="5"/>
        <v/>
      </c>
      <c r="AP48" s="5" t="str">
        <f t="shared" si="6"/>
        <v/>
      </c>
      <c r="AR48" s="5" t="str">
        <f t="shared" si="7"/>
        <v/>
      </c>
      <c r="AT48" s="2">
        <v>37.29</v>
      </c>
      <c r="AU48" s="5">
        <f t="shared" si="8"/>
        <v>0</v>
      </c>
      <c r="AV48" s="11">
        <f t="shared" si="9"/>
        <v>0</v>
      </c>
      <c r="AW48" s="5">
        <f t="shared" si="10"/>
        <v>0</v>
      </c>
    </row>
    <row r="49" spans="1:49" x14ac:dyDescent="0.25">
      <c r="A49" s="1" t="s">
        <v>117</v>
      </c>
      <c r="B49" s="1" t="s">
        <v>115</v>
      </c>
      <c r="C49" s="1" t="s">
        <v>116</v>
      </c>
      <c r="D49" s="1" t="s">
        <v>329</v>
      </c>
      <c r="E49" s="1" t="s">
        <v>92</v>
      </c>
      <c r="F49" s="1" t="s">
        <v>109</v>
      </c>
      <c r="G49" s="1" t="s">
        <v>53</v>
      </c>
      <c r="H49" s="1" t="s">
        <v>54</v>
      </c>
      <c r="I49" s="2">
        <v>150.41999999999999</v>
      </c>
      <c r="J49" s="2">
        <v>40.32</v>
      </c>
      <c r="K49" s="2">
        <f t="shared" si="3"/>
        <v>40</v>
      </c>
      <c r="L49" s="2" t="b">
        <f t="shared" si="4"/>
        <v>0</v>
      </c>
      <c r="M49" s="2">
        <f t="shared" si="0"/>
        <v>0</v>
      </c>
      <c r="N49" s="2">
        <f t="shared" si="1"/>
        <v>40</v>
      </c>
      <c r="AN49" s="5" t="str">
        <f t="shared" si="5"/>
        <v/>
      </c>
      <c r="AP49" s="5" t="str">
        <f t="shared" si="6"/>
        <v/>
      </c>
      <c r="AR49" s="5" t="str">
        <f t="shared" si="7"/>
        <v/>
      </c>
      <c r="AT49" s="2">
        <v>40</v>
      </c>
      <c r="AU49" s="5">
        <f t="shared" si="8"/>
        <v>0</v>
      </c>
      <c r="AV49" s="11">
        <f t="shared" si="9"/>
        <v>0</v>
      </c>
      <c r="AW49" s="5">
        <f t="shared" si="10"/>
        <v>0</v>
      </c>
    </row>
    <row r="50" spans="1:49" x14ac:dyDescent="0.25">
      <c r="A50" s="1" t="s">
        <v>118</v>
      </c>
      <c r="B50" s="1" t="s">
        <v>119</v>
      </c>
      <c r="C50" s="1" t="s">
        <v>120</v>
      </c>
      <c r="D50" s="1" t="s">
        <v>320</v>
      </c>
      <c r="E50" s="1" t="s">
        <v>87</v>
      </c>
      <c r="F50" s="1" t="s">
        <v>109</v>
      </c>
      <c r="G50" s="1" t="s">
        <v>53</v>
      </c>
      <c r="H50" s="1" t="s">
        <v>54</v>
      </c>
      <c r="I50" s="2">
        <v>9.11</v>
      </c>
      <c r="J50" s="2">
        <v>8.4600000000000009</v>
      </c>
      <c r="K50" s="2">
        <f t="shared" si="3"/>
        <v>8.4400000000000013</v>
      </c>
      <c r="L50" s="2" t="b">
        <f t="shared" si="4"/>
        <v>0</v>
      </c>
      <c r="M50" s="2">
        <f t="shared" si="0"/>
        <v>6.870000000000001</v>
      </c>
      <c r="N50" s="2">
        <f t="shared" si="1"/>
        <v>1.57</v>
      </c>
      <c r="AB50" s="9">
        <v>4.1500000000000004</v>
      </c>
      <c r="AC50" s="5">
        <v>1024.0125</v>
      </c>
      <c r="AD50" s="10">
        <v>2.72</v>
      </c>
      <c r="AE50" s="5">
        <v>604.5200000000001</v>
      </c>
      <c r="AN50" s="5" t="str">
        <f t="shared" si="5"/>
        <v/>
      </c>
      <c r="AP50" s="5" t="str">
        <f t="shared" si="6"/>
        <v/>
      </c>
      <c r="AR50" s="5" t="str">
        <f t="shared" si="7"/>
        <v/>
      </c>
      <c r="AT50" s="2">
        <v>1.57</v>
      </c>
      <c r="AU50" s="5">
        <f t="shared" si="8"/>
        <v>1628.5325000000003</v>
      </c>
      <c r="AV50" s="11">
        <f t="shared" si="9"/>
        <v>1.9705309016999913E-2</v>
      </c>
      <c r="AW50" s="5">
        <f t="shared" si="10"/>
        <v>19.705309016999912</v>
      </c>
    </row>
    <row r="51" spans="1:49" x14ac:dyDescent="0.25">
      <c r="A51" s="1" t="s">
        <v>121</v>
      </c>
      <c r="B51" s="1" t="s">
        <v>122</v>
      </c>
      <c r="C51" s="1" t="s">
        <v>123</v>
      </c>
      <c r="D51" s="1" t="s">
        <v>328</v>
      </c>
      <c r="E51" s="1" t="s">
        <v>76</v>
      </c>
      <c r="F51" s="1" t="s">
        <v>109</v>
      </c>
      <c r="G51" s="1" t="s">
        <v>53</v>
      </c>
      <c r="H51" s="1" t="s">
        <v>54</v>
      </c>
      <c r="I51" s="2">
        <v>160</v>
      </c>
      <c r="J51" s="2">
        <v>38.35</v>
      </c>
      <c r="K51" s="2">
        <f t="shared" si="3"/>
        <v>20.38</v>
      </c>
      <c r="L51" s="2" t="b">
        <f t="shared" si="4"/>
        <v>0</v>
      </c>
      <c r="M51" s="2">
        <f t="shared" si="0"/>
        <v>20.38</v>
      </c>
      <c r="N51" s="2">
        <f t="shared" si="1"/>
        <v>0</v>
      </c>
      <c r="V51" s="8">
        <v>20.38</v>
      </c>
      <c r="W51" s="5">
        <v>12554.08</v>
      </c>
      <c r="AN51" s="5" t="str">
        <f t="shared" si="5"/>
        <v/>
      </c>
      <c r="AP51" s="5" t="str">
        <f t="shared" si="6"/>
        <v/>
      </c>
      <c r="AR51" s="5" t="str">
        <f t="shared" si="7"/>
        <v/>
      </c>
      <c r="AU51" s="5">
        <f t="shared" si="8"/>
        <v>12554.08</v>
      </c>
      <c r="AV51" s="11">
        <f t="shared" si="9"/>
        <v>0.15190487498661417</v>
      </c>
      <c r="AW51" s="5">
        <f t="shared" si="10"/>
        <v>151.90487498661417</v>
      </c>
    </row>
    <row r="52" spans="1:49" x14ac:dyDescent="0.25">
      <c r="A52" s="1" t="s">
        <v>121</v>
      </c>
      <c r="B52" s="1" t="s">
        <v>122</v>
      </c>
      <c r="C52" s="1" t="s">
        <v>123</v>
      </c>
      <c r="D52" s="1" t="s">
        <v>328</v>
      </c>
      <c r="E52" s="1" t="s">
        <v>77</v>
      </c>
      <c r="F52" s="1" t="s">
        <v>109</v>
      </c>
      <c r="G52" s="1" t="s">
        <v>53</v>
      </c>
      <c r="H52" s="1" t="s">
        <v>54</v>
      </c>
      <c r="I52" s="2">
        <v>160</v>
      </c>
      <c r="J52" s="2">
        <v>38.85</v>
      </c>
      <c r="K52" s="2">
        <f t="shared" si="3"/>
        <v>26.11</v>
      </c>
      <c r="L52" s="2" t="b">
        <f t="shared" si="4"/>
        <v>0</v>
      </c>
      <c r="M52" s="2">
        <f t="shared" si="0"/>
        <v>26.11</v>
      </c>
      <c r="N52" s="2">
        <f t="shared" si="1"/>
        <v>0</v>
      </c>
      <c r="V52" s="8">
        <v>22.04</v>
      </c>
      <c r="W52" s="5">
        <v>13576.64</v>
      </c>
      <c r="AG52" s="2">
        <v>4.07</v>
      </c>
      <c r="AH52" s="5">
        <v>904.55750000000012</v>
      </c>
      <c r="AN52" s="5" t="str">
        <f t="shared" si="5"/>
        <v/>
      </c>
      <c r="AP52" s="5" t="str">
        <f t="shared" si="6"/>
        <v/>
      </c>
      <c r="AR52" s="5" t="str">
        <f t="shared" si="7"/>
        <v/>
      </c>
      <c r="AU52" s="5">
        <f t="shared" si="8"/>
        <v>14481.1975</v>
      </c>
      <c r="AV52" s="11">
        <f t="shared" si="9"/>
        <v>0.17522307456173367</v>
      </c>
      <c r="AW52" s="5">
        <f t="shared" si="10"/>
        <v>175.22307456173365</v>
      </c>
    </row>
    <row r="53" spans="1:49" x14ac:dyDescent="0.25">
      <c r="A53" s="1" t="s">
        <v>121</v>
      </c>
      <c r="B53" s="1" t="s">
        <v>122</v>
      </c>
      <c r="C53" s="1" t="s">
        <v>123</v>
      </c>
      <c r="D53" s="1" t="s">
        <v>328</v>
      </c>
      <c r="E53" s="1" t="s">
        <v>71</v>
      </c>
      <c r="F53" s="1" t="s">
        <v>109</v>
      </c>
      <c r="G53" s="1" t="s">
        <v>53</v>
      </c>
      <c r="H53" s="1" t="s">
        <v>54</v>
      </c>
      <c r="I53" s="2">
        <v>160</v>
      </c>
      <c r="J53" s="2">
        <v>39.46</v>
      </c>
      <c r="K53" s="2">
        <f t="shared" si="3"/>
        <v>8.9600000000000009</v>
      </c>
      <c r="L53" s="2" t="b">
        <f t="shared" si="4"/>
        <v>0</v>
      </c>
      <c r="M53" s="2">
        <f t="shared" si="0"/>
        <v>8.9600000000000009</v>
      </c>
      <c r="N53" s="2">
        <f t="shared" si="1"/>
        <v>0</v>
      </c>
      <c r="V53" s="8">
        <v>2.25</v>
      </c>
      <c r="W53" s="5">
        <v>1386</v>
      </c>
      <c r="AG53" s="2">
        <v>6.71</v>
      </c>
      <c r="AH53" s="5">
        <v>1491.2974999999999</v>
      </c>
      <c r="AN53" s="5" t="str">
        <f t="shared" si="5"/>
        <v/>
      </c>
      <c r="AP53" s="5" t="str">
        <f t="shared" si="6"/>
        <v/>
      </c>
      <c r="AR53" s="5" t="str">
        <f t="shared" si="7"/>
        <v/>
      </c>
      <c r="AU53" s="5">
        <f t="shared" si="8"/>
        <v>2877.2974999999997</v>
      </c>
      <c r="AV53" s="11">
        <f t="shared" si="9"/>
        <v>3.481541594738901E-2</v>
      </c>
      <c r="AW53" s="5">
        <f t="shared" si="10"/>
        <v>34.815415947389006</v>
      </c>
    </row>
    <row r="54" spans="1:49" x14ac:dyDescent="0.25">
      <c r="A54" s="1" t="s">
        <v>124</v>
      </c>
      <c r="B54" s="1" t="s">
        <v>125</v>
      </c>
      <c r="C54" s="1" t="s">
        <v>126</v>
      </c>
      <c r="D54" s="1" t="s">
        <v>326</v>
      </c>
      <c r="E54" s="1" t="s">
        <v>87</v>
      </c>
      <c r="F54" s="1" t="s">
        <v>127</v>
      </c>
      <c r="G54" s="1" t="s">
        <v>53</v>
      </c>
      <c r="H54" s="1" t="s">
        <v>54</v>
      </c>
      <c r="I54" s="2">
        <v>133.72999999999999</v>
      </c>
      <c r="J54" s="2">
        <v>37.659999999999997</v>
      </c>
      <c r="K54" s="2">
        <f t="shared" si="3"/>
        <v>37.659999999999997</v>
      </c>
      <c r="L54" s="2" t="b">
        <f t="shared" si="4"/>
        <v>0</v>
      </c>
      <c r="M54" s="2">
        <f t="shared" si="0"/>
        <v>37.659999999999997</v>
      </c>
      <c r="N54" s="2">
        <f t="shared" si="1"/>
        <v>0</v>
      </c>
      <c r="V54" s="8">
        <v>37.659999999999997</v>
      </c>
      <c r="W54" s="5">
        <v>23198.560000000001</v>
      </c>
      <c r="AN54" s="5" t="str">
        <f t="shared" si="5"/>
        <v/>
      </c>
      <c r="AP54" s="5" t="str">
        <f t="shared" si="6"/>
        <v/>
      </c>
      <c r="AR54" s="5" t="str">
        <f t="shared" si="7"/>
        <v/>
      </c>
      <c r="AU54" s="5">
        <f t="shared" si="8"/>
        <v>23198.560000000001</v>
      </c>
      <c r="AV54" s="11">
        <f t="shared" si="9"/>
        <v>0.28070351285553924</v>
      </c>
      <c r="AW54" s="5">
        <f t="shared" si="10"/>
        <v>280.7035128555392</v>
      </c>
    </row>
    <row r="55" spans="1:49" x14ac:dyDescent="0.25">
      <c r="A55" s="1" t="s">
        <v>124</v>
      </c>
      <c r="B55" s="1" t="s">
        <v>125</v>
      </c>
      <c r="C55" s="1" t="s">
        <v>126</v>
      </c>
      <c r="D55" s="1" t="s">
        <v>326</v>
      </c>
      <c r="E55" s="1" t="s">
        <v>86</v>
      </c>
      <c r="F55" s="1" t="s">
        <v>127</v>
      </c>
      <c r="G55" s="1" t="s">
        <v>53</v>
      </c>
      <c r="H55" s="1" t="s">
        <v>54</v>
      </c>
      <c r="I55" s="2">
        <v>133.72999999999999</v>
      </c>
      <c r="J55" s="2">
        <v>15.49</v>
      </c>
      <c r="K55" s="2">
        <f t="shared" si="3"/>
        <v>15.49</v>
      </c>
      <c r="L55" s="2" t="b">
        <f t="shared" si="4"/>
        <v>0</v>
      </c>
      <c r="M55" s="2">
        <f t="shared" si="0"/>
        <v>14.9</v>
      </c>
      <c r="N55" s="2">
        <f t="shared" si="1"/>
        <v>0.59</v>
      </c>
      <c r="V55" s="8">
        <v>14.9</v>
      </c>
      <c r="W55" s="5">
        <v>9178.4</v>
      </c>
      <c r="AN55" s="5" t="str">
        <f t="shared" si="5"/>
        <v/>
      </c>
      <c r="AP55" s="5" t="str">
        <f t="shared" si="6"/>
        <v/>
      </c>
      <c r="AR55" s="5" t="str">
        <f t="shared" si="7"/>
        <v/>
      </c>
      <c r="AT55" s="2">
        <v>0.59</v>
      </c>
      <c r="AU55" s="5">
        <f t="shared" si="8"/>
        <v>9178.4</v>
      </c>
      <c r="AV55" s="11">
        <f t="shared" si="9"/>
        <v>0.11105901066244116</v>
      </c>
      <c r="AW55" s="5">
        <f t="shared" si="10"/>
        <v>111.05901066244117</v>
      </c>
    </row>
    <row r="56" spans="1:49" x14ac:dyDescent="0.25">
      <c r="A56" s="1" t="s">
        <v>124</v>
      </c>
      <c r="B56" s="1" t="s">
        <v>125</v>
      </c>
      <c r="C56" s="1" t="s">
        <v>126</v>
      </c>
      <c r="D56" s="1" t="s">
        <v>326</v>
      </c>
      <c r="E56" s="1" t="s">
        <v>92</v>
      </c>
      <c r="F56" s="1" t="s">
        <v>127</v>
      </c>
      <c r="G56" s="1" t="s">
        <v>53</v>
      </c>
      <c r="H56" s="1" t="s">
        <v>54</v>
      </c>
      <c r="I56" s="2">
        <v>133.72999999999999</v>
      </c>
      <c r="J56" s="2">
        <v>38.630000000000003</v>
      </c>
      <c r="K56" s="2">
        <f t="shared" si="3"/>
        <v>38.630000000000003</v>
      </c>
      <c r="L56" s="2" t="b">
        <f t="shared" si="4"/>
        <v>0</v>
      </c>
      <c r="M56" s="2">
        <f t="shared" si="0"/>
        <v>38.21</v>
      </c>
      <c r="N56" s="2">
        <f t="shared" si="1"/>
        <v>0.42</v>
      </c>
      <c r="V56" s="8">
        <v>38.21</v>
      </c>
      <c r="W56" s="5">
        <v>23537.360000000001</v>
      </c>
      <c r="AN56" s="5" t="str">
        <f t="shared" si="5"/>
        <v/>
      </c>
      <c r="AP56" s="5" t="str">
        <f t="shared" si="6"/>
        <v/>
      </c>
      <c r="AR56" s="5" t="str">
        <f t="shared" si="7"/>
        <v/>
      </c>
      <c r="AT56" s="2">
        <v>0.42</v>
      </c>
      <c r="AU56" s="5">
        <f t="shared" si="8"/>
        <v>23537.360000000001</v>
      </c>
      <c r="AV56" s="11">
        <f t="shared" si="9"/>
        <v>0.2848030065377099</v>
      </c>
      <c r="AW56" s="5">
        <f t="shared" si="10"/>
        <v>284.8030065377099</v>
      </c>
    </row>
    <row r="57" spans="1:49" x14ac:dyDescent="0.25">
      <c r="A57" s="1" t="s">
        <v>124</v>
      </c>
      <c r="B57" s="1" t="s">
        <v>125</v>
      </c>
      <c r="C57" s="1" t="s">
        <v>126</v>
      </c>
      <c r="D57" s="1" t="s">
        <v>326</v>
      </c>
      <c r="E57" s="1" t="s">
        <v>93</v>
      </c>
      <c r="F57" s="1" t="s">
        <v>127</v>
      </c>
      <c r="G57" s="1" t="s">
        <v>53</v>
      </c>
      <c r="H57" s="1" t="s">
        <v>54</v>
      </c>
      <c r="I57" s="2">
        <v>133.72999999999999</v>
      </c>
      <c r="J57" s="2">
        <v>36.630000000000003</v>
      </c>
      <c r="K57" s="2">
        <f t="shared" si="3"/>
        <v>36.630000000000003</v>
      </c>
      <c r="L57" s="2" t="b">
        <f t="shared" si="4"/>
        <v>0</v>
      </c>
      <c r="M57" s="2">
        <f t="shared" si="0"/>
        <v>36.630000000000003</v>
      </c>
      <c r="N57" s="2">
        <f t="shared" si="1"/>
        <v>0</v>
      </c>
      <c r="V57" s="8">
        <v>36.630000000000003</v>
      </c>
      <c r="W57" s="5">
        <v>22564.080000000002</v>
      </c>
      <c r="AN57" s="5" t="str">
        <f t="shared" si="5"/>
        <v/>
      </c>
      <c r="AP57" s="5" t="str">
        <f t="shared" si="6"/>
        <v/>
      </c>
      <c r="AR57" s="5" t="str">
        <f t="shared" si="7"/>
        <v/>
      </c>
      <c r="AU57" s="5">
        <f t="shared" si="8"/>
        <v>22564.080000000002</v>
      </c>
      <c r="AV57" s="11">
        <f t="shared" si="9"/>
        <v>0.27302627923256512</v>
      </c>
      <c r="AW57" s="5">
        <f t="shared" si="10"/>
        <v>273.02627923256512</v>
      </c>
    </row>
    <row r="58" spans="1:49" x14ac:dyDescent="0.25">
      <c r="A58" s="1" t="s">
        <v>128</v>
      </c>
      <c r="B58" s="1" t="s">
        <v>115</v>
      </c>
      <c r="C58" s="1" t="s">
        <v>116</v>
      </c>
      <c r="D58" s="1" t="s">
        <v>329</v>
      </c>
      <c r="E58" s="1" t="s">
        <v>86</v>
      </c>
      <c r="F58" s="1" t="s">
        <v>127</v>
      </c>
      <c r="G58" s="1" t="s">
        <v>53</v>
      </c>
      <c r="H58" s="1" t="s">
        <v>54</v>
      </c>
      <c r="I58" s="2">
        <v>26.27</v>
      </c>
      <c r="J58" s="2">
        <v>24.93</v>
      </c>
      <c r="K58" s="2">
        <f t="shared" si="3"/>
        <v>24.930000000000003</v>
      </c>
      <c r="L58" s="2" t="b">
        <f t="shared" si="4"/>
        <v>0</v>
      </c>
      <c r="M58" s="2">
        <f t="shared" si="0"/>
        <v>0.01</v>
      </c>
      <c r="N58" s="2">
        <f t="shared" si="1"/>
        <v>24.92</v>
      </c>
      <c r="V58" s="8">
        <v>0.01</v>
      </c>
      <c r="W58" s="5">
        <v>6.16</v>
      </c>
      <c r="AN58" s="5" t="str">
        <f t="shared" si="5"/>
        <v/>
      </c>
      <c r="AP58" s="5" t="str">
        <f t="shared" si="6"/>
        <v/>
      </c>
      <c r="AR58" s="5" t="str">
        <f t="shared" si="7"/>
        <v/>
      </c>
      <c r="AT58" s="2">
        <v>24.92</v>
      </c>
      <c r="AU58" s="5">
        <f t="shared" si="8"/>
        <v>6.16</v>
      </c>
      <c r="AV58" s="11">
        <f t="shared" si="9"/>
        <v>7.4536248766739039E-5</v>
      </c>
      <c r="AW58" s="5">
        <f t="shared" si="10"/>
        <v>7.4536248766739033E-2</v>
      </c>
    </row>
    <row r="59" spans="1:49" x14ac:dyDescent="0.25">
      <c r="A59" s="1" t="s">
        <v>128</v>
      </c>
      <c r="B59" s="1" t="s">
        <v>115</v>
      </c>
      <c r="C59" s="1" t="s">
        <v>116</v>
      </c>
      <c r="D59" s="1" t="s">
        <v>329</v>
      </c>
      <c r="E59" s="1" t="s">
        <v>92</v>
      </c>
      <c r="F59" s="1" t="s">
        <v>127</v>
      </c>
      <c r="G59" s="1" t="s">
        <v>53</v>
      </c>
      <c r="H59" s="1" t="s">
        <v>54</v>
      </c>
      <c r="I59" s="2">
        <v>26.27</v>
      </c>
      <c r="J59" s="2">
        <v>1.3</v>
      </c>
      <c r="K59" s="2">
        <f t="shared" si="3"/>
        <v>1.3</v>
      </c>
      <c r="L59" s="2" t="b">
        <f t="shared" si="4"/>
        <v>0</v>
      </c>
      <c r="M59" s="2">
        <f t="shared" si="0"/>
        <v>0.03</v>
      </c>
      <c r="N59" s="2">
        <f t="shared" si="1"/>
        <v>1.27</v>
      </c>
      <c r="V59" s="8">
        <v>0.03</v>
      </c>
      <c r="W59" s="5">
        <v>18.48</v>
      </c>
      <c r="AN59" s="5" t="str">
        <f t="shared" si="5"/>
        <v/>
      </c>
      <c r="AP59" s="5" t="str">
        <f t="shared" si="6"/>
        <v/>
      </c>
      <c r="AR59" s="5" t="str">
        <f t="shared" si="7"/>
        <v/>
      </c>
      <c r="AT59" s="2">
        <v>1.27</v>
      </c>
      <c r="AU59" s="5">
        <f t="shared" si="8"/>
        <v>18.48</v>
      </c>
      <c r="AV59" s="11">
        <f t="shared" si="9"/>
        <v>2.236087463002171E-4</v>
      </c>
      <c r="AW59" s="5">
        <f t="shared" si="10"/>
        <v>0.2236087463002171</v>
      </c>
    </row>
    <row r="60" spans="1:49" x14ac:dyDescent="0.25">
      <c r="A60" s="1" t="s">
        <v>129</v>
      </c>
      <c r="B60" s="1" t="s">
        <v>115</v>
      </c>
      <c r="C60" s="1" t="s">
        <v>116</v>
      </c>
      <c r="D60" s="1" t="s">
        <v>329</v>
      </c>
      <c r="E60" s="1" t="s">
        <v>65</v>
      </c>
      <c r="F60" s="1" t="s">
        <v>127</v>
      </c>
      <c r="G60" s="1" t="s">
        <v>53</v>
      </c>
      <c r="H60" s="1" t="s">
        <v>54</v>
      </c>
      <c r="I60" s="2">
        <v>160</v>
      </c>
      <c r="J60" s="2">
        <v>38.549999999999997</v>
      </c>
      <c r="K60" s="2">
        <f t="shared" si="3"/>
        <v>25.88</v>
      </c>
      <c r="L60" s="2" t="b">
        <f t="shared" si="4"/>
        <v>0</v>
      </c>
      <c r="M60" s="2">
        <f t="shared" si="0"/>
        <v>0</v>
      </c>
      <c r="N60" s="2">
        <f t="shared" si="1"/>
        <v>25.88</v>
      </c>
      <c r="AN60" s="5" t="str">
        <f t="shared" si="5"/>
        <v/>
      </c>
      <c r="AP60" s="5" t="str">
        <f t="shared" si="6"/>
        <v/>
      </c>
      <c r="AR60" s="5" t="str">
        <f t="shared" si="7"/>
        <v/>
      </c>
      <c r="AT60" s="2">
        <v>25.88</v>
      </c>
      <c r="AU60" s="5">
        <f t="shared" si="8"/>
        <v>0</v>
      </c>
      <c r="AV60" s="11">
        <f t="shared" si="9"/>
        <v>0</v>
      </c>
      <c r="AW60" s="5">
        <f t="shared" si="10"/>
        <v>0</v>
      </c>
    </row>
    <row r="61" spans="1:49" x14ac:dyDescent="0.25">
      <c r="A61" s="1" t="s">
        <v>129</v>
      </c>
      <c r="B61" s="1" t="s">
        <v>115</v>
      </c>
      <c r="C61" s="1" t="s">
        <v>116</v>
      </c>
      <c r="D61" s="1" t="s">
        <v>329</v>
      </c>
      <c r="E61" s="1" t="s">
        <v>62</v>
      </c>
      <c r="F61" s="1" t="s">
        <v>127</v>
      </c>
      <c r="G61" s="1" t="s">
        <v>53</v>
      </c>
      <c r="H61" s="1" t="s">
        <v>54</v>
      </c>
      <c r="I61" s="2">
        <v>160</v>
      </c>
      <c r="J61" s="2">
        <v>36.65</v>
      </c>
      <c r="K61" s="2">
        <f t="shared" si="3"/>
        <v>36.65</v>
      </c>
      <c r="L61" s="2" t="b">
        <f t="shared" si="4"/>
        <v>0</v>
      </c>
      <c r="M61" s="2">
        <f t="shared" si="0"/>
        <v>0</v>
      </c>
      <c r="N61" s="2">
        <f t="shared" si="1"/>
        <v>36.65</v>
      </c>
      <c r="AN61" s="5" t="str">
        <f t="shared" si="5"/>
        <v/>
      </c>
      <c r="AP61" s="5" t="str">
        <f t="shared" si="6"/>
        <v/>
      </c>
      <c r="AR61" s="5" t="str">
        <f t="shared" si="7"/>
        <v/>
      </c>
      <c r="AT61" s="2">
        <v>36.65</v>
      </c>
      <c r="AU61" s="5">
        <f t="shared" si="8"/>
        <v>0</v>
      </c>
      <c r="AV61" s="11">
        <f t="shared" si="9"/>
        <v>0</v>
      </c>
      <c r="AW61" s="5">
        <f t="shared" si="10"/>
        <v>0</v>
      </c>
    </row>
    <row r="62" spans="1:49" x14ac:dyDescent="0.25">
      <c r="A62" s="1" t="s">
        <v>129</v>
      </c>
      <c r="B62" s="1" t="s">
        <v>115</v>
      </c>
      <c r="C62" s="1" t="s">
        <v>116</v>
      </c>
      <c r="D62" s="1" t="s">
        <v>329</v>
      </c>
      <c r="E62" s="1" t="s">
        <v>63</v>
      </c>
      <c r="F62" s="1" t="s">
        <v>127</v>
      </c>
      <c r="G62" s="1" t="s">
        <v>53</v>
      </c>
      <c r="H62" s="1" t="s">
        <v>54</v>
      </c>
      <c r="I62" s="2">
        <v>160</v>
      </c>
      <c r="J62" s="2">
        <v>38.840000000000003</v>
      </c>
      <c r="K62" s="2">
        <f t="shared" si="3"/>
        <v>38.840000000000003</v>
      </c>
      <c r="L62" s="2" t="b">
        <f t="shared" si="4"/>
        <v>0</v>
      </c>
      <c r="M62" s="2">
        <f t="shared" si="0"/>
        <v>0</v>
      </c>
      <c r="N62" s="2">
        <f t="shared" si="1"/>
        <v>38.840000000000003</v>
      </c>
      <c r="AN62" s="5" t="str">
        <f t="shared" si="5"/>
        <v/>
      </c>
      <c r="AP62" s="5" t="str">
        <f t="shared" si="6"/>
        <v/>
      </c>
      <c r="AR62" s="5" t="str">
        <f t="shared" si="7"/>
        <v/>
      </c>
      <c r="AT62" s="2">
        <v>38.840000000000003</v>
      </c>
      <c r="AU62" s="5">
        <f t="shared" si="8"/>
        <v>0</v>
      </c>
      <c r="AV62" s="11">
        <f t="shared" si="9"/>
        <v>0</v>
      </c>
      <c r="AW62" s="5">
        <f t="shared" si="10"/>
        <v>0</v>
      </c>
    </row>
    <row r="63" spans="1:49" x14ac:dyDescent="0.25">
      <c r="A63" s="1" t="s">
        <v>129</v>
      </c>
      <c r="B63" s="1" t="s">
        <v>115</v>
      </c>
      <c r="C63" s="1" t="s">
        <v>116</v>
      </c>
      <c r="D63" s="1" t="s">
        <v>329</v>
      </c>
      <c r="E63" s="1" t="s">
        <v>66</v>
      </c>
      <c r="F63" s="1" t="s">
        <v>127</v>
      </c>
      <c r="G63" s="1" t="s">
        <v>53</v>
      </c>
      <c r="H63" s="1" t="s">
        <v>54</v>
      </c>
      <c r="I63" s="2">
        <v>160</v>
      </c>
      <c r="J63" s="2">
        <v>41.29</v>
      </c>
      <c r="K63" s="2">
        <f t="shared" si="3"/>
        <v>40</v>
      </c>
      <c r="L63" s="2" t="b">
        <f t="shared" si="4"/>
        <v>0</v>
      </c>
      <c r="M63" s="2">
        <f t="shared" si="0"/>
        <v>0</v>
      </c>
      <c r="N63" s="2">
        <f t="shared" si="1"/>
        <v>40</v>
      </c>
      <c r="AN63" s="5" t="str">
        <f t="shared" si="5"/>
        <v/>
      </c>
      <c r="AP63" s="5" t="str">
        <f t="shared" si="6"/>
        <v/>
      </c>
      <c r="AR63" s="5" t="str">
        <f t="shared" si="7"/>
        <v/>
      </c>
      <c r="AT63" s="2">
        <v>40</v>
      </c>
      <c r="AU63" s="5">
        <f t="shared" si="8"/>
        <v>0</v>
      </c>
      <c r="AV63" s="11">
        <f t="shared" si="9"/>
        <v>0</v>
      </c>
      <c r="AW63" s="5">
        <f t="shared" si="10"/>
        <v>0</v>
      </c>
    </row>
    <row r="64" spans="1:49" x14ac:dyDescent="0.25">
      <c r="A64" s="1" t="s">
        <v>130</v>
      </c>
      <c r="B64" s="1" t="s">
        <v>131</v>
      </c>
      <c r="C64" s="1" t="s">
        <v>132</v>
      </c>
      <c r="D64" s="1" t="s">
        <v>326</v>
      </c>
      <c r="E64" s="1" t="s">
        <v>88</v>
      </c>
      <c r="F64" s="1" t="s">
        <v>127</v>
      </c>
      <c r="G64" s="1" t="s">
        <v>53</v>
      </c>
      <c r="H64" s="1" t="s">
        <v>54</v>
      </c>
      <c r="I64" s="2">
        <v>55.38</v>
      </c>
      <c r="J64" s="2">
        <v>24.2</v>
      </c>
      <c r="K64" s="2">
        <f t="shared" si="3"/>
        <v>24.21</v>
      </c>
      <c r="L64" s="2" t="b">
        <f t="shared" si="4"/>
        <v>0</v>
      </c>
      <c r="M64" s="2">
        <f t="shared" si="0"/>
        <v>24.11</v>
      </c>
      <c r="N64" s="2">
        <f t="shared" si="1"/>
        <v>0.1</v>
      </c>
      <c r="V64" s="8">
        <v>24.11</v>
      </c>
      <c r="W64" s="5">
        <v>14851.76</v>
      </c>
      <c r="AN64" s="5" t="str">
        <f t="shared" si="5"/>
        <v/>
      </c>
      <c r="AP64" s="5" t="str">
        <f t="shared" si="6"/>
        <v/>
      </c>
      <c r="AR64" s="5" t="str">
        <f t="shared" si="7"/>
        <v/>
      </c>
      <c r="AT64" s="2">
        <v>0.1</v>
      </c>
      <c r="AU64" s="5">
        <f t="shared" si="8"/>
        <v>14851.76</v>
      </c>
      <c r="AV64" s="11">
        <f t="shared" si="9"/>
        <v>0.17970689577660781</v>
      </c>
      <c r="AW64" s="5">
        <f t="shared" si="10"/>
        <v>179.70689577660781</v>
      </c>
    </row>
    <row r="65" spans="1:49" x14ac:dyDescent="0.25">
      <c r="A65" s="1" t="s">
        <v>130</v>
      </c>
      <c r="B65" s="1" t="s">
        <v>131</v>
      </c>
      <c r="C65" s="1" t="s">
        <v>132</v>
      </c>
      <c r="D65" s="1" t="s">
        <v>326</v>
      </c>
      <c r="E65" s="1" t="s">
        <v>81</v>
      </c>
      <c r="F65" s="1" t="s">
        <v>127</v>
      </c>
      <c r="G65" s="1" t="s">
        <v>53</v>
      </c>
      <c r="H65" s="1" t="s">
        <v>54</v>
      </c>
      <c r="I65" s="2">
        <v>55.38</v>
      </c>
      <c r="J65" s="2">
        <v>25.2</v>
      </c>
      <c r="K65" s="2">
        <f t="shared" si="3"/>
        <v>25.2</v>
      </c>
      <c r="L65" s="2" t="b">
        <f t="shared" si="4"/>
        <v>0</v>
      </c>
      <c r="M65" s="2">
        <f t="shared" si="0"/>
        <v>25.2</v>
      </c>
      <c r="N65" s="2">
        <f t="shared" si="1"/>
        <v>0</v>
      </c>
      <c r="V65" s="8">
        <v>25.2</v>
      </c>
      <c r="W65" s="5">
        <v>15523.2</v>
      </c>
      <c r="AN65" s="5" t="str">
        <f t="shared" si="5"/>
        <v/>
      </c>
      <c r="AP65" s="5" t="str">
        <f t="shared" si="6"/>
        <v/>
      </c>
      <c r="AR65" s="5" t="str">
        <f t="shared" si="7"/>
        <v/>
      </c>
      <c r="AU65" s="5">
        <f t="shared" si="8"/>
        <v>15523.2</v>
      </c>
      <c r="AV65" s="11">
        <f t="shared" si="9"/>
        <v>0.18783134689218239</v>
      </c>
      <c r="AW65" s="5">
        <f t="shared" si="10"/>
        <v>187.83134689218238</v>
      </c>
    </row>
    <row r="66" spans="1:49" x14ac:dyDescent="0.25">
      <c r="A66" s="1" t="s">
        <v>133</v>
      </c>
      <c r="B66" s="1" t="s">
        <v>115</v>
      </c>
      <c r="C66" s="1" t="s">
        <v>116</v>
      </c>
      <c r="D66" s="1" t="s">
        <v>329</v>
      </c>
      <c r="E66" s="1" t="s">
        <v>58</v>
      </c>
      <c r="F66" s="1" t="s">
        <v>127</v>
      </c>
      <c r="G66" s="1" t="s">
        <v>53</v>
      </c>
      <c r="H66" s="1" t="s">
        <v>54</v>
      </c>
      <c r="I66" s="2">
        <v>104.62</v>
      </c>
      <c r="J66" s="2">
        <v>38.61</v>
      </c>
      <c r="K66" s="2">
        <f t="shared" si="3"/>
        <v>38.61</v>
      </c>
      <c r="L66" s="2" t="b">
        <f t="shared" si="4"/>
        <v>0</v>
      </c>
      <c r="M66" s="2">
        <f t="shared" si="0"/>
        <v>0</v>
      </c>
      <c r="N66" s="2">
        <f t="shared" si="1"/>
        <v>38.61</v>
      </c>
      <c r="AN66" s="5" t="str">
        <f t="shared" si="5"/>
        <v/>
      </c>
      <c r="AP66" s="5" t="str">
        <f t="shared" si="6"/>
        <v/>
      </c>
      <c r="AR66" s="5" t="str">
        <f t="shared" si="7"/>
        <v/>
      </c>
      <c r="AT66" s="2">
        <v>38.61</v>
      </c>
      <c r="AU66" s="5">
        <f t="shared" si="8"/>
        <v>0</v>
      </c>
      <c r="AV66" s="11">
        <f t="shared" si="9"/>
        <v>0</v>
      </c>
      <c r="AW66" s="5">
        <f t="shared" si="10"/>
        <v>0</v>
      </c>
    </row>
    <row r="67" spans="1:49" x14ac:dyDescent="0.25">
      <c r="A67" s="1" t="s">
        <v>133</v>
      </c>
      <c r="B67" s="1" t="s">
        <v>115</v>
      </c>
      <c r="C67" s="1" t="s">
        <v>116</v>
      </c>
      <c r="D67" s="1" t="s">
        <v>329</v>
      </c>
      <c r="E67" s="1" t="s">
        <v>88</v>
      </c>
      <c r="F67" s="1" t="s">
        <v>127</v>
      </c>
      <c r="G67" s="1" t="s">
        <v>53</v>
      </c>
      <c r="H67" s="1" t="s">
        <v>54</v>
      </c>
      <c r="I67" s="2">
        <v>104.62</v>
      </c>
      <c r="J67" s="2">
        <v>11.99</v>
      </c>
      <c r="K67" s="2">
        <f t="shared" si="3"/>
        <v>11.99</v>
      </c>
      <c r="L67" s="2" t="b">
        <f t="shared" si="4"/>
        <v>0</v>
      </c>
      <c r="M67" s="2">
        <f t="shared" ref="M67:M130" si="11">SUM(P67,R67,T67,V67,X67,Z67,AB67,AD67,AG67,AI67,AK67)</f>
        <v>0</v>
      </c>
      <c r="N67" s="2">
        <f t="shared" ref="N67:N130" si="12">SUM(O67,AF67,AM67,AO67,AQ67,AS67,AT67)</f>
        <v>11.99</v>
      </c>
      <c r="AN67" s="5" t="str">
        <f t="shared" ref="AN67:AN130" si="13">IF(AM67&gt;0,AM67*$AN$1,"")</f>
        <v/>
      </c>
      <c r="AP67" s="5" t="str">
        <f t="shared" ref="AP67:AP130" si="14">IF(AO67&gt;0,AO67*$AP$1,"")</f>
        <v/>
      </c>
      <c r="AR67" s="5" t="str">
        <f t="shared" ref="AR67:AR130" si="15">IF(AQ67&gt;0,AQ67*$AR$1,"")</f>
        <v/>
      </c>
      <c r="AT67" s="2">
        <v>11.99</v>
      </c>
      <c r="AU67" s="5">
        <f t="shared" si="8"/>
        <v>0</v>
      </c>
      <c r="AV67" s="11">
        <f t="shared" si="9"/>
        <v>0</v>
      </c>
      <c r="AW67" s="5">
        <f t="shared" si="10"/>
        <v>0</v>
      </c>
    </row>
    <row r="68" spans="1:49" x14ac:dyDescent="0.25">
      <c r="A68" s="1" t="s">
        <v>133</v>
      </c>
      <c r="B68" s="1" t="s">
        <v>115</v>
      </c>
      <c r="C68" s="1" t="s">
        <v>116</v>
      </c>
      <c r="D68" s="1" t="s">
        <v>329</v>
      </c>
      <c r="E68" s="1" t="s">
        <v>81</v>
      </c>
      <c r="F68" s="1" t="s">
        <v>127</v>
      </c>
      <c r="G68" s="1" t="s">
        <v>53</v>
      </c>
      <c r="H68" s="1" t="s">
        <v>54</v>
      </c>
      <c r="I68" s="2">
        <v>104.62</v>
      </c>
      <c r="J68" s="2">
        <v>12.53</v>
      </c>
      <c r="K68" s="2">
        <f t="shared" ref="K68:K131" si="16">SUM(M68:N68)</f>
        <v>12.53</v>
      </c>
      <c r="L68" s="2" t="b">
        <f t="shared" ref="L68:L131" si="17">IF(K68&gt;(J68+0.01),1)</f>
        <v>0</v>
      </c>
      <c r="M68" s="2">
        <f t="shared" si="11"/>
        <v>0</v>
      </c>
      <c r="N68" s="2">
        <f t="shared" si="12"/>
        <v>12.53</v>
      </c>
      <c r="AN68" s="5" t="str">
        <f t="shared" si="13"/>
        <v/>
      </c>
      <c r="AP68" s="5" t="str">
        <f t="shared" si="14"/>
        <v/>
      </c>
      <c r="AR68" s="5" t="str">
        <f t="shared" si="15"/>
        <v/>
      </c>
      <c r="AT68" s="2">
        <v>12.53</v>
      </c>
      <c r="AU68" s="5">
        <f t="shared" ref="AU68:AU131" si="18">SUM(Q68,S68,U68,W68,Y68,AA68,AC68,AE68,AH68,AJ68,AL68)</f>
        <v>0</v>
      </c>
      <c r="AV68" s="11">
        <f t="shared" ref="AV68:AV131" si="19">(AU68/$AU$263)*100</f>
        <v>0</v>
      </c>
      <c r="AW68" s="5">
        <f t="shared" ref="AW68:AW131" si="20">(AV68/100)*$AW$1</f>
        <v>0</v>
      </c>
    </row>
    <row r="69" spans="1:49" x14ac:dyDescent="0.25">
      <c r="A69" s="1" t="s">
        <v>133</v>
      </c>
      <c r="B69" s="1" t="s">
        <v>115</v>
      </c>
      <c r="C69" s="1" t="s">
        <v>116</v>
      </c>
      <c r="D69" s="1" t="s">
        <v>329</v>
      </c>
      <c r="E69" s="1" t="s">
        <v>85</v>
      </c>
      <c r="F69" s="1" t="s">
        <v>127</v>
      </c>
      <c r="G69" s="1" t="s">
        <v>53</v>
      </c>
      <c r="H69" s="1" t="s">
        <v>54</v>
      </c>
      <c r="I69" s="2">
        <v>104.62</v>
      </c>
      <c r="J69" s="2">
        <v>40.950000000000003</v>
      </c>
      <c r="K69" s="2">
        <f t="shared" si="16"/>
        <v>40</v>
      </c>
      <c r="L69" s="2" t="b">
        <f t="shared" si="17"/>
        <v>0</v>
      </c>
      <c r="M69" s="2">
        <f t="shared" si="11"/>
        <v>0</v>
      </c>
      <c r="N69" s="2">
        <f t="shared" si="12"/>
        <v>40</v>
      </c>
      <c r="AN69" s="5" t="str">
        <f t="shared" si="13"/>
        <v/>
      </c>
      <c r="AP69" s="5" t="str">
        <f t="shared" si="14"/>
        <v/>
      </c>
      <c r="AR69" s="5" t="str">
        <f t="shared" si="15"/>
        <v/>
      </c>
      <c r="AT69" s="2">
        <v>40</v>
      </c>
      <c r="AU69" s="5">
        <f t="shared" si="18"/>
        <v>0</v>
      </c>
      <c r="AV69" s="11">
        <f t="shared" si="19"/>
        <v>0</v>
      </c>
      <c r="AW69" s="5">
        <f t="shared" si="20"/>
        <v>0</v>
      </c>
    </row>
    <row r="70" spans="1:49" x14ac:dyDescent="0.25">
      <c r="A70" s="1" t="s">
        <v>134</v>
      </c>
      <c r="B70" s="1" t="s">
        <v>115</v>
      </c>
      <c r="C70" s="1" t="s">
        <v>116</v>
      </c>
      <c r="D70" s="1" t="s">
        <v>329</v>
      </c>
      <c r="E70" s="1" t="s">
        <v>76</v>
      </c>
      <c r="F70" s="1" t="s">
        <v>127</v>
      </c>
      <c r="G70" s="1" t="s">
        <v>53</v>
      </c>
      <c r="H70" s="1" t="s">
        <v>54</v>
      </c>
      <c r="I70" s="2">
        <v>160</v>
      </c>
      <c r="J70" s="2">
        <v>37.67</v>
      </c>
      <c r="K70" s="2">
        <f t="shared" si="16"/>
        <v>37.67</v>
      </c>
      <c r="L70" s="2" t="b">
        <f t="shared" si="17"/>
        <v>0</v>
      </c>
      <c r="M70" s="2">
        <f t="shared" si="11"/>
        <v>0</v>
      </c>
      <c r="N70" s="2">
        <f t="shared" si="12"/>
        <v>37.67</v>
      </c>
      <c r="AN70" s="5" t="str">
        <f t="shared" si="13"/>
        <v/>
      </c>
      <c r="AP70" s="5" t="str">
        <f t="shared" si="14"/>
        <v/>
      </c>
      <c r="AR70" s="5" t="str">
        <f t="shared" si="15"/>
        <v/>
      </c>
      <c r="AT70" s="2">
        <v>37.67</v>
      </c>
      <c r="AU70" s="5">
        <f t="shared" si="18"/>
        <v>0</v>
      </c>
      <c r="AV70" s="11">
        <f t="shared" si="19"/>
        <v>0</v>
      </c>
      <c r="AW70" s="5">
        <f t="shared" si="20"/>
        <v>0</v>
      </c>
    </row>
    <row r="71" spans="1:49" x14ac:dyDescent="0.25">
      <c r="A71" s="1" t="s">
        <v>134</v>
      </c>
      <c r="B71" s="1" t="s">
        <v>115</v>
      </c>
      <c r="C71" s="1" t="s">
        <v>116</v>
      </c>
      <c r="D71" s="1" t="s">
        <v>329</v>
      </c>
      <c r="E71" s="1" t="s">
        <v>51</v>
      </c>
      <c r="F71" s="1" t="s">
        <v>127</v>
      </c>
      <c r="G71" s="1" t="s">
        <v>53</v>
      </c>
      <c r="H71" s="1" t="s">
        <v>54</v>
      </c>
      <c r="I71" s="2">
        <v>160</v>
      </c>
      <c r="J71" s="2">
        <v>40.57</v>
      </c>
      <c r="K71" s="2">
        <f t="shared" si="16"/>
        <v>40</v>
      </c>
      <c r="L71" s="2" t="b">
        <f t="shared" si="17"/>
        <v>0</v>
      </c>
      <c r="M71" s="2">
        <f t="shared" si="11"/>
        <v>0</v>
      </c>
      <c r="N71" s="2">
        <f t="shared" si="12"/>
        <v>40</v>
      </c>
      <c r="AN71" s="5" t="str">
        <f t="shared" si="13"/>
        <v/>
      </c>
      <c r="AP71" s="5" t="str">
        <f t="shared" si="14"/>
        <v/>
      </c>
      <c r="AR71" s="5" t="str">
        <f t="shared" si="15"/>
        <v/>
      </c>
      <c r="AT71" s="2">
        <v>40</v>
      </c>
      <c r="AU71" s="5">
        <f t="shared" si="18"/>
        <v>0</v>
      </c>
      <c r="AV71" s="11">
        <f t="shared" si="19"/>
        <v>0</v>
      </c>
      <c r="AW71" s="5">
        <f t="shared" si="20"/>
        <v>0</v>
      </c>
    </row>
    <row r="72" spans="1:49" x14ac:dyDescent="0.25">
      <c r="A72" s="1" t="s">
        <v>134</v>
      </c>
      <c r="B72" s="1" t="s">
        <v>115</v>
      </c>
      <c r="C72" s="1" t="s">
        <v>116</v>
      </c>
      <c r="D72" s="1" t="s">
        <v>329</v>
      </c>
      <c r="E72" s="1" t="s">
        <v>71</v>
      </c>
      <c r="F72" s="1" t="s">
        <v>127</v>
      </c>
      <c r="G72" s="1" t="s">
        <v>53</v>
      </c>
      <c r="H72" s="1" t="s">
        <v>54</v>
      </c>
      <c r="I72" s="2">
        <v>160</v>
      </c>
      <c r="J72" s="2">
        <v>40.83</v>
      </c>
      <c r="K72" s="2">
        <f t="shared" si="16"/>
        <v>40</v>
      </c>
      <c r="L72" s="2" t="b">
        <f t="shared" si="17"/>
        <v>0</v>
      </c>
      <c r="M72" s="2">
        <f t="shared" si="11"/>
        <v>0</v>
      </c>
      <c r="N72" s="2">
        <f t="shared" si="12"/>
        <v>40</v>
      </c>
      <c r="AN72" s="5" t="str">
        <f t="shared" si="13"/>
        <v/>
      </c>
      <c r="AP72" s="5" t="str">
        <f t="shared" si="14"/>
        <v/>
      </c>
      <c r="AR72" s="5" t="str">
        <f t="shared" si="15"/>
        <v/>
      </c>
      <c r="AT72" s="2">
        <v>40</v>
      </c>
      <c r="AU72" s="5">
        <f t="shared" si="18"/>
        <v>0</v>
      </c>
      <c r="AV72" s="11">
        <f t="shared" si="19"/>
        <v>0</v>
      </c>
      <c r="AW72" s="5">
        <f t="shared" si="20"/>
        <v>0</v>
      </c>
    </row>
    <row r="73" spans="1:49" x14ac:dyDescent="0.25">
      <c r="A73" s="1" t="s">
        <v>134</v>
      </c>
      <c r="B73" s="1" t="s">
        <v>115</v>
      </c>
      <c r="C73" s="1" t="s">
        <v>116</v>
      </c>
      <c r="D73" s="1" t="s">
        <v>329</v>
      </c>
      <c r="E73" s="1" t="s">
        <v>77</v>
      </c>
      <c r="F73" s="1" t="s">
        <v>127</v>
      </c>
      <c r="G73" s="1" t="s">
        <v>53</v>
      </c>
      <c r="H73" s="1" t="s">
        <v>54</v>
      </c>
      <c r="I73" s="2">
        <v>160</v>
      </c>
      <c r="J73" s="2">
        <v>37.11</v>
      </c>
      <c r="K73" s="2">
        <f t="shared" si="16"/>
        <v>37.11</v>
      </c>
      <c r="L73" s="2" t="b">
        <f t="shared" si="17"/>
        <v>0</v>
      </c>
      <c r="M73" s="2">
        <f t="shared" si="11"/>
        <v>0</v>
      </c>
      <c r="N73" s="2">
        <f t="shared" si="12"/>
        <v>37.11</v>
      </c>
      <c r="AN73" s="5" t="str">
        <f t="shared" si="13"/>
        <v/>
      </c>
      <c r="AP73" s="5" t="str">
        <f t="shared" si="14"/>
        <v/>
      </c>
      <c r="AR73" s="5" t="str">
        <f t="shared" si="15"/>
        <v/>
      </c>
      <c r="AT73" s="2">
        <v>37.11</v>
      </c>
      <c r="AU73" s="5">
        <f t="shared" si="18"/>
        <v>0</v>
      </c>
      <c r="AV73" s="11">
        <f t="shared" si="19"/>
        <v>0</v>
      </c>
      <c r="AW73" s="5">
        <f t="shared" si="20"/>
        <v>0</v>
      </c>
    </row>
    <row r="74" spans="1:49" x14ac:dyDescent="0.25">
      <c r="A74" s="1" t="s">
        <v>135</v>
      </c>
      <c r="B74" s="1" t="s">
        <v>136</v>
      </c>
      <c r="C74" s="1" t="s">
        <v>137</v>
      </c>
      <c r="D74" s="1" t="s">
        <v>325</v>
      </c>
      <c r="E74" s="1" t="s">
        <v>85</v>
      </c>
      <c r="F74" s="1" t="s">
        <v>138</v>
      </c>
      <c r="G74" s="1" t="s">
        <v>53</v>
      </c>
      <c r="H74" s="1" t="s">
        <v>54</v>
      </c>
      <c r="I74" s="2">
        <v>80</v>
      </c>
      <c r="J74" s="2">
        <v>40.450000000000003</v>
      </c>
      <c r="K74" s="2">
        <f t="shared" si="16"/>
        <v>40</v>
      </c>
      <c r="L74" s="2" t="b">
        <f t="shared" si="17"/>
        <v>0</v>
      </c>
      <c r="M74" s="2">
        <f t="shared" si="11"/>
        <v>40</v>
      </c>
      <c r="N74" s="2">
        <f t="shared" si="12"/>
        <v>0</v>
      </c>
      <c r="T74" s="7">
        <v>4.6399999999999997</v>
      </c>
      <c r="U74" s="5">
        <v>9528.82</v>
      </c>
      <c r="V74" s="8">
        <v>35.32</v>
      </c>
      <c r="W74" s="5">
        <v>21757.119999999999</v>
      </c>
      <c r="AG74" s="2">
        <v>0.04</v>
      </c>
      <c r="AH74" s="5">
        <v>8.89</v>
      </c>
      <c r="AN74" s="5" t="str">
        <f t="shared" si="13"/>
        <v/>
      </c>
      <c r="AP74" s="5" t="str">
        <f t="shared" si="14"/>
        <v/>
      </c>
      <c r="AR74" s="5" t="str">
        <f t="shared" si="15"/>
        <v/>
      </c>
      <c r="AU74" s="5">
        <f t="shared" si="18"/>
        <v>31294.829999999998</v>
      </c>
      <c r="AV74" s="11">
        <f t="shared" si="19"/>
        <v>0.3786687068170142</v>
      </c>
      <c r="AW74" s="5">
        <f t="shared" si="20"/>
        <v>378.6687068170142</v>
      </c>
    </row>
    <row r="75" spans="1:49" x14ac:dyDescent="0.25">
      <c r="A75" s="1" t="s">
        <v>135</v>
      </c>
      <c r="B75" s="1" t="s">
        <v>136</v>
      </c>
      <c r="C75" s="1" t="s">
        <v>137</v>
      </c>
      <c r="D75" s="1" t="s">
        <v>325</v>
      </c>
      <c r="E75" s="1" t="s">
        <v>81</v>
      </c>
      <c r="F75" s="1" t="s">
        <v>138</v>
      </c>
      <c r="G75" s="1" t="s">
        <v>53</v>
      </c>
      <c r="H75" s="1" t="s">
        <v>54</v>
      </c>
      <c r="I75" s="2">
        <v>80</v>
      </c>
      <c r="J75" s="2">
        <v>37.71</v>
      </c>
      <c r="K75" s="2">
        <f t="shared" si="16"/>
        <v>37.71</v>
      </c>
      <c r="L75" s="2" t="b">
        <f t="shared" si="17"/>
        <v>0</v>
      </c>
      <c r="M75" s="2">
        <f t="shared" si="11"/>
        <v>37.71</v>
      </c>
      <c r="N75" s="2">
        <f t="shared" si="12"/>
        <v>0</v>
      </c>
      <c r="V75" s="8">
        <v>37.71</v>
      </c>
      <c r="W75" s="5">
        <v>23229.360000000001</v>
      </c>
      <c r="AN75" s="5" t="str">
        <f t="shared" si="13"/>
        <v/>
      </c>
      <c r="AP75" s="5" t="str">
        <f t="shared" si="14"/>
        <v/>
      </c>
      <c r="AR75" s="5" t="str">
        <f t="shared" si="15"/>
        <v/>
      </c>
      <c r="AU75" s="5">
        <f t="shared" si="18"/>
        <v>23229.360000000001</v>
      </c>
      <c r="AV75" s="11">
        <f t="shared" si="19"/>
        <v>0.2810761940993729</v>
      </c>
      <c r="AW75" s="5">
        <f t="shared" si="20"/>
        <v>281.07619409937291</v>
      </c>
    </row>
    <row r="76" spans="1:49" x14ac:dyDescent="0.25">
      <c r="A76" s="1" t="s">
        <v>139</v>
      </c>
      <c r="B76" s="1" t="s">
        <v>140</v>
      </c>
      <c r="C76" s="1" t="s">
        <v>141</v>
      </c>
      <c r="D76" s="1" t="s">
        <v>330</v>
      </c>
      <c r="E76" s="1" t="s">
        <v>87</v>
      </c>
      <c r="F76" s="1" t="s">
        <v>138</v>
      </c>
      <c r="G76" s="1" t="s">
        <v>53</v>
      </c>
      <c r="H76" s="1" t="s">
        <v>54</v>
      </c>
      <c r="I76" s="2">
        <v>160</v>
      </c>
      <c r="J76" s="2">
        <v>37.99</v>
      </c>
      <c r="K76" s="2">
        <f t="shared" si="16"/>
        <v>31.259999999999998</v>
      </c>
      <c r="L76" s="2" t="b">
        <f t="shared" si="17"/>
        <v>0</v>
      </c>
      <c r="M76" s="2">
        <f t="shared" si="11"/>
        <v>31.259999999999998</v>
      </c>
      <c r="N76" s="2">
        <f t="shared" si="12"/>
        <v>0</v>
      </c>
      <c r="V76" s="8">
        <v>0.22</v>
      </c>
      <c r="W76" s="5">
        <v>135.52000000000001</v>
      </c>
      <c r="AG76" s="2">
        <v>31.04</v>
      </c>
      <c r="AH76" s="5">
        <v>6898.6399999999994</v>
      </c>
      <c r="AN76" s="5" t="str">
        <f t="shared" si="13"/>
        <v/>
      </c>
      <c r="AP76" s="5" t="str">
        <f t="shared" si="14"/>
        <v/>
      </c>
      <c r="AR76" s="5" t="str">
        <f t="shared" si="15"/>
        <v/>
      </c>
      <c r="AU76" s="5">
        <f t="shared" si="18"/>
        <v>7034.16</v>
      </c>
      <c r="AV76" s="11">
        <f t="shared" si="19"/>
        <v>8.511362006900082E-2</v>
      </c>
      <c r="AW76" s="5">
        <f t="shared" si="20"/>
        <v>85.113620069000817</v>
      </c>
    </row>
    <row r="77" spans="1:49" x14ac:dyDescent="0.25">
      <c r="A77" s="1" t="s">
        <v>139</v>
      </c>
      <c r="B77" s="1" t="s">
        <v>140</v>
      </c>
      <c r="C77" s="1" t="s">
        <v>141</v>
      </c>
      <c r="D77" s="1" t="s">
        <v>330</v>
      </c>
      <c r="E77" s="1" t="s">
        <v>86</v>
      </c>
      <c r="F77" s="1" t="s">
        <v>138</v>
      </c>
      <c r="G77" s="1" t="s">
        <v>53</v>
      </c>
      <c r="H77" s="1" t="s">
        <v>54</v>
      </c>
      <c r="I77" s="2">
        <v>160</v>
      </c>
      <c r="J77" s="2">
        <v>40.15</v>
      </c>
      <c r="K77" s="2">
        <f t="shared" si="16"/>
        <v>40</v>
      </c>
      <c r="L77" s="2" t="b">
        <f t="shared" si="17"/>
        <v>0</v>
      </c>
      <c r="M77" s="2">
        <f t="shared" si="11"/>
        <v>40</v>
      </c>
      <c r="N77" s="2">
        <f t="shared" si="12"/>
        <v>0</v>
      </c>
      <c r="T77" s="7">
        <v>0.03</v>
      </c>
      <c r="U77" s="5">
        <v>61.608750000000001</v>
      </c>
      <c r="V77" s="8">
        <v>0.1</v>
      </c>
      <c r="W77" s="5">
        <v>61.6</v>
      </c>
      <c r="AG77" s="2">
        <v>39.869999999999997</v>
      </c>
      <c r="AH77" s="5">
        <v>8861.1075000000001</v>
      </c>
      <c r="AN77" s="5" t="str">
        <f t="shared" si="13"/>
        <v/>
      </c>
      <c r="AP77" s="5" t="str">
        <f t="shared" si="14"/>
        <v/>
      </c>
      <c r="AR77" s="5" t="str">
        <f t="shared" si="15"/>
        <v/>
      </c>
      <c r="AU77" s="5">
        <f t="shared" si="18"/>
        <v>8984.3162499999999</v>
      </c>
      <c r="AV77" s="11">
        <f t="shared" si="19"/>
        <v>0.10871058944952208</v>
      </c>
      <c r="AW77" s="5">
        <f t="shared" si="20"/>
        <v>108.71058944952209</v>
      </c>
    </row>
    <row r="78" spans="1:49" x14ac:dyDescent="0.25">
      <c r="A78" s="1" t="s">
        <v>139</v>
      </c>
      <c r="B78" s="1" t="s">
        <v>140</v>
      </c>
      <c r="C78" s="1" t="s">
        <v>141</v>
      </c>
      <c r="D78" s="1" t="s">
        <v>330</v>
      </c>
      <c r="E78" s="1" t="s">
        <v>92</v>
      </c>
      <c r="F78" s="1" t="s">
        <v>138</v>
      </c>
      <c r="G78" s="1" t="s">
        <v>53</v>
      </c>
      <c r="H78" s="1" t="s">
        <v>54</v>
      </c>
      <c r="I78" s="2">
        <v>160</v>
      </c>
      <c r="J78" s="2">
        <v>38.26</v>
      </c>
      <c r="K78" s="2">
        <f t="shared" si="16"/>
        <v>38.26</v>
      </c>
      <c r="L78" s="2" t="b">
        <f t="shared" si="17"/>
        <v>0</v>
      </c>
      <c r="M78" s="2">
        <f t="shared" si="11"/>
        <v>38.26</v>
      </c>
      <c r="N78" s="2">
        <f t="shared" si="12"/>
        <v>0</v>
      </c>
      <c r="AG78" s="2">
        <v>38.26</v>
      </c>
      <c r="AH78" s="5">
        <v>8503.2849999999999</v>
      </c>
      <c r="AN78" s="5" t="str">
        <f t="shared" si="13"/>
        <v/>
      </c>
      <c r="AP78" s="5" t="str">
        <f t="shared" si="14"/>
        <v/>
      </c>
      <c r="AR78" s="5" t="str">
        <f t="shared" si="15"/>
        <v/>
      </c>
      <c r="AU78" s="5">
        <f t="shared" si="18"/>
        <v>8503.2849999999999</v>
      </c>
      <c r="AV78" s="11">
        <f t="shared" si="19"/>
        <v>0.10289009189845463</v>
      </c>
      <c r="AW78" s="5">
        <f t="shared" si="20"/>
        <v>102.89009189845464</v>
      </c>
    </row>
    <row r="79" spans="1:49" x14ac:dyDescent="0.25">
      <c r="A79" s="1" t="s">
        <v>139</v>
      </c>
      <c r="B79" s="1" t="s">
        <v>140</v>
      </c>
      <c r="C79" s="1" t="s">
        <v>141</v>
      </c>
      <c r="D79" s="1" t="s">
        <v>330</v>
      </c>
      <c r="E79" s="1" t="s">
        <v>93</v>
      </c>
      <c r="F79" s="1" t="s">
        <v>138</v>
      </c>
      <c r="G79" s="1" t="s">
        <v>53</v>
      </c>
      <c r="H79" s="1" t="s">
        <v>54</v>
      </c>
      <c r="I79" s="2">
        <v>160</v>
      </c>
      <c r="J79" s="2">
        <v>36.76</v>
      </c>
      <c r="K79" s="2">
        <f t="shared" si="16"/>
        <v>21.14</v>
      </c>
      <c r="L79" s="2" t="b">
        <f t="shared" si="17"/>
        <v>0</v>
      </c>
      <c r="M79" s="2">
        <f t="shared" si="11"/>
        <v>21.14</v>
      </c>
      <c r="N79" s="2">
        <f t="shared" si="12"/>
        <v>0</v>
      </c>
      <c r="AG79" s="2">
        <v>21.14</v>
      </c>
      <c r="AH79" s="5">
        <v>4698.3649999999998</v>
      </c>
      <c r="AN79" s="5" t="str">
        <f t="shared" si="13"/>
        <v/>
      </c>
      <c r="AP79" s="5" t="str">
        <f t="shared" si="14"/>
        <v/>
      </c>
      <c r="AR79" s="5" t="str">
        <f t="shared" si="15"/>
        <v/>
      </c>
      <c r="AU79" s="5">
        <f t="shared" si="18"/>
        <v>4698.3649999999998</v>
      </c>
      <c r="AV79" s="11">
        <f t="shared" si="19"/>
        <v>5.6850406239762966E-2</v>
      </c>
      <c r="AW79" s="5">
        <f t="shared" si="20"/>
        <v>56.850406239762968</v>
      </c>
    </row>
    <row r="80" spans="1:49" x14ac:dyDescent="0.25">
      <c r="A80" s="1" t="s">
        <v>142</v>
      </c>
      <c r="B80" s="1" t="s">
        <v>143</v>
      </c>
      <c r="C80" s="1" t="s">
        <v>144</v>
      </c>
      <c r="D80" s="1" t="s">
        <v>331</v>
      </c>
      <c r="E80" s="1" t="s">
        <v>62</v>
      </c>
      <c r="F80" s="1" t="s">
        <v>138</v>
      </c>
      <c r="G80" s="1" t="s">
        <v>53</v>
      </c>
      <c r="H80" s="1" t="s">
        <v>54</v>
      </c>
      <c r="I80" s="2">
        <v>160</v>
      </c>
      <c r="J80" s="2">
        <v>36.659999999999997</v>
      </c>
      <c r="K80" s="2">
        <f t="shared" si="16"/>
        <v>36.650000000000006</v>
      </c>
      <c r="L80" s="2" t="b">
        <f t="shared" si="17"/>
        <v>0</v>
      </c>
      <c r="M80" s="2">
        <f t="shared" si="11"/>
        <v>36.650000000000006</v>
      </c>
      <c r="N80" s="2">
        <f t="shared" si="12"/>
        <v>0</v>
      </c>
      <c r="V80" s="8">
        <v>36.56</v>
      </c>
      <c r="W80" s="5">
        <v>22520.959999999999</v>
      </c>
      <c r="AG80" s="2">
        <v>0.09</v>
      </c>
      <c r="AH80" s="5">
        <v>20.002500000000001</v>
      </c>
      <c r="AN80" s="5" t="str">
        <f t="shared" si="13"/>
        <v/>
      </c>
      <c r="AP80" s="5" t="str">
        <f t="shared" si="14"/>
        <v/>
      </c>
      <c r="AR80" s="5" t="str">
        <f t="shared" si="15"/>
        <v/>
      </c>
      <c r="AU80" s="5">
        <f t="shared" si="18"/>
        <v>22540.962499999998</v>
      </c>
      <c r="AV80" s="11">
        <f t="shared" si="19"/>
        <v>0.27274655654898311</v>
      </c>
      <c r="AW80" s="5">
        <f t="shared" si="20"/>
        <v>272.74655654898311</v>
      </c>
    </row>
    <row r="81" spans="1:49" x14ac:dyDescent="0.25">
      <c r="A81" s="1" t="s">
        <v>142</v>
      </c>
      <c r="B81" s="1" t="s">
        <v>143</v>
      </c>
      <c r="C81" s="1" t="s">
        <v>144</v>
      </c>
      <c r="D81" s="1" t="s">
        <v>331</v>
      </c>
      <c r="E81" s="1" t="s">
        <v>65</v>
      </c>
      <c r="F81" s="1" t="s">
        <v>138</v>
      </c>
      <c r="G81" s="1" t="s">
        <v>53</v>
      </c>
      <c r="H81" s="1" t="s">
        <v>54</v>
      </c>
      <c r="I81" s="2">
        <v>160</v>
      </c>
      <c r="J81" s="2">
        <v>40.130000000000003</v>
      </c>
      <c r="K81" s="2">
        <f t="shared" si="16"/>
        <v>40</v>
      </c>
      <c r="L81" s="2" t="b">
        <f t="shared" si="17"/>
        <v>0</v>
      </c>
      <c r="M81" s="2">
        <f t="shared" si="11"/>
        <v>40</v>
      </c>
      <c r="N81" s="2">
        <f t="shared" si="12"/>
        <v>0</v>
      </c>
      <c r="T81" s="7">
        <v>5.0599999999999996</v>
      </c>
      <c r="U81" s="5">
        <v>10391.342500000001</v>
      </c>
      <c r="V81" s="8">
        <v>34.94</v>
      </c>
      <c r="W81" s="5">
        <v>21523.040000000001</v>
      </c>
      <c r="AN81" s="5" t="str">
        <f t="shared" si="13"/>
        <v/>
      </c>
      <c r="AP81" s="5" t="str">
        <f t="shared" si="14"/>
        <v/>
      </c>
      <c r="AR81" s="5" t="str">
        <f t="shared" si="15"/>
        <v/>
      </c>
      <c r="AU81" s="5">
        <f t="shared" si="18"/>
        <v>31914.3825</v>
      </c>
      <c r="AV81" s="11">
        <f t="shared" si="19"/>
        <v>0.38616531708715307</v>
      </c>
      <c r="AW81" s="5">
        <f t="shared" si="20"/>
        <v>386.16531708715303</v>
      </c>
    </row>
    <row r="82" spans="1:49" x14ac:dyDescent="0.25">
      <c r="A82" s="1" t="s">
        <v>142</v>
      </c>
      <c r="B82" s="1" t="s">
        <v>143</v>
      </c>
      <c r="C82" s="1" t="s">
        <v>144</v>
      </c>
      <c r="D82" s="1" t="s">
        <v>331</v>
      </c>
      <c r="E82" s="1" t="s">
        <v>66</v>
      </c>
      <c r="F82" s="1" t="s">
        <v>138</v>
      </c>
      <c r="G82" s="1" t="s">
        <v>53</v>
      </c>
      <c r="H82" s="1" t="s">
        <v>54</v>
      </c>
      <c r="I82" s="2">
        <v>160</v>
      </c>
      <c r="J82" s="2">
        <v>40.68</v>
      </c>
      <c r="K82" s="2">
        <f t="shared" si="16"/>
        <v>40</v>
      </c>
      <c r="L82" s="2" t="b">
        <f t="shared" si="17"/>
        <v>0</v>
      </c>
      <c r="M82" s="2">
        <f t="shared" si="11"/>
        <v>40</v>
      </c>
      <c r="N82" s="2">
        <f t="shared" si="12"/>
        <v>0</v>
      </c>
      <c r="T82" s="7">
        <v>5.32</v>
      </c>
      <c r="U82" s="5">
        <v>10925.285</v>
      </c>
      <c r="V82" s="8">
        <v>34.68</v>
      </c>
      <c r="W82" s="5">
        <v>21362.880000000001</v>
      </c>
      <c r="AN82" s="5" t="str">
        <f t="shared" si="13"/>
        <v/>
      </c>
      <c r="AP82" s="5" t="str">
        <f t="shared" si="14"/>
        <v/>
      </c>
      <c r="AR82" s="5" t="str">
        <f t="shared" si="15"/>
        <v/>
      </c>
      <c r="AU82" s="5">
        <f t="shared" si="18"/>
        <v>32288.165000000001</v>
      </c>
      <c r="AV82" s="11">
        <f t="shared" si="19"/>
        <v>0.39068810043206437</v>
      </c>
      <c r="AW82" s="5">
        <f t="shared" si="20"/>
        <v>390.68810043206435</v>
      </c>
    </row>
    <row r="83" spans="1:49" x14ac:dyDescent="0.25">
      <c r="A83" s="1" t="s">
        <v>142</v>
      </c>
      <c r="B83" s="1" t="s">
        <v>143</v>
      </c>
      <c r="C83" s="1" t="s">
        <v>144</v>
      </c>
      <c r="D83" s="1" t="s">
        <v>331</v>
      </c>
      <c r="E83" s="1" t="s">
        <v>63</v>
      </c>
      <c r="F83" s="1" t="s">
        <v>138</v>
      </c>
      <c r="G83" s="1" t="s">
        <v>53</v>
      </c>
      <c r="H83" s="1" t="s">
        <v>54</v>
      </c>
      <c r="I83" s="2">
        <v>160</v>
      </c>
      <c r="J83" s="2">
        <v>37.83</v>
      </c>
      <c r="K83" s="2">
        <f t="shared" si="16"/>
        <v>37.83</v>
      </c>
      <c r="L83" s="2" t="b">
        <f t="shared" si="17"/>
        <v>0</v>
      </c>
      <c r="M83" s="2">
        <f t="shared" si="11"/>
        <v>37.83</v>
      </c>
      <c r="N83" s="2">
        <f t="shared" si="12"/>
        <v>0</v>
      </c>
      <c r="V83" s="8">
        <v>37.83</v>
      </c>
      <c r="W83" s="5">
        <v>23303.279999999999</v>
      </c>
      <c r="AN83" s="5" t="str">
        <f t="shared" si="13"/>
        <v/>
      </c>
      <c r="AP83" s="5" t="str">
        <f t="shared" si="14"/>
        <v/>
      </c>
      <c r="AR83" s="5" t="str">
        <f t="shared" si="15"/>
        <v/>
      </c>
      <c r="AU83" s="5">
        <f t="shared" si="18"/>
        <v>23303.279999999999</v>
      </c>
      <c r="AV83" s="11">
        <f t="shared" si="19"/>
        <v>0.28197062908457377</v>
      </c>
      <c r="AW83" s="5">
        <f t="shared" si="20"/>
        <v>281.97062908457377</v>
      </c>
    </row>
    <row r="84" spans="1:49" x14ac:dyDescent="0.25">
      <c r="A84" s="1" t="s">
        <v>145</v>
      </c>
      <c r="B84" s="1" t="s">
        <v>146</v>
      </c>
      <c r="C84" s="1" t="s">
        <v>144</v>
      </c>
      <c r="D84" s="1" t="s">
        <v>331</v>
      </c>
      <c r="E84" s="1" t="s">
        <v>76</v>
      </c>
      <c r="F84" s="1" t="s">
        <v>138</v>
      </c>
      <c r="G84" s="1" t="s">
        <v>53</v>
      </c>
      <c r="H84" s="1" t="s">
        <v>54</v>
      </c>
      <c r="I84" s="2">
        <v>148.61000000000001</v>
      </c>
      <c r="J84" s="2">
        <v>38.01</v>
      </c>
      <c r="K84" s="2">
        <f t="shared" si="16"/>
        <v>38</v>
      </c>
      <c r="L84" s="2" t="b">
        <f t="shared" si="17"/>
        <v>0</v>
      </c>
      <c r="M84" s="2">
        <f t="shared" si="11"/>
        <v>38</v>
      </c>
      <c r="N84" s="2">
        <f t="shared" si="12"/>
        <v>0</v>
      </c>
      <c r="T84" s="7">
        <v>0.47</v>
      </c>
      <c r="U84" s="5">
        <v>965.2037499999999</v>
      </c>
      <c r="V84" s="8">
        <v>37.44</v>
      </c>
      <c r="W84" s="5">
        <v>23063.040000000001</v>
      </c>
      <c r="AG84" s="2">
        <v>0.09</v>
      </c>
      <c r="AH84" s="5">
        <v>20.002500000000001</v>
      </c>
      <c r="AN84" s="5" t="str">
        <f t="shared" si="13"/>
        <v/>
      </c>
      <c r="AP84" s="5" t="str">
        <f t="shared" si="14"/>
        <v/>
      </c>
      <c r="AR84" s="5" t="str">
        <f t="shared" si="15"/>
        <v/>
      </c>
      <c r="AU84" s="5">
        <f t="shared" si="18"/>
        <v>24048.24625</v>
      </c>
      <c r="AV84" s="11">
        <f t="shared" si="19"/>
        <v>0.29098475079444791</v>
      </c>
      <c r="AW84" s="5">
        <f t="shared" si="20"/>
        <v>290.9847507944479</v>
      </c>
    </row>
    <row r="85" spans="1:49" x14ac:dyDescent="0.25">
      <c r="A85" s="1" t="s">
        <v>145</v>
      </c>
      <c r="B85" s="1" t="s">
        <v>146</v>
      </c>
      <c r="C85" s="1" t="s">
        <v>144</v>
      </c>
      <c r="D85" s="1" t="s">
        <v>331</v>
      </c>
      <c r="E85" s="1" t="s">
        <v>51</v>
      </c>
      <c r="F85" s="1" t="s">
        <v>138</v>
      </c>
      <c r="G85" s="1" t="s">
        <v>53</v>
      </c>
      <c r="H85" s="1" t="s">
        <v>54</v>
      </c>
      <c r="I85" s="2">
        <v>148.61000000000001</v>
      </c>
      <c r="J85" s="2">
        <v>40.159999999999997</v>
      </c>
      <c r="K85" s="2">
        <f t="shared" si="16"/>
        <v>40</v>
      </c>
      <c r="L85" s="2" t="b">
        <f t="shared" si="17"/>
        <v>0</v>
      </c>
      <c r="M85" s="2">
        <f t="shared" si="11"/>
        <v>40</v>
      </c>
      <c r="N85" s="2">
        <f t="shared" si="12"/>
        <v>0</v>
      </c>
      <c r="T85" s="7">
        <v>5.86</v>
      </c>
      <c r="U85" s="5">
        <v>12034.2425</v>
      </c>
      <c r="V85" s="8">
        <v>34.14</v>
      </c>
      <c r="W85" s="5">
        <v>21030.240000000002</v>
      </c>
      <c r="AN85" s="5" t="str">
        <f t="shared" si="13"/>
        <v/>
      </c>
      <c r="AP85" s="5" t="str">
        <f t="shared" si="14"/>
        <v/>
      </c>
      <c r="AR85" s="5" t="str">
        <f t="shared" si="15"/>
        <v/>
      </c>
      <c r="AU85" s="5">
        <f t="shared" si="18"/>
        <v>33064.482499999998</v>
      </c>
      <c r="AV85" s="11">
        <f t="shared" si="19"/>
        <v>0.40008157353303397</v>
      </c>
      <c r="AW85" s="5">
        <f t="shared" si="20"/>
        <v>400.08157353303397</v>
      </c>
    </row>
    <row r="86" spans="1:49" x14ac:dyDescent="0.25">
      <c r="A86" s="1" t="s">
        <v>145</v>
      </c>
      <c r="B86" s="1" t="s">
        <v>146</v>
      </c>
      <c r="C86" s="1" t="s">
        <v>144</v>
      </c>
      <c r="D86" s="1" t="s">
        <v>331</v>
      </c>
      <c r="E86" s="1" t="s">
        <v>71</v>
      </c>
      <c r="F86" s="1" t="s">
        <v>138</v>
      </c>
      <c r="G86" s="1" t="s">
        <v>53</v>
      </c>
      <c r="H86" s="1" t="s">
        <v>54</v>
      </c>
      <c r="I86" s="2">
        <v>148.61000000000001</v>
      </c>
      <c r="J86" s="2">
        <v>31.47</v>
      </c>
      <c r="K86" s="2">
        <f t="shared" si="16"/>
        <v>31.47</v>
      </c>
      <c r="L86" s="2" t="b">
        <f t="shared" si="17"/>
        <v>0</v>
      </c>
      <c r="M86" s="2">
        <f t="shared" si="11"/>
        <v>31.47</v>
      </c>
      <c r="N86" s="2">
        <f t="shared" si="12"/>
        <v>0</v>
      </c>
      <c r="T86" s="7">
        <v>23.75</v>
      </c>
      <c r="U86" s="5">
        <v>48773.59375</v>
      </c>
      <c r="V86" s="8">
        <v>5.32</v>
      </c>
      <c r="W86" s="5">
        <v>3277.12</v>
      </c>
      <c r="AB86" s="9">
        <v>2.13</v>
      </c>
      <c r="AC86" s="5">
        <v>525.57749999999999</v>
      </c>
      <c r="AD86" s="10">
        <v>0.27</v>
      </c>
      <c r="AE86" s="5">
        <v>60.007500000000007</v>
      </c>
      <c r="AN86" s="5" t="str">
        <f t="shared" si="13"/>
        <v/>
      </c>
      <c r="AP86" s="5" t="str">
        <f t="shared" si="14"/>
        <v/>
      </c>
      <c r="AR86" s="5" t="str">
        <f t="shared" si="15"/>
        <v/>
      </c>
      <c r="AU86" s="5">
        <f t="shared" si="18"/>
        <v>52636.298750000002</v>
      </c>
      <c r="AV86" s="11">
        <f t="shared" si="19"/>
        <v>0.63690134055038883</v>
      </c>
      <c r="AW86" s="5">
        <f t="shared" si="20"/>
        <v>636.9013405503888</v>
      </c>
    </row>
    <row r="87" spans="1:49" x14ac:dyDescent="0.25">
      <c r="A87" s="1" t="s">
        <v>145</v>
      </c>
      <c r="B87" s="1" t="s">
        <v>146</v>
      </c>
      <c r="C87" s="1" t="s">
        <v>144</v>
      </c>
      <c r="D87" s="1" t="s">
        <v>331</v>
      </c>
      <c r="E87" s="1" t="s">
        <v>77</v>
      </c>
      <c r="F87" s="1" t="s">
        <v>138</v>
      </c>
      <c r="G87" s="1" t="s">
        <v>53</v>
      </c>
      <c r="H87" s="1" t="s">
        <v>54</v>
      </c>
      <c r="I87" s="2">
        <v>148.61000000000001</v>
      </c>
      <c r="J87" s="2">
        <v>33.31</v>
      </c>
      <c r="K87" s="2">
        <f t="shared" si="16"/>
        <v>33.309999999999995</v>
      </c>
      <c r="L87" s="2" t="b">
        <f t="shared" si="17"/>
        <v>0</v>
      </c>
      <c r="M87" s="2">
        <f t="shared" si="11"/>
        <v>33.309999999999995</v>
      </c>
      <c r="N87" s="2">
        <f t="shared" si="12"/>
        <v>0</v>
      </c>
      <c r="T87" s="7">
        <v>1.71</v>
      </c>
      <c r="U87" s="5">
        <v>3511.69875</v>
      </c>
      <c r="V87" s="8">
        <v>31.52</v>
      </c>
      <c r="W87" s="5">
        <v>19416.32</v>
      </c>
      <c r="AG87" s="2">
        <v>0.08</v>
      </c>
      <c r="AH87" s="5">
        <v>17.78</v>
      </c>
      <c r="AN87" s="5" t="str">
        <f t="shared" si="13"/>
        <v/>
      </c>
      <c r="AP87" s="5" t="str">
        <f t="shared" si="14"/>
        <v/>
      </c>
      <c r="AR87" s="5" t="str">
        <f t="shared" si="15"/>
        <v/>
      </c>
      <c r="AU87" s="5">
        <f t="shared" si="18"/>
        <v>22945.798749999998</v>
      </c>
      <c r="AV87" s="11">
        <f t="shared" si="19"/>
        <v>0.27764509152297556</v>
      </c>
      <c r="AW87" s="5">
        <f t="shared" si="20"/>
        <v>277.64509152297552</v>
      </c>
    </row>
    <row r="88" spans="1:49" x14ac:dyDescent="0.25">
      <c r="A88" s="1" t="s">
        <v>147</v>
      </c>
      <c r="B88" s="1" t="s">
        <v>146</v>
      </c>
      <c r="C88" s="1" t="s">
        <v>144</v>
      </c>
      <c r="D88" s="1" t="s">
        <v>331</v>
      </c>
      <c r="E88" s="1" t="s">
        <v>71</v>
      </c>
      <c r="F88" s="1" t="s">
        <v>138</v>
      </c>
      <c r="G88" s="1" t="s">
        <v>53</v>
      </c>
      <c r="H88" s="1" t="s">
        <v>54</v>
      </c>
      <c r="I88" s="2">
        <v>11.39</v>
      </c>
      <c r="J88" s="2">
        <v>6.87</v>
      </c>
      <c r="K88" s="2">
        <f t="shared" si="16"/>
        <v>6.8699999999999992</v>
      </c>
      <c r="L88" s="2" t="b">
        <f t="shared" si="17"/>
        <v>0</v>
      </c>
      <c r="M88" s="2">
        <f t="shared" si="11"/>
        <v>6.8699999999999992</v>
      </c>
      <c r="N88" s="2">
        <f t="shared" si="12"/>
        <v>0</v>
      </c>
      <c r="T88" s="7">
        <v>1.01</v>
      </c>
      <c r="U88" s="5">
        <v>2074.1612500000001</v>
      </c>
      <c r="V88" s="8">
        <v>0.05</v>
      </c>
      <c r="W88" s="5">
        <v>30.8</v>
      </c>
      <c r="AB88" s="9">
        <v>3.87</v>
      </c>
      <c r="AC88" s="5">
        <v>954.92250000000001</v>
      </c>
      <c r="AD88" s="10">
        <v>1.94</v>
      </c>
      <c r="AE88" s="5">
        <v>431.16500000000002</v>
      </c>
      <c r="AN88" s="5" t="str">
        <f t="shared" si="13"/>
        <v/>
      </c>
      <c r="AP88" s="5" t="str">
        <f t="shared" si="14"/>
        <v/>
      </c>
      <c r="AR88" s="5" t="str">
        <f t="shared" si="15"/>
        <v/>
      </c>
      <c r="AU88" s="5">
        <f t="shared" si="18"/>
        <v>3491.0487500000004</v>
      </c>
      <c r="AV88" s="11">
        <f t="shared" si="19"/>
        <v>4.2241830858248924E-2</v>
      </c>
      <c r="AW88" s="5">
        <f t="shared" si="20"/>
        <v>42.241830858248925</v>
      </c>
    </row>
    <row r="89" spans="1:49" x14ac:dyDescent="0.25">
      <c r="A89" s="1" t="s">
        <v>147</v>
      </c>
      <c r="B89" s="1" t="s">
        <v>146</v>
      </c>
      <c r="C89" s="1" t="s">
        <v>144</v>
      </c>
      <c r="D89" s="1" t="s">
        <v>331</v>
      </c>
      <c r="E89" s="1" t="s">
        <v>77</v>
      </c>
      <c r="F89" s="1" t="s">
        <v>138</v>
      </c>
      <c r="G89" s="1" t="s">
        <v>53</v>
      </c>
      <c r="H89" s="1" t="s">
        <v>54</v>
      </c>
      <c r="I89" s="2">
        <v>11.39</v>
      </c>
      <c r="J89" s="2">
        <v>3.59</v>
      </c>
      <c r="K89" s="2">
        <f t="shared" si="16"/>
        <v>3.58</v>
      </c>
      <c r="L89" s="2" t="b">
        <f t="shared" si="17"/>
        <v>0</v>
      </c>
      <c r="M89" s="2">
        <f t="shared" si="11"/>
        <v>3.58</v>
      </c>
      <c r="N89" s="2">
        <f t="shared" si="12"/>
        <v>0</v>
      </c>
      <c r="T89" s="7">
        <v>0.51</v>
      </c>
      <c r="U89" s="5">
        <v>1047.3487500000001</v>
      </c>
      <c r="V89" s="8">
        <v>1.93</v>
      </c>
      <c r="W89" s="5">
        <v>1188.8800000000001</v>
      </c>
      <c r="AB89" s="9">
        <v>0.31</v>
      </c>
      <c r="AC89" s="5">
        <v>76.492499999999993</v>
      </c>
      <c r="AD89" s="10">
        <v>0.83</v>
      </c>
      <c r="AE89" s="5">
        <v>184.4675</v>
      </c>
      <c r="AN89" s="5" t="str">
        <f t="shared" si="13"/>
        <v/>
      </c>
      <c r="AP89" s="5" t="str">
        <f t="shared" si="14"/>
        <v/>
      </c>
      <c r="AR89" s="5" t="str">
        <f t="shared" si="15"/>
        <v/>
      </c>
      <c r="AU89" s="5">
        <f t="shared" si="18"/>
        <v>2497.1887500000003</v>
      </c>
      <c r="AV89" s="11">
        <f t="shared" si="19"/>
        <v>3.0216084721997098E-2</v>
      </c>
      <c r="AW89" s="5">
        <f t="shared" si="20"/>
        <v>30.216084721997099</v>
      </c>
    </row>
    <row r="90" spans="1:49" x14ac:dyDescent="0.25">
      <c r="A90" s="1" t="s">
        <v>148</v>
      </c>
      <c r="B90" s="1" t="s">
        <v>60</v>
      </c>
      <c r="C90" s="1" t="s">
        <v>61</v>
      </c>
      <c r="D90" s="1" t="s">
        <v>326</v>
      </c>
      <c r="E90" s="1" t="s">
        <v>88</v>
      </c>
      <c r="F90" s="1" t="s">
        <v>138</v>
      </c>
      <c r="G90" s="1" t="s">
        <v>53</v>
      </c>
      <c r="H90" s="1" t="s">
        <v>54</v>
      </c>
      <c r="I90" s="2">
        <v>75</v>
      </c>
      <c r="J90" s="2">
        <v>36.229999999999997</v>
      </c>
      <c r="K90" s="2">
        <f t="shared" si="16"/>
        <v>36.229999999999997</v>
      </c>
      <c r="L90" s="2" t="b">
        <f t="shared" si="17"/>
        <v>0</v>
      </c>
      <c r="M90" s="2">
        <f t="shared" si="11"/>
        <v>36.229999999999997</v>
      </c>
      <c r="N90" s="2">
        <f t="shared" si="12"/>
        <v>0</v>
      </c>
      <c r="V90" s="8">
        <v>36.229999999999997</v>
      </c>
      <c r="W90" s="5">
        <v>22317.68</v>
      </c>
      <c r="AN90" s="5" t="str">
        <f t="shared" si="13"/>
        <v/>
      </c>
      <c r="AP90" s="5" t="str">
        <f t="shared" si="14"/>
        <v/>
      </c>
      <c r="AR90" s="5" t="str">
        <f t="shared" si="15"/>
        <v/>
      </c>
      <c r="AU90" s="5">
        <f t="shared" si="18"/>
        <v>22317.68</v>
      </c>
      <c r="AV90" s="11">
        <f t="shared" si="19"/>
        <v>0.27004482928189555</v>
      </c>
      <c r="AW90" s="5">
        <f t="shared" si="20"/>
        <v>270.04482928189555</v>
      </c>
    </row>
    <row r="91" spans="1:49" x14ac:dyDescent="0.25">
      <c r="A91" s="1" t="s">
        <v>148</v>
      </c>
      <c r="B91" s="1" t="s">
        <v>60</v>
      </c>
      <c r="C91" s="1" t="s">
        <v>61</v>
      </c>
      <c r="D91" s="1" t="s">
        <v>326</v>
      </c>
      <c r="E91" s="1" t="s">
        <v>58</v>
      </c>
      <c r="F91" s="1" t="s">
        <v>138</v>
      </c>
      <c r="G91" s="1" t="s">
        <v>53</v>
      </c>
      <c r="H91" s="1" t="s">
        <v>54</v>
      </c>
      <c r="I91" s="2">
        <v>75</v>
      </c>
      <c r="J91" s="2">
        <v>34.619999999999997</v>
      </c>
      <c r="K91" s="2">
        <f t="shared" si="16"/>
        <v>34.619999999999997</v>
      </c>
      <c r="L91" s="2" t="b">
        <f t="shared" si="17"/>
        <v>0</v>
      </c>
      <c r="M91" s="2">
        <f t="shared" si="11"/>
        <v>34.619999999999997</v>
      </c>
      <c r="N91" s="2">
        <f t="shared" si="12"/>
        <v>0</v>
      </c>
      <c r="V91" s="8">
        <v>28.4</v>
      </c>
      <c r="W91" s="5">
        <v>17494.400000000001</v>
      </c>
      <c r="AG91" s="2">
        <v>6.22</v>
      </c>
      <c r="AH91" s="5">
        <v>1382.395</v>
      </c>
      <c r="AN91" s="5" t="str">
        <f t="shared" si="13"/>
        <v/>
      </c>
      <c r="AP91" s="5" t="str">
        <f t="shared" si="14"/>
        <v/>
      </c>
      <c r="AR91" s="5" t="str">
        <f t="shared" si="15"/>
        <v/>
      </c>
      <c r="AU91" s="5">
        <f t="shared" si="18"/>
        <v>18876.795000000002</v>
      </c>
      <c r="AV91" s="11">
        <f t="shared" si="19"/>
        <v>0.22840998182447012</v>
      </c>
      <c r="AW91" s="5">
        <f t="shared" si="20"/>
        <v>228.40998182447012</v>
      </c>
    </row>
    <row r="92" spans="1:49" x14ac:dyDescent="0.25">
      <c r="A92" s="1" t="s">
        <v>149</v>
      </c>
      <c r="B92" s="1" t="s">
        <v>150</v>
      </c>
      <c r="C92" s="1" t="s">
        <v>50</v>
      </c>
      <c r="D92" s="1" t="s">
        <v>319</v>
      </c>
      <c r="E92" s="1" t="s">
        <v>58</v>
      </c>
      <c r="F92" s="1" t="s">
        <v>138</v>
      </c>
      <c r="G92" s="1" t="s">
        <v>53</v>
      </c>
      <c r="H92" s="1" t="s">
        <v>54</v>
      </c>
      <c r="I92" s="2">
        <v>5</v>
      </c>
      <c r="J92" s="2">
        <v>4.7699999999999996</v>
      </c>
      <c r="K92" s="2">
        <f t="shared" si="16"/>
        <v>4.7699999999999996</v>
      </c>
      <c r="L92" s="2" t="b">
        <f t="shared" si="17"/>
        <v>0</v>
      </c>
      <c r="M92" s="2">
        <f t="shared" si="11"/>
        <v>4.7699999999999996</v>
      </c>
      <c r="N92" s="2">
        <f t="shared" si="12"/>
        <v>0</v>
      </c>
      <c r="Z92" s="2">
        <v>4.7699999999999996</v>
      </c>
      <c r="AA92" s="5">
        <v>2938.32</v>
      </c>
      <c r="AN92" s="5" t="str">
        <f t="shared" si="13"/>
        <v/>
      </c>
      <c r="AP92" s="5" t="str">
        <f t="shared" si="14"/>
        <v/>
      </c>
      <c r="AR92" s="5" t="str">
        <f t="shared" si="15"/>
        <v/>
      </c>
      <c r="AU92" s="5">
        <f t="shared" si="18"/>
        <v>2938.32</v>
      </c>
      <c r="AV92" s="11">
        <f t="shared" si="19"/>
        <v>3.5553790661734523E-2</v>
      </c>
      <c r="AW92" s="5">
        <f t="shared" si="20"/>
        <v>35.553790661734524</v>
      </c>
    </row>
    <row r="93" spans="1:49" x14ac:dyDescent="0.25">
      <c r="A93" s="1" t="s">
        <v>151</v>
      </c>
      <c r="B93" s="1" t="s">
        <v>152</v>
      </c>
      <c r="C93" s="1" t="s">
        <v>153</v>
      </c>
      <c r="D93" s="1" t="s">
        <v>332</v>
      </c>
      <c r="E93" s="1" t="s">
        <v>92</v>
      </c>
      <c r="F93" s="1" t="s">
        <v>154</v>
      </c>
      <c r="G93" s="1" t="s">
        <v>53</v>
      </c>
      <c r="H93" s="1" t="s">
        <v>54</v>
      </c>
      <c r="I93" s="2">
        <v>80</v>
      </c>
      <c r="J93" s="2">
        <v>38.130000000000003</v>
      </c>
      <c r="K93" s="2">
        <f t="shared" si="16"/>
        <v>38.130000000000003</v>
      </c>
      <c r="L93" s="2" t="b">
        <f t="shared" si="17"/>
        <v>0</v>
      </c>
      <c r="M93" s="2">
        <f t="shared" si="11"/>
        <v>38.130000000000003</v>
      </c>
      <c r="N93" s="2">
        <f t="shared" si="12"/>
        <v>0</v>
      </c>
      <c r="T93" s="7">
        <v>38.130000000000003</v>
      </c>
      <c r="U93" s="5">
        <v>78304.721250000002</v>
      </c>
      <c r="AN93" s="5" t="str">
        <f t="shared" si="13"/>
        <v/>
      </c>
      <c r="AP93" s="5" t="str">
        <f t="shared" si="14"/>
        <v/>
      </c>
      <c r="AR93" s="5" t="str">
        <f t="shared" si="15"/>
        <v/>
      </c>
      <c r="AU93" s="5">
        <f t="shared" si="18"/>
        <v>78304.721250000002</v>
      </c>
      <c r="AV93" s="11">
        <f t="shared" si="19"/>
        <v>0.94749028939937618</v>
      </c>
      <c r="AW93" s="5">
        <f t="shared" si="20"/>
        <v>947.49028939937614</v>
      </c>
    </row>
    <row r="94" spans="1:49" x14ac:dyDescent="0.25">
      <c r="A94" s="1" t="s">
        <v>151</v>
      </c>
      <c r="B94" s="1" t="s">
        <v>152</v>
      </c>
      <c r="C94" s="1" t="s">
        <v>153</v>
      </c>
      <c r="D94" s="1" t="s">
        <v>332</v>
      </c>
      <c r="E94" s="1" t="s">
        <v>93</v>
      </c>
      <c r="F94" s="1" t="s">
        <v>154</v>
      </c>
      <c r="G94" s="1" t="s">
        <v>53</v>
      </c>
      <c r="H94" s="1" t="s">
        <v>54</v>
      </c>
      <c r="I94" s="2">
        <v>80</v>
      </c>
      <c r="J94" s="2">
        <v>37.94</v>
      </c>
      <c r="K94" s="2">
        <f t="shared" si="16"/>
        <v>37.94</v>
      </c>
      <c r="L94" s="2" t="b">
        <f t="shared" si="17"/>
        <v>0</v>
      </c>
      <c r="M94" s="2">
        <f t="shared" si="11"/>
        <v>37.94</v>
      </c>
      <c r="N94" s="2">
        <f t="shared" si="12"/>
        <v>0</v>
      </c>
      <c r="T94" s="7">
        <v>37.94</v>
      </c>
      <c r="U94" s="5">
        <v>77914.532500000001</v>
      </c>
      <c r="AN94" s="5" t="str">
        <f t="shared" si="13"/>
        <v/>
      </c>
      <c r="AP94" s="5" t="str">
        <f t="shared" si="14"/>
        <v/>
      </c>
      <c r="AR94" s="5" t="str">
        <f t="shared" si="15"/>
        <v/>
      </c>
      <c r="AU94" s="5">
        <f t="shared" si="18"/>
        <v>77914.532500000001</v>
      </c>
      <c r="AV94" s="11">
        <f t="shared" si="19"/>
        <v>0.94276898976691137</v>
      </c>
      <c r="AW94" s="5">
        <f t="shared" si="20"/>
        <v>942.76898976691143</v>
      </c>
    </row>
    <row r="95" spans="1:49" x14ac:dyDescent="0.25">
      <c r="A95" s="1" t="s">
        <v>155</v>
      </c>
      <c r="B95" s="1" t="s">
        <v>152</v>
      </c>
      <c r="C95" s="1" t="s">
        <v>153</v>
      </c>
      <c r="D95" s="1" t="s">
        <v>332</v>
      </c>
      <c r="E95" s="1" t="s">
        <v>76</v>
      </c>
      <c r="F95" s="1" t="s">
        <v>154</v>
      </c>
      <c r="G95" s="1" t="s">
        <v>53</v>
      </c>
      <c r="H95" s="1" t="s">
        <v>54</v>
      </c>
      <c r="I95" s="2">
        <v>120</v>
      </c>
      <c r="J95" s="2">
        <v>39.49</v>
      </c>
      <c r="K95" s="2">
        <f t="shared" si="16"/>
        <v>39.17</v>
      </c>
      <c r="L95" s="2" t="b">
        <f t="shared" si="17"/>
        <v>0</v>
      </c>
      <c r="M95" s="2">
        <f t="shared" si="11"/>
        <v>39.17</v>
      </c>
      <c r="N95" s="2">
        <f t="shared" si="12"/>
        <v>0</v>
      </c>
      <c r="T95" s="7">
        <v>12.13</v>
      </c>
      <c r="U95" s="5">
        <v>24910.471249999999</v>
      </c>
      <c r="V95" s="8">
        <v>27.04</v>
      </c>
      <c r="W95" s="5">
        <v>16656.64</v>
      </c>
      <c r="AN95" s="5" t="str">
        <f t="shared" si="13"/>
        <v/>
      </c>
      <c r="AP95" s="5" t="str">
        <f t="shared" si="14"/>
        <v/>
      </c>
      <c r="AR95" s="5" t="str">
        <f t="shared" si="15"/>
        <v/>
      </c>
      <c r="AU95" s="5">
        <f t="shared" si="18"/>
        <v>41567.111250000002</v>
      </c>
      <c r="AV95" s="11">
        <f t="shared" si="19"/>
        <v>0.50296372477998652</v>
      </c>
      <c r="AW95" s="5">
        <f t="shared" si="20"/>
        <v>502.96372477998648</v>
      </c>
    </row>
    <row r="96" spans="1:49" x14ac:dyDescent="0.25">
      <c r="A96" s="1" t="s">
        <v>155</v>
      </c>
      <c r="B96" s="1" t="s">
        <v>152</v>
      </c>
      <c r="C96" s="1" t="s">
        <v>153</v>
      </c>
      <c r="D96" s="1" t="s">
        <v>332</v>
      </c>
      <c r="E96" s="1" t="s">
        <v>51</v>
      </c>
      <c r="F96" s="1" t="s">
        <v>154</v>
      </c>
      <c r="G96" s="1" t="s">
        <v>53</v>
      </c>
      <c r="H96" s="1" t="s">
        <v>54</v>
      </c>
      <c r="I96" s="2">
        <v>120</v>
      </c>
      <c r="J96" s="2">
        <v>40.130000000000003</v>
      </c>
      <c r="K96" s="2">
        <f t="shared" si="16"/>
        <v>4.0599999999999996</v>
      </c>
      <c r="L96" s="2" t="b">
        <f t="shared" si="17"/>
        <v>0</v>
      </c>
      <c r="M96" s="2">
        <f t="shared" si="11"/>
        <v>4.0599999999999996</v>
      </c>
      <c r="N96" s="2">
        <f t="shared" si="12"/>
        <v>0</v>
      </c>
      <c r="T96" s="7">
        <v>0.14000000000000001</v>
      </c>
      <c r="U96" s="5">
        <v>287.50750000000011</v>
      </c>
      <c r="V96" s="8">
        <v>3.92</v>
      </c>
      <c r="W96" s="5">
        <v>2414.7199999999998</v>
      </c>
      <c r="AN96" s="5" t="str">
        <f t="shared" si="13"/>
        <v/>
      </c>
      <c r="AP96" s="5" t="str">
        <f t="shared" si="14"/>
        <v/>
      </c>
      <c r="AR96" s="5" t="str">
        <f t="shared" si="15"/>
        <v/>
      </c>
      <c r="AU96" s="5">
        <f t="shared" si="18"/>
        <v>2702.2275</v>
      </c>
      <c r="AV96" s="11">
        <f t="shared" si="19"/>
        <v>3.2697061877325212E-2</v>
      </c>
      <c r="AW96" s="5">
        <f t="shared" si="20"/>
        <v>32.697061877325211</v>
      </c>
    </row>
    <row r="97" spans="1:49" x14ac:dyDescent="0.25">
      <c r="A97" s="1" t="s">
        <v>155</v>
      </c>
      <c r="B97" s="1" t="s">
        <v>152</v>
      </c>
      <c r="C97" s="1" t="s">
        <v>153</v>
      </c>
      <c r="D97" s="1" t="s">
        <v>332</v>
      </c>
      <c r="E97" s="1" t="s">
        <v>77</v>
      </c>
      <c r="F97" s="1" t="s">
        <v>154</v>
      </c>
      <c r="G97" s="1" t="s">
        <v>53</v>
      </c>
      <c r="H97" s="1" t="s">
        <v>54</v>
      </c>
      <c r="I97" s="2">
        <v>120</v>
      </c>
      <c r="J97" s="2">
        <v>20.059999999999999</v>
      </c>
      <c r="K97" s="2">
        <f t="shared" si="16"/>
        <v>17.66</v>
      </c>
      <c r="L97" s="2" t="b">
        <f t="shared" si="17"/>
        <v>0</v>
      </c>
      <c r="M97" s="2">
        <f t="shared" si="11"/>
        <v>17.66</v>
      </c>
      <c r="N97" s="2">
        <f t="shared" si="12"/>
        <v>0</v>
      </c>
      <c r="T97" s="7">
        <v>17.059999999999999</v>
      </c>
      <c r="U97" s="5">
        <v>35034.842499999999</v>
      </c>
      <c r="V97" s="8">
        <v>0.6</v>
      </c>
      <c r="W97" s="5">
        <v>369.6</v>
      </c>
      <c r="AN97" s="5" t="str">
        <f t="shared" si="13"/>
        <v/>
      </c>
      <c r="AP97" s="5" t="str">
        <f t="shared" si="14"/>
        <v/>
      </c>
      <c r="AR97" s="5" t="str">
        <f t="shared" si="15"/>
        <v/>
      </c>
      <c r="AU97" s="5">
        <f t="shared" si="18"/>
        <v>35404.442499999997</v>
      </c>
      <c r="AV97" s="11">
        <f t="shared" si="19"/>
        <v>0.42839518403047211</v>
      </c>
      <c r="AW97" s="5">
        <f t="shared" si="20"/>
        <v>428.39518403047208</v>
      </c>
    </row>
    <row r="98" spans="1:49" x14ac:dyDescent="0.25">
      <c r="A98" s="1" t="s">
        <v>156</v>
      </c>
      <c r="B98" s="1" t="s">
        <v>152</v>
      </c>
      <c r="C98" s="1" t="s">
        <v>153</v>
      </c>
      <c r="D98" s="1" t="s">
        <v>332</v>
      </c>
      <c r="E98" s="1" t="s">
        <v>71</v>
      </c>
      <c r="F98" s="1" t="s">
        <v>154</v>
      </c>
      <c r="G98" s="1" t="s">
        <v>53</v>
      </c>
      <c r="H98" s="1" t="s">
        <v>54</v>
      </c>
      <c r="I98" s="2">
        <v>40</v>
      </c>
      <c r="J98" s="2">
        <v>18.21</v>
      </c>
      <c r="K98" s="2">
        <f t="shared" si="16"/>
        <v>1.42</v>
      </c>
      <c r="L98" s="2" t="b">
        <f t="shared" si="17"/>
        <v>0</v>
      </c>
      <c r="M98" s="2">
        <f t="shared" si="11"/>
        <v>1.42</v>
      </c>
      <c r="N98" s="2">
        <f t="shared" si="12"/>
        <v>0</v>
      </c>
      <c r="T98" s="7">
        <v>0.54</v>
      </c>
      <c r="U98" s="5">
        <v>1108.9575</v>
      </c>
      <c r="V98" s="8">
        <v>0.88</v>
      </c>
      <c r="W98" s="5">
        <v>542.08000000000004</v>
      </c>
      <c r="AN98" s="5" t="str">
        <f t="shared" si="13"/>
        <v/>
      </c>
      <c r="AP98" s="5" t="str">
        <f t="shared" si="14"/>
        <v/>
      </c>
      <c r="AR98" s="5" t="str">
        <f t="shared" si="15"/>
        <v/>
      </c>
      <c r="AU98" s="5">
        <f t="shared" si="18"/>
        <v>1651.0374999999999</v>
      </c>
      <c r="AV98" s="11">
        <f t="shared" si="19"/>
        <v>1.9977620425846575E-2</v>
      </c>
      <c r="AW98" s="5">
        <f t="shared" si="20"/>
        <v>19.977620425846574</v>
      </c>
    </row>
    <row r="99" spans="1:49" x14ac:dyDescent="0.25">
      <c r="A99" s="1" t="s">
        <v>156</v>
      </c>
      <c r="B99" s="1" t="s">
        <v>152</v>
      </c>
      <c r="C99" s="1" t="s">
        <v>153</v>
      </c>
      <c r="D99" s="1" t="s">
        <v>332</v>
      </c>
      <c r="E99" s="1" t="s">
        <v>77</v>
      </c>
      <c r="F99" s="1" t="s">
        <v>154</v>
      </c>
      <c r="G99" s="1" t="s">
        <v>53</v>
      </c>
      <c r="H99" s="1" t="s">
        <v>54</v>
      </c>
      <c r="I99" s="2">
        <v>40</v>
      </c>
      <c r="J99" s="2">
        <v>18.47</v>
      </c>
      <c r="K99" s="2">
        <f t="shared" si="16"/>
        <v>17.850000000000001</v>
      </c>
      <c r="L99" s="2" t="b">
        <f t="shared" si="17"/>
        <v>0</v>
      </c>
      <c r="M99" s="2">
        <f t="shared" si="11"/>
        <v>17.850000000000001</v>
      </c>
      <c r="N99" s="2">
        <f t="shared" si="12"/>
        <v>0</v>
      </c>
      <c r="T99" s="7">
        <v>16.98</v>
      </c>
      <c r="U99" s="5">
        <v>34870.552499999998</v>
      </c>
      <c r="V99" s="8">
        <v>0.87</v>
      </c>
      <c r="W99" s="5">
        <v>535.91999999999996</v>
      </c>
      <c r="AN99" s="5" t="str">
        <f t="shared" si="13"/>
        <v/>
      </c>
      <c r="AP99" s="5" t="str">
        <f t="shared" si="14"/>
        <v/>
      </c>
      <c r="AR99" s="5" t="str">
        <f t="shared" si="15"/>
        <v/>
      </c>
      <c r="AU99" s="5">
        <f t="shared" si="18"/>
        <v>35406.472499999996</v>
      </c>
      <c r="AV99" s="11">
        <f t="shared" si="19"/>
        <v>0.42841974711245207</v>
      </c>
      <c r="AW99" s="5">
        <f t="shared" si="20"/>
        <v>428.41974711245206</v>
      </c>
    </row>
    <row r="100" spans="1:49" x14ac:dyDescent="0.25">
      <c r="A100" s="1" t="s">
        <v>157</v>
      </c>
      <c r="B100" s="1" t="s">
        <v>158</v>
      </c>
      <c r="C100" s="1" t="s">
        <v>159</v>
      </c>
      <c r="D100" s="1" t="s">
        <v>333</v>
      </c>
      <c r="E100" s="1" t="s">
        <v>88</v>
      </c>
      <c r="F100" s="1" t="s">
        <v>154</v>
      </c>
      <c r="G100" s="1" t="s">
        <v>53</v>
      </c>
      <c r="H100" s="1" t="s">
        <v>54</v>
      </c>
      <c r="I100" s="2">
        <v>160</v>
      </c>
      <c r="J100" s="2">
        <v>37.520000000000003</v>
      </c>
      <c r="K100" s="2">
        <f t="shared" si="16"/>
        <v>37.53</v>
      </c>
      <c r="L100" s="2" t="b">
        <f t="shared" si="17"/>
        <v>0</v>
      </c>
      <c r="M100" s="2">
        <f t="shared" si="11"/>
        <v>37.53</v>
      </c>
      <c r="N100" s="2">
        <f t="shared" si="12"/>
        <v>0</v>
      </c>
      <c r="T100" s="7">
        <v>22.27</v>
      </c>
      <c r="U100" s="5">
        <v>45734.228750000002</v>
      </c>
      <c r="V100" s="8">
        <v>15.26</v>
      </c>
      <c r="W100" s="5">
        <v>9400.16</v>
      </c>
      <c r="AN100" s="5" t="str">
        <f t="shared" si="13"/>
        <v/>
      </c>
      <c r="AP100" s="5" t="str">
        <f t="shared" si="14"/>
        <v/>
      </c>
      <c r="AR100" s="5" t="str">
        <f t="shared" si="15"/>
        <v/>
      </c>
      <c r="AU100" s="5">
        <f t="shared" si="18"/>
        <v>55134.388749999998</v>
      </c>
      <c r="AV100" s="11">
        <f t="shared" si="19"/>
        <v>0.66712833043378217</v>
      </c>
      <c r="AW100" s="5">
        <f t="shared" si="20"/>
        <v>667.12833043378214</v>
      </c>
    </row>
    <row r="101" spans="1:49" x14ac:dyDescent="0.25">
      <c r="A101" s="1" t="s">
        <v>157</v>
      </c>
      <c r="B101" s="1" t="s">
        <v>158</v>
      </c>
      <c r="C101" s="1" t="s">
        <v>159</v>
      </c>
      <c r="D101" s="1" t="s">
        <v>333</v>
      </c>
      <c r="E101" s="1" t="s">
        <v>58</v>
      </c>
      <c r="F101" s="1" t="s">
        <v>154</v>
      </c>
      <c r="G101" s="1" t="s">
        <v>53</v>
      </c>
      <c r="H101" s="1" t="s">
        <v>54</v>
      </c>
      <c r="I101" s="2">
        <v>160</v>
      </c>
      <c r="J101" s="2">
        <v>38.65</v>
      </c>
      <c r="K101" s="2">
        <f t="shared" si="16"/>
        <v>13.629999999999999</v>
      </c>
      <c r="L101" s="2" t="b">
        <f t="shared" si="17"/>
        <v>0</v>
      </c>
      <c r="M101" s="2">
        <f t="shared" si="11"/>
        <v>13.629999999999999</v>
      </c>
      <c r="N101" s="2">
        <f t="shared" si="12"/>
        <v>0</v>
      </c>
      <c r="T101" s="7">
        <v>0.18</v>
      </c>
      <c r="U101" s="5">
        <v>369.65249999999997</v>
      </c>
      <c r="V101" s="8">
        <v>13.45</v>
      </c>
      <c r="W101" s="5">
        <v>8285.1999999999989</v>
      </c>
      <c r="AN101" s="5" t="str">
        <f t="shared" si="13"/>
        <v/>
      </c>
      <c r="AP101" s="5" t="str">
        <f t="shared" si="14"/>
        <v/>
      </c>
      <c r="AR101" s="5" t="str">
        <f t="shared" si="15"/>
        <v/>
      </c>
      <c r="AU101" s="5">
        <f t="shared" si="18"/>
        <v>8654.8524999999991</v>
      </c>
      <c r="AV101" s="11">
        <f t="shared" si="19"/>
        <v>0.10472406476938852</v>
      </c>
      <c r="AW101" s="5">
        <f t="shared" si="20"/>
        <v>104.72406476938852</v>
      </c>
    </row>
    <row r="102" spans="1:49" x14ac:dyDescent="0.25">
      <c r="A102" s="1" t="s">
        <v>157</v>
      </c>
      <c r="B102" s="1" t="s">
        <v>158</v>
      </c>
      <c r="C102" s="1" t="s">
        <v>159</v>
      </c>
      <c r="D102" s="1" t="s">
        <v>333</v>
      </c>
      <c r="E102" s="1" t="s">
        <v>85</v>
      </c>
      <c r="F102" s="1" t="s">
        <v>154</v>
      </c>
      <c r="G102" s="1" t="s">
        <v>53</v>
      </c>
      <c r="H102" s="1" t="s">
        <v>54</v>
      </c>
      <c r="I102" s="2">
        <v>160</v>
      </c>
      <c r="J102" s="2">
        <v>39.18</v>
      </c>
      <c r="K102" s="2">
        <f t="shared" si="16"/>
        <v>36.15</v>
      </c>
      <c r="L102" s="2" t="b">
        <f t="shared" si="17"/>
        <v>0</v>
      </c>
      <c r="M102" s="2">
        <f t="shared" si="11"/>
        <v>36.15</v>
      </c>
      <c r="N102" s="2">
        <f t="shared" si="12"/>
        <v>0</v>
      </c>
      <c r="T102" s="7">
        <v>24.29</v>
      </c>
      <c r="U102" s="5">
        <v>49882.551249999997</v>
      </c>
      <c r="V102" s="8">
        <v>11.86</v>
      </c>
      <c r="W102" s="5">
        <v>7305.7599999999993</v>
      </c>
      <c r="AN102" s="5" t="str">
        <f t="shared" si="13"/>
        <v/>
      </c>
      <c r="AP102" s="5" t="str">
        <f t="shared" si="14"/>
        <v/>
      </c>
      <c r="AR102" s="5" t="str">
        <f t="shared" si="15"/>
        <v/>
      </c>
      <c r="AU102" s="5">
        <f t="shared" si="18"/>
        <v>57188.311249999999</v>
      </c>
      <c r="AV102" s="11">
        <f t="shared" si="19"/>
        <v>0.69198087562982158</v>
      </c>
      <c r="AW102" s="5">
        <f t="shared" si="20"/>
        <v>691.98087562982153</v>
      </c>
    </row>
    <row r="103" spans="1:49" x14ac:dyDescent="0.25">
      <c r="A103" s="1" t="s">
        <v>157</v>
      </c>
      <c r="B103" s="1" t="s">
        <v>158</v>
      </c>
      <c r="C103" s="1" t="s">
        <v>159</v>
      </c>
      <c r="D103" s="1" t="s">
        <v>333</v>
      </c>
      <c r="E103" s="1" t="s">
        <v>81</v>
      </c>
      <c r="F103" s="1" t="s">
        <v>154</v>
      </c>
      <c r="G103" s="1" t="s">
        <v>53</v>
      </c>
      <c r="H103" s="1" t="s">
        <v>54</v>
      </c>
      <c r="I103" s="2">
        <v>160</v>
      </c>
      <c r="J103" s="2">
        <v>38.53</v>
      </c>
      <c r="K103" s="2">
        <f t="shared" si="16"/>
        <v>38.53</v>
      </c>
      <c r="L103" s="2" t="b">
        <f t="shared" si="17"/>
        <v>0</v>
      </c>
      <c r="M103" s="2">
        <f t="shared" si="11"/>
        <v>38.53</v>
      </c>
      <c r="N103" s="2">
        <f t="shared" si="12"/>
        <v>0</v>
      </c>
      <c r="T103" s="7">
        <v>38.14</v>
      </c>
      <c r="U103" s="5">
        <v>78325.257500000007</v>
      </c>
      <c r="V103" s="8">
        <v>0.39</v>
      </c>
      <c r="W103" s="5">
        <v>240.24</v>
      </c>
      <c r="AN103" s="5" t="str">
        <f t="shared" si="13"/>
        <v/>
      </c>
      <c r="AP103" s="5" t="str">
        <f t="shared" si="14"/>
        <v/>
      </c>
      <c r="AR103" s="5" t="str">
        <f t="shared" si="15"/>
        <v/>
      </c>
      <c r="AU103" s="5">
        <f t="shared" si="18"/>
        <v>78565.497500000012</v>
      </c>
      <c r="AV103" s="11">
        <f t="shared" si="19"/>
        <v>0.95064569255561926</v>
      </c>
      <c r="AW103" s="5">
        <f t="shared" si="20"/>
        <v>950.64569255561923</v>
      </c>
    </row>
    <row r="104" spans="1:49" x14ac:dyDescent="0.25">
      <c r="A104" s="1" t="s">
        <v>160</v>
      </c>
      <c r="B104" s="1" t="s">
        <v>161</v>
      </c>
      <c r="C104" s="1" t="s">
        <v>162</v>
      </c>
      <c r="D104" s="1" t="s">
        <v>334</v>
      </c>
      <c r="E104" s="1" t="s">
        <v>66</v>
      </c>
      <c r="F104" s="1" t="s">
        <v>154</v>
      </c>
      <c r="G104" s="1" t="s">
        <v>53</v>
      </c>
      <c r="H104" s="1" t="s">
        <v>54</v>
      </c>
      <c r="I104" s="2">
        <v>160</v>
      </c>
      <c r="J104" s="2">
        <v>39.130000000000003</v>
      </c>
      <c r="K104" s="2">
        <f t="shared" si="16"/>
        <v>0.48</v>
      </c>
      <c r="L104" s="2" t="b">
        <f t="shared" si="17"/>
        <v>0</v>
      </c>
      <c r="M104" s="2">
        <f t="shared" si="11"/>
        <v>0.48</v>
      </c>
      <c r="N104" s="2">
        <f t="shared" si="12"/>
        <v>0</v>
      </c>
      <c r="V104" s="8">
        <v>0.48</v>
      </c>
      <c r="W104" s="5">
        <v>295.68</v>
      </c>
      <c r="AN104" s="5" t="str">
        <f t="shared" si="13"/>
        <v/>
      </c>
      <c r="AP104" s="5" t="str">
        <f t="shared" si="14"/>
        <v/>
      </c>
      <c r="AR104" s="5" t="str">
        <f t="shared" si="15"/>
        <v/>
      </c>
      <c r="AU104" s="5">
        <f t="shared" si="18"/>
        <v>295.68</v>
      </c>
      <c r="AV104" s="11">
        <f t="shared" si="19"/>
        <v>3.5777399408034737E-3</v>
      </c>
      <c r="AW104" s="5">
        <f t="shared" si="20"/>
        <v>3.5777399408034736</v>
      </c>
    </row>
    <row r="105" spans="1:49" x14ac:dyDescent="0.25">
      <c r="A105" s="1" t="s">
        <v>160</v>
      </c>
      <c r="B105" s="1" t="s">
        <v>161</v>
      </c>
      <c r="C105" s="1" t="s">
        <v>162</v>
      </c>
      <c r="D105" s="1" t="s">
        <v>334</v>
      </c>
      <c r="E105" s="1" t="s">
        <v>63</v>
      </c>
      <c r="F105" s="1" t="s">
        <v>154</v>
      </c>
      <c r="G105" s="1" t="s">
        <v>53</v>
      </c>
      <c r="H105" s="1" t="s">
        <v>54</v>
      </c>
      <c r="I105" s="2">
        <v>160</v>
      </c>
      <c r="J105" s="2">
        <v>38.380000000000003</v>
      </c>
      <c r="K105" s="2">
        <f t="shared" si="16"/>
        <v>12.31</v>
      </c>
      <c r="L105" s="2" t="b">
        <f t="shared" si="17"/>
        <v>0</v>
      </c>
      <c r="M105" s="2">
        <f t="shared" si="11"/>
        <v>12.31</v>
      </c>
      <c r="N105" s="2">
        <f t="shared" si="12"/>
        <v>0</v>
      </c>
      <c r="T105" s="7">
        <v>2.17</v>
      </c>
      <c r="U105" s="5">
        <v>4456.36625</v>
      </c>
      <c r="V105" s="8">
        <v>10.14</v>
      </c>
      <c r="W105" s="5">
        <v>6246.2400000000007</v>
      </c>
      <c r="AN105" s="5" t="str">
        <f t="shared" si="13"/>
        <v/>
      </c>
      <c r="AP105" s="5" t="str">
        <f t="shared" si="14"/>
        <v/>
      </c>
      <c r="AR105" s="5" t="str">
        <f t="shared" si="15"/>
        <v/>
      </c>
      <c r="AU105" s="5">
        <f t="shared" si="18"/>
        <v>10702.606250000001</v>
      </c>
      <c r="AV105" s="11">
        <f t="shared" si="19"/>
        <v>0.1295019678413078</v>
      </c>
      <c r="AW105" s="5">
        <f t="shared" si="20"/>
        <v>129.50196784130779</v>
      </c>
    </row>
    <row r="106" spans="1:49" x14ac:dyDescent="0.25">
      <c r="A106" s="1" t="s">
        <v>163</v>
      </c>
      <c r="B106" s="1" t="s">
        <v>143</v>
      </c>
      <c r="C106" s="1" t="s">
        <v>144</v>
      </c>
      <c r="D106" s="1" t="s">
        <v>331</v>
      </c>
      <c r="E106" s="1" t="s">
        <v>87</v>
      </c>
      <c r="F106" s="1" t="s">
        <v>154</v>
      </c>
      <c r="G106" s="1" t="s">
        <v>53</v>
      </c>
      <c r="H106" s="1" t="s">
        <v>54</v>
      </c>
      <c r="I106" s="2">
        <v>80</v>
      </c>
      <c r="J106" s="2">
        <v>38.950000000000003</v>
      </c>
      <c r="K106" s="2">
        <f t="shared" si="16"/>
        <v>38.950000000000003</v>
      </c>
      <c r="L106" s="2" t="b">
        <f t="shared" si="17"/>
        <v>0</v>
      </c>
      <c r="M106" s="2">
        <f t="shared" si="11"/>
        <v>38.950000000000003</v>
      </c>
      <c r="N106" s="2">
        <f t="shared" si="12"/>
        <v>0</v>
      </c>
      <c r="T106" s="7">
        <v>38.42</v>
      </c>
      <c r="U106" s="5">
        <v>78900.272500000006</v>
      </c>
      <c r="V106" s="8">
        <v>0.53</v>
      </c>
      <c r="W106" s="5">
        <v>326.48</v>
      </c>
      <c r="AN106" s="5" t="str">
        <f t="shared" si="13"/>
        <v/>
      </c>
      <c r="AP106" s="5" t="str">
        <f t="shared" si="14"/>
        <v/>
      </c>
      <c r="AR106" s="5" t="str">
        <f t="shared" si="15"/>
        <v/>
      </c>
      <c r="AU106" s="5">
        <f t="shared" si="18"/>
        <v>79226.752500000002</v>
      </c>
      <c r="AV106" s="11">
        <f t="shared" si="19"/>
        <v>0.95864690475988057</v>
      </c>
      <c r="AW106" s="5">
        <f t="shared" si="20"/>
        <v>958.6469047598805</v>
      </c>
    </row>
    <row r="107" spans="1:49" x14ac:dyDescent="0.25">
      <c r="A107" s="1" t="s">
        <v>163</v>
      </c>
      <c r="B107" s="1" t="s">
        <v>143</v>
      </c>
      <c r="C107" s="1" t="s">
        <v>144</v>
      </c>
      <c r="D107" s="1" t="s">
        <v>331</v>
      </c>
      <c r="E107" s="1" t="s">
        <v>86</v>
      </c>
      <c r="F107" s="1" t="s">
        <v>154</v>
      </c>
      <c r="G107" s="1" t="s">
        <v>53</v>
      </c>
      <c r="H107" s="1" t="s">
        <v>54</v>
      </c>
      <c r="I107" s="2">
        <v>80</v>
      </c>
      <c r="J107" s="2">
        <v>39.61</v>
      </c>
      <c r="K107" s="2">
        <f t="shared" si="16"/>
        <v>39.6</v>
      </c>
      <c r="L107" s="2" t="b">
        <f t="shared" si="17"/>
        <v>0</v>
      </c>
      <c r="M107" s="2">
        <f t="shared" si="11"/>
        <v>39.6</v>
      </c>
      <c r="N107" s="2">
        <f t="shared" si="12"/>
        <v>0</v>
      </c>
      <c r="T107" s="7">
        <v>37.950000000000003</v>
      </c>
      <c r="U107" s="5">
        <v>77935.068750000006</v>
      </c>
      <c r="V107" s="8">
        <v>1.65</v>
      </c>
      <c r="W107" s="5">
        <v>1016.4</v>
      </c>
      <c r="AN107" s="5" t="str">
        <f t="shared" si="13"/>
        <v/>
      </c>
      <c r="AP107" s="5" t="str">
        <f t="shared" si="14"/>
        <v/>
      </c>
      <c r="AR107" s="5" t="str">
        <f t="shared" si="15"/>
        <v/>
      </c>
      <c r="AU107" s="5">
        <f t="shared" si="18"/>
        <v>78951.46875</v>
      </c>
      <c r="AV107" s="11">
        <f t="shared" si="19"/>
        <v>0.95531596026776355</v>
      </c>
      <c r="AW107" s="5">
        <f t="shared" si="20"/>
        <v>955.31596026776356</v>
      </c>
    </row>
    <row r="108" spans="1:49" x14ac:dyDescent="0.25">
      <c r="A108" s="1" t="s">
        <v>164</v>
      </c>
      <c r="B108" s="1" t="s">
        <v>60</v>
      </c>
      <c r="C108" s="1" t="s">
        <v>61</v>
      </c>
      <c r="D108" s="1" t="s">
        <v>326</v>
      </c>
      <c r="E108" s="1" t="s">
        <v>92</v>
      </c>
      <c r="F108" s="1" t="s">
        <v>165</v>
      </c>
      <c r="G108" s="1" t="s">
        <v>53</v>
      </c>
      <c r="H108" s="1" t="s">
        <v>54</v>
      </c>
      <c r="I108" s="2">
        <v>160</v>
      </c>
      <c r="J108" s="2">
        <v>38.770000000000003</v>
      </c>
      <c r="K108" s="2">
        <f t="shared" si="16"/>
        <v>0.18</v>
      </c>
      <c r="L108" s="2" t="b">
        <f t="shared" si="17"/>
        <v>0</v>
      </c>
      <c r="M108" s="2">
        <f t="shared" si="11"/>
        <v>0.18</v>
      </c>
      <c r="N108" s="2">
        <f t="shared" si="12"/>
        <v>0</v>
      </c>
      <c r="AG108" s="2">
        <v>0.18</v>
      </c>
      <c r="AH108" s="5">
        <v>40.005000000000003</v>
      </c>
      <c r="AN108" s="5" t="str">
        <f t="shared" si="13"/>
        <v/>
      </c>
      <c r="AP108" s="5" t="str">
        <f t="shared" si="14"/>
        <v/>
      </c>
      <c r="AR108" s="5" t="str">
        <f t="shared" si="15"/>
        <v/>
      </c>
      <c r="AU108" s="5">
        <f t="shared" si="18"/>
        <v>40.005000000000003</v>
      </c>
      <c r="AV108" s="11">
        <f t="shared" si="19"/>
        <v>4.840621155703564E-4</v>
      </c>
      <c r="AW108" s="5">
        <f t="shared" si="20"/>
        <v>0.48406211557035639</v>
      </c>
    </row>
    <row r="109" spans="1:49" x14ac:dyDescent="0.25">
      <c r="A109" s="1" t="s">
        <v>166</v>
      </c>
      <c r="B109" s="1" t="s">
        <v>125</v>
      </c>
      <c r="C109" s="1" t="s">
        <v>126</v>
      </c>
      <c r="D109" s="1" t="s">
        <v>326</v>
      </c>
      <c r="E109" s="1" t="s">
        <v>87</v>
      </c>
      <c r="F109" s="1" t="s">
        <v>165</v>
      </c>
      <c r="G109" s="1" t="s">
        <v>53</v>
      </c>
      <c r="H109" s="1" t="s">
        <v>54</v>
      </c>
      <c r="I109" s="2">
        <v>80</v>
      </c>
      <c r="J109" s="2">
        <v>39.380000000000003</v>
      </c>
      <c r="K109" s="2">
        <f t="shared" si="16"/>
        <v>22.770000000000003</v>
      </c>
      <c r="L109" s="2" t="b">
        <f t="shared" si="17"/>
        <v>0</v>
      </c>
      <c r="M109" s="2">
        <f t="shared" si="11"/>
        <v>22.76</v>
      </c>
      <c r="N109" s="2">
        <f t="shared" si="12"/>
        <v>0.01</v>
      </c>
      <c r="V109" s="8">
        <v>22.76</v>
      </c>
      <c r="W109" s="5">
        <v>14020.16</v>
      </c>
      <c r="AN109" s="5" t="str">
        <f t="shared" si="13"/>
        <v/>
      </c>
      <c r="AP109" s="5" t="str">
        <f t="shared" si="14"/>
        <v/>
      </c>
      <c r="AR109" s="5" t="str">
        <f t="shared" si="15"/>
        <v/>
      </c>
      <c r="AT109" s="2">
        <v>0.01</v>
      </c>
      <c r="AU109" s="5">
        <f t="shared" si="18"/>
        <v>14020.16</v>
      </c>
      <c r="AV109" s="11">
        <f t="shared" si="19"/>
        <v>0.16964450219309804</v>
      </c>
      <c r="AW109" s="5">
        <f t="shared" si="20"/>
        <v>169.64450219309805</v>
      </c>
    </row>
    <row r="110" spans="1:49" x14ac:dyDescent="0.25">
      <c r="A110" s="1" t="s">
        <v>166</v>
      </c>
      <c r="B110" s="1" t="s">
        <v>125</v>
      </c>
      <c r="C110" s="1" t="s">
        <v>126</v>
      </c>
      <c r="D110" s="1" t="s">
        <v>326</v>
      </c>
      <c r="E110" s="1" t="s">
        <v>93</v>
      </c>
      <c r="F110" s="1" t="s">
        <v>165</v>
      </c>
      <c r="G110" s="1" t="s">
        <v>53</v>
      </c>
      <c r="H110" s="1" t="s">
        <v>54</v>
      </c>
      <c r="I110" s="2">
        <v>80</v>
      </c>
      <c r="J110" s="2">
        <v>39.049999999999997</v>
      </c>
      <c r="K110" s="2">
        <f t="shared" si="16"/>
        <v>31.419999999999998</v>
      </c>
      <c r="L110" s="2" t="b">
        <f t="shared" si="17"/>
        <v>0</v>
      </c>
      <c r="M110" s="2">
        <f t="shared" si="11"/>
        <v>31.419999999999998</v>
      </c>
      <c r="N110" s="2">
        <f t="shared" si="12"/>
        <v>0</v>
      </c>
      <c r="V110" s="8">
        <v>31.34</v>
      </c>
      <c r="W110" s="5">
        <v>19305.439999999999</v>
      </c>
      <c r="AG110" s="2">
        <v>0.08</v>
      </c>
      <c r="AH110" s="5">
        <v>17.78</v>
      </c>
      <c r="AN110" s="5" t="str">
        <f t="shared" si="13"/>
        <v/>
      </c>
      <c r="AP110" s="5" t="str">
        <f t="shared" si="14"/>
        <v/>
      </c>
      <c r="AR110" s="5" t="str">
        <f t="shared" si="15"/>
        <v/>
      </c>
      <c r="AU110" s="5">
        <f t="shared" si="18"/>
        <v>19323.219999999998</v>
      </c>
      <c r="AV110" s="11">
        <f t="shared" si="19"/>
        <v>0.23381174235299138</v>
      </c>
      <c r="AW110" s="5">
        <f t="shared" si="20"/>
        <v>233.81174235299136</v>
      </c>
    </row>
    <row r="111" spans="1:49" x14ac:dyDescent="0.25">
      <c r="A111" s="1" t="s">
        <v>167</v>
      </c>
      <c r="B111" s="1" t="s">
        <v>168</v>
      </c>
      <c r="C111" s="1" t="s">
        <v>169</v>
      </c>
      <c r="D111" s="1" t="s">
        <v>321</v>
      </c>
      <c r="E111" s="1" t="s">
        <v>81</v>
      </c>
      <c r="F111" s="1" t="s">
        <v>165</v>
      </c>
      <c r="G111" s="1" t="s">
        <v>53</v>
      </c>
      <c r="H111" s="1" t="s">
        <v>54</v>
      </c>
      <c r="I111" s="2">
        <v>160</v>
      </c>
      <c r="J111" s="2">
        <v>40.01</v>
      </c>
      <c r="K111" s="2">
        <f t="shared" si="16"/>
        <v>13.32</v>
      </c>
      <c r="L111" s="2" t="b">
        <f t="shared" si="17"/>
        <v>0</v>
      </c>
      <c r="M111" s="2">
        <f t="shared" si="11"/>
        <v>0</v>
      </c>
      <c r="N111" s="2">
        <f t="shared" si="12"/>
        <v>13.32</v>
      </c>
      <c r="AN111" s="5" t="str">
        <f t="shared" si="13"/>
        <v/>
      </c>
      <c r="AP111" s="5" t="str">
        <f t="shared" si="14"/>
        <v/>
      </c>
      <c r="AR111" s="5" t="str">
        <f t="shared" si="15"/>
        <v/>
      </c>
      <c r="AT111" s="2">
        <v>13.32</v>
      </c>
      <c r="AU111" s="5">
        <f t="shared" si="18"/>
        <v>0</v>
      </c>
      <c r="AV111" s="11">
        <f t="shared" si="19"/>
        <v>0</v>
      </c>
      <c r="AW111" s="5">
        <f t="shared" si="20"/>
        <v>0</v>
      </c>
    </row>
    <row r="112" spans="1:49" x14ac:dyDescent="0.25">
      <c r="A112" s="1" t="s">
        <v>170</v>
      </c>
      <c r="B112" s="1" t="s">
        <v>171</v>
      </c>
      <c r="C112" s="1" t="s">
        <v>172</v>
      </c>
      <c r="D112" s="1" t="s">
        <v>325</v>
      </c>
      <c r="E112" s="1" t="s">
        <v>65</v>
      </c>
      <c r="F112" s="1" t="s">
        <v>95</v>
      </c>
      <c r="G112" s="1" t="s">
        <v>53</v>
      </c>
      <c r="H112" s="1" t="s">
        <v>173</v>
      </c>
      <c r="I112" s="2">
        <v>36.28</v>
      </c>
      <c r="J112" s="2">
        <v>15.98</v>
      </c>
      <c r="K112" s="2">
        <f t="shared" si="16"/>
        <v>1.6099999999999999</v>
      </c>
      <c r="L112" s="2" t="b">
        <f t="shared" si="17"/>
        <v>0</v>
      </c>
      <c r="M112" s="2">
        <f t="shared" si="11"/>
        <v>1.6099999999999999</v>
      </c>
      <c r="N112" s="2">
        <f t="shared" si="12"/>
        <v>0</v>
      </c>
      <c r="T112" s="7">
        <v>0.13</v>
      </c>
      <c r="U112" s="5">
        <v>266.97125</v>
      </c>
      <c r="V112" s="8">
        <v>1.48</v>
      </c>
      <c r="W112" s="5">
        <v>911.68</v>
      </c>
      <c r="AN112" s="5" t="str">
        <f t="shared" si="13"/>
        <v/>
      </c>
      <c r="AP112" s="5" t="str">
        <f t="shared" si="14"/>
        <v/>
      </c>
      <c r="AR112" s="5" t="str">
        <f t="shared" si="15"/>
        <v/>
      </c>
      <c r="AU112" s="5">
        <f t="shared" si="18"/>
        <v>1178.6512499999999</v>
      </c>
      <c r="AV112" s="11">
        <f t="shared" si="19"/>
        <v>1.4261727723900636E-2</v>
      </c>
      <c r="AW112" s="5">
        <f t="shared" si="20"/>
        <v>14.261727723900634</v>
      </c>
    </row>
    <row r="113" spans="1:49" x14ac:dyDescent="0.25">
      <c r="A113" s="1" t="s">
        <v>170</v>
      </c>
      <c r="B113" s="1" t="s">
        <v>171</v>
      </c>
      <c r="C113" s="1" t="s">
        <v>172</v>
      </c>
      <c r="D113" s="1" t="s">
        <v>325</v>
      </c>
      <c r="E113" s="1" t="s">
        <v>66</v>
      </c>
      <c r="F113" s="1" t="s">
        <v>95</v>
      </c>
      <c r="G113" s="1" t="s">
        <v>53</v>
      </c>
      <c r="H113" s="1" t="s">
        <v>173</v>
      </c>
      <c r="I113" s="2">
        <v>36.28</v>
      </c>
      <c r="J113" s="2">
        <v>20</v>
      </c>
      <c r="K113" s="2">
        <f t="shared" si="16"/>
        <v>8.23</v>
      </c>
      <c r="L113" s="2" t="b">
        <f t="shared" si="17"/>
        <v>0</v>
      </c>
      <c r="M113" s="2">
        <f t="shared" si="11"/>
        <v>8.23</v>
      </c>
      <c r="N113" s="2">
        <f t="shared" si="12"/>
        <v>0</v>
      </c>
      <c r="R113" s="6">
        <v>2.25</v>
      </c>
      <c r="S113" s="5">
        <v>7851.375</v>
      </c>
      <c r="T113" s="7">
        <v>5.98</v>
      </c>
      <c r="U113" s="5">
        <v>12280.6775</v>
      </c>
      <c r="AN113" s="5" t="str">
        <f t="shared" si="13"/>
        <v/>
      </c>
      <c r="AP113" s="5" t="str">
        <f t="shared" si="14"/>
        <v/>
      </c>
      <c r="AR113" s="5" t="str">
        <f t="shared" si="15"/>
        <v/>
      </c>
      <c r="AU113" s="5">
        <f t="shared" si="18"/>
        <v>20132.052499999998</v>
      </c>
      <c r="AV113" s="11">
        <f t="shared" si="19"/>
        <v>0.24359864826705366</v>
      </c>
      <c r="AW113" s="5">
        <f t="shared" si="20"/>
        <v>243.59864826705365</v>
      </c>
    </row>
    <row r="114" spans="1:49" x14ac:dyDescent="0.25">
      <c r="A114" s="1" t="s">
        <v>174</v>
      </c>
      <c r="B114" s="1" t="s">
        <v>175</v>
      </c>
      <c r="C114" s="1" t="s">
        <v>176</v>
      </c>
      <c r="D114" s="1" t="s">
        <v>325</v>
      </c>
      <c r="E114" s="1" t="s">
        <v>65</v>
      </c>
      <c r="F114" s="1" t="s">
        <v>95</v>
      </c>
      <c r="G114" s="1" t="s">
        <v>53</v>
      </c>
      <c r="H114" s="1" t="s">
        <v>173</v>
      </c>
      <c r="I114" s="2">
        <v>3.72</v>
      </c>
      <c r="J114" s="2">
        <v>3.21</v>
      </c>
      <c r="K114" s="2">
        <f t="shared" si="16"/>
        <v>0.72</v>
      </c>
      <c r="L114" s="2" t="b">
        <f t="shared" si="17"/>
        <v>0</v>
      </c>
      <c r="M114" s="2">
        <f t="shared" si="11"/>
        <v>0.72</v>
      </c>
      <c r="N114" s="2">
        <f t="shared" si="12"/>
        <v>0</v>
      </c>
      <c r="AD114" s="10">
        <v>0.72</v>
      </c>
      <c r="AE114" s="5">
        <v>160.02000000000001</v>
      </c>
      <c r="AN114" s="5" t="str">
        <f t="shared" si="13"/>
        <v/>
      </c>
      <c r="AP114" s="5" t="str">
        <f t="shared" si="14"/>
        <v/>
      </c>
      <c r="AR114" s="5" t="str">
        <f t="shared" si="15"/>
        <v/>
      </c>
      <c r="AU114" s="5">
        <f t="shared" si="18"/>
        <v>160.02000000000001</v>
      </c>
      <c r="AV114" s="11">
        <f t="shared" si="19"/>
        <v>1.9362484622814256E-3</v>
      </c>
      <c r="AW114" s="5">
        <f t="shared" si="20"/>
        <v>1.9362484622814256</v>
      </c>
    </row>
    <row r="115" spans="1:49" x14ac:dyDescent="0.25">
      <c r="A115" s="1" t="s">
        <v>177</v>
      </c>
      <c r="B115" s="1" t="s">
        <v>178</v>
      </c>
      <c r="C115" s="1" t="s">
        <v>179</v>
      </c>
      <c r="D115" s="1" t="s">
        <v>322</v>
      </c>
      <c r="E115" s="1" t="s">
        <v>65</v>
      </c>
      <c r="F115" s="1" t="s">
        <v>95</v>
      </c>
      <c r="G115" s="1" t="s">
        <v>53</v>
      </c>
      <c r="H115" s="1" t="s">
        <v>173</v>
      </c>
      <c r="I115" s="2">
        <v>40</v>
      </c>
      <c r="J115" s="2">
        <v>19.170000000000002</v>
      </c>
      <c r="K115" s="2">
        <f t="shared" si="16"/>
        <v>17.77</v>
      </c>
      <c r="L115" s="2" t="b">
        <f t="shared" si="17"/>
        <v>0</v>
      </c>
      <c r="M115" s="2">
        <f t="shared" si="11"/>
        <v>17.059999999999999</v>
      </c>
      <c r="N115" s="2">
        <f t="shared" si="12"/>
        <v>0.71</v>
      </c>
      <c r="R115" s="6">
        <v>7.99</v>
      </c>
      <c r="S115" s="5">
        <v>27881.105</v>
      </c>
      <c r="T115" s="7">
        <v>8.98</v>
      </c>
      <c r="U115" s="5">
        <v>18441.552500000002</v>
      </c>
      <c r="V115" s="8">
        <v>0.09</v>
      </c>
      <c r="W115" s="5">
        <v>55.44</v>
      </c>
      <c r="AN115" s="5" t="str">
        <f t="shared" si="13"/>
        <v/>
      </c>
      <c r="AO115" s="3">
        <v>0.28999999999999998</v>
      </c>
      <c r="AP115" s="5">
        <f t="shared" si="14"/>
        <v>2404.9699999999998</v>
      </c>
      <c r="AR115" s="5" t="str">
        <f t="shared" si="15"/>
        <v/>
      </c>
      <c r="AS115" s="2">
        <v>0.42</v>
      </c>
      <c r="AU115" s="5">
        <f t="shared" si="18"/>
        <v>46378.097500000003</v>
      </c>
      <c r="AV115" s="11">
        <f t="shared" si="19"/>
        <v>0.56117685269286977</v>
      </c>
      <c r="AW115" s="5">
        <f t="shared" si="20"/>
        <v>561.17685269286972</v>
      </c>
    </row>
    <row r="116" spans="1:49" x14ac:dyDescent="0.25">
      <c r="A116" s="1" t="s">
        <v>177</v>
      </c>
      <c r="B116" s="1" t="s">
        <v>178</v>
      </c>
      <c r="C116" s="1" t="s">
        <v>179</v>
      </c>
      <c r="D116" s="1" t="s">
        <v>322</v>
      </c>
      <c r="E116" s="1" t="s">
        <v>66</v>
      </c>
      <c r="F116" s="1" t="s">
        <v>95</v>
      </c>
      <c r="G116" s="1" t="s">
        <v>53</v>
      </c>
      <c r="H116" s="1" t="s">
        <v>173</v>
      </c>
      <c r="I116" s="2">
        <v>40</v>
      </c>
      <c r="J116" s="2">
        <v>20.03</v>
      </c>
      <c r="K116" s="2">
        <f t="shared" si="16"/>
        <v>19.950000000000003</v>
      </c>
      <c r="L116" s="2" t="b">
        <f t="shared" si="17"/>
        <v>0</v>
      </c>
      <c r="M116" s="2">
        <f t="shared" si="11"/>
        <v>19.940000000000001</v>
      </c>
      <c r="N116" s="2">
        <f t="shared" si="12"/>
        <v>0.01</v>
      </c>
      <c r="R116" s="6">
        <v>10.88</v>
      </c>
      <c r="S116" s="5">
        <v>37965.760000000002</v>
      </c>
      <c r="T116" s="7">
        <v>9.06</v>
      </c>
      <c r="U116" s="5">
        <v>18605.842499999999</v>
      </c>
      <c r="AN116" s="5" t="str">
        <f t="shared" si="13"/>
        <v/>
      </c>
      <c r="AO116" s="3">
        <v>0.01</v>
      </c>
      <c r="AP116" s="5">
        <f t="shared" si="14"/>
        <v>82.93</v>
      </c>
      <c r="AR116" s="5" t="str">
        <f t="shared" si="15"/>
        <v/>
      </c>
      <c r="AU116" s="5">
        <f t="shared" si="18"/>
        <v>56571.602500000001</v>
      </c>
      <c r="AV116" s="11">
        <f t="shared" si="19"/>
        <v>0.68451867484952533</v>
      </c>
      <c r="AW116" s="5">
        <f t="shared" si="20"/>
        <v>684.51867484952538</v>
      </c>
    </row>
    <row r="117" spans="1:49" x14ac:dyDescent="0.25">
      <c r="A117" s="1" t="s">
        <v>180</v>
      </c>
      <c r="B117" s="1" t="s">
        <v>181</v>
      </c>
      <c r="C117" s="1" t="s">
        <v>182</v>
      </c>
      <c r="D117" s="1" t="s">
        <v>325</v>
      </c>
      <c r="E117" s="1" t="s">
        <v>76</v>
      </c>
      <c r="F117" s="1" t="s">
        <v>95</v>
      </c>
      <c r="G117" s="1" t="s">
        <v>53</v>
      </c>
      <c r="H117" s="1" t="s">
        <v>173</v>
      </c>
      <c r="I117" s="2">
        <v>80</v>
      </c>
      <c r="J117" s="2">
        <v>39.6</v>
      </c>
      <c r="K117" s="2">
        <f t="shared" si="16"/>
        <v>2.5599999999999996</v>
      </c>
      <c r="L117" s="2" t="b">
        <f t="shared" si="17"/>
        <v>0</v>
      </c>
      <c r="M117" s="2">
        <f t="shared" si="11"/>
        <v>2.5599999999999996</v>
      </c>
      <c r="N117" s="2">
        <f t="shared" si="12"/>
        <v>0</v>
      </c>
      <c r="R117" s="6">
        <v>0.03</v>
      </c>
      <c r="S117" s="5">
        <v>104.685</v>
      </c>
      <c r="T117" s="7">
        <v>2.5299999999999998</v>
      </c>
      <c r="U117" s="5">
        <v>5195.6712499999994</v>
      </c>
      <c r="AN117" s="5" t="str">
        <f t="shared" si="13"/>
        <v/>
      </c>
      <c r="AP117" s="5" t="str">
        <f t="shared" si="14"/>
        <v/>
      </c>
      <c r="AR117" s="5" t="str">
        <f t="shared" si="15"/>
        <v/>
      </c>
      <c r="AU117" s="5">
        <f t="shared" si="18"/>
        <v>5300.3562499999998</v>
      </c>
      <c r="AV117" s="11">
        <f t="shared" si="19"/>
        <v>6.413452467570456E-2</v>
      </c>
      <c r="AW117" s="5">
        <f t="shared" si="20"/>
        <v>64.134524675704554</v>
      </c>
    </row>
    <row r="118" spans="1:49" x14ac:dyDescent="0.25">
      <c r="A118" s="1" t="s">
        <v>183</v>
      </c>
      <c r="B118" s="1" t="s">
        <v>184</v>
      </c>
      <c r="C118" s="1" t="s">
        <v>185</v>
      </c>
      <c r="D118" s="1" t="s">
        <v>323</v>
      </c>
      <c r="E118" s="1" t="s">
        <v>51</v>
      </c>
      <c r="F118" s="1" t="s">
        <v>95</v>
      </c>
      <c r="G118" s="1" t="s">
        <v>53</v>
      </c>
      <c r="H118" s="1" t="s">
        <v>173</v>
      </c>
      <c r="I118" s="2">
        <v>80</v>
      </c>
      <c r="J118" s="2">
        <v>39.49</v>
      </c>
      <c r="K118" s="2">
        <f t="shared" si="16"/>
        <v>37.120000000000005</v>
      </c>
      <c r="L118" s="2" t="b">
        <f t="shared" si="17"/>
        <v>0</v>
      </c>
      <c r="M118" s="2">
        <f t="shared" si="11"/>
        <v>37.120000000000005</v>
      </c>
      <c r="N118" s="2">
        <f t="shared" si="12"/>
        <v>0</v>
      </c>
      <c r="R118" s="6">
        <v>19.71</v>
      </c>
      <c r="S118" s="5">
        <v>68778.044999999998</v>
      </c>
      <c r="T118" s="7">
        <v>17.239999999999998</v>
      </c>
      <c r="U118" s="5">
        <v>35404.495000000003</v>
      </c>
      <c r="V118" s="8">
        <v>0.17</v>
      </c>
      <c r="W118" s="5">
        <v>104.72</v>
      </c>
      <c r="AN118" s="5" t="str">
        <f t="shared" si="13"/>
        <v/>
      </c>
      <c r="AP118" s="5" t="str">
        <f t="shared" si="14"/>
        <v/>
      </c>
      <c r="AR118" s="5" t="str">
        <f t="shared" si="15"/>
        <v/>
      </c>
      <c r="AU118" s="5">
        <f t="shared" si="18"/>
        <v>104287.26000000001</v>
      </c>
      <c r="AV118" s="11">
        <f t="shared" si="19"/>
        <v>1.2618800575587004</v>
      </c>
      <c r="AW118" s="5">
        <f t="shared" si="20"/>
        <v>1261.8800575587002</v>
      </c>
    </row>
    <row r="119" spans="1:49" x14ac:dyDescent="0.25">
      <c r="A119" s="1" t="s">
        <v>183</v>
      </c>
      <c r="B119" s="1" t="s">
        <v>184</v>
      </c>
      <c r="C119" s="1" t="s">
        <v>185</v>
      </c>
      <c r="D119" s="1" t="s">
        <v>323</v>
      </c>
      <c r="E119" s="1" t="s">
        <v>71</v>
      </c>
      <c r="F119" s="1" t="s">
        <v>95</v>
      </c>
      <c r="G119" s="1" t="s">
        <v>53</v>
      </c>
      <c r="H119" s="1" t="s">
        <v>173</v>
      </c>
      <c r="I119" s="2">
        <v>80</v>
      </c>
      <c r="J119" s="2">
        <v>38.29</v>
      </c>
      <c r="K119" s="2">
        <f t="shared" si="16"/>
        <v>22.740000000000002</v>
      </c>
      <c r="L119" s="2" t="b">
        <f t="shared" si="17"/>
        <v>0</v>
      </c>
      <c r="M119" s="2">
        <f t="shared" si="11"/>
        <v>21.41</v>
      </c>
      <c r="N119" s="2">
        <f t="shared" si="12"/>
        <v>1.33</v>
      </c>
      <c r="R119" s="6">
        <v>15.01</v>
      </c>
      <c r="S119" s="5">
        <v>52377.394999999997</v>
      </c>
      <c r="T119" s="7">
        <v>6.4</v>
      </c>
      <c r="U119" s="5">
        <v>13143.2</v>
      </c>
      <c r="AN119" s="5" t="str">
        <f t="shared" si="13"/>
        <v/>
      </c>
      <c r="AO119" s="3">
        <v>0.53</v>
      </c>
      <c r="AP119" s="5">
        <f t="shared" si="14"/>
        <v>4395.29</v>
      </c>
      <c r="AR119" s="5" t="str">
        <f t="shared" si="15"/>
        <v/>
      </c>
      <c r="AS119" s="2">
        <v>0.8</v>
      </c>
      <c r="AU119" s="5">
        <f t="shared" si="18"/>
        <v>65520.595000000001</v>
      </c>
      <c r="AV119" s="11">
        <f t="shared" si="19"/>
        <v>0.79280184549752575</v>
      </c>
      <c r="AW119" s="5">
        <f t="shared" si="20"/>
        <v>792.80184549752573</v>
      </c>
    </row>
    <row r="120" spans="1:49" x14ac:dyDescent="0.25">
      <c r="A120" s="1" t="s">
        <v>186</v>
      </c>
      <c r="B120" s="1" t="s">
        <v>187</v>
      </c>
      <c r="C120" s="1" t="s">
        <v>188</v>
      </c>
      <c r="D120" s="1" t="s">
        <v>335</v>
      </c>
      <c r="E120" s="1" t="s">
        <v>87</v>
      </c>
      <c r="F120" s="1" t="s">
        <v>189</v>
      </c>
      <c r="G120" s="1" t="s">
        <v>53</v>
      </c>
      <c r="H120" s="1" t="s">
        <v>173</v>
      </c>
      <c r="I120" s="2">
        <v>71.62</v>
      </c>
      <c r="J120" s="2">
        <v>70.599999999999994</v>
      </c>
      <c r="K120" s="2">
        <f t="shared" si="16"/>
        <v>0.61</v>
      </c>
      <c r="L120" s="2" t="b">
        <f t="shared" si="17"/>
        <v>0</v>
      </c>
      <c r="M120" s="2">
        <f t="shared" si="11"/>
        <v>0.61</v>
      </c>
      <c r="N120" s="2">
        <f t="shared" si="12"/>
        <v>0</v>
      </c>
      <c r="V120" s="8">
        <v>0.61</v>
      </c>
      <c r="W120" s="5">
        <v>268.39999999999998</v>
      </c>
      <c r="AN120" s="5" t="str">
        <f t="shared" si="13"/>
        <v/>
      </c>
      <c r="AP120" s="5" t="str">
        <f t="shared" si="14"/>
        <v/>
      </c>
      <c r="AR120" s="5" t="str">
        <f t="shared" si="15"/>
        <v/>
      </c>
      <c r="AU120" s="5">
        <f t="shared" si="18"/>
        <v>268.39999999999998</v>
      </c>
      <c r="AV120" s="11">
        <f t="shared" si="19"/>
        <v>3.2476508391222009E-3</v>
      </c>
      <c r="AW120" s="5">
        <f t="shared" si="20"/>
        <v>3.2476508391222008</v>
      </c>
    </row>
    <row r="121" spans="1:49" x14ac:dyDescent="0.25">
      <c r="A121" s="1" t="s">
        <v>190</v>
      </c>
      <c r="B121" s="1" t="s">
        <v>191</v>
      </c>
      <c r="C121" s="1" t="s">
        <v>192</v>
      </c>
      <c r="D121" s="1" t="s">
        <v>325</v>
      </c>
      <c r="E121" s="1" t="s">
        <v>86</v>
      </c>
      <c r="F121" s="1" t="s">
        <v>189</v>
      </c>
      <c r="G121" s="1" t="s">
        <v>53</v>
      </c>
      <c r="H121" s="1" t="s">
        <v>173</v>
      </c>
      <c r="I121" s="2">
        <v>80</v>
      </c>
      <c r="J121" s="2">
        <v>40.520000000000003</v>
      </c>
      <c r="K121" s="2">
        <f t="shared" si="16"/>
        <v>10.98</v>
      </c>
      <c r="L121" s="2" t="b">
        <f t="shared" si="17"/>
        <v>0</v>
      </c>
      <c r="M121" s="2">
        <f t="shared" si="11"/>
        <v>10.98</v>
      </c>
      <c r="N121" s="2">
        <f t="shared" si="12"/>
        <v>0</v>
      </c>
      <c r="R121" s="6">
        <v>0.87</v>
      </c>
      <c r="S121" s="5">
        <v>2168.4749999999999</v>
      </c>
      <c r="T121" s="7">
        <v>4.0599999999999996</v>
      </c>
      <c r="U121" s="5">
        <v>5955.5124999999998</v>
      </c>
      <c r="V121" s="8">
        <v>6.05</v>
      </c>
      <c r="W121" s="5">
        <v>2662</v>
      </c>
      <c r="AN121" s="5" t="str">
        <f t="shared" si="13"/>
        <v/>
      </c>
      <c r="AP121" s="5" t="str">
        <f t="shared" si="14"/>
        <v/>
      </c>
      <c r="AR121" s="5" t="str">
        <f t="shared" si="15"/>
        <v/>
      </c>
      <c r="AU121" s="5">
        <f t="shared" si="18"/>
        <v>10785.987499999999</v>
      </c>
      <c r="AV121" s="11">
        <f t="shared" si="19"/>
        <v>0.13051088433359376</v>
      </c>
      <c r="AW121" s="5">
        <f t="shared" si="20"/>
        <v>130.51088433359376</v>
      </c>
    </row>
    <row r="122" spans="1:49" x14ac:dyDescent="0.25">
      <c r="A122" s="1" t="s">
        <v>193</v>
      </c>
      <c r="B122" s="1" t="s">
        <v>187</v>
      </c>
      <c r="C122" s="1" t="s">
        <v>188</v>
      </c>
      <c r="D122" s="1" t="s">
        <v>335</v>
      </c>
      <c r="E122" s="1" t="s">
        <v>58</v>
      </c>
      <c r="F122" s="1" t="s">
        <v>189</v>
      </c>
      <c r="G122" s="1" t="s">
        <v>53</v>
      </c>
      <c r="H122" s="1" t="s">
        <v>173</v>
      </c>
      <c r="I122" s="2">
        <v>151.32</v>
      </c>
      <c r="J122" s="2">
        <v>40.4</v>
      </c>
      <c r="K122" s="2">
        <f t="shared" si="16"/>
        <v>27.48</v>
      </c>
      <c r="L122" s="2" t="b">
        <f t="shared" si="17"/>
        <v>0</v>
      </c>
      <c r="M122" s="2">
        <f t="shared" si="11"/>
        <v>27.48</v>
      </c>
      <c r="N122" s="2">
        <f t="shared" si="12"/>
        <v>0</v>
      </c>
      <c r="P122" s="4">
        <v>0.65</v>
      </c>
      <c r="Q122" s="5">
        <v>2463.8249999999998</v>
      </c>
      <c r="R122" s="6">
        <v>15.39</v>
      </c>
      <c r="S122" s="5">
        <v>43534.004999999997</v>
      </c>
      <c r="T122" s="7">
        <v>10.42</v>
      </c>
      <c r="U122" s="5">
        <v>19726.535</v>
      </c>
      <c r="V122" s="8">
        <v>1.02</v>
      </c>
      <c r="W122" s="5">
        <v>628.32000000000005</v>
      </c>
      <c r="AN122" s="5" t="str">
        <f t="shared" si="13"/>
        <v/>
      </c>
      <c r="AP122" s="5" t="str">
        <f t="shared" si="14"/>
        <v/>
      </c>
      <c r="AR122" s="5" t="str">
        <f t="shared" si="15"/>
        <v/>
      </c>
      <c r="AU122" s="5">
        <f t="shared" si="18"/>
        <v>66352.684999999998</v>
      </c>
      <c r="AV122" s="11">
        <f t="shared" si="19"/>
        <v>0.80287016810082368</v>
      </c>
      <c r="AW122" s="5">
        <f t="shared" si="20"/>
        <v>802.87016810082366</v>
      </c>
    </row>
    <row r="123" spans="1:49" x14ac:dyDescent="0.25">
      <c r="A123" s="1" t="s">
        <v>193</v>
      </c>
      <c r="B123" s="1" t="s">
        <v>187</v>
      </c>
      <c r="C123" s="1" t="s">
        <v>188</v>
      </c>
      <c r="D123" s="1" t="s">
        <v>335</v>
      </c>
      <c r="E123" s="1" t="s">
        <v>85</v>
      </c>
      <c r="F123" s="1" t="s">
        <v>189</v>
      </c>
      <c r="G123" s="1" t="s">
        <v>53</v>
      </c>
      <c r="H123" s="1" t="s">
        <v>173</v>
      </c>
      <c r="I123" s="2">
        <v>151.32</v>
      </c>
      <c r="J123" s="2">
        <v>41.18</v>
      </c>
      <c r="K123" s="2">
        <f t="shared" si="16"/>
        <v>27.229999999999997</v>
      </c>
      <c r="L123" s="2" t="b">
        <f t="shared" si="17"/>
        <v>0</v>
      </c>
      <c r="M123" s="2">
        <f t="shared" si="11"/>
        <v>27.229999999999997</v>
      </c>
      <c r="N123" s="2">
        <f t="shared" si="12"/>
        <v>0</v>
      </c>
      <c r="R123" s="6">
        <v>17.64</v>
      </c>
      <c r="S123" s="5">
        <v>43967.7</v>
      </c>
      <c r="T123" s="7">
        <v>8.19</v>
      </c>
      <c r="U123" s="5">
        <v>12013.706249999999</v>
      </c>
      <c r="V123" s="8">
        <v>1.4</v>
      </c>
      <c r="W123" s="5">
        <v>616</v>
      </c>
      <c r="AN123" s="5" t="str">
        <f t="shared" si="13"/>
        <v/>
      </c>
      <c r="AP123" s="5" t="str">
        <f t="shared" si="14"/>
        <v/>
      </c>
      <c r="AR123" s="5" t="str">
        <f t="shared" si="15"/>
        <v/>
      </c>
      <c r="AU123" s="5">
        <f t="shared" si="18"/>
        <v>56597.40625</v>
      </c>
      <c r="AV123" s="11">
        <f t="shared" si="19"/>
        <v>0.68483090126658941</v>
      </c>
      <c r="AW123" s="5">
        <f t="shared" si="20"/>
        <v>684.83090126658942</v>
      </c>
    </row>
    <row r="124" spans="1:49" x14ac:dyDescent="0.25">
      <c r="A124" s="1" t="s">
        <v>193</v>
      </c>
      <c r="B124" s="1" t="s">
        <v>187</v>
      </c>
      <c r="C124" s="1" t="s">
        <v>188</v>
      </c>
      <c r="D124" s="1" t="s">
        <v>335</v>
      </c>
      <c r="E124" s="1" t="s">
        <v>81</v>
      </c>
      <c r="F124" s="1" t="s">
        <v>189</v>
      </c>
      <c r="G124" s="1" t="s">
        <v>53</v>
      </c>
      <c r="H124" s="1" t="s">
        <v>173</v>
      </c>
      <c r="I124" s="2">
        <v>151.32</v>
      </c>
      <c r="J124" s="2">
        <v>31.41</v>
      </c>
      <c r="K124" s="2">
        <f t="shared" si="16"/>
        <v>2.52</v>
      </c>
      <c r="L124" s="2" t="b">
        <f t="shared" si="17"/>
        <v>0</v>
      </c>
      <c r="M124" s="2">
        <f t="shared" si="11"/>
        <v>2.52</v>
      </c>
      <c r="N124" s="2">
        <f t="shared" si="12"/>
        <v>0</v>
      </c>
      <c r="V124" s="8">
        <v>2.52</v>
      </c>
      <c r="W124" s="5">
        <v>1108.8</v>
      </c>
      <c r="AN124" s="5" t="str">
        <f t="shared" si="13"/>
        <v/>
      </c>
      <c r="AP124" s="5" t="str">
        <f t="shared" si="14"/>
        <v/>
      </c>
      <c r="AR124" s="5" t="str">
        <f t="shared" si="15"/>
        <v/>
      </c>
      <c r="AU124" s="5">
        <f t="shared" si="18"/>
        <v>1108.8</v>
      </c>
      <c r="AV124" s="11">
        <f t="shared" si="19"/>
        <v>1.3416524778013026E-2</v>
      </c>
      <c r="AW124" s="5">
        <f t="shared" si="20"/>
        <v>13.416524778013025</v>
      </c>
    </row>
    <row r="125" spans="1:49" x14ac:dyDescent="0.25">
      <c r="A125" s="1" t="s">
        <v>194</v>
      </c>
      <c r="B125" s="1" t="s">
        <v>195</v>
      </c>
      <c r="C125" s="1" t="s">
        <v>196</v>
      </c>
      <c r="D125" s="1" t="s">
        <v>320</v>
      </c>
      <c r="E125" s="1" t="s">
        <v>65</v>
      </c>
      <c r="F125" s="1" t="s">
        <v>189</v>
      </c>
      <c r="G125" s="1" t="s">
        <v>53</v>
      </c>
      <c r="H125" s="1" t="s">
        <v>173</v>
      </c>
      <c r="I125" s="2">
        <v>6.42</v>
      </c>
      <c r="J125" s="2">
        <v>6.02</v>
      </c>
      <c r="K125" s="2">
        <f t="shared" si="16"/>
        <v>6.02</v>
      </c>
      <c r="L125" s="2" t="b">
        <f t="shared" si="17"/>
        <v>0</v>
      </c>
      <c r="M125" s="2">
        <f t="shared" si="11"/>
        <v>6.02</v>
      </c>
      <c r="N125" s="2">
        <f t="shared" si="12"/>
        <v>0</v>
      </c>
      <c r="R125" s="6">
        <v>0.06</v>
      </c>
      <c r="S125" s="5">
        <v>209.37</v>
      </c>
      <c r="T125" s="7">
        <v>1.57</v>
      </c>
      <c r="U125" s="5">
        <v>3224.1912499999999</v>
      </c>
      <c r="AB125" s="9">
        <v>2.0499999999999998</v>
      </c>
      <c r="AC125" s="5">
        <v>463.53750000000002</v>
      </c>
      <c r="AD125" s="10">
        <v>2.34</v>
      </c>
      <c r="AE125" s="5">
        <v>497.84</v>
      </c>
      <c r="AN125" s="5" t="str">
        <f t="shared" si="13"/>
        <v/>
      </c>
      <c r="AP125" s="5" t="str">
        <f t="shared" si="14"/>
        <v/>
      </c>
      <c r="AR125" s="5" t="str">
        <f t="shared" si="15"/>
        <v/>
      </c>
      <c r="AU125" s="5">
        <f t="shared" si="18"/>
        <v>4394.9387499999993</v>
      </c>
      <c r="AV125" s="11">
        <f t="shared" si="19"/>
        <v>5.3178936361133286E-2</v>
      </c>
      <c r="AW125" s="5">
        <f t="shared" si="20"/>
        <v>53.178936361133282</v>
      </c>
    </row>
    <row r="126" spans="1:49" x14ac:dyDescent="0.25">
      <c r="A126" s="1" t="s">
        <v>197</v>
      </c>
      <c r="B126" s="1" t="s">
        <v>195</v>
      </c>
      <c r="C126" s="1" t="s">
        <v>196</v>
      </c>
      <c r="D126" s="1" t="s">
        <v>320</v>
      </c>
      <c r="E126" s="1" t="s">
        <v>62</v>
      </c>
      <c r="F126" s="1" t="s">
        <v>189</v>
      </c>
      <c r="G126" s="1" t="s">
        <v>53</v>
      </c>
      <c r="H126" s="1" t="s">
        <v>173</v>
      </c>
      <c r="I126" s="2">
        <v>8.4600000000000009</v>
      </c>
      <c r="J126" s="2">
        <v>2.39</v>
      </c>
      <c r="K126" s="2">
        <f t="shared" si="16"/>
        <v>2.3899999999999997</v>
      </c>
      <c r="L126" s="2" t="b">
        <f t="shared" si="17"/>
        <v>0</v>
      </c>
      <c r="M126" s="2">
        <f t="shared" si="11"/>
        <v>0</v>
      </c>
      <c r="N126" s="2">
        <f t="shared" si="12"/>
        <v>2.3899999999999997</v>
      </c>
      <c r="AN126" s="5" t="str">
        <f t="shared" si="13"/>
        <v/>
      </c>
      <c r="AO126" s="3">
        <v>0.72</v>
      </c>
      <c r="AP126" s="5">
        <f t="shared" si="14"/>
        <v>5970.96</v>
      </c>
      <c r="AR126" s="5" t="str">
        <f t="shared" si="15"/>
        <v/>
      </c>
      <c r="AS126" s="2">
        <v>1.67</v>
      </c>
      <c r="AU126" s="5">
        <f t="shared" si="18"/>
        <v>0</v>
      </c>
      <c r="AV126" s="11">
        <f t="shared" si="19"/>
        <v>0</v>
      </c>
      <c r="AW126" s="5">
        <f t="shared" si="20"/>
        <v>0</v>
      </c>
    </row>
    <row r="127" spans="1:49" x14ac:dyDescent="0.25">
      <c r="A127" s="1" t="s">
        <v>197</v>
      </c>
      <c r="B127" s="1" t="s">
        <v>195</v>
      </c>
      <c r="C127" s="1" t="s">
        <v>196</v>
      </c>
      <c r="D127" s="1" t="s">
        <v>320</v>
      </c>
      <c r="E127" s="1" t="s">
        <v>63</v>
      </c>
      <c r="F127" s="1" t="s">
        <v>189</v>
      </c>
      <c r="G127" s="1" t="s">
        <v>53</v>
      </c>
      <c r="H127" s="1" t="s">
        <v>173</v>
      </c>
      <c r="I127" s="2">
        <v>8.4600000000000009</v>
      </c>
      <c r="J127" s="2">
        <v>2.82</v>
      </c>
      <c r="K127" s="2">
        <f t="shared" si="16"/>
        <v>2.8200000000000003</v>
      </c>
      <c r="L127" s="2" t="b">
        <f t="shared" si="17"/>
        <v>0</v>
      </c>
      <c r="M127" s="2">
        <f t="shared" si="11"/>
        <v>0.43</v>
      </c>
      <c r="N127" s="2">
        <f t="shared" si="12"/>
        <v>2.39</v>
      </c>
      <c r="P127" s="4">
        <v>0.01</v>
      </c>
      <c r="Q127" s="5">
        <v>37.905000000000001</v>
      </c>
      <c r="R127" s="6">
        <v>0.09</v>
      </c>
      <c r="S127" s="5">
        <v>314.05500000000001</v>
      </c>
      <c r="AG127" s="2">
        <v>0.33</v>
      </c>
      <c r="AH127" s="5">
        <v>73.342500000000001</v>
      </c>
      <c r="AM127" s="3">
        <v>0.04</v>
      </c>
      <c r="AN127" s="5">
        <f t="shared" si="13"/>
        <v>199.04</v>
      </c>
      <c r="AO127" s="3">
        <v>0.79</v>
      </c>
      <c r="AP127" s="5">
        <f t="shared" si="14"/>
        <v>6551.47</v>
      </c>
      <c r="AR127" s="5" t="str">
        <f t="shared" si="15"/>
        <v/>
      </c>
      <c r="AS127" s="2">
        <v>1.56</v>
      </c>
      <c r="AU127" s="5">
        <f t="shared" si="18"/>
        <v>425.30250000000001</v>
      </c>
      <c r="AV127" s="11">
        <f t="shared" si="19"/>
        <v>5.1461774255058493E-3</v>
      </c>
      <c r="AW127" s="5">
        <f t="shared" si="20"/>
        <v>5.146177425505849</v>
      </c>
    </row>
    <row r="128" spans="1:49" x14ac:dyDescent="0.25">
      <c r="A128" s="1" t="s">
        <v>197</v>
      </c>
      <c r="B128" s="1" t="s">
        <v>195</v>
      </c>
      <c r="C128" s="1" t="s">
        <v>196</v>
      </c>
      <c r="D128" s="1" t="s">
        <v>320</v>
      </c>
      <c r="E128" s="1" t="s">
        <v>66</v>
      </c>
      <c r="F128" s="1" t="s">
        <v>189</v>
      </c>
      <c r="G128" s="1" t="s">
        <v>53</v>
      </c>
      <c r="H128" s="1" t="s">
        <v>173</v>
      </c>
      <c r="I128" s="2">
        <v>8.4600000000000009</v>
      </c>
      <c r="J128" s="2">
        <v>3.06</v>
      </c>
      <c r="K128" s="2">
        <f t="shared" si="16"/>
        <v>3.07</v>
      </c>
      <c r="L128" s="2" t="b">
        <f t="shared" si="17"/>
        <v>0</v>
      </c>
      <c r="M128" s="2">
        <f t="shared" si="11"/>
        <v>2.73</v>
      </c>
      <c r="N128" s="2">
        <f t="shared" si="12"/>
        <v>0.34</v>
      </c>
      <c r="P128" s="4">
        <v>0.01</v>
      </c>
      <c r="Q128" s="5">
        <v>37.905000000000001</v>
      </c>
      <c r="R128" s="6">
        <v>7.0000000000000007E-2</v>
      </c>
      <c r="S128" s="5">
        <v>244.26499999999999</v>
      </c>
      <c r="T128" s="7">
        <v>0.02</v>
      </c>
      <c r="U128" s="5">
        <v>41.072499999999998</v>
      </c>
      <c r="AG128" s="2">
        <v>2.63</v>
      </c>
      <c r="AH128" s="5">
        <v>584.51749999999993</v>
      </c>
      <c r="AM128" s="3">
        <v>0.34</v>
      </c>
      <c r="AN128" s="5">
        <f t="shared" si="13"/>
        <v>1691.8400000000001</v>
      </c>
      <c r="AP128" s="5" t="str">
        <f t="shared" si="14"/>
        <v/>
      </c>
      <c r="AR128" s="5" t="str">
        <f t="shared" si="15"/>
        <v/>
      </c>
      <c r="AU128" s="5">
        <f t="shared" si="18"/>
        <v>907.75999999999988</v>
      </c>
      <c r="AV128" s="11">
        <f t="shared" si="19"/>
        <v>1.0983932659171268E-2</v>
      </c>
      <c r="AW128" s="5">
        <f t="shared" si="20"/>
        <v>10.983932659171268</v>
      </c>
    </row>
    <row r="129" spans="1:49" x14ac:dyDescent="0.25">
      <c r="A129" s="1" t="s">
        <v>198</v>
      </c>
      <c r="B129" s="1" t="s">
        <v>346</v>
      </c>
      <c r="C129" s="1" t="s">
        <v>271</v>
      </c>
      <c r="D129" s="1" t="s">
        <v>325</v>
      </c>
      <c r="E129" s="1" t="s">
        <v>62</v>
      </c>
      <c r="F129" s="1" t="s">
        <v>189</v>
      </c>
      <c r="G129" s="1" t="s">
        <v>53</v>
      </c>
      <c r="H129" s="1" t="s">
        <v>173</v>
      </c>
      <c r="I129" s="2">
        <v>44.64</v>
      </c>
      <c r="J129" s="2">
        <v>13.09</v>
      </c>
      <c r="K129" s="2">
        <f t="shared" si="16"/>
        <v>13.09</v>
      </c>
      <c r="L129" s="2" t="b">
        <f t="shared" si="17"/>
        <v>0</v>
      </c>
      <c r="M129" s="2">
        <f t="shared" si="11"/>
        <v>12.92</v>
      </c>
      <c r="N129" s="2">
        <f t="shared" si="12"/>
        <v>0.17</v>
      </c>
      <c r="P129" s="4">
        <v>2.78</v>
      </c>
      <c r="Q129" s="5">
        <v>10537.59</v>
      </c>
      <c r="R129" s="6">
        <v>6.54</v>
      </c>
      <c r="S129" s="5">
        <v>21744.57</v>
      </c>
      <c r="T129" s="7">
        <v>3.6</v>
      </c>
      <c r="U129" s="5">
        <v>6906.0475000000006</v>
      </c>
      <c r="AN129" s="5" t="str">
        <f t="shared" si="13"/>
        <v/>
      </c>
      <c r="AO129" s="3">
        <v>0.17</v>
      </c>
      <c r="AP129" s="5">
        <f t="shared" si="14"/>
        <v>1409.8100000000002</v>
      </c>
      <c r="AR129" s="5" t="str">
        <f t="shared" si="15"/>
        <v/>
      </c>
      <c r="AU129" s="5">
        <f t="shared" si="18"/>
        <v>39188.207500000004</v>
      </c>
      <c r="AV129" s="11">
        <f t="shared" si="19"/>
        <v>0.47417889333483582</v>
      </c>
      <c r="AW129" s="5">
        <f t="shared" si="20"/>
        <v>474.17889333483578</v>
      </c>
    </row>
    <row r="130" spans="1:49" x14ac:dyDescent="0.25">
      <c r="A130" s="1" t="s">
        <v>198</v>
      </c>
      <c r="B130" s="1" t="s">
        <v>346</v>
      </c>
      <c r="C130" s="1" t="s">
        <v>271</v>
      </c>
      <c r="D130" s="1" t="s">
        <v>325</v>
      </c>
      <c r="E130" s="1" t="s">
        <v>63</v>
      </c>
      <c r="F130" s="1" t="s">
        <v>189</v>
      </c>
      <c r="G130" s="1" t="s">
        <v>53</v>
      </c>
      <c r="H130" s="1" t="s">
        <v>173</v>
      </c>
      <c r="I130" s="2">
        <v>44.64</v>
      </c>
      <c r="J130" s="2">
        <v>30.28</v>
      </c>
      <c r="K130" s="2">
        <f t="shared" si="16"/>
        <v>30.28</v>
      </c>
      <c r="L130" s="2" t="b">
        <f t="shared" si="17"/>
        <v>0</v>
      </c>
      <c r="M130" s="2">
        <f t="shared" si="11"/>
        <v>30.26</v>
      </c>
      <c r="N130" s="2">
        <f t="shared" si="12"/>
        <v>0.02</v>
      </c>
      <c r="P130" s="4">
        <v>8.16</v>
      </c>
      <c r="Q130" s="5">
        <v>29706.69</v>
      </c>
      <c r="R130" s="6">
        <v>16.53</v>
      </c>
      <c r="S130" s="5">
        <v>49286.694999999992</v>
      </c>
      <c r="T130" s="7">
        <v>5.57</v>
      </c>
      <c r="U130" s="5">
        <v>9737.1162499999991</v>
      </c>
      <c r="AN130" s="5" t="str">
        <f t="shared" si="13"/>
        <v/>
      </c>
      <c r="AO130" s="3">
        <v>0.02</v>
      </c>
      <c r="AP130" s="5">
        <f t="shared" si="14"/>
        <v>165.86</v>
      </c>
      <c r="AR130" s="5" t="str">
        <f t="shared" si="15"/>
        <v/>
      </c>
      <c r="AU130" s="5">
        <f t="shared" si="18"/>
        <v>88730.501250000001</v>
      </c>
      <c r="AV130" s="11">
        <f t="shared" si="19"/>
        <v>1.0736426484362742</v>
      </c>
      <c r="AW130" s="5">
        <f t="shared" si="20"/>
        <v>1073.6426484362744</v>
      </c>
    </row>
    <row r="131" spans="1:49" x14ac:dyDescent="0.25">
      <c r="A131" s="1" t="s">
        <v>199</v>
      </c>
      <c r="B131" s="1" t="s">
        <v>346</v>
      </c>
      <c r="C131" s="1" t="s">
        <v>271</v>
      </c>
      <c r="D131" s="1" t="s">
        <v>325</v>
      </c>
      <c r="E131" s="1" t="s">
        <v>65</v>
      </c>
      <c r="F131" s="1" t="s">
        <v>189</v>
      </c>
      <c r="G131" s="1" t="s">
        <v>53</v>
      </c>
      <c r="H131" s="1" t="s">
        <v>173</v>
      </c>
      <c r="I131" s="2">
        <v>101.89</v>
      </c>
      <c r="J131" s="2">
        <v>33.450000000000003</v>
      </c>
      <c r="K131" s="2">
        <f t="shared" si="16"/>
        <v>33.450000000000003</v>
      </c>
      <c r="L131" s="2" t="b">
        <f t="shared" si="17"/>
        <v>0</v>
      </c>
      <c r="M131" s="2">
        <f t="shared" ref="M131:M193" si="21">SUM(P131,R131,T131,V131,X131,Z131,AB131,AD131,AG131,AI131,AK131)</f>
        <v>33.450000000000003</v>
      </c>
      <c r="N131" s="2">
        <f t="shared" ref="N131:N193" si="22">SUM(O131,AF131,AM131,AO131,AQ131,AS131,AT131)</f>
        <v>0</v>
      </c>
      <c r="R131" s="6">
        <v>28.41</v>
      </c>
      <c r="S131" s="5">
        <v>97740.895000000004</v>
      </c>
      <c r="T131" s="7">
        <v>5.04</v>
      </c>
      <c r="U131" s="5">
        <v>10350.27</v>
      </c>
      <c r="AN131" s="5" t="str">
        <f t="shared" ref="AN131:AN193" si="23">IF(AM131&gt;0,AM131*$AN$1,"")</f>
        <v/>
      </c>
      <c r="AP131" s="5" t="str">
        <f t="shared" ref="AP131:AP193" si="24">IF(AO131&gt;0,AO131*$AP$1,"")</f>
        <v/>
      </c>
      <c r="AR131" s="5" t="str">
        <f t="shared" ref="AR131:AR193" si="25">IF(AQ131&gt;0,AQ131*$AR$1,"")</f>
        <v/>
      </c>
      <c r="AU131" s="5">
        <f t="shared" si="18"/>
        <v>108091.16500000001</v>
      </c>
      <c r="AV131" s="11">
        <f t="shared" si="19"/>
        <v>1.3079074616764019</v>
      </c>
      <c r="AW131" s="5">
        <f t="shared" si="20"/>
        <v>1307.9074616764019</v>
      </c>
    </row>
    <row r="132" spans="1:49" x14ac:dyDescent="0.25">
      <c r="A132" s="1" t="s">
        <v>199</v>
      </c>
      <c r="B132" s="1" t="s">
        <v>346</v>
      </c>
      <c r="C132" s="1" t="s">
        <v>271</v>
      </c>
      <c r="D132" s="1" t="s">
        <v>325</v>
      </c>
      <c r="E132" s="1" t="s">
        <v>62</v>
      </c>
      <c r="F132" s="1" t="s">
        <v>189</v>
      </c>
      <c r="G132" s="1" t="s">
        <v>53</v>
      </c>
      <c r="H132" s="1" t="s">
        <v>173</v>
      </c>
      <c r="I132" s="2">
        <v>101.89</v>
      </c>
      <c r="J132" s="2">
        <v>23.45</v>
      </c>
      <c r="K132" s="2">
        <f t="shared" ref="K132:K194" si="26">SUM(M132:N132)</f>
        <v>23.439999999999998</v>
      </c>
      <c r="L132" s="2" t="b">
        <f t="shared" ref="L132:L194" si="27">IF(K132&gt;(J132+0.01),1)</f>
        <v>0</v>
      </c>
      <c r="M132" s="2">
        <f t="shared" si="21"/>
        <v>23.22</v>
      </c>
      <c r="N132" s="2">
        <f t="shared" si="22"/>
        <v>0.22</v>
      </c>
      <c r="P132" s="4">
        <v>5.22</v>
      </c>
      <c r="Q132" s="5">
        <v>19786.41</v>
      </c>
      <c r="R132" s="6">
        <v>18</v>
      </c>
      <c r="S132" s="5">
        <v>54515.960000000006</v>
      </c>
      <c r="AN132" s="5" t="str">
        <f t="shared" si="23"/>
        <v/>
      </c>
      <c r="AO132" s="3">
        <v>0.22</v>
      </c>
      <c r="AP132" s="5">
        <f t="shared" si="24"/>
        <v>1824.46</v>
      </c>
      <c r="AR132" s="5" t="str">
        <f t="shared" si="25"/>
        <v/>
      </c>
      <c r="AU132" s="5">
        <f t="shared" ref="AU132:AU195" si="28">SUM(Q132,S132,U132,W132,Y132,AA132,AC132,AE132,AH132,AJ132,AL132)</f>
        <v>74302.37000000001</v>
      </c>
      <c r="AV132" s="11">
        <f t="shared" ref="AV132:AV195" si="29">(AU132/$AU$263)*100</f>
        <v>0.89906167764257938</v>
      </c>
      <c r="AW132" s="5">
        <f t="shared" ref="AW132:AW195" si="30">(AV132/100)*$AW$1</f>
        <v>899.0616776425793</v>
      </c>
    </row>
    <row r="133" spans="1:49" x14ac:dyDescent="0.25">
      <c r="A133" s="1" t="s">
        <v>199</v>
      </c>
      <c r="B133" s="1" t="s">
        <v>346</v>
      </c>
      <c r="C133" s="1" t="s">
        <v>271</v>
      </c>
      <c r="D133" s="1" t="s">
        <v>325</v>
      </c>
      <c r="E133" s="1" t="s">
        <v>63</v>
      </c>
      <c r="F133" s="1" t="s">
        <v>189</v>
      </c>
      <c r="G133" s="1" t="s">
        <v>53</v>
      </c>
      <c r="H133" s="1" t="s">
        <v>173</v>
      </c>
      <c r="I133" s="2">
        <v>101.89</v>
      </c>
      <c r="J133" s="2">
        <v>6.3</v>
      </c>
      <c r="K133" s="2">
        <f t="shared" si="26"/>
        <v>6.3100000000000005</v>
      </c>
      <c r="L133" s="2" t="b">
        <f t="shared" si="27"/>
        <v>0</v>
      </c>
      <c r="M133" s="2">
        <f t="shared" si="21"/>
        <v>6.11</v>
      </c>
      <c r="N133" s="2">
        <f t="shared" si="22"/>
        <v>0.2</v>
      </c>
      <c r="P133" s="4">
        <v>1.45</v>
      </c>
      <c r="Q133" s="5">
        <v>5496.2249999999995</v>
      </c>
      <c r="R133" s="6">
        <v>3.7</v>
      </c>
      <c r="S133" s="5">
        <v>12911.15</v>
      </c>
      <c r="T133" s="7">
        <v>0.95</v>
      </c>
      <c r="U133" s="5">
        <v>1950.9437499999999</v>
      </c>
      <c r="AG133" s="2">
        <v>0.01</v>
      </c>
      <c r="AH133" s="5">
        <v>2.2225000000000001</v>
      </c>
      <c r="AN133" s="5" t="str">
        <f t="shared" si="23"/>
        <v/>
      </c>
      <c r="AO133" s="3">
        <v>0.2</v>
      </c>
      <c r="AP133" s="5">
        <f t="shared" si="24"/>
        <v>1658.6000000000001</v>
      </c>
      <c r="AR133" s="5" t="str">
        <f t="shared" si="25"/>
        <v/>
      </c>
      <c r="AU133" s="5">
        <f t="shared" si="28"/>
        <v>20360.541249999998</v>
      </c>
      <c r="AV133" s="11">
        <f t="shared" si="29"/>
        <v>0.24636337136939149</v>
      </c>
      <c r="AW133" s="5">
        <f t="shared" si="30"/>
        <v>246.3633713693915</v>
      </c>
    </row>
    <row r="134" spans="1:49" x14ac:dyDescent="0.25">
      <c r="A134" s="1" t="s">
        <v>199</v>
      </c>
      <c r="B134" s="1" t="s">
        <v>346</v>
      </c>
      <c r="C134" s="1" t="s">
        <v>271</v>
      </c>
      <c r="D134" s="1" t="s">
        <v>325</v>
      </c>
      <c r="E134" s="1" t="s">
        <v>66</v>
      </c>
      <c r="F134" s="1" t="s">
        <v>189</v>
      </c>
      <c r="G134" s="1" t="s">
        <v>53</v>
      </c>
      <c r="H134" s="1" t="s">
        <v>173</v>
      </c>
      <c r="I134" s="2">
        <v>101.89</v>
      </c>
      <c r="J134" s="2">
        <v>37.549999999999997</v>
      </c>
      <c r="K134" s="2">
        <f t="shared" si="26"/>
        <v>37.550000000000004</v>
      </c>
      <c r="L134" s="2" t="b">
        <f t="shared" si="27"/>
        <v>0</v>
      </c>
      <c r="M134" s="2">
        <f t="shared" si="21"/>
        <v>37.550000000000004</v>
      </c>
      <c r="N134" s="2">
        <f t="shared" si="22"/>
        <v>0</v>
      </c>
      <c r="P134" s="4">
        <v>0.08</v>
      </c>
      <c r="Q134" s="5">
        <v>303.24</v>
      </c>
      <c r="R134" s="6">
        <v>23.11</v>
      </c>
      <c r="S134" s="5">
        <v>80642.345000000001</v>
      </c>
      <c r="T134" s="7">
        <v>12.59</v>
      </c>
      <c r="U134" s="5">
        <v>25855.138749999998</v>
      </c>
      <c r="V134" s="8">
        <v>1.77</v>
      </c>
      <c r="W134" s="5">
        <v>1090.32</v>
      </c>
      <c r="AN134" s="5" t="str">
        <f t="shared" si="23"/>
        <v/>
      </c>
      <c r="AP134" s="5" t="str">
        <f t="shared" si="24"/>
        <v/>
      </c>
      <c r="AR134" s="5" t="str">
        <f t="shared" si="25"/>
        <v/>
      </c>
      <c r="AU134" s="5">
        <f t="shared" si="28"/>
        <v>107891.04375000001</v>
      </c>
      <c r="AV134" s="11">
        <f t="shared" si="29"/>
        <v>1.3054859864696633</v>
      </c>
      <c r="AW134" s="5">
        <f t="shared" si="30"/>
        <v>1305.4859864696632</v>
      </c>
    </row>
    <row r="135" spans="1:49" x14ac:dyDescent="0.25">
      <c r="A135" s="1" t="s">
        <v>200</v>
      </c>
      <c r="B135" s="1" t="s">
        <v>201</v>
      </c>
      <c r="C135" s="1" t="s">
        <v>202</v>
      </c>
      <c r="D135" s="1" t="s">
        <v>325</v>
      </c>
      <c r="E135" s="1" t="s">
        <v>51</v>
      </c>
      <c r="F135" s="1" t="s">
        <v>189</v>
      </c>
      <c r="G135" s="1" t="s">
        <v>53</v>
      </c>
      <c r="H135" s="1" t="s">
        <v>173</v>
      </c>
      <c r="I135" s="2">
        <v>8.4600000000000009</v>
      </c>
      <c r="J135" s="2">
        <v>6.76</v>
      </c>
      <c r="K135" s="2">
        <f t="shared" si="26"/>
        <v>6.77</v>
      </c>
      <c r="L135" s="2" t="b">
        <f t="shared" si="27"/>
        <v>0</v>
      </c>
      <c r="M135" s="2">
        <f t="shared" si="21"/>
        <v>6.77</v>
      </c>
      <c r="N135" s="2">
        <f t="shared" si="22"/>
        <v>0</v>
      </c>
      <c r="AB135" s="9">
        <v>4.6399999999999997</v>
      </c>
      <c r="AC135" s="5">
        <v>1144.92</v>
      </c>
      <c r="AD135" s="10">
        <v>2.13</v>
      </c>
      <c r="AE135" s="5">
        <v>473.39249999999998</v>
      </c>
      <c r="AN135" s="5" t="str">
        <f t="shared" si="23"/>
        <v/>
      </c>
      <c r="AP135" s="5" t="str">
        <f t="shared" si="24"/>
        <v/>
      </c>
      <c r="AR135" s="5" t="str">
        <f t="shared" si="25"/>
        <v/>
      </c>
      <c r="AU135" s="5">
        <f t="shared" si="28"/>
        <v>1618.3125</v>
      </c>
      <c r="AV135" s="11">
        <f t="shared" si="29"/>
        <v>1.9581646604273275E-2</v>
      </c>
      <c r="AW135" s="5">
        <f t="shared" si="30"/>
        <v>19.581646604273274</v>
      </c>
    </row>
    <row r="136" spans="1:49" x14ac:dyDescent="0.25">
      <c r="A136" s="1" t="s">
        <v>200</v>
      </c>
      <c r="B136" s="1" t="s">
        <v>201</v>
      </c>
      <c r="C136" s="1" t="s">
        <v>202</v>
      </c>
      <c r="D136" s="1" t="s">
        <v>325</v>
      </c>
      <c r="E136" s="1" t="s">
        <v>71</v>
      </c>
      <c r="F136" s="1" t="s">
        <v>189</v>
      </c>
      <c r="G136" s="1" t="s">
        <v>53</v>
      </c>
      <c r="H136" s="1" t="s">
        <v>173</v>
      </c>
      <c r="I136" s="2">
        <v>8.4600000000000009</v>
      </c>
      <c r="J136" s="2">
        <v>1.64</v>
      </c>
      <c r="K136" s="2">
        <f t="shared" si="26"/>
        <v>1.6400000000000001</v>
      </c>
      <c r="L136" s="2" t="b">
        <f t="shared" si="27"/>
        <v>0</v>
      </c>
      <c r="M136" s="2">
        <f t="shared" si="21"/>
        <v>1.28</v>
      </c>
      <c r="N136" s="2">
        <f t="shared" si="22"/>
        <v>0.36</v>
      </c>
      <c r="AB136" s="9">
        <v>1.28</v>
      </c>
      <c r="AC136" s="5">
        <v>315.83999999999997</v>
      </c>
      <c r="AM136" s="3">
        <v>0.27</v>
      </c>
      <c r="AN136" s="5">
        <f t="shared" si="23"/>
        <v>1343.52</v>
      </c>
      <c r="AP136" s="5" t="str">
        <f t="shared" si="24"/>
        <v/>
      </c>
      <c r="AR136" s="5" t="str">
        <f t="shared" si="25"/>
        <v/>
      </c>
      <c r="AS136" s="2">
        <v>0.09</v>
      </c>
      <c r="AU136" s="5">
        <f t="shared" si="28"/>
        <v>315.83999999999997</v>
      </c>
      <c r="AV136" s="11">
        <f t="shared" si="29"/>
        <v>3.8216767549491652E-3</v>
      </c>
      <c r="AW136" s="5">
        <f t="shared" si="30"/>
        <v>3.821676754949165</v>
      </c>
    </row>
    <row r="137" spans="1:49" x14ac:dyDescent="0.25">
      <c r="A137" s="1" t="s">
        <v>203</v>
      </c>
      <c r="B137" s="1" t="s">
        <v>178</v>
      </c>
      <c r="C137" s="1" t="s">
        <v>179</v>
      </c>
      <c r="D137" s="1" t="s">
        <v>322</v>
      </c>
      <c r="E137" s="1" t="s">
        <v>76</v>
      </c>
      <c r="F137" s="1" t="s">
        <v>189</v>
      </c>
      <c r="G137" s="1" t="s">
        <v>53</v>
      </c>
      <c r="H137" s="1" t="s">
        <v>173</v>
      </c>
      <c r="I137" s="2">
        <v>20</v>
      </c>
      <c r="J137" s="2">
        <v>10.029999999999999</v>
      </c>
      <c r="K137" s="2">
        <f t="shared" si="26"/>
        <v>3.02</v>
      </c>
      <c r="L137" s="2" t="b">
        <f t="shared" si="27"/>
        <v>0</v>
      </c>
      <c r="M137" s="2">
        <f t="shared" si="21"/>
        <v>3.02</v>
      </c>
      <c r="N137" s="2">
        <f t="shared" si="22"/>
        <v>0</v>
      </c>
      <c r="T137" s="7">
        <v>1.41</v>
      </c>
      <c r="U137" s="5">
        <v>2479.0187500000002</v>
      </c>
      <c r="V137" s="8">
        <v>1.61</v>
      </c>
      <c r="W137" s="5">
        <v>916.07999999999993</v>
      </c>
      <c r="AN137" s="5" t="str">
        <f t="shared" si="23"/>
        <v/>
      </c>
      <c r="AP137" s="5" t="str">
        <f t="shared" si="24"/>
        <v/>
      </c>
      <c r="AR137" s="5" t="str">
        <f t="shared" si="25"/>
        <v/>
      </c>
      <c r="AU137" s="5">
        <f t="shared" si="28"/>
        <v>3395.0987500000001</v>
      </c>
      <c r="AV137" s="11">
        <f t="shared" si="29"/>
        <v>4.1080831983383893E-2</v>
      </c>
      <c r="AW137" s="5">
        <f t="shared" si="30"/>
        <v>41.080831983383888</v>
      </c>
    </row>
    <row r="138" spans="1:49" x14ac:dyDescent="0.25">
      <c r="A138" s="1" t="s">
        <v>204</v>
      </c>
      <c r="B138" s="1" t="s">
        <v>205</v>
      </c>
      <c r="C138" s="1" t="s">
        <v>206</v>
      </c>
      <c r="D138" s="1" t="s">
        <v>336</v>
      </c>
      <c r="E138" s="1" t="s">
        <v>76</v>
      </c>
      <c r="F138" s="1" t="s">
        <v>189</v>
      </c>
      <c r="G138" s="1" t="s">
        <v>53</v>
      </c>
      <c r="H138" s="1" t="s">
        <v>173</v>
      </c>
      <c r="I138" s="2">
        <v>65.349999999999994</v>
      </c>
      <c r="J138" s="2">
        <v>25.28</v>
      </c>
      <c r="K138" s="2">
        <f t="shared" si="26"/>
        <v>19.36</v>
      </c>
      <c r="L138" s="2" t="b">
        <f t="shared" si="27"/>
        <v>0</v>
      </c>
      <c r="M138" s="2">
        <f t="shared" si="21"/>
        <v>17.09</v>
      </c>
      <c r="N138" s="2">
        <f t="shared" si="22"/>
        <v>2.27</v>
      </c>
      <c r="P138" s="4">
        <v>3.36</v>
      </c>
      <c r="Q138" s="5">
        <v>12736.08</v>
      </c>
      <c r="R138" s="6">
        <v>6.63</v>
      </c>
      <c r="S138" s="5">
        <v>23135.384999999998</v>
      </c>
      <c r="T138" s="7">
        <v>6.05</v>
      </c>
      <c r="U138" s="5">
        <v>12418.563749999999</v>
      </c>
      <c r="V138" s="8">
        <v>1.05</v>
      </c>
      <c r="W138" s="5">
        <v>646.80000000000007</v>
      </c>
      <c r="AM138" s="3">
        <v>0.01</v>
      </c>
      <c r="AN138" s="5">
        <f t="shared" si="23"/>
        <v>49.76</v>
      </c>
      <c r="AO138" s="3">
        <v>0.74</v>
      </c>
      <c r="AP138" s="5">
        <f t="shared" si="24"/>
        <v>6136.82</v>
      </c>
      <c r="AR138" s="5" t="str">
        <f t="shared" si="25"/>
        <v/>
      </c>
      <c r="AS138" s="2">
        <v>1.52</v>
      </c>
      <c r="AU138" s="5">
        <f t="shared" si="28"/>
        <v>48936.828750000001</v>
      </c>
      <c r="AV138" s="11">
        <f t="shared" si="29"/>
        <v>0.59213760415021222</v>
      </c>
      <c r="AW138" s="5">
        <f t="shared" si="30"/>
        <v>592.13760415021216</v>
      </c>
    </row>
    <row r="139" spans="1:49" x14ac:dyDescent="0.25">
      <c r="A139" s="1" t="s">
        <v>204</v>
      </c>
      <c r="B139" s="1" t="s">
        <v>205</v>
      </c>
      <c r="C139" s="1" t="s">
        <v>206</v>
      </c>
      <c r="D139" s="1" t="s">
        <v>336</v>
      </c>
      <c r="E139" s="1" t="s">
        <v>77</v>
      </c>
      <c r="F139" s="1" t="s">
        <v>189</v>
      </c>
      <c r="G139" s="1" t="s">
        <v>53</v>
      </c>
      <c r="H139" s="1" t="s">
        <v>173</v>
      </c>
      <c r="I139" s="2">
        <v>65.349999999999994</v>
      </c>
      <c r="J139" s="2">
        <v>28.75</v>
      </c>
      <c r="K139" s="2">
        <f t="shared" si="26"/>
        <v>17.97</v>
      </c>
      <c r="L139" s="2" t="b">
        <f t="shared" si="27"/>
        <v>0</v>
      </c>
      <c r="M139" s="2">
        <f t="shared" si="21"/>
        <v>17.689999999999998</v>
      </c>
      <c r="N139" s="2">
        <f t="shared" si="22"/>
        <v>0.28000000000000003</v>
      </c>
      <c r="R139" s="6">
        <v>0.02</v>
      </c>
      <c r="S139" s="5">
        <v>69.790000000000006</v>
      </c>
      <c r="T139" s="7">
        <v>10.51</v>
      </c>
      <c r="U139" s="5">
        <v>21583.598750000001</v>
      </c>
      <c r="V139" s="8">
        <v>7.16</v>
      </c>
      <c r="W139" s="5">
        <v>4410.5600000000004</v>
      </c>
      <c r="AN139" s="5" t="str">
        <f t="shared" si="23"/>
        <v/>
      </c>
      <c r="AO139" s="3">
        <v>0.1</v>
      </c>
      <c r="AP139" s="5">
        <f t="shared" si="24"/>
        <v>829.30000000000007</v>
      </c>
      <c r="AR139" s="5" t="str">
        <f t="shared" si="25"/>
        <v/>
      </c>
      <c r="AS139" s="2">
        <v>0.18</v>
      </c>
      <c r="AU139" s="5">
        <f t="shared" si="28"/>
        <v>26063.948750000003</v>
      </c>
      <c r="AV139" s="11">
        <f t="shared" si="29"/>
        <v>0.31537483244700276</v>
      </c>
      <c r="AW139" s="5">
        <f t="shared" si="30"/>
        <v>315.37483244700275</v>
      </c>
    </row>
    <row r="140" spans="1:49" x14ac:dyDescent="0.25">
      <c r="A140" s="1" t="s">
        <v>204</v>
      </c>
      <c r="B140" s="1" t="s">
        <v>205</v>
      </c>
      <c r="C140" s="1" t="s">
        <v>206</v>
      </c>
      <c r="D140" s="1" t="s">
        <v>336</v>
      </c>
      <c r="E140" s="1" t="s">
        <v>71</v>
      </c>
      <c r="F140" s="1" t="s">
        <v>189</v>
      </c>
      <c r="G140" s="1" t="s">
        <v>53</v>
      </c>
      <c r="H140" s="1" t="s">
        <v>173</v>
      </c>
      <c r="I140" s="2">
        <v>65.349999999999994</v>
      </c>
      <c r="J140" s="2">
        <v>10.91</v>
      </c>
      <c r="K140" s="2">
        <f t="shared" si="26"/>
        <v>10.92</v>
      </c>
      <c r="L140" s="2" t="b">
        <f t="shared" si="27"/>
        <v>0</v>
      </c>
      <c r="M140" s="2">
        <f t="shared" si="21"/>
        <v>8.69</v>
      </c>
      <c r="N140" s="2">
        <f t="shared" si="22"/>
        <v>2.23</v>
      </c>
      <c r="R140" s="6">
        <v>1.8</v>
      </c>
      <c r="S140" s="5">
        <v>6281.1</v>
      </c>
      <c r="T140" s="7">
        <v>5.53</v>
      </c>
      <c r="U140" s="5">
        <v>11356.546249999999</v>
      </c>
      <c r="V140" s="8">
        <v>1.36</v>
      </c>
      <c r="W140" s="5">
        <v>837.7600000000001</v>
      </c>
      <c r="AN140" s="5" t="str">
        <f t="shared" si="23"/>
        <v/>
      </c>
      <c r="AO140" s="3">
        <v>0.67</v>
      </c>
      <c r="AP140" s="5">
        <f t="shared" si="24"/>
        <v>5556.31</v>
      </c>
      <c r="AR140" s="5" t="str">
        <f t="shared" si="25"/>
        <v/>
      </c>
      <c r="AS140" s="2">
        <v>1.56</v>
      </c>
      <c r="AU140" s="5">
        <f t="shared" si="28"/>
        <v>18475.406249999996</v>
      </c>
      <c r="AV140" s="11">
        <f t="shared" si="29"/>
        <v>0.22355316173970208</v>
      </c>
      <c r="AW140" s="5">
        <f t="shared" si="30"/>
        <v>223.55316173970209</v>
      </c>
    </row>
    <row r="141" spans="1:49" x14ac:dyDescent="0.25">
      <c r="A141" s="1" t="s">
        <v>207</v>
      </c>
      <c r="B141" s="1" t="s">
        <v>208</v>
      </c>
      <c r="C141" s="1" t="s">
        <v>209</v>
      </c>
      <c r="D141" s="1" t="s">
        <v>324</v>
      </c>
      <c r="E141" s="1" t="s">
        <v>51</v>
      </c>
      <c r="F141" s="1" t="s">
        <v>189</v>
      </c>
      <c r="G141" s="1" t="s">
        <v>53</v>
      </c>
      <c r="H141" s="1" t="s">
        <v>173</v>
      </c>
      <c r="I141" s="2">
        <v>66.19</v>
      </c>
      <c r="J141" s="2">
        <v>34.43</v>
      </c>
      <c r="K141" s="2">
        <f t="shared" si="26"/>
        <v>34.409999999999997</v>
      </c>
      <c r="L141" s="2" t="b">
        <f t="shared" si="27"/>
        <v>0</v>
      </c>
      <c r="M141" s="2">
        <f t="shared" si="21"/>
        <v>32.239999999999995</v>
      </c>
      <c r="N141" s="2">
        <f t="shared" si="22"/>
        <v>2.17</v>
      </c>
      <c r="P141" s="4">
        <v>11.19</v>
      </c>
      <c r="Q141" s="5">
        <v>42415.695</v>
      </c>
      <c r="R141" s="6">
        <v>11.93</v>
      </c>
      <c r="S141" s="5">
        <v>41629.735000000001</v>
      </c>
      <c r="T141" s="7">
        <v>8.09</v>
      </c>
      <c r="U141" s="5">
        <v>16613.826249999998</v>
      </c>
      <c r="V141" s="8">
        <v>1.03</v>
      </c>
      <c r="W141" s="5">
        <v>634.48</v>
      </c>
      <c r="AM141" s="3">
        <v>0.16</v>
      </c>
      <c r="AN141" s="5">
        <f t="shared" si="23"/>
        <v>796.16</v>
      </c>
      <c r="AO141" s="3">
        <v>0.5</v>
      </c>
      <c r="AP141" s="5">
        <f t="shared" si="24"/>
        <v>4146.5</v>
      </c>
      <c r="AR141" s="5" t="str">
        <f t="shared" si="25"/>
        <v/>
      </c>
      <c r="AS141" s="2">
        <v>1.51</v>
      </c>
      <c r="AU141" s="5">
        <f t="shared" si="28"/>
        <v>101293.73624999999</v>
      </c>
      <c r="AV141" s="11">
        <f t="shared" si="29"/>
        <v>1.2256582992926055</v>
      </c>
      <c r="AW141" s="5">
        <f t="shared" si="30"/>
        <v>1225.6582992926055</v>
      </c>
    </row>
    <row r="142" spans="1:49" x14ac:dyDescent="0.25">
      <c r="A142" s="1" t="s">
        <v>207</v>
      </c>
      <c r="B142" s="1" t="s">
        <v>208</v>
      </c>
      <c r="C142" s="1" t="s">
        <v>209</v>
      </c>
      <c r="D142" s="1" t="s">
        <v>324</v>
      </c>
      <c r="E142" s="1" t="s">
        <v>76</v>
      </c>
      <c r="F142" s="1" t="s">
        <v>189</v>
      </c>
      <c r="G142" s="1" t="s">
        <v>53</v>
      </c>
      <c r="H142" s="1" t="s">
        <v>173</v>
      </c>
      <c r="I142" s="2">
        <v>66.19</v>
      </c>
      <c r="J142" s="2">
        <v>4.3600000000000003</v>
      </c>
      <c r="K142" s="2">
        <f t="shared" si="26"/>
        <v>4.3599999999999994</v>
      </c>
      <c r="L142" s="2" t="b">
        <f t="shared" si="27"/>
        <v>0</v>
      </c>
      <c r="M142" s="2">
        <f t="shared" si="21"/>
        <v>3.6799999999999997</v>
      </c>
      <c r="N142" s="2">
        <f t="shared" si="22"/>
        <v>0.68</v>
      </c>
      <c r="P142" s="4">
        <v>2.78</v>
      </c>
      <c r="Q142" s="5">
        <v>10537.59</v>
      </c>
      <c r="R142" s="6">
        <v>0.86</v>
      </c>
      <c r="S142" s="5">
        <v>3000.97</v>
      </c>
      <c r="AG142" s="2">
        <v>0.04</v>
      </c>
      <c r="AH142" s="5">
        <v>8.89</v>
      </c>
      <c r="AM142" s="3">
        <v>0.06</v>
      </c>
      <c r="AN142" s="5">
        <f t="shared" si="23"/>
        <v>298.56</v>
      </c>
      <c r="AO142" s="3">
        <v>0.34</v>
      </c>
      <c r="AP142" s="5">
        <f t="shared" si="24"/>
        <v>2819.6200000000003</v>
      </c>
      <c r="AR142" s="5" t="str">
        <f t="shared" si="25"/>
        <v/>
      </c>
      <c r="AS142" s="2">
        <v>0.28000000000000003</v>
      </c>
      <c r="AU142" s="5">
        <f t="shared" si="28"/>
        <v>13547.449999999999</v>
      </c>
      <c r="AV142" s="11">
        <f t="shared" si="29"/>
        <v>0.1639246921030777</v>
      </c>
      <c r="AW142" s="5">
        <f t="shared" si="30"/>
        <v>163.92469210307772</v>
      </c>
    </row>
    <row r="143" spans="1:49" x14ac:dyDescent="0.25">
      <c r="A143" s="1" t="s">
        <v>207</v>
      </c>
      <c r="B143" s="1" t="s">
        <v>208</v>
      </c>
      <c r="C143" s="1" t="s">
        <v>209</v>
      </c>
      <c r="D143" s="1" t="s">
        <v>324</v>
      </c>
      <c r="E143" s="1" t="s">
        <v>77</v>
      </c>
      <c r="F143" s="1" t="s">
        <v>189</v>
      </c>
      <c r="G143" s="1" t="s">
        <v>53</v>
      </c>
      <c r="H143" s="1" t="s">
        <v>173</v>
      </c>
      <c r="I143" s="2">
        <v>66.19</v>
      </c>
      <c r="J143" s="2">
        <v>0.05</v>
      </c>
      <c r="K143" s="2">
        <f t="shared" si="26"/>
        <v>6.0000000000000005E-2</v>
      </c>
      <c r="L143" s="2" t="b">
        <f t="shared" si="27"/>
        <v>0</v>
      </c>
      <c r="M143" s="2">
        <f t="shared" si="21"/>
        <v>0.01</v>
      </c>
      <c r="N143" s="2">
        <f t="shared" si="22"/>
        <v>0.05</v>
      </c>
      <c r="R143" s="6">
        <v>0.01</v>
      </c>
      <c r="S143" s="5">
        <v>34.895000000000003</v>
      </c>
      <c r="AN143" s="5" t="str">
        <f t="shared" si="23"/>
        <v/>
      </c>
      <c r="AO143" s="3">
        <v>0.03</v>
      </c>
      <c r="AP143" s="5">
        <f t="shared" si="24"/>
        <v>248.79</v>
      </c>
      <c r="AR143" s="5" t="str">
        <f t="shared" si="25"/>
        <v/>
      </c>
      <c r="AS143" s="2">
        <v>0.02</v>
      </c>
      <c r="AU143" s="5">
        <f t="shared" si="28"/>
        <v>34.895000000000003</v>
      </c>
      <c r="AV143" s="11">
        <f t="shared" si="29"/>
        <v>4.2223090920703881E-4</v>
      </c>
      <c r="AW143" s="5">
        <f t="shared" si="30"/>
        <v>0.42223090920703882</v>
      </c>
    </row>
    <row r="144" spans="1:49" x14ac:dyDescent="0.25">
      <c r="A144" s="1" t="s">
        <v>207</v>
      </c>
      <c r="B144" s="1" t="s">
        <v>208</v>
      </c>
      <c r="C144" s="1" t="s">
        <v>209</v>
      </c>
      <c r="D144" s="1" t="s">
        <v>324</v>
      </c>
      <c r="E144" s="1" t="s">
        <v>71</v>
      </c>
      <c r="F144" s="1" t="s">
        <v>189</v>
      </c>
      <c r="G144" s="1" t="s">
        <v>53</v>
      </c>
      <c r="H144" s="1" t="s">
        <v>173</v>
      </c>
      <c r="I144" s="2">
        <v>66.19</v>
      </c>
      <c r="J144" s="2">
        <v>25.91</v>
      </c>
      <c r="K144" s="2">
        <f t="shared" si="26"/>
        <v>25.920000000000005</v>
      </c>
      <c r="L144" s="2" t="b">
        <f t="shared" si="27"/>
        <v>0</v>
      </c>
      <c r="M144" s="2">
        <f t="shared" si="21"/>
        <v>25.390000000000004</v>
      </c>
      <c r="N144" s="2">
        <f t="shared" si="22"/>
        <v>0.53</v>
      </c>
      <c r="R144" s="6">
        <v>14.4</v>
      </c>
      <c r="S144" s="5">
        <v>50248.800000000003</v>
      </c>
      <c r="T144" s="7">
        <v>7.31</v>
      </c>
      <c r="U144" s="5">
        <v>15011.998750000001</v>
      </c>
      <c r="V144" s="8">
        <v>3.67</v>
      </c>
      <c r="W144" s="5">
        <v>2260.7199999999998</v>
      </c>
      <c r="AB144" s="9">
        <v>0.01</v>
      </c>
      <c r="AC144" s="5">
        <v>2.4674999999999998</v>
      </c>
      <c r="AN144" s="5" t="str">
        <f t="shared" si="23"/>
        <v/>
      </c>
      <c r="AO144" s="3">
        <v>0.31</v>
      </c>
      <c r="AP144" s="5">
        <f t="shared" si="24"/>
        <v>2570.83</v>
      </c>
      <c r="AR144" s="5" t="str">
        <f t="shared" si="25"/>
        <v/>
      </c>
      <c r="AS144" s="2">
        <v>0.22</v>
      </c>
      <c r="AU144" s="5">
        <f t="shared" si="28"/>
        <v>67523.986250000002</v>
      </c>
      <c r="AV144" s="11">
        <f t="shared" si="29"/>
        <v>0.81704296052790037</v>
      </c>
      <c r="AW144" s="5">
        <f t="shared" si="30"/>
        <v>817.04296052790039</v>
      </c>
    </row>
    <row r="145" spans="1:49" x14ac:dyDescent="0.25">
      <c r="A145" s="1" t="s">
        <v>210</v>
      </c>
      <c r="B145" s="1" t="s">
        <v>211</v>
      </c>
      <c r="C145" s="1" t="s">
        <v>212</v>
      </c>
      <c r="D145" s="1" t="s">
        <v>325</v>
      </c>
      <c r="E145" s="1" t="s">
        <v>76</v>
      </c>
      <c r="F145" s="1" t="s">
        <v>213</v>
      </c>
      <c r="G145" s="1" t="s">
        <v>53</v>
      </c>
      <c r="H145" s="1" t="s">
        <v>173</v>
      </c>
      <c r="I145" s="2">
        <v>162</v>
      </c>
      <c r="J145" s="2">
        <v>40.299999999999997</v>
      </c>
      <c r="K145" s="2">
        <f t="shared" si="26"/>
        <v>40</v>
      </c>
      <c r="L145" s="2" t="b">
        <f t="shared" si="27"/>
        <v>0</v>
      </c>
      <c r="M145" s="2">
        <f t="shared" si="21"/>
        <v>40</v>
      </c>
      <c r="N145" s="2">
        <f t="shared" si="22"/>
        <v>0</v>
      </c>
      <c r="P145" s="4">
        <v>0.37</v>
      </c>
      <c r="Q145" s="5">
        <v>1001.775</v>
      </c>
      <c r="R145" s="6">
        <v>28.16</v>
      </c>
      <c r="S145" s="5">
        <v>77018.249999999985</v>
      </c>
      <c r="T145" s="7">
        <v>11.47</v>
      </c>
      <c r="U145" s="5">
        <v>17001.081249999999</v>
      </c>
      <c r="AN145" s="5" t="str">
        <f t="shared" si="23"/>
        <v/>
      </c>
      <c r="AP145" s="5" t="str">
        <f t="shared" si="24"/>
        <v/>
      </c>
      <c r="AR145" s="5" t="str">
        <f t="shared" si="25"/>
        <v/>
      </c>
      <c r="AU145" s="5">
        <f t="shared" si="28"/>
        <v>95021.106249999983</v>
      </c>
      <c r="AV145" s="11">
        <f t="shared" si="29"/>
        <v>1.1497592229773927</v>
      </c>
      <c r="AW145" s="5">
        <f t="shared" si="30"/>
        <v>1149.7592229773927</v>
      </c>
    </row>
    <row r="146" spans="1:49" x14ac:dyDescent="0.25">
      <c r="A146" s="1" t="s">
        <v>210</v>
      </c>
      <c r="B146" s="1" t="s">
        <v>211</v>
      </c>
      <c r="C146" s="1" t="s">
        <v>212</v>
      </c>
      <c r="D146" s="1" t="s">
        <v>325</v>
      </c>
      <c r="E146" s="1" t="s">
        <v>86</v>
      </c>
      <c r="F146" s="1" t="s">
        <v>213</v>
      </c>
      <c r="G146" s="1" t="s">
        <v>53</v>
      </c>
      <c r="H146" s="1" t="s">
        <v>173</v>
      </c>
      <c r="I146" s="2">
        <v>162</v>
      </c>
      <c r="J146" s="2">
        <v>41.12</v>
      </c>
      <c r="K146" s="2">
        <f t="shared" si="26"/>
        <v>39.999999999999993</v>
      </c>
      <c r="L146" s="2" t="b">
        <f t="shared" si="27"/>
        <v>0</v>
      </c>
      <c r="M146" s="2">
        <f t="shared" si="21"/>
        <v>39.999999999999993</v>
      </c>
      <c r="N146" s="2">
        <f t="shared" si="22"/>
        <v>0</v>
      </c>
      <c r="P146" s="4">
        <v>0.09</v>
      </c>
      <c r="Q146" s="5">
        <v>341.14499999999998</v>
      </c>
      <c r="R146" s="6">
        <v>20.41</v>
      </c>
      <c r="S146" s="5">
        <v>64989.445</v>
      </c>
      <c r="T146" s="7">
        <v>17.489999999999998</v>
      </c>
      <c r="U146" s="5">
        <v>31176.96125</v>
      </c>
      <c r="V146" s="8">
        <v>2.0099999999999998</v>
      </c>
      <c r="W146" s="5">
        <v>1143.1199999999999</v>
      </c>
      <c r="AN146" s="5" t="str">
        <f t="shared" si="23"/>
        <v/>
      </c>
      <c r="AP146" s="5" t="str">
        <f t="shared" si="24"/>
        <v/>
      </c>
      <c r="AR146" s="5" t="str">
        <f t="shared" si="25"/>
        <v/>
      </c>
      <c r="AU146" s="5">
        <f t="shared" si="28"/>
        <v>97650.671249999985</v>
      </c>
      <c r="AV146" s="11">
        <f t="shared" si="29"/>
        <v>1.1815770656703004</v>
      </c>
      <c r="AW146" s="5">
        <f t="shared" si="30"/>
        <v>1181.5770656703005</v>
      </c>
    </row>
    <row r="147" spans="1:49" x14ac:dyDescent="0.25">
      <c r="A147" s="1" t="s">
        <v>210</v>
      </c>
      <c r="B147" s="1" t="s">
        <v>211</v>
      </c>
      <c r="C147" s="1" t="s">
        <v>212</v>
      </c>
      <c r="D147" s="1" t="s">
        <v>325</v>
      </c>
      <c r="E147" s="1" t="s">
        <v>92</v>
      </c>
      <c r="F147" s="1" t="s">
        <v>213</v>
      </c>
      <c r="G147" s="1" t="s">
        <v>53</v>
      </c>
      <c r="H147" s="1" t="s">
        <v>173</v>
      </c>
      <c r="I147" s="2">
        <v>162</v>
      </c>
      <c r="J147" s="2">
        <v>39.9</v>
      </c>
      <c r="K147" s="2">
        <f t="shared" si="26"/>
        <v>38.520000000000003</v>
      </c>
      <c r="L147" s="2" t="b">
        <f t="shared" si="27"/>
        <v>0</v>
      </c>
      <c r="M147" s="2">
        <f t="shared" si="21"/>
        <v>37.090000000000003</v>
      </c>
      <c r="N147" s="2">
        <f t="shared" si="22"/>
        <v>1.4300000000000002</v>
      </c>
      <c r="P147" s="4">
        <v>18.649999999999999</v>
      </c>
      <c r="Q147" s="5">
        <v>69295.755000000005</v>
      </c>
      <c r="R147" s="6">
        <v>14.13</v>
      </c>
      <c r="S147" s="5">
        <v>48329.574999999997</v>
      </c>
      <c r="T147" s="7">
        <v>1.21</v>
      </c>
      <c r="U147" s="5">
        <v>2484.88625</v>
      </c>
      <c r="V147" s="8">
        <v>0.03</v>
      </c>
      <c r="W147" s="5">
        <v>18.48</v>
      </c>
      <c r="AB147" s="9">
        <v>1.46</v>
      </c>
      <c r="AC147" s="5">
        <v>360.255</v>
      </c>
      <c r="AD147" s="10">
        <v>1.61</v>
      </c>
      <c r="AE147" s="5">
        <v>357.82249999999999</v>
      </c>
      <c r="AN147" s="5" t="str">
        <f t="shared" si="23"/>
        <v/>
      </c>
      <c r="AO147" s="3">
        <v>0.59</v>
      </c>
      <c r="AP147" s="5">
        <f t="shared" si="24"/>
        <v>4892.87</v>
      </c>
      <c r="AR147" s="5" t="str">
        <f t="shared" si="25"/>
        <v/>
      </c>
      <c r="AS147" s="2">
        <v>0.84000000000000008</v>
      </c>
      <c r="AU147" s="5">
        <f t="shared" si="28"/>
        <v>120846.77374999999</v>
      </c>
      <c r="AV147" s="11">
        <f t="shared" si="29"/>
        <v>1.4622508426765954</v>
      </c>
      <c r="AW147" s="5">
        <f t="shared" si="30"/>
        <v>1462.2508426765955</v>
      </c>
    </row>
    <row r="148" spans="1:49" x14ac:dyDescent="0.25">
      <c r="A148" s="1" t="s">
        <v>210</v>
      </c>
      <c r="B148" s="1" t="s">
        <v>211</v>
      </c>
      <c r="C148" s="1" t="s">
        <v>212</v>
      </c>
      <c r="D148" s="1" t="s">
        <v>325</v>
      </c>
      <c r="E148" s="1" t="s">
        <v>77</v>
      </c>
      <c r="F148" s="1" t="s">
        <v>213</v>
      </c>
      <c r="G148" s="1" t="s">
        <v>53</v>
      </c>
      <c r="H148" s="1" t="s">
        <v>173</v>
      </c>
      <c r="I148" s="2">
        <v>162</v>
      </c>
      <c r="J148" s="2">
        <v>38.200000000000003</v>
      </c>
      <c r="K148" s="2">
        <f t="shared" si="26"/>
        <v>38.190000000000005</v>
      </c>
      <c r="L148" s="2" t="b">
        <f t="shared" si="27"/>
        <v>0</v>
      </c>
      <c r="M148" s="2">
        <f t="shared" si="21"/>
        <v>37.85</v>
      </c>
      <c r="N148" s="2">
        <f t="shared" si="22"/>
        <v>0.34</v>
      </c>
      <c r="P148" s="4">
        <v>11.33</v>
      </c>
      <c r="Q148" s="5">
        <v>42816.405000000013</v>
      </c>
      <c r="R148" s="6">
        <v>25</v>
      </c>
      <c r="S148" s="5">
        <v>81604.450000000012</v>
      </c>
      <c r="T148" s="7">
        <v>1.52</v>
      </c>
      <c r="U148" s="5">
        <v>2270.7224999999999</v>
      </c>
      <c r="AN148" s="5" t="str">
        <f t="shared" si="23"/>
        <v/>
      </c>
      <c r="AO148" s="3">
        <v>0.14000000000000001</v>
      </c>
      <c r="AP148" s="5">
        <f t="shared" si="24"/>
        <v>1161.0200000000002</v>
      </c>
      <c r="AR148" s="5" t="str">
        <f t="shared" si="25"/>
        <v/>
      </c>
      <c r="AS148" s="2">
        <v>0.2</v>
      </c>
      <c r="AU148" s="5">
        <f t="shared" si="28"/>
        <v>126691.57750000003</v>
      </c>
      <c r="AV148" s="11">
        <f t="shared" si="29"/>
        <v>1.5329732040893833</v>
      </c>
      <c r="AW148" s="5">
        <f t="shared" si="30"/>
        <v>1532.9732040893834</v>
      </c>
    </row>
    <row r="149" spans="1:49" x14ac:dyDescent="0.25">
      <c r="A149" s="1" t="s">
        <v>214</v>
      </c>
      <c r="B149" s="1" t="s">
        <v>215</v>
      </c>
      <c r="C149" s="1" t="s">
        <v>216</v>
      </c>
      <c r="D149" s="1" t="s">
        <v>328</v>
      </c>
      <c r="E149" s="1" t="s">
        <v>51</v>
      </c>
      <c r="F149" s="1" t="s">
        <v>213</v>
      </c>
      <c r="G149" s="1" t="s">
        <v>53</v>
      </c>
      <c r="H149" s="1" t="s">
        <v>173</v>
      </c>
      <c r="I149" s="2">
        <v>80</v>
      </c>
      <c r="J149" s="2">
        <v>40.590000000000003</v>
      </c>
      <c r="K149" s="2">
        <f t="shared" si="26"/>
        <v>40</v>
      </c>
      <c r="L149" s="2" t="b">
        <f t="shared" si="27"/>
        <v>0</v>
      </c>
      <c r="M149" s="2">
        <f t="shared" si="21"/>
        <v>40</v>
      </c>
      <c r="N149" s="2">
        <f t="shared" si="22"/>
        <v>0</v>
      </c>
      <c r="R149" s="6">
        <v>32.33</v>
      </c>
      <c r="S149" s="5">
        <v>112636.075</v>
      </c>
      <c r="T149" s="7">
        <v>7.67</v>
      </c>
      <c r="U149" s="5">
        <v>15669.158750000001</v>
      </c>
      <c r="AN149" s="5" t="str">
        <f t="shared" si="23"/>
        <v/>
      </c>
      <c r="AP149" s="5" t="str">
        <f t="shared" si="24"/>
        <v/>
      </c>
      <c r="AR149" s="5" t="str">
        <f t="shared" si="25"/>
        <v/>
      </c>
      <c r="AU149" s="5">
        <f t="shared" si="28"/>
        <v>128305.23375</v>
      </c>
      <c r="AV149" s="11">
        <f t="shared" si="29"/>
        <v>1.5524985098806172</v>
      </c>
      <c r="AW149" s="5">
        <f t="shared" si="30"/>
        <v>1552.4985098806171</v>
      </c>
    </row>
    <row r="150" spans="1:49" x14ac:dyDescent="0.25">
      <c r="A150" s="1" t="s">
        <v>214</v>
      </c>
      <c r="B150" s="1" t="s">
        <v>215</v>
      </c>
      <c r="C150" s="1" t="s">
        <v>216</v>
      </c>
      <c r="D150" s="1" t="s">
        <v>328</v>
      </c>
      <c r="E150" s="1" t="s">
        <v>71</v>
      </c>
      <c r="F150" s="1" t="s">
        <v>213</v>
      </c>
      <c r="G150" s="1" t="s">
        <v>53</v>
      </c>
      <c r="H150" s="1" t="s">
        <v>173</v>
      </c>
      <c r="I150" s="2">
        <v>80</v>
      </c>
      <c r="J150" s="2">
        <v>37.909999999999997</v>
      </c>
      <c r="K150" s="2">
        <f t="shared" si="26"/>
        <v>37.909999999999997</v>
      </c>
      <c r="L150" s="2" t="b">
        <f t="shared" si="27"/>
        <v>0</v>
      </c>
      <c r="M150" s="2">
        <f t="shared" si="21"/>
        <v>37.909999999999997</v>
      </c>
      <c r="N150" s="2">
        <f t="shared" si="22"/>
        <v>0</v>
      </c>
      <c r="R150" s="6">
        <v>37.909999999999997</v>
      </c>
      <c r="S150" s="5">
        <v>132286.94500000001</v>
      </c>
      <c r="AN150" s="5" t="str">
        <f t="shared" si="23"/>
        <v/>
      </c>
      <c r="AP150" s="5" t="str">
        <f t="shared" si="24"/>
        <v/>
      </c>
      <c r="AR150" s="5" t="str">
        <f t="shared" si="25"/>
        <v/>
      </c>
      <c r="AU150" s="5">
        <f t="shared" si="28"/>
        <v>132286.94500000001</v>
      </c>
      <c r="AV150" s="11">
        <f t="shared" si="29"/>
        <v>1.600677376803884</v>
      </c>
      <c r="AW150" s="5">
        <f t="shared" si="30"/>
        <v>1600.6773768038838</v>
      </c>
    </row>
    <row r="151" spans="1:49" x14ac:dyDescent="0.25">
      <c r="A151" s="1" t="s">
        <v>217</v>
      </c>
      <c r="B151" s="1" t="s">
        <v>218</v>
      </c>
      <c r="C151" s="1" t="s">
        <v>219</v>
      </c>
      <c r="D151" s="1" t="s">
        <v>325</v>
      </c>
      <c r="E151" s="1" t="s">
        <v>58</v>
      </c>
      <c r="F151" s="1" t="s">
        <v>213</v>
      </c>
      <c r="G151" s="1" t="s">
        <v>53</v>
      </c>
      <c r="H151" s="1" t="s">
        <v>173</v>
      </c>
      <c r="I151" s="2">
        <v>80.069999999999993</v>
      </c>
      <c r="J151" s="2">
        <v>39.49</v>
      </c>
      <c r="K151" s="2">
        <f t="shared" si="26"/>
        <v>22.34</v>
      </c>
      <c r="L151" s="2" t="b">
        <f t="shared" si="27"/>
        <v>0</v>
      </c>
      <c r="M151" s="2">
        <f t="shared" si="21"/>
        <v>22.34</v>
      </c>
      <c r="N151" s="2">
        <f t="shared" si="22"/>
        <v>0</v>
      </c>
      <c r="R151" s="6">
        <v>2.06</v>
      </c>
      <c r="S151" s="5">
        <v>5134.55</v>
      </c>
      <c r="T151" s="7">
        <v>10.92</v>
      </c>
      <c r="U151" s="5">
        <v>16018.275</v>
      </c>
      <c r="V151" s="8">
        <v>9.36</v>
      </c>
      <c r="W151" s="5">
        <v>4118.3999999999996</v>
      </c>
      <c r="AN151" s="5" t="str">
        <f t="shared" si="23"/>
        <v/>
      </c>
      <c r="AP151" s="5" t="str">
        <f t="shared" si="24"/>
        <v/>
      </c>
      <c r="AR151" s="5" t="str">
        <f t="shared" si="25"/>
        <v/>
      </c>
      <c r="AU151" s="5">
        <f t="shared" si="28"/>
        <v>25271.224999999999</v>
      </c>
      <c r="AV151" s="11">
        <f t="shared" si="29"/>
        <v>0.30578284305847964</v>
      </c>
      <c r="AW151" s="5">
        <f t="shared" si="30"/>
        <v>305.78284305847961</v>
      </c>
    </row>
    <row r="152" spans="1:49" s="40" customFormat="1" x14ac:dyDescent="0.25">
      <c r="A152" s="30" t="s">
        <v>220</v>
      </c>
      <c r="B152" s="30" t="s">
        <v>211</v>
      </c>
      <c r="C152" s="30" t="s">
        <v>212</v>
      </c>
      <c r="D152" s="30" t="s">
        <v>325</v>
      </c>
      <c r="E152" s="30" t="s">
        <v>93</v>
      </c>
      <c r="F152" s="30" t="s">
        <v>213</v>
      </c>
      <c r="G152" s="30" t="s">
        <v>53</v>
      </c>
      <c r="H152" s="30" t="s">
        <v>173</v>
      </c>
      <c r="I152" s="31">
        <v>72.42</v>
      </c>
      <c r="J152" s="31">
        <v>33.619999999999997</v>
      </c>
      <c r="K152" s="31">
        <f t="shared" si="26"/>
        <v>2.83</v>
      </c>
      <c r="L152" s="31" t="b">
        <f t="shared" si="27"/>
        <v>0</v>
      </c>
      <c r="M152" s="31">
        <f t="shared" si="21"/>
        <v>2.83</v>
      </c>
      <c r="N152" s="31">
        <f t="shared" si="22"/>
        <v>0</v>
      </c>
      <c r="O152" s="32"/>
      <c r="P152" s="33"/>
      <c r="Q152" s="34"/>
      <c r="R152" s="35">
        <v>1.58</v>
      </c>
      <c r="S152" s="34">
        <v>5513.41</v>
      </c>
      <c r="T152" s="36">
        <v>0.94</v>
      </c>
      <c r="U152" s="34">
        <v>1930.4075</v>
      </c>
      <c r="V152" s="37">
        <v>0.31</v>
      </c>
      <c r="W152" s="34">
        <v>190.96</v>
      </c>
      <c r="X152" s="31"/>
      <c r="Y152" s="34"/>
      <c r="Z152" s="31"/>
      <c r="AA152" s="34"/>
      <c r="AB152" s="38"/>
      <c r="AC152" s="34"/>
      <c r="AD152" s="39"/>
      <c r="AE152" s="34"/>
      <c r="AF152" s="31"/>
      <c r="AG152" s="31"/>
      <c r="AH152" s="34"/>
      <c r="AI152" s="38"/>
      <c r="AJ152" s="34"/>
      <c r="AK152" s="31"/>
      <c r="AL152" s="34"/>
      <c r="AM152" s="32"/>
      <c r="AN152" s="34" t="str">
        <f t="shared" si="23"/>
        <v/>
      </c>
      <c r="AO152" s="32"/>
      <c r="AP152" s="34" t="str">
        <f t="shared" si="24"/>
        <v/>
      </c>
      <c r="AQ152" s="31"/>
      <c r="AR152" s="34" t="str">
        <f t="shared" si="25"/>
        <v/>
      </c>
      <c r="AS152" s="31"/>
      <c r="AT152" s="31"/>
      <c r="AU152" s="5">
        <f t="shared" si="28"/>
        <v>7634.7775000000001</v>
      </c>
      <c r="AV152" s="11">
        <f t="shared" si="29"/>
        <v>9.2381116074464614E-2</v>
      </c>
      <c r="AW152" s="5">
        <f t="shared" si="30"/>
        <v>92.381116074464614</v>
      </c>
    </row>
    <row r="153" spans="1:49" s="40" customFormat="1" x14ac:dyDescent="0.25">
      <c r="A153" s="30" t="s">
        <v>220</v>
      </c>
      <c r="B153" s="30" t="s">
        <v>211</v>
      </c>
      <c r="C153" s="30" t="s">
        <v>212</v>
      </c>
      <c r="D153" s="30" t="s">
        <v>325</v>
      </c>
      <c r="E153" s="30" t="s">
        <v>87</v>
      </c>
      <c r="F153" s="30" t="s">
        <v>213</v>
      </c>
      <c r="G153" s="30" t="s">
        <v>53</v>
      </c>
      <c r="H153" s="30" t="s">
        <v>173</v>
      </c>
      <c r="I153" s="31">
        <v>72.42</v>
      </c>
      <c r="J153" s="31">
        <v>37.61</v>
      </c>
      <c r="K153" s="31">
        <f t="shared" si="26"/>
        <v>5.91</v>
      </c>
      <c r="L153" s="31" t="b">
        <f t="shared" si="27"/>
        <v>0</v>
      </c>
      <c r="M153" s="31">
        <f t="shared" si="21"/>
        <v>5.91</v>
      </c>
      <c r="N153" s="31">
        <f t="shared" si="22"/>
        <v>0</v>
      </c>
      <c r="O153" s="32"/>
      <c r="P153" s="33"/>
      <c r="Q153" s="34"/>
      <c r="R153" s="35">
        <v>3.09</v>
      </c>
      <c r="S153" s="34">
        <v>10782.555</v>
      </c>
      <c r="T153" s="36">
        <v>2.82</v>
      </c>
      <c r="U153" s="34">
        <v>5791.2224999999999</v>
      </c>
      <c r="V153" s="37"/>
      <c r="W153" s="34"/>
      <c r="X153" s="31"/>
      <c r="Y153" s="34"/>
      <c r="Z153" s="31"/>
      <c r="AA153" s="34"/>
      <c r="AB153" s="38"/>
      <c r="AC153" s="34"/>
      <c r="AD153" s="39"/>
      <c r="AE153" s="34"/>
      <c r="AF153" s="31"/>
      <c r="AG153" s="31"/>
      <c r="AH153" s="34"/>
      <c r="AI153" s="38"/>
      <c r="AJ153" s="34"/>
      <c r="AK153" s="31"/>
      <c r="AL153" s="34"/>
      <c r="AM153" s="32"/>
      <c r="AN153" s="34" t="str">
        <f t="shared" si="23"/>
        <v/>
      </c>
      <c r="AO153" s="32"/>
      <c r="AP153" s="34" t="str">
        <f t="shared" si="24"/>
        <v/>
      </c>
      <c r="AQ153" s="31"/>
      <c r="AR153" s="34" t="str">
        <f t="shared" si="25"/>
        <v/>
      </c>
      <c r="AS153" s="31"/>
      <c r="AT153" s="31"/>
      <c r="AU153" s="5">
        <f t="shared" si="28"/>
        <v>16573.7775</v>
      </c>
      <c r="AV153" s="11">
        <f t="shared" si="29"/>
        <v>0.20054337706892569</v>
      </c>
      <c r="AW153" s="5">
        <f t="shared" si="30"/>
        <v>200.54337706892568</v>
      </c>
    </row>
    <row r="154" spans="1:49" s="40" customFormat="1" x14ac:dyDescent="0.25">
      <c r="A154" s="30" t="s">
        <v>221</v>
      </c>
      <c r="B154" s="30" t="s">
        <v>222</v>
      </c>
      <c r="C154" s="30" t="s">
        <v>223</v>
      </c>
      <c r="D154" s="30" t="s">
        <v>337</v>
      </c>
      <c r="E154" s="30" t="s">
        <v>62</v>
      </c>
      <c r="F154" s="30" t="s">
        <v>213</v>
      </c>
      <c r="G154" s="30" t="s">
        <v>53</v>
      </c>
      <c r="H154" s="30" t="s">
        <v>173</v>
      </c>
      <c r="I154" s="31">
        <v>8.77</v>
      </c>
      <c r="J154" s="31">
        <v>8.6999999999999993</v>
      </c>
      <c r="K154" s="31">
        <f t="shared" si="26"/>
        <v>8.6999999999999993</v>
      </c>
      <c r="L154" s="31" t="b">
        <f t="shared" si="27"/>
        <v>0</v>
      </c>
      <c r="M154" s="31">
        <f t="shared" si="21"/>
        <v>8.6999999999999993</v>
      </c>
      <c r="N154" s="31">
        <f t="shared" si="22"/>
        <v>0</v>
      </c>
      <c r="O154" s="32"/>
      <c r="P154" s="33"/>
      <c r="Q154" s="34"/>
      <c r="R154" s="35"/>
      <c r="S154" s="34"/>
      <c r="T154" s="36">
        <v>0.01</v>
      </c>
      <c r="U154" s="34">
        <v>20.536249999999999</v>
      </c>
      <c r="V154" s="37"/>
      <c r="W154" s="34"/>
      <c r="X154" s="31"/>
      <c r="Y154" s="34"/>
      <c r="Z154" s="31"/>
      <c r="AA154" s="34"/>
      <c r="AB154" s="38">
        <v>6.41</v>
      </c>
      <c r="AC154" s="34">
        <v>1249.6125</v>
      </c>
      <c r="AD154" s="39">
        <v>2.2799999999999998</v>
      </c>
      <c r="AE154" s="34">
        <v>398.14499999999998</v>
      </c>
      <c r="AF154" s="31"/>
      <c r="AG154" s="31"/>
      <c r="AH154" s="34"/>
      <c r="AI154" s="38"/>
      <c r="AJ154" s="34"/>
      <c r="AK154" s="31"/>
      <c r="AL154" s="34"/>
      <c r="AM154" s="32"/>
      <c r="AN154" s="34" t="str">
        <f t="shared" si="23"/>
        <v/>
      </c>
      <c r="AO154" s="32"/>
      <c r="AP154" s="34" t="str">
        <f t="shared" si="24"/>
        <v/>
      </c>
      <c r="AQ154" s="31"/>
      <c r="AR154" s="34" t="str">
        <f t="shared" si="25"/>
        <v/>
      </c>
      <c r="AS154" s="31"/>
      <c r="AT154" s="31"/>
      <c r="AU154" s="5">
        <f t="shared" si="28"/>
        <v>1668.29375</v>
      </c>
      <c r="AV154" s="11">
        <f t="shared" si="29"/>
        <v>2.0186421747726616E-2</v>
      </c>
      <c r="AW154" s="5">
        <f t="shared" si="30"/>
        <v>20.186421747726616</v>
      </c>
    </row>
    <row r="155" spans="1:49" x14ac:dyDescent="0.25">
      <c r="A155" s="1" t="s">
        <v>224</v>
      </c>
      <c r="B155" s="1" t="s">
        <v>152</v>
      </c>
      <c r="C155" s="1" t="s">
        <v>153</v>
      </c>
      <c r="D155" s="1" t="s">
        <v>332</v>
      </c>
      <c r="E155" s="1" t="s">
        <v>65</v>
      </c>
      <c r="F155" s="1" t="s">
        <v>213</v>
      </c>
      <c r="G155" s="1" t="s">
        <v>53</v>
      </c>
      <c r="H155" s="1" t="s">
        <v>173</v>
      </c>
      <c r="I155" s="2">
        <v>80</v>
      </c>
      <c r="J155" s="2">
        <v>38.5</v>
      </c>
      <c r="K155" s="2">
        <f t="shared" si="26"/>
        <v>38.5</v>
      </c>
      <c r="L155" s="2" t="b">
        <f t="shared" si="27"/>
        <v>0</v>
      </c>
      <c r="M155" s="2">
        <f t="shared" si="21"/>
        <v>38.5</v>
      </c>
      <c r="N155" s="2">
        <f t="shared" si="22"/>
        <v>0</v>
      </c>
      <c r="R155" s="6">
        <v>3.52</v>
      </c>
      <c r="S155" s="5">
        <v>9890.24</v>
      </c>
      <c r="T155" s="7">
        <v>34.54</v>
      </c>
      <c r="U155" s="5">
        <v>70826.592499999999</v>
      </c>
      <c r="V155" s="8">
        <v>0.44</v>
      </c>
      <c r="W155" s="5">
        <v>271.04000000000002</v>
      </c>
      <c r="AN155" s="5" t="str">
        <f t="shared" si="23"/>
        <v/>
      </c>
      <c r="AP155" s="5" t="str">
        <f t="shared" si="24"/>
        <v/>
      </c>
      <c r="AR155" s="5" t="str">
        <f t="shared" si="25"/>
        <v/>
      </c>
      <c r="AU155" s="5">
        <f t="shared" si="28"/>
        <v>80987.872499999998</v>
      </c>
      <c r="AV155" s="11">
        <f t="shared" si="29"/>
        <v>0.97995652788132181</v>
      </c>
      <c r="AW155" s="5">
        <f t="shared" si="30"/>
        <v>979.9565278813219</v>
      </c>
    </row>
    <row r="156" spans="1:49" x14ac:dyDescent="0.25">
      <c r="A156" s="1" t="s">
        <v>224</v>
      </c>
      <c r="B156" s="1" t="s">
        <v>152</v>
      </c>
      <c r="C156" s="1" t="s">
        <v>153</v>
      </c>
      <c r="D156" s="1" t="s">
        <v>332</v>
      </c>
      <c r="E156" s="1" t="s">
        <v>66</v>
      </c>
      <c r="F156" s="1" t="s">
        <v>213</v>
      </c>
      <c r="G156" s="1" t="s">
        <v>53</v>
      </c>
      <c r="H156" s="1" t="s">
        <v>173</v>
      </c>
      <c r="I156" s="2">
        <v>80</v>
      </c>
      <c r="J156" s="2">
        <v>39.479999999999997</v>
      </c>
      <c r="K156" s="2">
        <f t="shared" si="26"/>
        <v>39.480000000000004</v>
      </c>
      <c r="L156" s="2" t="b">
        <f t="shared" si="27"/>
        <v>0</v>
      </c>
      <c r="M156" s="2">
        <f t="shared" si="21"/>
        <v>39.480000000000004</v>
      </c>
      <c r="N156" s="2">
        <f t="shared" si="22"/>
        <v>0</v>
      </c>
      <c r="R156" s="6">
        <v>14.31</v>
      </c>
      <c r="S156" s="5">
        <v>37890.985000000001</v>
      </c>
      <c r="T156" s="7">
        <v>25.17</v>
      </c>
      <c r="U156" s="5">
        <v>51631.066250000003</v>
      </c>
      <c r="AN156" s="5" t="str">
        <f t="shared" si="23"/>
        <v/>
      </c>
      <c r="AP156" s="5" t="str">
        <f t="shared" si="24"/>
        <v/>
      </c>
      <c r="AR156" s="5" t="str">
        <f t="shared" si="25"/>
        <v/>
      </c>
      <c r="AU156" s="5">
        <f t="shared" si="28"/>
        <v>89522.051250000004</v>
      </c>
      <c r="AV156" s="11">
        <f t="shared" si="29"/>
        <v>1.0832204354023964</v>
      </c>
      <c r="AW156" s="5">
        <f t="shared" si="30"/>
        <v>1083.2204354023963</v>
      </c>
    </row>
    <row r="157" spans="1:49" x14ac:dyDescent="0.25">
      <c r="A157" s="1" t="s">
        <v>225</v>
      </c>
      <c r="B157" s="1" t="s">
        <v>226</v>
      </c>
      <c r="C157" s="1" t="s">
        <v>227</v>
      </c>
      <c r="D157" s="1" t="s">
        <v>325</v>
      </c>
      <c r="E157" s="1" t="s">
        <v>62</v>
      </c>
      <c r="F157" s="1" t="s">
        <v>213</v>
      </c>
      <c r="G157" s="1" t="s">
        <v>53</v>
      </c>
      <c r="H157" s="1" t="s">
        <v>173</v>
      </c>
      <c r="I157" s="2">
        <v>67.739999999999995</v>
      </c>
      <c r="J157" s="2">
        <v>26.53</v>
      </c>
      <c r="K157" s="2">
        <f t="shared" si="26"/>
        <v>26.53</v>
      </c>
      <c r="L157" s="2" t="b">
        <f t="shared" si="27"/>
        <v>0</v>
      </c>
      <c r="M157" s="2">
        <f t="shared" si="21"/>
        <v>26.53</v>
      </c>
      <c r="N157" s="2">
        <f t="shared" si="22"/>
        <v>0</v>
      </c>
      <c r="R157" s="6">
        <v>25.85</v>
      </c>
      <c r="S157" s="5">
        <v>64431.125</v>
      </c>
      <c r="T157" s="7">
        <v>0.68</v>
      </c>
      <c r="U157" s="5">
        <v>997.47500000000002</v>
      </c>
      <c r="AN157" s="5" t="str">
        <f t="shared" si="23"/>
        <v/>
      </c>
      <c r="AP157" s="5" t="str">
        <f t="shared" si="24"/>
        <v/>
      </c>
      <c r="AR157" s="5" t="str">
        <f t="shared" si="25"/>
        <v/>
      </c>
      <c r="AU157" s="5">
        <f t="shared" si="28"/>
        <v>65428.6</v>
      </c>
      <c r="AV157" s="11">
        <f t="shared" si="29"/>
        <v>0.79168870228238009</v>
      </c>
      <c r="AW157" s="5">
        <f t="shared" si="30"/>
        <v>791.68870228238006</v>
      </c>
    </row>
    <row r="158" spans="1:49" x14ac:dyDescent="0.25">
      <c r="A158" s="1" t="s">
        <v>225</v>
      </c>
      <c r="B158" s="1" t="s">
        <v>226</v>
      </c>
      <c r="C158" s="1" t="s">
        <v>227</v>
      </c>
      <c r="D158" s="1" t="s">
        <v>325</v>
      </c>
      <c r="E158" s="1" t="s">
        <v>63</v>
      </c>
      <c r="F158" s="1" t="s">
        <v>213</v>
      </c>
      <c r="G158" s="1" t="s">
        <v>53</v>
      </c>
      <c r="H158" s="1" t="s">
        <v>173</v>
      </c>
      <c r="I158" s="2">
        <v>67.739999999999995</v>
      </c>
      <c r="J158" s="2">
        <v>39.6</v>
      </c>
      <c r="K158" s="2">
        <f t="shared" si="26"/>
        <v>39.599999999999994</v>
      </c>
      <c r="L158" s="2" t="b">
        <f t="shared" si="27"/>
        <v>0</v>
      </c>
      <c r="M158" s="2">
        <f t="shared" si="21"/>
        <v>39.599999999999994</v>
      </c>
      <c r="N158" s="2">
        <f t="shared" si="22"/>
        <v>0</v>
      </c>
      <c r="P158" s="4">
        <v>6.82</v>
      </c>
      <c r="Q158" s="5">
        <v>18465.150000000001</v>
      </c>
      <c r="R158" s="6">
        <v>26.75</v>
      </c>
      <c r="S158" s="5">
        <v>66674.375</v>
      </c>
      <c r="T158" s="7">
        <v>5.73</v>
      </c>
      <c r="U158" s="5">
        <v>8405.1937500000004</v>
      </c>
      <c r="V158" s="8">
        <v>0.3</v>
      </c>
      <c r="W158" s="5">
        <v>132</v>
      </c>
      <c r="AN158" s="5" t="str">
        <f t="shared" si="23"/>
        <v/>
      </c>
      <c r="AP158" s="5" t="str">
        <f t="shared" si="24"/>
        <v/>
      </c>
      <c r="AR158" s="5" t="str">
        <f t="shared" si="25"/>
        <v/>
      </c>
      <c r="AU158" s="5">
        <f t="shared" si="28"/>
        <v>93676.71875</v>
      </c>
      <c r="AV158" s="11">
        <f t="shared" si="29"/>
        <v>1.1334920799353647</v>
      </c>
      <c r="AW158" s="5">
        <f t="shared" si="30"/>
        <v>1133.4920799353647</v>
      </c>
    </row>
    <row r="159" spans="1:49" x14ac:dyDescent="0.25">
      <c r="A159" s="1" t="s">
        <v>228</v>
      </c>
      <c r="B159" s="1" t="s">
        <v>226</v>
      </c>
      <c r="C159" s="1" t="s">
        <v>227</v>
      </c>
      <c r="D159" s="1" t="s">
        <v>325</v>
      </c>
      <c r="E159" s="1" t="s">
        <v>62</v>
      </c>
      <c r="F159" s="1" t="s">
        <v>213</v>
      </c>
      <c r="G159" s="1" t="s">
        <v>53</v>
      </c>
      <c r="H159" s="1" t="s">
        <v>173</v>
      </c>
      <c r="I159" s="2">
        <v>3.49</v>
      </c>
      <c r="J159" s="2">
        <v>3.14</v>
      </c>
      <c r="K159" s="2">
        <f t="shared" si="26"/>
        <v>3.14</v>
      </c>
      <c r="L159" s="2" t="b">
        <f t="shared" si="27"/>
        <v>0</v>
      </c>
      <c r="M159" s="2">
        <f t="shared" si="21"/>
        <v>3.14</v>
      </c>
      <c r="N159" s="2">
        <f t="shared" si="22"/>
        <v>0</v>
      </c>
      <c r="T159" s="7">
        <v>3.14</v>
      </c>
      <c r="U159" s="5">
        <v>6448.3825000000006</v>
      </c>
      <c r="AN159" s="5" t="str">
        <f t="shared" si="23"/>
        <v/>
      </c>
      <c r="AP159" s="5" t="str">
        <f t="shared" si="24"/>
        <v/>
      </c>
      <c r="AR159" s="5" t="str">
        <f t="shared" si="25"/>
        <v/>
      </c>
      <c r="AU159" s="5">
        <f t="shared" si="28"/>
        <v>6448.3825000000006</v>
      </c>
      <c r="AV159" s="11">
        <f t="shared" si="29"/>
        <v>7.8025688662838738E-2</v>
      </c>
      <c r="AW159" s="5">
        <f t="shared" si="30"/>
        <v>78.025688662838732</v>
      </c>
    </row>
    <row r="160" spans="1:49" x14ac:dyDescent="0.25">
      <c r="A160" s="1" t="s">
        <v>229</v>
      </c>
      <c r="B160" s="1" t="s">
        <v>230</v>
      </c>
      <c r="C160" s="1" t="s">
        <v>231</v>
      </c>
      <c r="D160" s="1" t="s">
        <v>320</v>
      </c>
      <c r="E160" s="1" t="s">
        <v>85</v>
      </c>
      <c r="F160" s="1" t="s">
        <v>213</v>
      </c>
      <c r="G160" s="1" t="s">
        <v>53</v>
      </c>
      <c r="H160" s="1" t="s">
        <v>173</v>
      </c>
      <c r="I160" s="2">
        <v>80.05</v>
      </c>
      <c r="J160" s="2">
        <v>40.799999999999997</v>
      </c>
      <c r="K160" s="2">
        <f t="shared" si="26"/>
        <v>38.290000000000006</v>
      </c>
      <c r="L160" s="2" t="b">
        <f t="shared" si="27"/>
        <v>0</v>
      </c>
      <c r="M160" s="2">
        <f t="shared" si="21"/>
        <v>38.290000000000006</v>
      </c>
      <c r="N160" s="2">
        <f t="shared" si="22"/>
        <v>0</v>
      </c>
      <c r="R160" s="6">
        <v>11.57</v>
      </c>
      <c r="S160" s="5">
        <v>28838.224999999999</v>
      </c>
      <c r="T160" s="7">
        <v>22.94</v>
      </c>
      <c r="U160" s="5">
        <v>33697.052499999998</v>
      </c>
      <c r="V160" s="8">
        <v>3.78</v>
      </c>
      <c r="W160" s="5">
        <v>1696.64</v>
      </c>
      <c r="AN160" s="5" t="str">
        <f t="shared" si="23"/>
        <v/>
      </c>
      <c r="AP160" s="5" t="str">
        <f t="shared" si="24"/>
        <v/>
      </c>
      <c r="AR160" s="5" t="str">
        <f t="shared" si="25"/>
        <v/>
      </c>
      <c r="AU160" s="5">
        <f t="shared" si="28"/>
        <v>64231.917499999996</v>
      </c>
      <c r="AV160" s="11">
        <f t="shared" si="29"/>
        <v>0.77720879570530166</v>
      </c>
      <c r="AW160" s="5">
        <f t="shared" si="30"/>
        <v>777.20879570530167</v>
      </c>
    </row>
    <row r="161" spans="1:49" x14ac:dyDescent="0.25">
      <c r="A161" s="1" t="s">
        <v>229</v>
      </c>
      <c r="B161" s="1" t="s">
        <v>230</v>
      </c>
      <c r="C161" s="1" t="s">
        <v>231</v>
      </c>
      <c r="D161" s="1" t="s">
        <v>320</v>
      </c>
      <c r="E161" s="1" t="s">
        <v>81</v>
      </c>
      <c r="F161" s="1" t="s">
        <v>213</v>
      </c>
      <c r="G161" s="1" t="s">
        <v>53</v>
      </c>
      <c r="H161" s="1" t="s">
        <v>173</v>
      </c>
      <c r="I161" s="2">
        <v>80.05</v>
      </c>
      <c r="J161" s="2">
        <v>39.18</v>
      </c>
      <c r="K161" s="2">
        <f t="shared" si="26"/>
        <v>8.84</v>
      </c>
      <c r="L161" s="2" t="b">
        <f t="shared" si="27"/>
        <v>0</v>
      </c>
      <c r="M161" s="2">
        <f t="shared" si="21"/>
        <v>8.84</v>
      </c>
      <c r="N161" s="2">
        <f t="shared" si="22"/>
        <v>0</v>
      </c>
      <c r="T161" s="7">
        <v>8.49</v>
      </c>
      <c r="U161" s="5">
        <v>16103.35375</v>
      </c>
      <c r="V161" s="8">
        <v>0.35</v>
      </c>
      <c r="W161" s="5">
        <v>187.44</v>
      </c>
      <c r="AN161" s="5" t="str">
        <f t="shared" si="23"/>
        <v/>
      </c>
      <c r="AP161" s="5" t="str">
        <f t="shared" si="24"/>
        <v/>
      </c>
      <c r="AR161" s="5" t="str">
        <f t="shared" si="25"/>
        <v/>
      </c>
      <c r="AU161" s="5">
        <f t="shared" si="28"/>
        <v>16290.793750000001</v>
      </c>
      <c r="AV161" s="11">
        <f t="shared" si="29"/>
        <v>0.19711926226585025</v>
      </c>
      <c r="AW161" s="5">
        <f t="shared" si="30"/>
        <v>197.11926226585027</v>
      </c>
    </row>
    <row r="162" spans="1:49" x14ac:dyDescent="0.25">
      <c r="A162" s="1" t="s">
        <v>233</v>
      </c>
      <c r="B162" s="1" t="s">
        <v>226</v>
      </c>
      <c r="C162" s="1" t="s">
        <v>227</v>
      </c>
      <c r="D162" s="1" t="s">
        <v>325</v>
      </c>
      <c r="E162" s="1" t="s">
        <v>62</v>
      </c>
      <c r="F162" s="1" t="s">
        <v>232</v>
      </c>
      <c r="G162" s="1" t="s">
        <v>53</v>
      </c>
      <c r="H162" s="1" t="s">
        <v>173</v>
      </c>
      <c r="I162" s="2">
        <v>156.88999999999999</v>
      </c>
      <c r="J162" s="2">
        <v>32.82</v>
      </c>
      <c r="K162" s="2">
        <f t="shared" si="26"/>
        <v>15.110000000000001</v>
      </c>
      <c r="L162" s="2" t="b">
        <f t="shared" si="27"/>
        <v>0</v>
      </c>
      <c r="M162" s="2">
        <f t="shared" si="21"/>
        <v>15.110000000000001</v>
      </c>
      <c r="N162" s="2">
        <f t="shared" si="22"/>
        <v>0</v>
      </c>
      <c r="T162" s="7">
        <v>4.47</v>
      </c>
      <c r="U162" s="5">
        <v>9179.7037499999988</v>
      </c>
      <c r="V162" s="8">
        <v>10.06</v>
      </c>
      <c r="W162" s="5">
        <v>6196.96</v>
      </c>
      <c r="AB162" s="9">
        <v>0.57999999999999996</v>
      </c>
      <c r="AC162" s="5">
        <v>143.11500000000001</v>
      </c>
      <c r="AN162" s="5" t="str">
        <f t="shared" si="23"/>
        <v/>
      </c>
      <c r="AP162" s="5" t="str">
        <f t="shared" si="24"/>
        <v/>
      </c>
      <c r="AR162" s="5" t="str">
        <f t="shared" si="25"/>
        <v/>
      </c>
      <c r="AU162" s="5">
        <f t="shared" si="28"/>
        <v>15519.778749999999</v>
      </c>
      <c r="AV162" s="11">
        <f t="shared" si="29"/>
        <v>0.18778994962901788</v>
      </c>
      <c r="AW162" s="5">
        <f t="shared" si="30"/>
        <v>187.78994962901788</v>
      </c>
    </row>
    <row r="163" spans="1:49" x14ac:dyDescent="0.25">
      <c r="A163" s="1" t="s">
        <v>233</v>
      </c>
      <c r="B163" s="1" t="s">
        <v>226</v>
      </c>
      <c r="C163" s="1" t="s">
        <v>227</v>
      </c>
      <c r="D163" s="1" t="s">
        <v>325</v>
      </c>
      <c r="E163" s="1" t="s">
        <v>65</v>
      </c>
      <c r="F163" s="1" t="s">
        <v>232</v>
      </c>
      <c r="G163" s="1" t="s">
        <v>53</v>
      </c>
      <c r="H163" s="1" t="s">
        <v>173</v>
      </c>
      <c r="I163" s="2">
        <v>156.88999999999999</v>
      </c>
      <c r="J163" s="2">
        <v>1.96</v>
      </c>
      <c r="K163" s="2">
        <f t="shared" si="26"/>
        <v>0.63</v>
      </c>
      <c r="L163" s="2" t="b">
        <f t="shared" si="27"/>
        <v>0</v>
      </c>
      <c r="M163" s="2">
        <f t="shared" si="21"/>
        <v>0.63</v>
      </c>
      <c r="N163" s="2">
        <f t="shared" si="22"/>
        <v>0</v>
      </c>
      <c r="T163" s="7">
        <v>0.63</v>
      </c>
      <c r="U163" s="5">
        <v>1293.7837500000001</v>
      </c>
      <c r="AN163" s="5" t="str">
        <f t="shared" si="23"/>
        <v/>
      </c>
      <c r="AP163" s="5" t="str">
        <f t="shared" si="24"/>
        <v/>
      </c>
      <c r="AR163" s="5" t="str">
        <f t="shared" si="25"/>
        <v/>
      </c>
      <c r="AU163" s="5">
        <f t="shared" si="28"/>
        <v>1293.7837500000001</v>
      </c>
      <c r="AV163" s="11">
        <f t="shared" si="29"/>
        <v>1.5654835623435795E-2</v>
      </c>
      <c r="AW163" s="5">
        <f t="shared" si="30"/>
        <v>15.654835623435794</v>
      </c>
    </row>
    <row r="164" spans="1:49" x14ac:dyDescent="0.25">
      <c r="A164" s="1" t="s">
        <v>233</v>
      </c>
      <c r="B164" s="1" t="s">
        <v>226</v>
      </c>
      <c r="C164" s="1" t="s">
        <v>227</v>
      </c>
      <c r="D164" s="1" t="s">
        <v>325</v>
      </c>
      <c r="E164" s="1" t="s">
        <v>66</v>
      </c>
      <c r="F164" s="1" t="s">
        <v>232</v>
      </c>
      <c r="G164" s="1" t="s">
        <v>53</v>
      </c>
      <c r="H164" s="1" t="s">
        <v>173</v>
      </c>
      <c r="I164" s="2">
        <v>156.88999999999999</v>
      </c>
      <c r="J164" s="2">
        <v>1.88</v>
      </c>
      <c r="K164" s="2">
        <f t="shared" si="26"/>
        <v>1.88</v>
      </c>
      <c r="L164" s="2" t="b">
        <f t="shared" si="27"/>
        <v>0</v>
      </c>
      <c r="M164" s="2">
        <f t="shared" si="21"/>
        <v>1.88</v>
      </c>
      <c r="N164" s="2">
        <f t="shared" si="22"/>
        <v>0</v>
      </c>
      <c r="T164" s="7">
        <v>0.67</v>
      </c>
      <c r="U164" s="5">
        <v>1375.92875</v>
      </c>
      <c r="V164" s="8">
        <v>1.21</v>
      </c>
      <c r="W164" s="5">
        <v>659.12</v>
      </c>
      <c r="AN164" s="5" t="str">
        <f t="shared" si="23"/>
        <v/>
      </c>
      <c r="AP164" s="5" t="str">
        <f t="shared" si="24"/>
        <v/>
      </c>
      <c r="AR164" s="5" t="str">
        <f t="shared" si="25"/>
        <v/>
      </c>
      <c r="AU164" s="5">
        <f t="shared" si="28"/>
        <v>2035.0487499999999</v>
      </c>
      <c r="AV164" s="11">
        <f t="shared" si="29"/>
        <v>2.4624172058837875E-2</v>
      </c>
      <c r="AW164" s="5">
        <f t="shared" si="30"/>
        <v>24.624172058837875</v>
      </c>
    </row>
    <row r="165" spans="1:49" x14ac:dyDescent="0.25">
      <c r="A165" s="1" t="s">
        <v>233</v>
      </c>
      <c r="B165" s="1" t="s">
        <v>226</v>
      </c>
      <c r="C165" s="1" t="s">
        <v>227</v>
      </c>
      <c r="D165" s="1" t="s">
        <v>325</v>
      </c>
      <c r="E165" s="1" t="s">
        <v>63</v>
      </c>
      <c r="F165" s="1" t="s">
        <v>232</v>
      </c>
      <c r="G165" s="1" t="s">
        <v>53</v>
      </c>
      <c r="H165" s="1" t="s">
        <v>173</v>
      </c>
      <c r="I165" s="2">
        <v>156.88999999999999</v>
      </c>
      <c r="J165" s="2">
        <v>38.69</v>
      </c>
      <c r="K165" s="2">
        <f t="shared" si="26"/>
        <v>13.36</v>
      </c>
      <c r="L165" s="2" t="b">
        <f t="shared" si="27"/>
        <v>0</v>
      </c>
      <c r="M165" s="2">
        <f t="shared" si="21"/>
        <v>13.36</v>
      </c>
      <c r="N165" s="2">
        <f t="shared" si="22"/>
        <v>0</v>
      </c>
      <c r="T165" s="7">
        <v>2.41</v>
      </c>
      <c r="U165" s="5">
        <v>4925.7662500000006</v>
      </c>
      <c r="V165" s="8">
        <v>10.95</v>
      </c>
      <c r="W165" s="5">
        <v>6328.08</v>
      </c>
      <c r="AN165" s="5" t="str">
        <f t="shared" si="23"/>
        <v/>
      </c>
      <c r="AP165" s="5" t="str">
        <f t="shared" si="24"/>
        <v/>
      </c>
      <c r="AR165" s="5" t="str">
        <f t="shared" si="25"/>
        <v/>
      </c>
      <c r="AU165" s="5">
        <f t="shared" si="28"/>
        <v>11253.846250000001</v>
      </c>
      <c r="AV165" s="11">
        <f t="shared" si="29"/>
        <v>0.13617199410270023</v>
      </c>
      <c r="AW165" s="5">
        <f t="shared" si="30"/>
        <v>136.17199410270024</v>
      </c>
    </row>
    <row r="166" spans="1:49" x14ac:dyDescent="0.25">
      <c r="A166" s="1" t="s">
        <v>234</v>
      </c>
      <c r="B166" s="1" t="s">
        <v>235</v>
      </c>
      <c r="C166" s="1" t="s">
        <v>227</v>
      </c>
      <c r="D166" s="1" t="s">
        <v>325</v>
      </c>
      <c r="E166" s="1" t="s">
        <v>62</v>
      </c>
      <c r="F166" s="1" t="s">
        <v>232</v>
      </c>
      <c r="G166" s="1" t="s">
        <v>53</v>
      </c>
      <c r="H166" s="1" t="s">
        <v>173</v>
      </c>
      <c r="I166" s="2">
        <v>5.04</v>
      </c>
      <c r="J166" s="2">
        <v>4.93</v>
      </c>
      <c r="K166" s="2">
        <f t="shared" si="26"/>
        <v>0.98</v>
      </c>
      <c r="L166" s="2" t="b">
        <f t="shared" si="27"/>
        <v>0</v>
      </c>
      <c r="M166" s="2">
        <f t="shared" si="21"/>
        <v>0.98</v>
      </c>
      <c r="N166" s="2">
        <f t="shared" si="22"/>
        <v>0</v>
      </c>
      <c r="AB166" s="9">
        <v>0.98</v>
      </c>
      <c r="AC166" s="5">
        <v>241.815</v>
      </c>
      <c r="AN166" s="5" t="str">
        <f t="shared" si="23"/>
        <v/>
      </c>
      <c r="AP166" s="5" t="str">
        <f t="shared" si="24"/>
        <v/>
      </c>
      <c r="AR166" s="5" t="str">
        <f t="shared" si="25"/>
        <v/>
      </c>
      <c r="AU166" s="5">
        <f t="shared" si="28"/>
        <v>241.815</v>
      </c>
      <c r="AV166" s="11">
        <f t="shared" si="29"/>
        <v>2.9259712655079545E-3</v>
      </c>
      <c r="AW166" s="5">
        <f t="shared" si="30"/>
        <v>2.9259712655079544</v>
      </c>
    </row>
    <row r="167" spans="1:49" x14ac:dyDescent="0.25">
      <c r="A167" s="1" t="s">
        <v>236</v>
      </c>
      <c r="B167" s="1" t="s">
        <v>237</v>
      </c>
      <c r="C167" s="1" t="s">
        <v>238</v>
      </c>
      <c r="D167" s="1" t="s">
        <v>325</v>
      </c>
      <c r="E167" s="1" t="s">
        <v>65</v>
      </c>
      <c r="F167" s="1" t="s">
        <v>232</v>
      </c>
      <c r="G167" s="1" t="s">
        <v>53</v>
      </c>
      <c r="H167" s="1" t="s">
        <v>173</v>
      </c>
      <c r="I167" s="2">
        <v>75.45</v>
      </c>
      <c r="J167" s="2">
        <v>36.340000000000003</v>
      </c>
      <c r="K167" s="2">
        <f t="shared" si="26"/>
        <v>33.6</v>
      </c>
      <c r="L167" s="2" t="b">
        <f t="shared" si="27"/>
        <v>0</v>
      </c>
      <c r="M167" s="2">
        <f t="shared" si="21"/>
        <v>33.6</v>
      </c>
      <c r="N167" s="2">
        <f t="shared" si="22"/>
        <v>0</v>
      </c>
      <c r="T167" s="7">
        <v>33.17</v>
      </c>
      <c r="U167" s="5">
        <v>68118.741250000006</v>
      </c>
      <c r="V167" s="8">
        <v>0.43</v>
      </c>
      <c r="W167" s="5">
        <v>264.88</v>
      </c>
      <c r="AN167" s="5" t="str">
        <f t="shared" si="23"/>
        <v/>
      </c>
      <c r="AP167" s="5" t="str">
        <f t="shared" si="24"/>
        <v/>
      </c>
      <c r="AR167" s="5" t="str">
        <f t="shared" si="25"/>
        <v/>
      </c>
      <c r="AU167" s="5">
        <f t="shared" si="28"/>
        <v>68383.621250000011</v>
      </c>
      <c r="AV167" s="11">
        <f t="shared" si="29"/>
        <v>0.82744457874358157</v>
      </c>
      <c r="AW167" s="5">
        <f t="shared" si="30"/>
        <v>827.44457874358159</v>
      </c>
    </row>
    <row r="168" spans="1:49" x14ac:dyDescent="0.25">
      <c r="A168" s="1" t="s">
        <v>236</v>
      </c>
      <c r="B168" s="1" t="s">
        <v>237</v>
      </c>
      <c r="C168" s="1" t="s">
        <v>238</v>
      </c>
      <c r="D168" s="1" t="s">
        <v>325</v>
      </c>
      <c r="E168" s="1" t="s">
        <v>66</v>
      </c>
      <c r="F168" s="1" t="s">
        <v>232</v>
      </c>
      <c r="G168" s="1" t="s">
        <v>53</v>
      </c>
      <c r="H168" s="1" t="s">
        <v>173</v>
      </c>
      <c r="I168" s="2">
        <v>75.45</v>
      </c>
      <c r="J168" s="2">
        <v>37.15</v>
      </c>
      <c r="K168" s="2">
        <f t="shared" si="26"/>
        <v>37.15</v>
      </c>
      <c r="L168" s="2" t="b">
        <f t="shared" si="27"/>
        <v>0</v>
      </c>
      <c r="M168" s="2">
        <f t="shared" si="21"/>
        <v>37.15</v>
      </c>
      <c r="N168" s="2">
        <f t="shared" si="22"/>
        <v>0</v>
      </c>
      <c r="T168" s="7">
        <v>31.43</v>
      </c>
      <c r="U168" s="5">
        <v>64480.891250000001</v>
      </c>
      <c r="V168" s="8">
        <v>5.7200000000000006</v>
      </c>
      <c r="W168" s="5">
        <v>2984.96</v>
      </c>
      <c r="AN168" s="5" t="str">
        <f t="shared" si="23"/>
        <v/>
      </c>
      <c r="AP168" s="5" t="str">
        <f t="shared" si="24"/>
        <v/>
      </c>
      <c r="AR168" s="5" t="str">
        <f t="shared" si="25"/>
        <v/>
      </c>
      <c r="AU168" s="5">
        <f t="shared" si="28"/>
        <v>67465.851250000007</v>
      </c>
      <c r="AV168" s="11">
        <f t="shared" si="29"/>
        <v>0.81633952468016435</v>
      </c>
      <c r="AW168" s="5">
        <f t="shared" si="30"/>
        <v>816.33952468016435</v>
      </c>
    </row>
    <row r="169" spans="1:49" s="40" customFormat="1" x14ac:dyDescent="0.25">
      <c r="A169" s="30" t="s">
        <v>239</v>
      </c>
      <c r="B169" s="30" t="s">
        <v>237</v>
      </c>
      <c r="C169" s="30" t="s">
        <v>238</v>
      </c>
      <c r="D169" s="30" t="s">
        <v>325</v>
      </c>
      <c r="E169" s="30" t="s">
        <v>76</v>
      </c>
      <c r="F169" s="30" t="s">
        <v>232</v>
      </c>
      <c r="G169" s="30" t="s">
        <v>53</v>
      </c>
      <c r="H169" s="30" t="s">
        <v>173</v>
      </c>
      <c r="I169" s="31">
        <v>145</v>
      </c>
      <c r="J169" s="31">
        <v>40.340000000000003</v>
      </c>
      <c r="K169" s="31">
        <f t="shared" si="26"/>
        <v>28.67</v>
      </c>
      <c r="L169" s="31" t="b">
        <f t="shared" si="27"/>
        <v>0</v>
      </c>
      <c r="M169" s="31">
        <f t="shared" si="21"/>
        <v>28.67</v>
      </c>
      <c r="N169" s="31">
        <f t="shared" si="22"/>
        <v>0</v>
      </c>
      <c r="O169" s="32"/>
      <c r="P169" s="33"/>
      <c r="Q169" s="34"/>
      <c r="R169" s="35"/>
      <c r="S169" s="34"/>
      <c r="T169" s="36">
        <v>24.59</v>
      </c>
      <c r="U169" s="34">
        <v>36070.456250000003</v>
      </c>
      <c r="V169" s="37">
        <v>4.08</v>
      </c>
      <c r="W169" s="34">
        <v>1795.2</v>
      </c>
      <c r="X169" s="31"/>
      <c r="Y169" s="34"/>
      <c r="Z169" s="31"/>
      <c r="AA169" s="34"/>
      <c r="AB169" s="38"/>
      <c r="AC169" s="34"/>
      <c r="AD169" s="39"/>
      <c r="AE169" s="34"/>
      <c r="AF169" s="31"/>
      <c r="AG169" s="31"/>
      <c r="AH169" s="34"/>
      <c r="AI169" s="38"/>
      <c r="AJ169" s="34"/>
      <c r="AK169" s="31"/>
      <c r="AL169" s="34"/>
      <c r="AM169" s="32"/>
      <c r="AN169" s="34" t="str">
        <f t="shared" si="23"/>
        <v/>
      </c>
      <c r="AO169" s="32"/>
      <c r="AP169" s="34" t="str">
        <f t="shared" si="24"/>
        <v/>
      </c>
      <c r="AQ169" s="31"/>
      <c r="AR169" s="34" t="str">
        <f t="shared" si="25"/>
        <v/>
      </c>
      <c r="AS169" s="31"/>
      <c r="AT169" s="31"/>
      <c r="AU169" s="5">
        <f t="shared" si="28"/>
        <v>37865.65625</v>
      </c>
      <c r="AV169" s="11">
        <f t="shared" si="29"/>
        <v>0.4581759697996472</v>
      </c>
      <c r="AW169" s="5">
        <f t="shared" si="30"/>
        <v>458.17596979964719</v>
      </c>
    </row>
    <row r="170" spans="1:49" s="40" customFormat="1" x14ac:dyDescent="0.25">
      <c r="A170" s="30" t="s">
        <v>239</v>
      </c>
      <c r="B170" s="30" t="s">
        <v>237</v>
      </c>
      <c r="C170" s="30" t="s">
        <v>238</v>
      </c>
      <c r="D170" s="30" t="s">
        <v>325</v>
      </c>
      <c r="E170" s="30" t="s">
        <v>51</v>
      </c>
      <c r="F170" s="30" t="s">
        <v>232</v>
      </c>
      <c r="G170" s="30" t="s">
        <v>53</v>
      </c>
      <c r="H170" s="30" t="s">
        <v>173</v>
      </c>
      <c r="I170" s="31">
        <v>145</v>
      </c>
      <c r="J170" s="31">
        <v>40.909999999999997</v>
      </c>
      <c r="K170" s="31">
        <f t="shared" si="26"/>
        <v>39.85</v>
      </c>
      <c r="L170" s="31" t="b">
        <f t="shared" si="27"/>
        <v>0</v>
      </c>
      <c r="M170" s="31">
        <f t="shared" si="21"/>
        <v>39.85</v>
      </c>
      <c r="N170" s="31">
        <f t="shared" si="22"/>
        <v>0</v>
      </c>
      <c r="O170" s="32"/>
      <c r="P170" s="33"/>
      <c r="Q170" s="34"/>
      <c r="R170" s="35"/>
      <c r="S170" s="34"/>
      <c r="T170" s="36">
        <v>27.12</v>
      </c>
      <c r="U170" s="34">
        <v>49894.097000000002</v>
      </c>
      <c r="V170" s="37">
        <v>12.73</v>
      </c>
      <c r="W170" s="34">
        <v>6607.92</v>
      </c>
      <c r="X170" s="31"/>
      <c r="Y170" s="34"/>
      <c r="Z170" s="31"/>
      <c r="AA170" s="34"/>
      <c r="AB170" s="38"/>
      <c r="AC170" s="34"/>
      <c r="AD170" s="39"/>
      <c r="AE170" s="34"/>
      <c r="AF170" s="31"/>
      <c r="AG170" s="31"/>
      <c r="AH170" s="34"/>
      <c r="AI170" s="38"/>
      <c r="AJ170" s="34"/>
      <c r="AK170" s="31"/>
      <c r="AL170" s="34"/>
      <c r="AM170" s="32"/>
      <c r="AN170" s="34" t="str">
        <f t="shared" si="23"/>
        <v/>
      </c>
      <c r="AO170" s="32"/>
      <c r="AP170" s="34" t="str">
        <f t="shared" si="24"/>
        <v/>
      </c>
      <c r="AQ170" s="31"/>
      <c r="AR170" s="34" t="str">
        <f t="shared" si="25"/>
        <v/>
      </c>
      <c r="AS170" s="31"/>
      <c r="AT170" s="31"/>
      <c r="AU170" s="5">
        <f t="shared" si="28"/>
        <v>56502.017</v>
      </c>
      <c r="AV170" s="11">
        <f t="shared" si="29"/>
        <v>0.68367668748936983</v>
      </c>
      <c r="AW170" s="5">
        <f t="shared" si="30"/>
        <v>683.6766874893699</v>
      </c>
    </row>
    <row r="171" spans="1:49" s="40" customFormat="1" x14ac:dyDescent="0.25">
      <c r="A171" s="30" t="s">
        <v>239</v>
      </c>
      <c r="B171" s="30" t="s">
        <v>237</v>
      </c>
      <c r="C171" s="30" t="s">
        <v>238</v>
      </c>
      <c r="D171" s="30" t="s">
        <v>325</v>
      </c>
      <c r="E171" s="30" t="s">
        <v>77</v>
      </c>
      <c r="F171" s="30" t="s">
        <v>232</v>
      </c>
      <c r="G171" s="30" t="s">
        <v>53</v>
      </c>
      <c r="H171" s="30" t="s">
        <v>173</v>
      </c>
      <c r="I171" s="31">
        <v>145</v>
      </c>
      <c r="J171" s="31">
        <v>34.4</v>
      </c>
      <c r="K171" s="31">
        <f t="shared" si="26"/>
        <v>32.729999999999997</v>
      </c>
      <c r="L171" s="31" t="b">
        <f t="shared" si="27"/>
        <v>0</v>
      </c>
      <c r="M171" s="31">
        <f t="shared" si="21"/>
        <v>32.729999999999997</v>
      </c>
      <c r="N171" s="31">
        <f t="shared" si="22"/>
        <v>0</v>
      </c>
      <c r="O171" s="32"/>
      <c r="P171" s="33"/>
      <c r="Q171" s="34"/>
      <c r="R171" s="35">
        <v>5.4</v>
      </c>
      <c r="S171" s="34">
        <v>13459.5</v>
      </c>
      <c r="T171" s="36">
        <v>27.33</v>
      </c>
      <c r="U171" s="34">
        <v>40782.058749999997</v>
      </c>
      <c r="V171" s="37"/>
      <c r="W171" s="34"/>
      <c r="X171" s="31"/>
      <c r="Y171" s="34"/>
      <c r="Z171" s="31"/>
      <c r="AA171" s="34"/>
      <c r="AB171" s="38"/>
      <c r="AC171" s="34"/>
      <c r="AD171" s="39"/>
      <c r="AE171" s="34"/>
      <c r="AF171" s="31"/>
      <c r="AG171" s="31"/>
      <c r="AH171" s="34"/>
      <c r="AI171" s="38"/>
      <c r="AJ171" s="34"/>
      <c r="AK171" s="31"/>
      <c r="AL171" s="34"/>
      <c r="AM171" s="32"/>
      <c r="AN171" s="34" t="str">
        <f t="shared" si="23"/>
        <v/>
      </c>
      <c r="AO171" s="32"/>
      <c r="AP171" s="34" t="str">
        <f t="shared" si="24"/>
        <v/>
      </c>
      <c r="AQ171" s="31"/>
      <c r="AR171" s="34" t="str">
        <f t="shared" si="25"/>
        <v/>
      </c>
      <c r="AS171" s="31"/>
      <c r="AT171" s="31"/>
      <c r="AU171" s="5">
        <f t="shared" si="28"/>
        <v>54241.558749999997</v>
      </c>
      <c r="AV171" s="11">
        <f t="shared" si="29"/>
        <v>0.65632505137754715</v>
      </c>
      <c r="AW171" s="5">
        <f t="shared" si="30"/>
        <v>656.3250513775472</v>
      </c>
    </row>
    <row r="172" spans="1:49" s="40" customFormat="1" x14ac:dyDescent="0.25">
      <c r="A172" s="30" t="s">
        <v>239</v>
      </c>
      <c r="B172" s="30" t="s">
        <v>237</v>
      </c>
      <c r="C172" s="30" t="s">
        <v>238</v>
      </c>
      <c r="D172" s="30" t="s">
        <v>325</v>
      </c>
      <c r="E172" s="30" t="s">
        <v>71</v>
      </c>
      <c r="F172" s="30" t="s">
        <v>232</v>
      </c>
      <c r="G172" s="30" t="s">
        <v>53</v>
      </c>
      <c r="H172" s="30" t="s">
        <v>173</v>
      </c>
      <c r="I172" s="31">
        <v>145</v>
      </c>
      <c r="J172" s="31">
        <v>28.47</v>
      </c>
      <c r="K172" s="31">
        <f t="shared" si="26"/>
        <v>28.47</v>
      </c>
      <c r="L172" s="31" t="b">
        <f t="shared" si="27"/>
        <v>0</v>
      </c>
      <c r="M172" s="31">
        <f t="shared" si="21"/>
        <v>28.47</v>
      </c>
      <c r="N172" s="31">
        <f t="shared" si="22"/>
        <v>0</v>
      </c>
      <c r="O172" s="32"/>
      <c r="P172" s="33"/>
      <c r="Q172" s="34"/>
      <c r="R172" s="35"/>
      <c r="S172" s="34"/>
      <c r="T172" s="36">
        <v>17.989999999999998</v>
      </c>
      <c r="U172" s="34">
        <v>35624.526250000003</v>
      </c>
      <c r="V172" s="37">
        <v>10.48</v>
      </c>
      <c r="W172" s="34">
        <v>6443.3600000000006</v>
      </c>
      <c r="X172" s="31"/>
      <c r="Y172" s="34"/>
      <c r="Z172" s="31"/>
      <c r="AA172" s="34"/>
      <c r="AB172" s="38"/>
      <c r="AC172" s="34"/>
      <c r="AD172" s="39"/>
      <c r="AE172" s="34"/>
      <c r="AF172" s="31"/>
      <c r="AG172" s="31"/>
      <c r="AH172" s="34"/>
      <c r="AI172" s="38"/>
      <c r="AJ172" s="34"/>
      <c r="AK172" s="31"/>
      <c r="AL172" s="34"/>
      <c r="AM172" s="32"/>
      <c r="AN172" s="34" t="str">
        <f t="shared" si="23"/>
        <v/>
      </c>
      <c r="AO172" s="32"/>
      <c r="AP172" s="34" t="str">
        <f t="shared" si="24"/>
        <v/>
      </c>
      <c r="AQ172" s="31"/>
      <c r="AR172" s="34" t="str">
        <f t="shared" si="25"/>
        <v/>
      </c>
      <c r="AS172" s="31"/>
      <c r="AT172" s="31"/>
      <c r="AU172" s="5">
        <f t="shared" si="28"/>
        <v>42067.886250000003</v>
      </c>
      <c r="AV172" s="11">
        <f t="shared" si="29"/>
        <v>0.50902312250338977</v>
      </c>
      <c r="AW172" s="5">
        <f t="shared" si="30"/>
        <v>509.02312250338974</v>
      </c>
    </row>
    <row r="173" spans="1:49" x14ac:dyDescent="0.25">
      <c r="A173" s="1" t="s">
        <v>240</v>
      </c>
      <c r="B173" s="1" t="s">
        <v>237</v>
      </c>
      <c r="C173" s="1" t="s">
        <v>238</v>
      </c>
      <c r="D173" s="1" t="s">
        <v>325</v>
      </c>
      <c r="E173" s="1" t="s">
        <v>77</v>
      </c>
      <c r="F173" s="1" t="s">
        <v>232</v>
      </c>
      <c r="G173" s="1" t="s">
        <v>53</v>
      </c>
      <c r="H173" s="1" t="s">
        <v>173</v>
      </c>
      <c r="I173" s="2">
        <v>6.6</v>
      </c>
      <c r="J173" s="2">
        <v>4.09</v>
      </c>
      <c r="K173" s="2">
        <f t="shared" si="26"/>
        <v>4.08</v>
      </c>
      <c r="L173" s="2" t="b">
        <f t="shared" si="27"/>
        <v>0</v>
      </c>
      <c r="M173" s="2">
        <f t="shared" si="21"/>
        <v>4.08</v>
      </c>
      <c r="N173" s="2">
        <f t="shared" si="22"/>
        <v>0</v>
      </c>
      <c r="T173" s="7">
        <v>0.05</v>
      </c>
      <c r="U173" s="5">
        <v>102.68125000000001</v>
      </c>
      <c r="AB173" s="9">
        <v>2.92</v>
      </c>
      <c r="AC173" s="5">
        <v>668.34000000000015</v>
      </c>
      <c r="AD173" s="10">
        <v>1.1100000000000001</v>
      </c>
      <c r="AE173" s="5">
        <v>200.3425</v>
      </c>
      <c r="AN173" s="5" t="str">
        <f t="shared" si="23"/>
        <v/>
      </c>
      <c r="AP173" s="5" t="str">
        <f t="shared" si="24"/>
        <v/>
      </c>
      <c r="AR173" s="5" t="str">
        <f t="shared" si="25"/>
        <v/>
      </c>
      <c r="AU173" s="5">
        <f t="shared" si="28"/>
        <v>971.3637500000001</v>
      </c>
      <c r="AV173" s="11">
        <f t="shared" si="29"/>
        <v>1.1753540602758523E-2</v>
      </c>
      <c r="AW173" s="5">
        <f t="shared" si="30"/>
        <v>11.753540602758523</v>
      </c>
    </row>
    <row r="174" spans="1:49" x14ac:dyDescent="0.25">
      <c r="A174" s="1" t="s">
        <v>240</v>
      </c>
      <c r="B174" s="1" t="s">
        <v>237</v>
      </c>
      <c r="C174" s="1" t="s">
        <v>238</v>
      </c>
      <c r="D174" s="1" t="s">
        <v>325</v>
      </c>
      <c r="E174" s="1" t="s">
        <v>71</v>
      </c>
      <c r="F174" s="1" t="s">
        <v>232</v>
      </c>
      <c r="G174" s="1" t="s">
        <v>53</v>
      </c>
      <c r="H174" s="1" t="s">
        <v>173</v>
      </c>
      <c r="I174" s="2">
        <v>6.6</v>
      </c>
      <c r="J174" s="2">
        <v>1.89</v>
      </c>
      <c r="K174" s="2">
        <f t="shared" si="26"/>
        <v>1.9</v>
      </c>
      <c r="L174" s="2" t="b">
        <f t="shared" si="27"/>
        <v>0</v>
      </c>
      <c r="M174" s="2">
        <f t="shared" si="21"/>
        <v>1.9</v>
      </c>
      <c r="N174" s="2">
        <f t="shared" si="22"/>
        <v>0</v>
      </c>
      <c r="AB174" s="9">
        <v>1.67</v>
      </c>
      <c r="AC174" s="5">
        <v>404.3175</v>
      </c>
      <c r="AD174" s="10">
        <v>0.23</v>
      </c>
      <c r="AE174" s="5">
        <v>45.402500000000003</v>
      </c>
      <c r="AN174" s="5" t="str">
        <f t="shared" si="23"/>
        <v/>
      </c>
      <c r="AP174" s="5" t="str">
        <f t="shared" si="24"/>
        <v/>
      </c>
      <c r="AR174" s="5" t="str">
        <f t="shared" si="25"/>
        <v/>
      </c>
      <c r="AU174" s="5">
        <f t="shared" si="28"/>
        <v>449.72</v>
      </c>
      <c r="AV174" s="11">
        <f t="shared" si="29"/>
        <v>5.4416301615873184E-3</v>
      </c>
      <c r="AW174" s="5">
        <f t="shared" si="30"/>
        <v>5.4416301615873186</v>
      </c>
    </row>
    <row r="175" spans="1:49" x14ac:dyDescent="0.25">
      <c r="A175" s="1" t="s">
        <v>241</v>
      </c>
      <c r="B175" s="1" t="s">
        <v>237</v>
      </c>
      <c r="C175" s="1" t="s">
        <v>238</v>
      </c>
      <c r="D175" s="1" t="s">
        <v>325</v>
      </c>
      <c r="E175" s="1" t="s">
        <v>71</v>
      </c>
      <c r="F175" s="1" t="s">
        <v>232</v>
      </c>
      <c r="G175" s="1" t="s">
        <v>53</v>
      </c>
      <c r="H175" s="1" t="s">
        <v>173</v>
      </c>
      <c r="I175" s="2">
        <v>8.4</v>
      </c>
      <c r="J175" s="2">
        <v>7.6</v>
      </c>
      <c r="K175" s="2">
        <f t="shared" si="26"/>
        <v>7.6000000000000005</v>
      </c>
      <c r="L175" s="2" t="b">
        <f t="shared" si="27"/>
        <v>0</v>
      </c>
      <c r="M175" s="2">
        <f t="shared" si="21"/>
        <v>7.6000000000000005</v>
      </c>
      <c r="N175" s="2">
        <f t="shared" si="22"/>
        <v>0</v>
      </c>
      <c r="T175" s="7">
        <v>4.9800000000000004</v>
      </c>
      <c r="U175" s="5">
        <v>10227.0525</v>
      </c>
      <c r="AB175" s="9">
        <v>2.33</v>
      </c>
      <c r="AC175" s="5">
        <v>574.92750000000001</v>
      </c>
      <c r="AD175" s="10">
        <v>0.28999999999999998</v>
      </c>
      <c r="AE175" s="5">
        <v>64.452500000000001</v>
      </c>
      <c r="AN175" s="5" t="str">
        <f t="shared" si="23"/>
        <v/>
      </c>
      <c r="AP175" s="5" t="str">
        <f t="shared" si="24"/>
        <v/>
      </c>
      <c r="AR175" s="5" t="str">
        <f t="shared" si="25"/>
        <v/>
      </c>
      <c r="AU175" s="5">
        <f t="shared" si="28"/>
        <v>10866.432499999999</v>
      </c>
      <c r="AV175" s="11">
        <f t="shared" si="29"/>
        <v>0.13148427208230162</v>
      </c>
      <c r="AW175" s="5">
        <f t="shared" si="30"/>
        <v>131.48427208230163</v>
      </c>
    </row>
    <row r="176" spans="1:49" x14ac:dyDescent="0.25">
      <c r="A176" s="1" t="s">
        <v>242</v>
      </c>
      <c r="B176" s="1" t="s">
        <v>243</v>
      </c>
      <c r="C176" s="1" t="s">
        <v>137</v>
      </c>
      <c r="D176" s="1" t="s">
        <v>325</v>
      </c>
      <c r="E176" s="1" t="s">
        <v>88</v>
      </c>
      <c r="F176" s="1" t="s">
        <v>244</v>
      </c>
      <c r="G176" s="1" t="s">
        <v>53</v>
      </c>
      <c r="H176" s="1" t="s">
        <v>173</v>
      </c>
      <c r="I176" s="2">
        <v>158.85</v>
      </c>
      <c r="J176" s="2">
        <v>37.6</v>
      </c>
      <c r="K176" s="2">
        <f t="shared" si="26"/>
        <v>37.6</v>
      </c>
      <c r="L176" s="2" t="b">
        <f t="shared" si="27"/>
        <v>0</v>
      </c>
      <c r="M176" s="2">
        <f t="shared" si="21"/>
        <v>37.6</v>
      </c>
      <c r="N176" s="2">
        <f t="shared" si="22"/>
        <v>0</v>
      </c>
      <c r="T176" s="7">
        <v>31.42</v>
      </c>
      <c r="U176" s="5">
        <v>64524.897500000006</v>
      </c>
      <c r="V176" s="8">
        <v>6.18</v>
      </c>
      <c r="W176" s="5">
        <v>3806.88</v>
      </c>
      <c r="AN176" s="5" t="str">
        <f t="shared" si="23"/>
        <v/>
      </c>
      <c r="AP176" s="5" t="str">
        <f t="shared" si="24"/>
        <v/>
      </c>
      <c r="AR176" s="5" t="str">
        <f t="shared" si="25"/>
        <v/>
      </c>
      <c r="AU176" s="5">
        <f t="shared" si="28"/>
        <v>68331.777500000011</v>
      </c>
      <c r="AV176" s="11">
        <f t="shared" si="29"/>
        <v>0.82681726727491267</v>
      </c>
      <c r="AW176" s="5">
        <f t="shared" si="30"/>
        <v>826.81726727491264</v>
      </c>
    </row>
    <row r="177" spans="1:49" x14ac:dyDescent="0.25">
      <c r="A177" s="1" t="s">
        <v>242</v>
      </c>
      <c r="B177" s="1" t="s">
        <v>243</v>
      </c>
      <c r="C177" s="1" t="s">
        <v>137</v>
      </c>
      <c r="D177" s="1" t="s">
        <v>325</v>
      </c>
      <c r="E177" s="1" t="s">
        <v>81</v>
      </c>
      <c r="F177" s="1" t="s">
        <v>244</v>
      </c>
      <c r="G177" s="1" t="s">
        <v>53</v>
      </c>
      <c r="H177" s="1" t="s">
        <v>173</v>
      </c>
      <c r="I177" s="2">
        <v>158.85</v>
      </c>
      <c r="J177" s="2">
        <v>38.270000000000003</v>
      </c>
      <c r="K177" s="2">
        <f t="shared" si="26"/>
        <v>38.269999999999996</v>
      </c>
      <c r="L177" s="2" t="b">
        <f t="shared" si="27"/>
        <v>0</v>
      </c>
      <c r="M177" s="2">
        <f t="shared" si="21"/>
        <v>38.269999999999996</v>
      </c>
      <c r="N177" s="2">
        <f t="shared" si="22"/>
        <v>0</v>
      </c>
      <c r="T177" s="7">
        <v>37.97</v>
      </c>
      <c r="U177" s="5">
        <v>77976.141250000001</v>
      </c>
      <c r="V177" s="8">
        <v>0.3</v>
      </c>
      <c r="W177" s="5">
        <v>184.8</v>
      </c>
      <c r="AN177" s="5" t="str">
        <f t="shared" si="23"/>
        <v/>
      </c>
      <c r="AP177" s="5" t="str">
        <f t="shared" si="24"/>
        <v/>
      </c>
      <c r="AR177" s="5" t="str">
        <f t="shared" si="25"/>
        <v/>
      </c>
      <c r="AU177" s="5">
        <f t="shared" si="28"/>
        <v>78160.941250000003</v>
      </c>
      <c r="AV177" s="11">
        <f t="shared" si="29"/>
        <v>0.94575054559293426</v>
      </c>
      <c r="AW177" s="5">
        <f t="shared" si="30"/>
        <v>945.75054559293426</v>
      </c>
    </row>
    <row r="178" spans="1:49" x14ac:dyDescent="0.25">
      <c r="A178" s="1" t="s">
        <v>242</v>
      </c>
      <c r="B178" s="1" t="s">
        <v>243</v>
      </c>
      <c r="C178" s="1" t="s">
        <v>137</v>
      </c>
      <c r="D178" s="1" t="s">
        <v>325</v>
      </c>
      <c r="E178" s="1" t="s">
        <v>87</v>
      </c>
      <c r="F178" s="1" t="s">
        <v>244</v>
      </c>
      <c r="G178" s="1" t="s">
        <v>53</v>
      </c>
      <c r="H178" s="1" t="s">
        <v>173</v>
      </c>
      <c r="I178" s="2">
        <v>158.85</v>
      </c>
      <c r="J178" s="2">
        <v>40.72</v>
      </c>
      <c r="K178" s="2">
        <f t="shared" si="26"/>
        <v>40</v>
      </c>
      <c r="L178" s="2" t="b">
        <f t="shared" si="27"/>
        <v>0</v>
      </c>
      <c r="M178" s="2">
        <f t="shared" si="21"/>
        <v>40</v>
      </c>
      <c r="N178" s="2">
        <f t="shared" si="22"/>
        <v>0</v>
      </c>
      <c r="T178" s="7">
        <v>40</v>
      </c>
      <c r="U178" s="5">
        <v>82145</v>
      </c>
      <c r="AN178" s="5" t="str">
        <f t="shared" si="23"/>
        <v/>
      </c>
      <c r="AP178" s="5" t="str">
        <f t="shared" si="24"/>
        <v/>
      </c>
      <c r="AR178" s="5" t="str">
        <f t="shared" si="25"/>
        <v/>
      </c>
      <c r="AU178" s="5">
        <f t="shared" si="28"/>
        <v>82145</v>
      </c>
      <c r="AV178" s="11">
        <f t="shared" si="29"/>
        <v>0.99395781736100297</v>
      </c>
      <c r="AW178" s="5">
        <f t="shared" si="30"/>
        <v>993.95781736100298</v>
      </c>
    </row>
    <row r="179" spans="1:49" x14ac:dyDescent="0.25">
      <c r="A179" s="1" t="s">
        <v>242</v>
      </c>
      <c r="B179" s="1" t="s">
        <v>243</v>
      </c>
      <c r="C179" s="1" t="s">
        <v>137</v>
      </c>
      <c r="D179" s="1" t="s">
        <v>325</v>
      </c>
      <c r="E179" s="1" t="s">
        <v>93</v>
      </c>
      <c r="F179" s="1" t="s">
        <v>244</v>
      </c>
      <c r="G179" s="1" t="s">
        <v>53</v>
      </c>
      <c r="H179" s="1" t="s">
        <v>173</v>
      </c>
      <c r="I179" s="2">
        <v>158.85</v>
      </c>
      <c r="J179" s="2">
        <v>37.26</v>
      </c>
      <c r="K179" s="2">
        <f t="shared" si="26"/>
        <v>37.26</v>
      </c>
      <c r="L179" s="2" t="b">
        <f t="shared" si="27"/>
        <v>0</v>
      </c>
      <c r="M179" s="2">
        <f t="shared" si="21"/>
        <v>37.26</v>
      </c>
      <c r="N179" s="2">
        <f t="shared" si="22"/>
        <v>0</v>
      </c>
      <c r="T179" s="7">
        <v>37.26</v>
      </c>
      <c r="U179" s="5">
        <v>76518.06749999999</v>
      </c>
      <c r="AN179" s="5" t="str">
        <f t="shared" si="23"/>
        <v/>
      </c>
      <c r="AP179" s="5" t="str">
        <f t="shared" si="24"/>
        <v/>
      </c>
      <c r="AR179" s="5" t="str">
        <f t="shared" si="25"/>
        <v/>
      </c>
      <c r="AU179" s="5">
        <f t="shared" si="28"/>
        <v>76518.06749999999</v>
      </c>
      <c r="AV179" s="11">
        <f t="shared" si="29"/>
        <v>0.92587170687177411</v>
      </c>
      <c r="AW179" s="5">
        <f t="shared" si="30"/>
        <v>925.87170687177411</v>
      </c>
    </row>
    <row r="180" spans="1:49" x14ac:dyDescent="0.25">
      <c r="A180" s="1" t="s">
        <v>245</v>
      </c>
      <c r="B180" s="1" t="s">
        <v>136</v>
      </c>
      <c r="C180" s="1" t="s">
        <v>137</v>
      </c>
      <c r="D180" s="1" t="s">
        <v>325</v>
      </c>
      <c r="E180" s="1" t="s">
        <v>86</v>
      </c>
      <c r="F180" s="1" t="s">
        <v>244</v>
      </c>
      <c r="G180" s="1" t="s">
        <v>53</v>
      </c>
      <c r="H180" s="1" t="s">
        <v>173</v>
      </c>
      <c r="I180" s="2">
        <v>80</v>
      </c>
      <c r="J180" s="2">
        <v>40.36</v>
      </c>
      <c r="K180" s="2">
        <f t="shared" si="26"/>
        <v>40</v>
      </c>
      <c r="L180" s="2" t="b">
        <f t="shared" si="27"/>
        <v>0</v>
      </c>
      <c r="M180" s="2">
        <f t="shared" si="21"/>
        <v>40</v>
      </c>
      <c r="N180" s="2">
        <f t="shared" si="22"/>
        <v>0</v>
      </c>
      <c r="T180" s="7">
        <v>39.619999999999997</v>
      </c>
      <c r="U180" s="5">
        <v>81364.622499999998</v>
      </c>
      <c r="V180" s="8">
        <v>0.38</v>
      </c>
      <c r="W180" s="5">
        <v>234.08</v>
      </c>
      <c r="AN180" s="5" t="str">
        <f t="shared" si="23"/>
        <v/>
      </c>
      <c r="AP180" s="5" t="str">
        <f t="shared" si="24"/>
        <v/>
      </c>
      <c r="AR180" s="5" t="str">
        <f t="shared" si="25"/>
        <v/>
      </c>
      <c r="AU180" s="5">
        <f t="shared" si="28"/>
        <v>81598.702499999999</v>
      </c>
      <c r="AV180" s="11">
        <f t="shared" si="29"/>
        <v>0.98734759554920948</v>
      </c>
      <c r="AW180" s="5">
        <f t="shared" si="30"/>
        <v>987.34759554920947</v>
      </c>
    </row>
    <row r="181" spans="1:49" x14ac:dyDescent="0.25">
      <c r="A181" s="1" t="s">
        <v>245</v>
      </c>
      <c r="B181" s="1" t="s">
        <v>136</v>
      </c>
      <c r="C181" s="1" t="s">
        <v>137</v>
      </c>
      <c r="D181" s="1" t="s">
        <v>325</v>
      </c>
      <c r="E181" s="1" t="s">
        <v>92</v>
      </c>
      <c r="F181" s="1" t="s">
        <v>244</v>
      </c>
      <c r="G181" s="1" t="s">
        <v>53</v>
      </c>
      <c r="H181" s="1" t="s">
        <v>173</v>
      </c>
      <c r="I181" s="2">
        <v>80</v>
      </c>
      <c r="J181" s="2">
        <v>36.54</v>
      </c>
      <c r="K181" s="2">
        <f t="shared" si="26"/>
        <v>36.54</v>
      </c>
      <c r="L181" s="2" t="b">
        <f t="shared" si="27"/>
        <v>0</v>
      </c>
      <c r="M181" s="2">
        <f t="shared" si="21"/>
        <v>36.54</v>
      </c>
      <c r="N181" s="2">
        <f t="shared" si="22"/>
        <v>0</v>
      </c>
      <c r="T181" s="7">
        <v>29.37</v>
      </c>
      <c r="U181" s="5">
        <v>60314.966249999998</v>
      </c>
      <c r="AB181" s="9">
        <v>4.8</v>
      </c>
      <c r="AC181" s="5">
        <v>1184.4000000000001</v>
      </c>
      <c r="AD181" s="10">
        <v>2.37</v>
      </c>
      <c r="AE181" s="5">
        <v>526.73250000000007</v>
      </c>
      <c r="AN181" s="5" t="str">
        <f t="shared" si="23"/>
        <v/>
      </c>
      <c r="AP181" s="5" t="str">
        <f t="shared" si="24"/>
        <v/>
      </c>
      <c r="AR181" s="5" t="str">
        <f t="shared" si="25"/>
        <v/>
      </c>
      <c r="AU181" s="5">
        <f t="shared" si="28"/>
        <v>62026.098749999997</v>
      </c>
      <c r="AV181" s="11">
        <f t="shared" si="29"/>
        <v>0.75051829975005213</v>
      </c>
      <c r="AW181" s="5">
        <f t="shared" si="30"/>
        <v>750.51829975005217</v>
      </c>
    </row>
    <row r="182" spans="1:49" x14ac:dyDescent="0.25">
      <c r="A182" s="1" t="s">
        <v>246</v>
      </c>
      <c r="B182" s="1" t="s">
        <v>136</v>
      </c>
      <c r="C182" s="1" t="s">
        <v>137</v>
      </c>
      <c r="D182" s="1" t="s">
        <v>325</v>
      </c>
      <c r="E182" s="1" t="s">
        <v>58</v>
      </c>
      <c r="F182" s="1" t="s">
        <v>244</v>
      </c>
      <c r="G182" s="1" t="s">
        <v>53</v>
      </c>
      <c r="H182" s="1" t="s">
        <v>173</v>
      </c>
      <c r="I182" s="2">
        <v>78.739999999999995</v>
      </c>
      <c r="J182" s="2">
        <v>36.92</v>
      </c>
      <c r="K182" s="2">
        <f t="shared" si="26"/>
        <v>36.92</v>
      </c>
      <c r="L182" s="2" t="b">
        <f t="shared" si="27"/>
        <v>0</v>
      </c>
      <c r="M182" s="2">
        <f t="shared" si="21"/>
        <v>36.92</v>
      </c>
      <c r="N182" s="2">
        <f t="shared" si="22"/>
        <v>0</v>
      </c>
      <c r="T182" s="7">
        <v>9.6199999999999992</v>
      </c>
      <c r="U182" s="5">
        <v>19755.872500000001</v>
      </c>
      <c r="V182" s="8">
        <v>27.3</v>
      </c>
      <c r="W182" s="5">
        <v>16816.8</v>
      </c>
      <c r="AN182" s="5" t="str">
        <f t="shared" si="23"/>
        <v/>
      </c>
      <c r="AP182" s="5" t="str">
        <f t="shared" si="24"/>
        <v/>
      </c>
      <c r="AR182" s="5" t="str">
        <f t="shared" si="25"/>
        <v/>
      </c>
      <c r="AU182" s="5">
        <f t="shared" si="28"/>
        <v>36572.672500000001</v>
      </c>
      <c r="AV182" s="11">
        <f t="shared" si="29"/>
        <v>0.44253081420851875</v>
      </c>
      <c r="AW182" s="5">
        <f t="shared" si="30"/>
        <v>442.53081420851873</v>
      </c>
    </row>
    <row r="183" spans="1:49" x14ac:dyDescent="0.25">
      <c r="A183" s="1" t="s">
        <v>246</v>
      </c>
      <c r="B183" s="1" t="s">
        <v>136</v>
      </c>
      <c r="C183" s="1" t="s">
        <v>137</v>
      </c>
      <c r="D183" s="1" t="s">
        <v>325</v>
      </c>
      <c r="E183" s="1" t="s">
        <v>85</v>
      </c>
      <c r="F183" s="1" t="s">
        <v>244</v>
      </c>
      <c r="G183" s="1" t="s">
        <v>53</v>
      </c>
      <c r="H183" s="1" t="s">
        <v>173</v>
      </c>
      <c r="I183" s="2">
        <v>78.739999999999995</v>
      </c>
      <c r="J183" s="2">
        <v>37.380000000000003</v>
      </c>
      <c r="K183" s="2">
        <f t="shared" si="26"/>
        <v>37.379999999999995</v>
      </c>
      <c r="L183" s="2" t="b">
        <f t="shared" si="27"/>
        <v>0</v>
      </c>
      <c r="M183" s="2">
        <f t="shared" si="21"/>
        <v>37.379999999999995</v>
      </c>
      <c r="N183" s="2">
        <f t="shared" si="22"/>
        <v>0</v>
      </c>
      <c r="T183" s="7">
        <v>24.13</v>
      </c>
      <c r="U183" s="5">
        <v>49553.971250000002</v>
      </c>
      <c r="V183" s="8">
        <v>13.25</v>
      </c>
      <c r="W183" s="5">
        <v>8162</v>
      </c>
      <c r="AN183" s="5" t="str">
        <f t="shared" si="23"/>
        <v/>
      </c>
      <c r="AP183" s="5" t="str">
        <f t="shared" si="24"/>
        <v/>
      </c>
      <c r="AR183" s="5" t="str">
        <f t="shared" si="25"/>
        <v/>
      </c>
      <c r="AU183" s="5">
        <f t="shared" si="28"/>
        <v>57715.971250000002</v>
      </c>
      <c r="AV183" s="11">
        <f t="shared" si="29"/>
        <v>0.69836558293895434</v>
      </c>
      <c r="AW183" s="5">
        <f t="shared" si="30"/>
        <v>698.36558293895428</v>
      </c>
    </row>
    <row r="184" spans="1:49" x14ac:dyDescent="0.25">
      <c r="A184" s="1" t="s">
        <v>247</v>
      </c>
      <c r="B184" s="1" t="s">
        <v>248</v>
      </c>
      <c r="C184" s="1" t="s">
        <v>249</v>
      </c>
      <c r="D184" s="1" t="s">
        <v>338</v>
      </c>
      <c r="E184" s="1" t="s">
        <v>62</v>
      </c>
      <c r="F184" s="1" t="s">
        <v>244</v>
      </c>
      <c r="G184" s="1" t="s">
        <v>53</v>
      </c>
      <c r="H184" s="1" t="s">
        <v>173</v>
      </c>
      <c r="I184" s="2">
        <v>157.13</v>
      </c>
      <c r="J184" s="2">
        <v>35.61</v>
      </c>
      <c r="K184" s="2">
        <f t="shared" si="26"/>
        <v>35.61</v>
      </c>
      <c r="L184" s="2" t="b">
        <f t="shared" si="27"/>
        <v>0</v>
      </c>
      <c r="M184" s="2">
        <f t="shared" si="21"/>
        <v>35.61</v>
      </c>
      <c r="N184" s="2">
        <f t="shared" si="22"/>
        <v>0</v>
      </c>
      <c r="T184" s="7">
        <v>31.97</v>
      </c>
      <c r="U184" s="5">
        <v>65654.391250000001</v>
      </c>
      <c r="V184" s="8">
        <v>3.64</v>
      </c>
      <c r="W184" s="5">
        <v>2242.2399999999998</v>
      </c>
      <c r="AN184" s="5" t="str">
        <f t="shared" si="23"/>
        <v/>
      </c>
      <c r="AP184" s="5" t="str">
        <f t="shared" si="24"/>
        <v/>
      </c>
      <c r="AR184" s="5" t="str">
        <f t="shared" si="25"/>
        <v/>
      </c>
      <c r="AU184" s="5">
        <f t="shared" si="28"/>
        <v>67896.631250000006</v>
      </c>
      <c r="AV184" s="11">
        <f t="shared" si="29"/>
        <v>0.82155198007687469</v>
      </c>
      <c r="AW184" s="5">
        <f t="shared" si="30"/>
        <v>821.55198007687477</v>
      </c>
    </row>
    <row r="185" spans="1:49" x14ac:dyDescent="0.25">
      <c r="A185" s="1" t="s">
        <v>247</v>
      </c>
      <c r="B185" s="1" t="s">
        <v>248</v>
      </c>
      <c r="C185" s="1" t="s">
        <v>249</v>
      </c>
      <c r="D185" s="1" t="s">
        <v>338</v>
      </c>
      <c r="E185" s="1" t="s">
        <v>65</v>
      </c>
      <c r="F185" s="1" t="s">
        <v>244</v>
      </c>
      <c r="G185" s="1" t="s">
        <v>53</v>
      </c>
      <c r="H185" s="1" t="s">
        <v>173</v>
      </c>
      <c r="I185" s="2">
        <v>157.13</v>
      </c>
      <c r="J185" s="2">
        <v>38.61</v>
      </c>
      <c r="K185" s="2">
        <f t="shared" si="26"/>
        <v>38.61</v>
      </c>
      <c r="L185" s="2" t="b">
        <f t="shared" si="27"/>
        <v>0</v>
      </c>
      <c r="M185" s="2">
        <f t="shared" si="21"/>
        <v>38.61</v>
      </c>
      <c r="N185" s="2">
        <f t="shared" si="22"/>
        <v>0</v>
      </c>
      <c r="T185" s="7">
        <v>38.31</v>
      </c>
      <c r="U185" s="5">
        <v>78674.373749999999</v>
      </c>
      <c r="V185" s="8">
        <v>0.3</v>
      </c>
      <c r="W185" s="5">
        <v>184.8</v>
      </c>
      <c r="AN185" s="5" t="str">
        <f t="shared" si="23"/>
        <v/>
      </c>
      <c r="AP185" s="5" t="str">
        <f t="shared" si="24"/>
        <v/>
      </c>
      <c r="AR185" s="5" t="str">
        <f t="shared" si="25"/>
        <v/>
      </c>
      <c r="AU185" s="5">
        <f t="shared" si="28"/>
        <v>78859.173750000002</v>
      </c>
      <c r="AV185" s="11">
        <f t="shared" si="29"/>
        <v>0.95419918704050277</v>
      </c>
      <c r="AW185" s="5">
        <f t="shared" si="30"/>
        <v>954.19918704050269</v>
      </c>
    </row>
    <row r="186" spans="1:49" x14ac:dyDescent="0.25">
      <c r="A186" s="1" t="s">
        <v>247</v>
      </c>
      <c r="B186" s="1" t="s">
        <v>248</v>
      </c>
      <c r="C186" s="1" t="s">
        <v>249</v>
      </c>
      <c r="D186" s="1" t="s">
        <v>338</v>
      </c>
      <c r="E186" s="1" t="s">
        <v>66</v>
      </c>
      <c r="F186" s="1" t="s">
        <v>244</v>
      </c>
      <c r="G186" s="1" t="s">
        <v>53</v>
      </c>
      <c r="H186" s="1" t="s">
        <v>173</v>
      </c>
      <c r="I186" s="2">
        <v>157.13</v>
      </c>
      <c r="J186" s="2">
        <v>38.869999999999997</v>
      </c>
      <c r="K186" s="2">
        <f t="shared" si="26"/>
        <v>25.24</v>
      </c>
      <c r="L186" s="2" t="b">
        <f t="shared" si="27"/>
        <v>0</v>
      </c>
      <c r="M186" s="2">
        <f t="shared" si="21"/>
        <v>25.24</v>
      </c>
      <c r="N186" s="2">
        <f t="shared" si="22"/>
        <v>0</v>
      </c>
      <c r="T186" s="7">
        <v>25.24</v>
      </c>
      <c r="U186" s="5">
        <v>51833.495000000003</v>
      </c>
      <c r="AN186" s="5" t="str">
        <f t="shared" si="23"/>
        <v/>
      </c>
      <c r="AP186" s="5" t="str">
        <f t="shared" si="24"/>
        <v/>
      </c>
      <c r="AR186" s="5" t="str">
        <f t="shared" si="25"/>
        <v/>
      </c>
      <c r="AU186" s="5">
        <f t="shared" si="28"/>
        <v>51833.495000000003</v>
      </c>
      <c r="AV186" s="11">
        <f t="shared" si="29"/>
        <v>0.62718738275479291</v>
      </c>
      <c r="AW186" s="5">
        <f t="shared" si="30"/>
        <v>627.18738275479291</v>
      </c>
    </row>
    <row r="187" spans="1:49" x14ac:dyDescent="0.25">
      <c r="A187" s="1" t="s">
        <v>247</v>
      </c>
      <c r="B187" s="1" t="s">
        <v>248</v>
      </c>
      <c r="C187" s="1" t="s">
        <v>249</v>
      </c>
      <c r="D187" s="1" t="s">
        <v>338</v>
      </c>
      <c r="E187" s="1" t="s">
        <v>63</v>
      </c>
      <c r="F187" s="1" t="s">
        <v>244</v>
      </c>
      <c r="G187" s="1" t="s">
        <v>53</v>
      </c>
      <c r="H187" s="1" t="s">
        <v>173</v>
      </c>
      <c r="I187" s="2">
        <v>157.13</v>
      </c>
      <c r="J187" s="2">
        <v>36</v>
      </c>
      <c r="K187" s="2">
        <f t="shared" si="26"/>
        <v>36</v>
      </c>
      <c r="L187" s="2" t="b">
        <f t="shared" si="27"/>
        <v>0</v>
      </c>
      <c r="M187" s="2">
        <f t="shared" si="21"/>
        <v>36</v>
      </c>
      <c r="N187" s="2">
        <f t="shared" si="22"/>
        <v>0</v>
      </c>
      <c r="T187" s="7">
        <v>36</v>
      </c>
      <c r="U187" s="5">
        <v>73930.5</v>
      </c>
      <c r="AN187" s="5" t="str">
        <f t="shared" si="23"/>
        <v/>
      </c>
      <c r="AP187" s="5" t="str">
        <f t="shared" si="24"/>
        <v/>
      </c>
      <c r="AR187" s="5" t="str">
        <f t="shared" si="25"/>
        <v/>
      </c>
      <c r="AU187" s="5">
        <f t="shared" si="28"/>
        <v>73930.5</v>
      </c>
      <c r="AV187" s="11">
        <f t="shared" si="29"/>
        <v>0.89456203562490266</v>
      </c>
      <c r="AW187" s="5">
        <f t="shared" si="30"/>
        <v>894.56203562490259</v>
      </c>
    </row>
    <row r="188" spans="1:49" x14ac:dyDescent="0.25">
      <c r="A188" s="1" t="s">
        <v>247</v>
      </c>
      <c r="B188" s="1" t="s">
        <v>248</v>
      </c>
      <c r="C188" s="1" t="s">
        <v>249</v>
      </c>
      <c r="D188" s="1" t="s">
        <v>338</v>
      </c>
      <c r="E188" s="1" t="s">
        <v>88</v>
      </c>
      <c r="F188" s="1" t="s">
        <v>250</v>
      </c>
      <c r="G188" s="1" t="s">
        <v>53</v>
      </c>
      <c r="H188" s="1" t="s">
        <v>173</v>
      </c>
      <c r="I188" s="2">
        <v>157.13</v>
      </c>
      <c r="J188" s="2">
        <v>0.02</v>
      </c>
      <c r="K188" s="2">
        <f t="shared" si="26"/>
        <v>0.02</v>
      </c>
      <c r="L188" s="2" t="b">
        <f t="shared" si="27"/>
        <v>0</v>
      </c>
      <c r="M188" s="2">
        <f t="shared" si="21"/>
        <v>0.02</v>
      </c>
      <c r="N188" s="2">
        <f t="shared" si="22"/>
        <v>0</v>
      </c>
      <c r="T188" s="7">
        <v>0.02</v>
      </c>
      <c r="U188" s="5">
        <v>41.072499999999998</v>
      </c>
      <c r="AN188" s="5" t="str">
        <f t="shared" si="23"/>
        <v/>
      </c>
      <c r="AP188" s="5" t="str">
        <f t="shared" si="24"/>
        <v/>
      </c>
      <c r="AR188" s="5" t="str">
        <f t="shared" si="25"/>
        <v/>
      </c>
      <c r="AU188" s="5">
        <f t="shared" si="28"/>
        <v>41.072499999999998</v>
      </c>
      <c r="AV188" s="11">
        <f t="shared" si="29"/>
        <v>4.9697890868050153E-4</v>
      </c>
      <c r="AW188" s="5">
        <f t="shared" si="30"/>
        <v>0.49697890868050149</v>
      </c>
    </row>
    <row r="189" spans="1:49" x14ac:dyDescent="0.25">
      <c r="A189" s="1" t="s">
        <v>251</v>
      </c>
      <c r="B189" s="1" t="s">
        <v>136</v>
      </c>
      <c r="C189" s="1" t="s">
        <v>137</v>
      </c>
      <c r="D189" s="1" t="s">
        <v>325</v>
      </c>
      <c r="E189" s="1" t="s">
        <v>76</v>
      </c>
      <c r="F189" s="1" t="s">
        <v>244</v>
      </c>
      <c r="G189" s="1" t="s">
        <v>53</v>
      </c>
      <c r="H189" s="1" t="s">
        <v>173</v>
      </c>
      <c r="I189" s="2">
        <v>160</v>
      </c>
      <c r="J189" s="2">
        <v>39.22</v>
      </c>
      <c r="K189" s="2">
        <f t="shared" si="26"/>
        <v>39.22</v>
      </c>
      <c r="L189" s="2" t="b">
        <f t="shared" si="27"/>
        <v>0</v>
      </c>
      <c r="M189" s="2">
        <f t="shared" si="21"/>
        <v>39.22</v>
      </c>
      <c r="N189" s="2">
        <f t="shared" si="22"/>
        <v>0</v>
      </c>
      <c r="T189" s="7">
        <v>39.14</v>
      </c>
      <c r="U189" s="5">
        <v>80378.882500000007</v>
      </c>
      <c r="V189" s="8">
        <v>0.08</v>
      </c>
      <c r="W189" s="5">
        <v>49.28</v>
      </c>
      <c r="AN189" s="5" t="str">
        <f t="shared" si="23"/>
        <v/>
      </c>
      <c r="AP189" s="5" t="str">
        <f t="shared" si="24"/>
        <v/>
      </c>
      <c r="AR189" s="5" t="str">
        <f t="shared" si="25"/>
        <v/>
      </c>
      <c r="AU189" s="5">
        <f t="shared" si="28"/>
        <v>80428.162500000006</v>
      </c>
      <c r="AV189" s="11">
        <f t="shared" si="29"/>
        <v>0.97318401427787549</v>
      </c>
      <c r="AW189" s="5">
        <f t="shared" si="30"/>
        <v>973.18401427787546</v>
      </c>
    </row>
    <row r="190" spans="1:49" x14ac:dyDescent="0.25">
      <c r="A190" s="1" t="s">
        <v>251</v>
      </c>
      <c r="B190" s="1" t="s">
        <v>136</v>
      </c>
      <c r="C190" s="1" t="s">
        <v>137</v>
      </c>
      <c r="D190" s="1" t="s">
        <v>325</v>
      </c>
      <c r="E190" s="1" t="s">
        <v>51</v>
      </c>
      <c r="F190" s="1" t="s">
        <v>244</v>
      </c>
      <c r="G190" s="1" t="s">
        <v>53</v>
      </c>
      <c r="H190" s="1" t="s">
        <v>173</v>
      </c>
      <c r="I190" s="2">
        <v>160</v>
      </c>
      <c r="J190" s="2">
        <v>42.18</v>
      </c>
      <c r="K190" s="2">
        <f t="shared" si="26"/>
        <v>16.829999999999998</v>
      </c>
      <c r="L190" s="2" t="b">
        <f t="shared" si="27"/>
        <v>0</v>
      </c>
      <c r="M190" s="2">
        <f t="shared" si="21"/>
        <v>16.829999999999998</v>
      </c>
      <c r="N190" s="2">
        <f t="shared" si="22"/>
        <v>0</v>
      </c>
      <c r="T190" s="7">
        <v>2.57</v>
      </c>
      <c r="U190" s="5">
        <v>5277.8162499999999</v>
      </c>
      <c r="V190" s="8">
        <v>14.26</v>
      </c>
      <c r="W190" s="5">
        <v>8784.16</v>
      </c>
      <c r="AN190" s="5" t="str">
        <f t="shared" si="23"/>
        <v/>
      </c>
      <c r="AP190" s="5" t="str">
        <f t="shared" si="24"/>
        <v/>
      </c>
      <c r="AR190" s="5" t="str">
        <f t="shared" si="25"/>
        <v/>
      </c>
      <c r="AU190" s="5">
        <f t="shared" si="28"/>
        <v>14061.97625</v>
      </c>
      <c r="AV190" s="11">
        <f t="shared" si="29"/>
        <v>0.17015048050681431</v>
      </c>
      <c r="AW190" s="5">
        <f t="shared" si="30"/>
        <v>170.15048050681429</v>
      </c>
    </row>
    <row r="191" spans="1:49" x14ac:dyDescent="0.25">
      <c r="A191" s="1" t="s">
        <v>251</v>
      </c>
      <c r="B191" s="1" t="s">
        <v>136</v>
      </c>
      <c r="C191" s="1" t="s">
        <v>137</v>
      </c>
      <c r="D191" s="1" t="s">
        <v>325</v>
      </c>
      <c r="E191" s="1" t="s">
        <v>77</v>
      </c>
      <c r="F191" s="1" t="s">
        <v>244</v>
      </c>
      <c r="G191" s="1" t="s">
        <v>53</v>
      </c>
      <c r="H191" s="1" t="s">
        <v>173</v>
      </c>
      <c r="I191" s="2">
        <v>160</v>
      </c>
      <c r="J191" s="2">
        <v>35.35</v>
      </c>
      <c r="K191" s="2">
        <f t="shared" si="26"/>
        <v>35.349999999999994</v>
      </c>
      <c r="L191" s="2" t="b">
        <f t="shared" si="27"/>
        <v>0</v>
      </c>
      <c r="M191" s="2">
        <f t="shared" si="21"/>
        <v>35.349999999999994</v>
      </c>
      <c r="N191" s="2">
        <f t="shared" si="22"/>
        <v>0</v>
      </c>
      <c r="T191" s="7">
        <v>29.99</v>
      </c>
      <c r="U191" s="5">
        <v>61588.213750000003</v>
      </c>
      <c r="AB191" s="9">
        <v>3.27</v>
      </c>
      <c r="AC191" s="5">
        <v>806.87250000000006</v>
      </c>
      <c r="AD191" s="10">
        <v>2.09</v>
      </c>
      <c r="AE191" s="5">
        <v>464.50249999999988</v>
      </c>
      <c r="AN191" s="5" t="str">
        <f t="shared" si="23"/>
        <v/>
      </c>
      <c r="AP191" s="5" t="str">
        <f t="shared" si="24"/>
        <v/>
      </c>
      <c r="AR191" s="5" t="str">
        <f t="shared" si="25"/>
        <v/>
      </c>
      <c r="AU191" s="5">
        <f t="shared" si="28"/>
        <v>62859.588750000003</v>
      </c>
      <c r="AV191" s="11">
        <f t="shared" si="29"/>
        <v>0.76060356240988813</v>
      </c>
      <c r="AW191" s="5">
        <f t="shared" si="30"/>
        <v>760.60356240988813</v>
      </c>
    </row>
    <row r="192" spans="1:49" x14ac:dyDescent="0.25">
      <c r="A192" s="1" t="s">
        <v>251</v>
      </c>
      <c r="B192" s="1" t="s">
        <v>136</v>
      </c>
      <c r="C192" s="1" t="s">
        <v>137</v>
      </c>
      <c r="D192" s="1" t="s">
        <v>325</v>
      </c>
      <c r="E192" s="1" t="s">
        <v>71</v>
      </c>
      <c r="F192" s="1" t="s">
        <v>244</v>
      </c>
      <c r="G192" s="1" t="s">
        <v>53</v>
      </c>
      <c r="H192" s="1" t="s">
        <v>173</v>
      </c>
      <c r="I192" s="2">
        <v>160</v>
      </c>
      <c r="J192" s="2">
        <v>37.89</v>
      </c>
      <c r="K192" s="2">
        <f t="shared" si="26"/>
        <v>17.380000000000003</v>
      </c>
      <c r="L192" s="2" t="b">
        <f t="shared" si="27"/>
        <v>0</v>
      </c>
      <c r="M192" s="2">
        <f t="shared" si="21"/>
        <v>17.380000000000003</v>
      </c>
      <c r="N192" s="2">
        <f t="shared" si="22"/>
        <v>0</v>
      </c>
      <c r="T192" s="7">
        <v>13.13</v>
      </c>
      <c r="U192" s="5">
        <v>26964.096249999999</v>
      </c>
      <c r="V192" s="8">
        <v>4.25</v>
      </c>
      <c r="W192" s="5">
        <v>2618</v>
      </c>
      <c r="AN192" s="5" t="str">
        <f t="shared" si="23"/>
        <v/>
      </c>
      <c r="AP192" s="5" t="str">
        <f t="shared" si="24"/>
        <v/>
      </c>
      <c r="AR192" s="5" t="str">
        <f t="shared" si="25"/>
        <v/>
      </c>
      <c r="AU192" s="5">
        <f t="shared" si="28"/>
        <v>29582.096249999999</v>
      </c>
      <c r="AV192" s="11">
        <f t="shared" si="29"/>
        <v>0.35794455927461333</v>
      </c>
      <c r="AW192" s="5">
        <f t="shared" si="30"/>
        <v>357.94455927461331</v>
      </c>
    </row>
    <row r="193" spans="1:49" x14ac:dyDescent="0.25">
      <c r="A193" s="1" t="s">
        <v>252</v>
      </c>
      <c r="B193" s="1" t="s">
        <v>253</v>
      </c>
      <c r="C193" s="1" t="s">
        <v>137</v>
      </c>
      <c r="D193" s="1" t="s">
        <v>325</v>
      </c>
      <c r="E193" s="1" t="s">
        <v>58</v>
      </c>
      <c r="F193" s="1" t="s">
        <v>254</v>
      </c>
      <c r="G193" s="1" t="s">
        <v>53</v>
      </c>
      <c r="H193" s="1" t="s">
        <v>173</v>
      </c>
      <c r="I193" s="2">
        <v>40</v>
      </c>
      <c r="J193" s="2">
        <v>37.22</v>
      </c>
      <c r="K193" s="2">
        <f t="shared" si="26"/>
        <v>37.22</v>
      </c>
      <c r="L193" s="2" t="b">
        <f t="shared" si="27"/>
        <v>0</v>
      </c>
      <c r="M193" s="2">
        <f t="shared" si="21"/>
        <v>37.22</v>
      </c>
      <c r="N193" s="2">
        <f t="shared" si="22"/>
        <v>0</v>
      </c>
      <c r="T193" s="7">
        <v>37.22</v>
      </c>
      <c r="U193" s="5">
        <v>76435.922500000001</v>
      </c>
      <c r="AN193" s="5" t="str">
        <f t="shared" si="23"/>
        <v/>
      </c>
      <c r="AP193" s="5" t="str">
        <f t="shared" si="24"/>
        <v/>
      </c>
      <c r="AR193" s="5" t="str">
        <f t="shared" si="25"/>
        <v/>
      </c>
      <c r="AU193" s="5">
        <f t="shared" si="28"/>
        <v>76435.922500000001</v>
      </c>
      <c r="AV193" s="11">
        <f t="shared" si="29"/>
        <v>0.92487774905441333</v>
      </c>
      <c r="AW193" s="5">
        <f t="shared" si="30"/>
        <v>924.87774905441324</v>
      </c>
    </row>
    <row r="194" spans="1:49" x14ac:dyDescent="0.25">
      <c r="A194" s="1" t="s">
        <v>255</v>
      </c>
      <c r="B194" s="1" t="s">
        <v>253</v>
      </c>
      <c r="C194" s="1" t="s">
        <v>137</v>
      </c>
      <c r="D194" s="1" t="s">
        <v>325</v>
      </c>
      <c r="E194" s="1" t="s">
        <v>85</v>
      </c>
      <c r="F194" s="1" t="s">
        <v>254</v>
      </c>
      <c r="G194" s="1" t="s">
        <v>53</v>
      </c>
      <c r="H194" s="1" t="s">
        <v>173</v>
      </c>
      <c r="I194" s="2">
        <v>40</v>
      </c>
      <c r="J194" s="2">
        <v>38.950000000000003</v>
      </c>
      <c r="K194" s="2">
        <f t="shared" si="26"/>
        <v>38.94</v>
      </c>
      <c r="L194" s="2" t="b">
        <f t="shared" si="27"/>
        <v>0</v>
      </c>
      <c r="M194" s="2">
        <f t="shared" ref="M194:M262" si="31">SUM(P194,R194,T194,V194,X194,Z194,AB194,AD194,AG194,AI194,AK194)</f>
        <v>38.94</v>
      </c>
      <c r="N194" s="2">
        <f t="shared" ref="N194:N259" si="32">SUM(O194,AF194,AM194,AO194,AQ194,AS194,AT194)</f>
        <v>0</v>
      </c>
      <c r="R194" s="6">
        <v>2.89</v>
      </c>
      <c r="S194" s="5">
        <v>10084.655000000001</v>
      </c>
      <c r="T194" s="7">
        <v>35.36</v>
      </c>
      <c r="U194" s="5">
        <v>72616.179999999993</v>
      </c>
      <c r="V194" s="8">
        <v>0.69</v>
      </c>
      <c r="W194" s="5">
        <v>425.04</v>
      </c>
      <c r="AN194" s="5" t="str">
        <f t="shared" ref="AN194:AN257" si="33">IF(AM194&gt;0,AM194*$AN$1,"")</f>
        <v/>
      </c>
      <c r="AP194" s="5" t="str">
        <f t="shared" ref="AP194:AP257" si="34">IF(AO194&gt;0,AO194*$AP$1,"")</f>
        <v/>
      </c>
      <c r="AR194" s="5" t="str">
        <f t="shared" ref="AR194:AR257" si="35">IF(AQ194&gt;0,AQ194*$AR$1,"")</f>
        <v/>
      </c>
      <c r="AU194" s="5">
        <f t="shared" si="28"/>
        <v>83125.874999999985</v>
      </c>
      <c r="AV194" s="11">
        <f t="shared" si="29"/>
        <v>1.0058264444728655</v>
      </c>
      <c r="AW194" s="5">
        <f t="shared" si="30"/>
        <v>1005.8264444728655</v>
      </c>
    </row>
    <row r="195" spans="1:49" x14ac:dyDescent="0.25">
      <c r="A195" s="1" t="s">
        <v>256</v>
      </c>
      <c r="B195" s="1" t="s">
        <v>257</v>
      </c>
      <c r="C195" s="1" t="s">
        <v>258</v>
      </c>
      <c r="D195" s="1" t="s">
        <v>325</v>
      </c>
      <c r="E195" s="1" t="s">
        <v>65</v>
      </c>
      <c r="F195" s="1" t="s">
        <v>254</v>
      </c>
      <c r="G195" s="1" t="s">
        <v>53</v>
      </c>
      <c r="H195" s="1" t="s">
        <v>173</v>
      </c>
      <c r="I195" s="2">
        <v>12.62</v>
      </c>
      <c r="J195" s="2">
        <v>1.26</v>
      </c>
      <c r="K195" s="2">
        <f t="shared" ref="K195:K241" si="36">SUM(M195:N195)</f>
        <v>0.88000000000000012</v>
      </c>
      <c r="L195" s="2" t="b">
        <f t="shared" ref="L195:L241" si="37">IF(K195&gt;(J195+0.01),1)</f>
        <v>0</v>
      </c>
      <c r="M195" s="2">
        <f t="shared" si="31"/>
        <v>0.88000000000000012</v>
      </c>
      <c r="N195" s="2">
        <f t="shared" si="32"/>
        <v>0</v>
      </c>
      <c r="T195" s="7">
        <v>0.81</v>
      </c>
      <c r="U195" s="5">
        <v>1663.43625</v>
      </c>
      <c r="AB195" s="9">
        <v>7.0000000000000007E-2</v>
      </c>
      <c r="AC195" s="5">
        <v>17.272500000000001</v>
      </c>
      <c r="AN195" s="5" t="str">
        <f t="shared" si="33"/>
        <v/>
      </c>
      <c r="AP195" s="5" t="str">
        <f t="shared" si="34"/>
        <v/>
      </c>
      <c r="AR195" s="5" t="str">
        <f t="shared" si="35"/>
        <v/>
      </c>
      <c r="AU195" s="5">
        <f t="shared" si="28"/>
        <v>1680.70875</v>
      </c>
      <c r="AV195" s="11">
        <f t="shared" si="29"/>
        <v>2.0336643749096592E-2</v>
      </c>
      <c r="AW195" s="5">
        <f t="shared" si="30"/>
        <v>20.336643749096591</v>
      </c>
    </row>
    <row r="196" spans="1:49" x14ac:dyDescent="0.25">
      <c r="A196" s="1" t="s">
        <v>256</v>
      </c>
      <c r="B196" s="1" t="s">
        <v>257</v>
      </c>
      <c r="C196" s="1" t="s">
        <v>258</v>
      </c>
      <c r="D196" s="1" t="s">
        <v>325</v>
      </c>
      <c r="E196" s="1" t="s">
        <v>62</v>
      </c>
      <c r="F196" s="1" t="s">
        <v>254</v>
      </c>
      <c r="G196" s="1" t="s">
        <v>53</v>
      </c>
      <c r="H196" s="1" t="s">
        <v>173</v>
      </c>
      <c r="I196" s="2">
        <v>12.62</v>
      </c>
      <c r="J196" s="2">
        <v>10.52</v>
      </c>
      <c r="K196" s="2">
        <f t="shared" si="36"/>
        <v>10.24</v>
      </c>
      <c r="L196" s="2" t="b">
        <f t="shared" si="37"/>
        <v>0</v>
      </c>
      <c r="M196" s="2">
        <f t="shared" si="31"/>
        <v>10.24</v>
      </c>
      <c r="N196" s="2">
        <f t="shared" si="32"/>
        <v>0</v>
      </c>
      <c r="T196" s="7">
        <v>2.66</v>
      </c>
      <c r="U196" s="5">
        <v>5462.6424999999999</v>
      </c>
      <c r="AB196" s="9">
        <v>4.54</v>
      </c>
      <c r="AC196" s="5">
        <v>1120.2449999999999</v>
      </c>
      <c r="AD196" s="10">
        <v>3.04</v>
      </c>
      <c r="AE196" s="5">
        <v>675.64</v>
      </c>
      <c r="AN196" s="5" t="str">
        <f t="shared" si="33"/>
        <v/>
      </c>
      <c r="AP196" s="5" t="str">
        <f t="shared" si="34"/>
        <v/>
      </c>
      <c r="AR196" s="5" t="str">
        <f t="shared" si="35"/>
        <v/>
      </c>
      <c r="AU196" s="5">
        <f t="shared" ref="AU196:AU259" si="38">SUM(Q196,S196,U196,W196,Y196,AA196,AC196,AE196,AH196,AJ196,AL196)</f>
        <v>7258.5275000000001</v>
      </c>
      <c r="AV196" s="11">
        <f t="shared" ref="AV196:AV259" si="39">(AU196/$AU$263)*100</f>
        <v>8.7828475879905263E-2</v>
      </c>
      <c r="AW196" s="5">
        <f t="shared" ref="AW196:AW259" si="40">(AV196/100)*$AW$1</f>
        <v>87.82847587990527</v>
      </c>
    </row>
    <row r="197" spans="1:49" x14ac:dyDescent="0.25">
      <c r="A197" s="1" t="s">
        <v>259</v>
      </c>
      <c r="B197" s="1" t="s">
        <v>260</v>
      </c>
      <c r="C197" s="1" t="s">
        <v>261</v>
      </c>
      <c r="D197" s="1" t="s">
        <v>325</v>
      </c>
      <c r="E197" s="1" t="s">
        <v>65</v>
      </c>
      <c r="F197" s="1" t="s">
        <v>254</v>
      </c>
      <c r="G197" s="1" t="s">
        <v>53</v>
      </c>
      <c r="H197" s="1" t="s">
        <v>173</v>
      </c>
      <c r="I197" s="2">
        <v>147.38</v>
      </c>
      <c r="J197" s="2">
        <v>37.14</v>
      </c>
      <c r="K197" s="2">
        <f t="shared" si="36"/>
        <v>4.09</v>
      </c>
      <c r="L197" s="2" t="b">
        <f t="shared" si="37"/>
        <v>0</v>
      </c>
      <c r="M197" s="2">
        <f t="shared" si="31"/>
        <v>4.09</v>
      </c>
      <c r="N197" s="2">
        <f t="shared" si="32"/>
        <v>0</v>
      </c>
      <c r="T197" s="7">
        <v>4.09</v>
      </c>
      <c r="U197" s="5">
        <v>8399.3262500000001</v>
      </c>
      <c r="AN197" s="5" t="str">
        <f t="shared" si="33"/>
        <v/>
      </c>
      <c r="AP197" s="5" t="str">
        <f t="shared" si="34"/>
        <v/>
      </c>
      <c r="AR197" s="5" t="str">
        <f t="shared" si="35"/>
        <v/>
      </c>
      <c r="AU197" s="5">
        <f t="shared" si="38"/>
        <v>8399.3262500000001</v>
      </c>
      <c r="AV197" s="11">
        <f t="shared" si="39"/>
        <v>0.10163218682516255</v>
      </c>
      <c r="AW197" s="5">
        <f t="shared" si="40"/>
        <v>101.63218682516255</v>
      </c>
    </row>
    <row r="198" spans="1:49" x14ac:dyDescent="0.25">
      <c r="A198" s="1" t="s">
        <v>259</v>
      </c>
      <c r="B198" s="1" t="s">
        <v>260</v>
      </c>
      <c r="C198" s="1" t="s">
        <v>261</v>
      </c>
      <c r="D198" s="1" t="s">
        <v>325</v>
      </c>
      <c r="E198" s="1" t="s">
        <v>62</v>
      </c>
      <c r="F198" s="1" t="s">
        <v>254</v>
      </c>
      <c r="G198" s="1" t="s">
        <v>53</v>
      </c>
      <c r="H198" s="1" t="s">
        <v>173</v>
      </c>
      <c r="I198" s="2">
        <v>147.38</v>
      </c>
      <c r="J198" s="2">
        <v>25.7</v>
      </c>
      <c r="K198" s="2">
        <f t="shared" si="36"/>
        <v>25.7</v>
      </c>
      <c r="L198" s="2" t="b">
        <f t="shared" si="37"/>
        <v>0</v>
      </c>
      <c r="M198" s="2">
        <f t="shared" si="31"/>
        <v>25.7</v>
      </c>
      <c r="N198" s="2">
        <f t="shared" si="32"/>
        <v>0</v>
      </c>
      <c r="T198" s="7">
        <v>25.7</v>
      </c>
      <c r="U198" s="5">
        <v>52778.162499999999</v>
      </c>
      <c r="AN198" s="5" t="str">
        <f t="shared" si="33"/>
        <v/>
      </c>
      <c r="AP198" s="5" t="str">
        <f t="shared" si="34"/>
        <v/>
      </c>
      <c r="AR198" s="5" t="str">
        <f t="shared" si="35"/>
        <v/>
      </c>
      <c r="AU198" s="5">
        <f t="shared" si="38"/>
        <v>52778.162499999999</v>
      </c>
      <c r="AV198" s="11">
        <f t="shared" si="39"/>
        <v>0.63861789765444432</v>
      </c>
      <c r="AW198" s="5">
        <f t="shared" si="40"/>
        <v>638.61789765444439</v>
      </c>
    </row>
    <row r="199" spans="1:49" x14ac:dyDescent="0.25">
      <c r="A199" s="1" t="s">
        <v>259</v>
      </c>
      <c r="B199" s="1" t="s">
        <v>260</v>
      </c>
      <c r="C199" s="1" t="s">
        <v>261</v>
      </c>
      <c r="D199" s="1" t="s">
        <v>325</v>
      </c>
      <c r="E199" s="1" t="s">
        <v>63</v>
      </c>
      <c r="F199" s="1" t="s">
        <v>254</v>
      </c>
      <c r="G199" s="1" t="s">
        <v>53</v>
      </c>
      <c r="H199" s="1" t="s">
        <v>173</v>
      </c>
      <c r="I199" s="2">
        <v>147.38</v>
      </c>
      <c r="J199" s="2">
        <v>38.159999999999997</v>
      </c>
      <c r="K199" s="2">
        <f t="shared" si="36"/>
        <v>37.1</v>
      </c>
      <c r="L199" s="2" t="b">
        <f t="shared" si="37"/>
        <v>0</v>
      </c>
      <c r="M199" s="2">
        <f t="shared" si="31"/>
        <v>37.1</v>
      </c>
      <c r="N199" s="2">
        <f t="shared" si="32"/>
        <v>0</v>
      </c>
      <c r="T199" s="7">
        <v>37.1</v>
      </c>
      <c r="U199" s="5">
        <v>76189.487500000003</v>
      </c>
      <c r="AN199" s="5" t="str">
        <f t="shared" si="33"/>
        <v/>
      </c>
      <c r="AP199" s="5" t="str">
        <f t="shared" si="34"/>
        <v/>
      </c>
      <c r="AR199" s="5" t="str">
        <f t="shared" si="35"/>
        <v/>
      </c>
      <c r="AU199" s="5">
        <f t="shared" si="38"/>
        <v>76189.487500000003</v>
      </c>
      <c r="AV199" s="11">
        <f t="shared" si="39"/>
        <v>0.92189587560233022</v>
      </c>
      <c r="AW199" s="5">
        <f t="shared" si="40"/>
        <v>921.89587560233019</v>
      </c>
    </row>
    <row r="200" spans="1:49" x14ac:dyDescent="0.25">
      <c r="A200" s="1" t="s">
        <v>259</v>
      </c>
      <c r="B200" s="1" t="s">
        <v>260</v>
      </c>
      <c r="C200" s="1" t="s">
        <v>261</v>
      </c>
      <c r="D200" s="1" t="s">
        <v>325</v>
      </c>
      <c r="E200" s="1" t="s">
        <v>66</v>
      </c>
      <c r="F200" s="1" t="s">
        <v>254</v>
      </c>
      <c r="G200" s="1" t="s">
        <v>53</v>
      </c>
      <c r="H200" s="1" t="s">
        <v>173</v>
      </c>
      <c r="I200" s="2">
        <v>147.38</v>
      </c>
      <c r="J200" s="2">
        <v>40.08</v>
      </c>
      <c r="K200" s="2">
        <f t="shared" si="36"/>
        <v>1.92</v>
      </c>
      <c r="L200" s="2" t="b">
        <f t="shared" si="37"/>
        <v>0</v>
      </c>
      <c r="M200" s="2">
        <f t="shared" si="31"/>
        <v>1.92</v>
      </c>
      <c r="N200" s="2">
        <f t="shared" si="32"/>
        <v>0</v>
      </c>
      <c r="T200" s="7">
        <v>1.92</v>
      </c>
      <c r="U200" s="5">
        <v>3942.96</v>
      </c>
      <c r="AN200" s="5" t="str">
        <f t="shared" si="33"/>
        <v/>
      </c>
      <c r="AP200" s="5" t="str">
        <f t="shared" si="34"/>
        <v/>
      </c>
      <c r="AR200" s="5" t="str">
        <f t="shared" si="35"/>
        <v/>
      </c>
      <c r="AU200" s="5">
        <f t="shared" si="38"/>
        <v>3942.96</v>
      </c>
      <c r="AV200" s="11">
        <f t="shared" si="39"/>
        <v>4.7709975233328143E-2</v>
      </c>
      <c r="AW200" s="5">
        <f t="shared" si="40"/>
        <v>47.709975233328144</v>
      </c>
    </row>
    <row r="201" spans="1:49" x14ac:dyDescent="0.25">
      <c r="A201" s="1" t="s">
        <v>262</v>
      </c>
      <c r="B201" s="1" t="s">
        <v>263</v>
      </c>
      <c r="C201" s="1" t="s">
        <v>264</v>
      </c>
      <c r="D201" s="1" t="s">
        <v>325</v>
      </c>
      <c r="E201" s="1" t="s">
        <v>88</v>
      </c>
      <c r="F201" s="1" t="s">
        <v>254</v>
      </c>
      <c r="G201" s="1" t="s">
        <v>53</v>
      </c>
      <c r="H201" s="1" t="s">
        <v>173</v>
      </c>
      <c r="I201" s="2">
        <v>80</v>
      </c>
      <c r="J201" s="2">
        <v>38.36</v>
      </c>
      <c r="K201" s="2">
        <f t="shared" si="36"/>
        <v>38.36</v>
      </c>
      <c r="L201" s="2" t="b">
        <f t="shared" si="37"/>
        <v>0</v>
      </c>
      <c r="M201" s="2">
        <f t="shared" si="31"/>
        <v>38.36</v>
      </c>
      <c r="N201" s="2">
        <f t="shared" si="32"/>
        <v>0</v>
      </c>
      <c r="R201" s="6">
        <v>0.59</v>
      </c>
      <c r="S201" s="5">
        <v>2058.8049999999998</v>
      </c>
      <c r="T201" s="7">
        <v>33.97</v>
      </c>
      <c r="U201" s="5">
        <v>69761.641250000001</v>
      </c>
      <c r="V201" s="8">
        <v>3.8</v>
      </c>
      <c r="W201" s="5">
        <v>2340.8000000000002</v>
      </c>
      <c r="AN201" s="5" t="str">
        <f t="shared" si="33"/>
        <v/>
      </c>
      <c r="AP201" s="5" t="str">
        <f t="shared" si="34"/>
        <v/>
      </c>
      <c r="AR201" s="5" t="str">
        <f t="shared" si="35"/>
        <v/>
      </c>
      <c r="AU201" s="5">
        <f t="shared" si="38"/>
        <v>74161.246249999997</v>
      </c>
      <c r="AV201" s="11">
        <f t="shared" si="39"/>
        <v>0.89735407456840788</v>
      </c>
      <c r="AW201" s="5">
        <f t="shared" si="40"/>
        <v>897.3540745684079</v>
      </c>
    </row>
    <row r="202" spans="1:49" x14ac:dyDescent="0.25">
      <c r="A202" s="1" t="s">
        <v>262</v>
      </c>
      <c r="B202" s="1" t="s">
        <v>263</v>
      </c>
      <c r="C202" s="1" t="s">
        <v>264</v>
      </c>
      <c r="D202" s="1" t="s">
        <v>325</v>
      </c>
      <c r="E202" s="1" t="s">
        <v>81</v>
      </c>
      <c r="F202" s="1" t="s">
        <v>254</v>
      </c>
      <c r="G202" s="1" t="s">
        <v>53</v>
      </c>
      <c r="H202" s="1" t="s">
        <v>173</v>
      </c>
      <c r="I202" s="2">
        <v>80</v>
      </c>
      <c r="J202" s="2">
        <v>39.54</v>
      </c>
      <c r="K202" s="2">
        <f t="shared" si="36"/>
        <v>39.53</v>
      </c>
      <c r="L202" s="2" t="b">
        <f t="shared" si="37"/>
        <v>0</v>
      </c>
      <c r="M202" s="2">
        <f t="shared" si="31"/>
        <v>39.53</v>
      </c>
      <c r="N202" s="2">
        <f t="shared" si="32"/>
        <v>0</v>
      </c>
      <c r="R202" s="6">
        <v>16.260000000000002</v>
      </c>
      <c r="S202" s="5">
        <v>56739.27</v>
      </c>
      <c r="T202" s="7">
        <v>22.43</v>
      </c>
      <c r="U202" s="5">
        <v>46062.808749999997</v>
      </c>
      <c r="V202" s="8">
        <v>0.84</v>
      </c>
      <c r="W202" s="5">
        <v>517.43999999999994</v>
      </c>
      <c r="AN202" s="5" t="str">
        <f t="shared" si="33"/>
        <v/>
      </c>
      <c r="AP202" s="5" t="str">
        <f t="shared" si="34"/>
        <v/>
      </c>
      <c r="AR202" s="5" t="str">
        <f t="shared" si="35"/>
        <v/>
      </c>
      <c r="AU202" s="5">
        <f t="shared" si="38"/>
        <v>103319.51874999999</v>
      </c>
      <c r="AV202" s="11">
        <f t="shared" si="39"/>
        <v>1.2501703493522334</v>
      </c>
      <c r="AW202" s="5">
        <f t="shared" si="40"/>
        <v>1250.1703493522334</v>
      </c>
    </row>
    <row r="203" spans="1:49" x14ac:dyDescent="0.25">
      <c r="A203" s="1" t="s">
        <v>265</v>
      </c>
      <c r="B203" s="1" t="s">
        <v>266</v>
      </c>
      <c r="C203" s="1" t="s">
        <v>267</v>
      </c>
      <c r="D203" s="1" t="s">
        <v>339</v>
      </c>
      <c r="E203" s="1" t="s">
        <v>86</v>
      </c>
      <c r="F203" s="1" t="s">
        <v>254</v>
      </c>
      <c r="G203" s="1" t="s">
        <v>53</v>
      </c>
      <c r="H203" s="1" t="s">
        <v>173</v>
      </c>
      <c r="I203" s="2">
        <v>160</v>
      </c>
      <c r="J203" s="2">
        <v>39.61</v>
      </c>
      <c r="K203" s="2">
        <f t="shared" si="36"/>
        <v>39.61</v>
      </c>
      <c r="L203" s="2" t="b">
        <f t="shared" si="37"/>
        <v>0</v>
      </c>
      <c r="M203" s="2">
        <f t="shared" si="31"/>
        <v>39.61</v>
      </c>
      <c r="N203" s="2">
        <f t="shared" si="32"/>
        <v>0</v>
      </c>
      <c r="R203" s="6">
        <v>10.91</v>
      </c>
      <c r="S203" s="5">
        <v>38070.445</v>
      </c>
      <c r="T203" s="7">
        <v>19.39</v>
      </c>
      <c r="U203" s="5">
        <v>39596.823750000003</v>
      </c>
      <c r="V203" s="8">
        <v>4.3499999999999996</v>
      </c>
      <c r="W203" s="5">
        <v>2593.36</v>
      </c>
      <c r="AG203" s="2">
        <v>4.96</v>
      </c>
      <c r="AH203" s="5">
        <v>1102.3599999999999</v>
      </c>
      <c r="AN203" s="5" t="str">
        <f t="shared" si="33"/>
        <v/>
      </c>
      <c r="AP203" s="5" t="str">
        <f t="shared" si="34"/>
        <v/>
      </c>
      <c r="AR203" s="5" t="str">
        <f t="shared" si="35"/>
        <v/>
      </c>
      <c r="AU203" s="5">
        <f t="shared" si="38"/>
        <v>81362.988750000004</v>
      </c>
      <c r="AV203" s="11">
        <f t="shared" si="39"/>
        <v>0.98449544965509583</v>
      </c>
      <c r="AW203" s="5">
        <f t="shared" si="40"/>
        <v>984.49544965509574</v>
      </c>
    </row>
    <row r="204" spans="1:49" x14ac:dyDescent="0.25">
      <c r="A204" s="1" t="s">
        <v>265</v>
      </c>
      <c r="B204" s="1" t="s">
        <v>266</v>
      </c>
      <c r="C204" s="1" t="s">
        <v>267</v>
      </c>
      <c r="D204" s="1" t="s">
        <v>339</v>
      </c>
      <c r="E204" s="1" t="s">
        <v>87</v>
      </c>
      <c r="F204" s="1" t="s">
        <v>254</v>
      </c>
      <c r="G204" s="1" t="s">
        <v>53</v>
      </c>
      <c r="H204" s="1" t="s">
        <v>173</v>
      </c>
      <c r="I204" s="2">
        <v>160</v>
      </c>
      <c r="J204" s="2">
        <v>40.49</v>
      </c>
      <c r="K204" s="2">
        <f t="shared" si="36"/>
        <v>40</v>
      </c>
      <c r="L204" s="2" t="b">
        <f t="shared" si="37"/>
        <v>0</v>
      </c>
      <c r="M204" s="2">
        <f t="shared" si="31"/>
        <v>40</v>
      </c>
      <c r="N204" s="2">
        <f t="shared" si="32"/>
        <v>0</v>
      </c>
      <c r="R204" s="6">
        <v>29.29</v>
      </c>
      <c r="S204" s="5">
        <v>102207.455</v>
      </c>
      <c r="T204" s="7">
        <v>10.71</v>
      </c>
      <c r="U204" s="5">
        <v>21994.32375</v>
      </c>
      <c r="AN204" s="5" t="str">
        <f t="shared" si="33"/>
        <v/>
      </c>
      <c r="AP204" s="5" t="str">
        <f t="shared" si="34"/>
        <v/>
      </c>
      <c r="AR204" s="5" t="str">
        <f t="shared" si="35"/>
        <v/>
      </c>
      <c r="AU204" s="5">
        <f t="shared" si="38"/>
        <v>124201.77875</v>
      </c>
      <c r="AV204" s="11">
        <f t="shared" si="39"/>
        <v>1.502846538665825</v>
      </c>
      <c r="AW204" s="5">
        <f t="shared" si="40"/>
        <v>1502.8465386658249</v>
      </c>
    </row>
    <row r="205" spans="1:49" x14ac:dyDescent="0.25">
      <c r="A205" s="1" t="s">
        <v>265</v>
      </c>
      <c r="B205" s="1" t="s">
        <v>266</v>
      </c>
      <c r="C205" s="1" t="s">
        <v>267</v>
      </c>
      <c r="D205" s="1" t="s">
        <v>339</v>
      </c>
      <c r="E205" s="1" t="s">
        <v>93</v>
      </c>
      <c r="F205" s="1" t="s">
        <v>254</v>
      </c>
      <c r="G205" s="1" t="s">
        <v>53</v>
      </c>
      <c r="H205" s="1" t="s">
        <v>173</v>
      </c>
      <c r="I205" s="2">
        <v>160</v>
      </c>
      <c r="J205" s="2">
        <v>37.630000000000003</v>
      </c>
      <c r="K205" s="2">
        <f t="shared" si="36"/>
        <v>37.630000000000003</v>
      </c>
      <c r="L205" s="2" t="b">
        <f t="shared" si="37"/>
        <v>0</v>
      </c>
      <c r="M205" s="2">
        <f t="shared" si="31"/>
        <v>37.590000000000003</v>
      </c>
      <c r="N205" s="2">
        <f t="shared" si="32"/>
        <v>0.04</v>
      </c>
      <c r="P205" s="4">
        <v>10.51</v>
      </c>
      <c r="Q205" s="5">
        <v>39838.154999999999</v>
      </c>
      <c r="R205" s="6">
        <v>23.26</v>
      </c>
      <c r="S205" s="5">
        <v>81165.77</v>
      </c>
      <c r="AG205" s="2">
        <v>3.82</v>
      </c>
      <c r="AH205" s="5">
        <v>848.995</v>
      </c>
      <c r="AM205" s="3">
        <v>0.03</v>
      </c>
      <c r="AN205" s="5">
        <f t="shared" si="33"/>
        <v>149.28</v>
      </c>
      <c r="AP205" s="5" t="str">
        <f t="shared" si="34"/>
        <v/>
      </c>
      <c r="AR205" s="5" t="str">
        <f t="shared" si="35"/>
        <v/>
      </c>
      <c r="AS205" s="2">
        <v>0.01</v>
      </c>
      <c r="AU205" s="5">
        <f t="shared" si="38"/>
        <v>121852.92</v>
      </c>
      <c r="AV205" s="11">
        <f t="shared" si="39"/>
        <v>1.4744252529340178</v>
      </c>
      <c r="AW205" s="5">
        <f t="shared" si="40"/>
        <v>1474.4252529340179</v>
      </c>
    </row>
    <row r="206" spans="1:49" x14ac:dyDescent="0.25">
      <c r="A206" s="1" t="s">
        <v>265</v>
      </c>
      <c r="B206" s="1" t="s">
        <v>266</v>
      </c>
      <c r="C206" s="1" t="s">
        <v>267</v>
      </c>
      <c r="D206" s="1" t="s">
        <v>339</v>
      </c>
      <c r="E206" s="1" t="s">
        <v>92</v>
      </c>
      <c r="F206" s="1" t="s">
        <v>254</v>
      </c>
      <c r="G206" s="1" t="s">
        <v>53</v>
      </c>
      <c r="H206" s="1" t="s">
        <v>173</v>
      </c>
      <c r="I206" s="2">
        <v>160</v>
      </c>
      <c r="J206" s="2">
        <v>37.57</v>
      </c>
      <c r="K206" s="2">
        <f t="shared" si="36"/>
        <v>37.57</v>
      </c>
      <c r="L206" s="2" t="b">
        <f t="shared" si="37"/>
        <v>0</v>
      </c>
      <c r="M206" s="2">
        <f t="shared" si="31"/>
        <v>37.57</v>
      </c>
      <c r="N206" s="2">
        <f t="shared" si="32"/>
        <v>0</v>
      </c>
      <c r="P206" s="4">
        <v>0.66</v>
      </c>
      <c r="Q206" s="5">
        <v>2198.4899999999998</v>
      </c>
      <c r="R206" s="6">
        <v>31.26</v>
      </c>
      <c r="S206" s="5">
        <v>97396.930000000008</v>
      </c>
      <c r="T206" s="7">
        <v>2.91</v>
      </c>
      <c r="U206" s="5">
        <v>5776.55375</v>
      </c>
      <c r="AG206" s="2">
        <v>2.74</v>
      </c>
      <c r="AH206" s="5">
        <v>608.96500000000003</v>
      </c>
      <c r="AN206" s="5" t="str">
        <f t="shared" si="33"/>
        <v/>
      </c>
      <c r="AP206" s="5" t="str">
        <f t="shared" si="34"/>
        <v/>
      </c>
      <c r="AR206" s="5" t="str">
        <f t="shared" si="35"/>
        <v/>
      </c>
      <c r="AU206" s="5">
        <f t="shared" si="38"/>
        <v>105980.93875000002</v>
      </c>
      <c r="AV206" s="11">
        <f t="shared" si="39"/>
        <v>1.2823736388315803</v>
      </c>
      <c r="AW206" s="5">
        <f t="shared" si="40"/>
        <v>1282.3736388315804</v>
      </c>
    </row>
    <row r="207" spans="1:49" x14ac:dyDescent="0.25">
      <c r="A207" s="1" t="s">
        <v>268</v>
      </c>
      <c r="B207" s="1" t="s">
        <v>263</v>
      </c>
      <c r="C207" s="1" t="s">
        <v>264</v>
      </c>
      <c r="D207" s="1" t="s">
        <v>325</v>
      </c>
      <c r="E207" s="1" t="s">
        <v>51</v>
      </c>
      <c r="F207" s="1" t="s">
        <v>254</v>
      </c>
      <c r="G207" s="1" t="s">
        <v>53</v>
      </c>
      <c r="H207" s="1" t="s">
        <v>173</v>
      </c>
      <c r="I207" s="2">
        <v>160</v>
      </c>
      <c r="J207" s="2">
        <v>39.94</v>
      </c>
      <c r="K207" s="2">
        <f t="shared" si="36"/>
        <v>2.44</v>
      </c>
      <c r="L207" s="2" t="b">
        <f t="shared" si="37"/>
        <v>0</v>
      </c>
      <c r="M207" s="2">
        <f t="shared" si="31"/>
        <v>2.44</v>
      </c>
      <c r="N207" s="2">
        <f t="shared" si="32"/>
        <v>0</v>
      </c>
      <c r="V207" s="8">
        <v>2.44</v>
      </c>
      <c r="W207" s="5">
        <v>1073.5999999999999</v>
      </c>
      <c r="AN207" s="5" t="str">
        <f t="shared" si="33"/>
        <v/>
      </c>
      <c r="AP207" s="5" t="str">
        <f t="shared" si="34"/>
        <v/>
      </c>
      <c r="AR207" s="5" t="str">
        <f t="shared" si="35"/>
        <v/>
      </c>
      <c r="AU207" s="5">
        <f t="shared" si="38"/>
        <v>1073.5999999999999</v>
      </c>
      <c r="AV207" s="11">
        <f t="shared" si="39"/>
        <v>1.2990603356488804E-2</v>
      </c>
      <c r="AW207" s="5">
        <f t="shared" si="40"/>
        <v>12.990603356488803</v>
      </c>
    </row>
    <row r="208" spans="1:49" x14ac:dyDescent="0.25">
      <c r="A208" s="1" t="s">
        <v>268</v>
      </c>
      <c r="B208" s="1" t="s">
        <v>263</v>
      </c>
      <c r="C208" s="1" t="s">
        <v>264</v>
      </c>
      <c r="D208" s="1" t="s">
        <v>325</v>
      </c>
      <c r="E208" s="1" t="s">
        <v>76</v>
      </c>
      <c r="F208" s="1" t="s">
        <v>254</v>
      </c>
      <c r="G208" s="1" t="s">
        <v>53</v>
      </c>
      <c r="H208" s="1" t="s">
        <v>173</v>
      </c>
      <c r="I208" s="2">
        <v>160</v>
      </c>
      <c r="J208" s="2">
        <v>38.56</v>
      </c>
      <c r="K208" s="2">
        <f t="shared" si="36"/>
        <v>34.94</v>
      </c>
      <c r="L208" s="2" t="b">
        <f t="shared" si="37"/>
        <v>0</v>
      </c>
      <c r="M208" s="2">
        <f t="shared" si="31"/>
        <v>34.94</v>
      </c>
      <c r="N208" s="2">
        <f t="shared" si="32"/>
        <v>0</v>
      </c>
      <c r="T208" s="7">
        <v>31.48</v>
      </c>
      <c r="U208" s="5">
        <v>61121.747499999998</v>
      </c>
      <c r="V208" s="8">
        <v>3.46</v>
      </c>
      <c r="W208" s="5">
        <v>1522.4</v>
      </c>
      <c r="AN208" s="5" t="str">
        <f t="shared" si="33"/>
        <v/>
      </c>
      <c r="AP208" s="5" t="str">
        <f t="shared" si="34"/>
        <v/>
      </c>
      <c r="AR208" s="5" t="str">
        <f t="shared" si="35"/>
        <v/>
      </c>
      <c r="AU208" s="5">
        <f t="shared" si="38"/>
        <v>62644.147499999999</v>
      </c>
      <c r="AV208" s="11">
        <f t="shared" si="39"/>
        <v>0.75799671458446327</v>
      </c>
      <c r="AW208" s="5">
        <f t="shared" si="40"/>
        <v>757.99671458446323</v>
      </c>
    </row>
    <row r="209" spans="1:49" x14ac:dyDescent="0.25">
      <c r="A209" s="1" t="s">
        <v>268</v>
      </c>
      <c r="B209" s="1" t="s">
        <v>263</v>
      </c>
      <c r="C209" s="1" t="s">
        <v>264</v>
      </c>
      <c r="D209" s="1" t="s">
        <v>325</v>
      </c>
      <c r="E209" s="1" t="s">
        <v>77</v>
      </c>
      <c r="F209" s="1" t="s">
        <v>254</v>
      </c>
      <c r="G209" s="1" t="s">
        <v>53</v>
      </c>
      <c r="H209" s="1" t="s">
        <v>173</v>
      </c>
      <c r="I209" s="2">
        <v>160</v>
      </c>
      <c r="J209" s="2">
        <v>37.04</v>
      </c>
      <c r="K209" s="2">
        <f t="shared" si="36"/>
        <v>37.040000000000006</v>
      </c>
      <c r="L209" s="2" t="b">
        <f t="shared" si="37"/>
        <v>0</v>
      </c>
      <c r="M209" s="2">
        <f t="shared" si="31"/>
        <v>37.040000000000006</v>
      </c>
      <c r="N209" s="2">
        <f t="shared" si="32"/>
        <v>0</v>
      </c>
      <c r="R209" s="6">
        <v>4.0500000000000007</v>
      </c>
      <c r="S209" s="5">
        <v>11400.695</v>
      </c>
      <c r="T209" s="7">
        <v>30.82</v>
      </c>
      <c r="U209" s="5">
        <v>46329.78</v>
      </c>
      <c r="V209" s="8">
        <v>2.17</v>
      </c>
      <c r="W209" s="5">
        <v>954.8</v>
      </c>
      <c r="AN209" s="5" t="str">
        <f t="shared" si="33"/>
        <v/>
      </c>
      <c r="AP209" s="5" t="str">
        <f t="shared" si="34"/>
        <v/>
      </c>
      <c r="AR209" s="5" t="str">
        <f t="shared" si="35"/>
        <v/>
      </c>
      <c r="AU209" s="5">
        <f t="shared" si="38"/>
        <v>58685.275000000001</v>
      </c>
      <c r="AV209" s="11">
        <f t="shared" si="39"/>
        <v>0.71009419745852131</v>
      </c>
      <c r="AW209" s="5">
        <f t="shared" si="40"/>
        <v>710.09419745852131</v>
      </c>
    </row>
    <row r="210" spans="1:49" x14ac:dyDescent="0.25">
      <c r="A210" s="1" t="s">
        <v>268</v>
      </c>
      <c r="B210" s="1" t="s">
        <v>263</v>
      </c>
      <c r="C210" s="1" t="s">
        <v>264</v>
      </c>
      <c r="D210" s="1" t="s">
        <v>325</v>
      </c>
      <c r="E210" s="1" t="s">
        <v>71</v>
      </c>
      <c r="F210" s="1" t="s">
        <v>254</v>
      </c>
      <c r="G210" s="1" t="s">
        <v>53</v>
      </c>
      <c r="H210" s="1" t="s">
        <v>173</v>
      </c>
      <c r="I210" s="2">
        <v>160</v>
      </c>
      <c r="J210" s="2">
        <v>38.549999999999997</v>
      </c>
      <c r="K210" s="2">
        <f t="shared" si="36"/>
        <v>10.77</v>
      </c>
      <c r="L210" s="2" t="b">
        <f t="shared" si="37"/>
        <v>0</v>
      </c>
      <c r="M210" s="2">
        <f t="shared" si="31"/>
        <v>10.77</v>
      </c>
      <c r="N210" s="2">
        <f t="shared" si="32"/>
        <v>0</v>
      </c>
      <c r="T210" s="7">
        <v>1.56</v>
      </c>
      <c r="U210" s="5">
        <v>2288.3249999999998</v>
      </c>
      <c r="V210" s="8">
        <v>6.16</v>
      </c>
      <c r="W210" s="5">
        <v>2710.4</v>
      </c>
      <c r="AD210" s="10">
        <v>3.05</v>
      </c>
      <c r="AE210" s="5">
        <v>484.1875</v>
      </c>
      <c r="AN210" s="5" t="str">
        <f t="shared" si="33"/>
        <v/>
      </c>
      <c r="AP210" s="5" t="str">
        <f t="shared" si="34"/>
        <v/>
      </c>
      <c r="AR210" s="5" t="str">
        <f t="shared" si="35"/>
        <v/>
      </c>
      <c r="AU210" s="5">
        <f t="shared" si="38"/>
        <v>5482.9125000000004</v>
      </c>
      <c r="AV210" s="11">
        <f t="shared" si="39"/>
        <v>6.6343462673094655E-2</v>
      </c>
      <c r="AW210" s="5">
        <f t="shared" si="40"/>
        <v>66.343462673094649</v>
      </c>
    </row>
    <row r="211" spans="1:49" x14ac:dyDescent="0.25">
      <c r="A211" s="1" t="s">
        <v>269</v>
      </c>
      <c r="B211" s="1" t="s">
        <v>270</v>
      </c>
      <c r="C211" s="1" t="s">
        <v>271</v>
      </c>
      <c r="D211" s="1" t="s">
        <v>325</v>
      </c>
      <c r="E211" s="1" t="s">
        <v>58</v>
      </c>
      <c r="F211" s="1" t="s">
        <v>272</v>
      </c>
      <c r="G211" s="1" t="s">
        <v>53</v>
      </c>
      <c r="H211" s="1" t="s">
        <v>173</v>
      </c>
      <c r="I211" s="2">
        <v>68</v>
      </c>
      <c r="J211" s="2">
        <v>38.85</v>
      </c>
      <c r="K211" s="2">
        <f t="shared" si="36"/>
        <v>38.849999999999994</v>
      </c>
      <c r="L211" s="2" t="b">
        <f t="shared" si="37"/>
        <v>0</v>
      </c>
      <c r="M211" s="2">
        <f t="shared" si="31"/>
        <v>36.979999999999997</v>
      </c>
      <c r="N211" s="2">
        <f t="shared" si="32"/>
        <v>1.87</v>
      </c>
      <c r="P211" s="4">
        <v>4.6199999999999992</v>
      </c>
      <c r="Q211" s="5">
        <v>10169.370000000001</v>
      </c>
      <c r="R211" s="6">
        <v>15.27</v>
      </c>
      <c r="S211" s="5">
        <v>46285.724999999999</v>
      </c>
      <c r="T211" s="7">
        <v>15.72</v>
      </c>
      <c r="U211" s="5">
        <v>31878.127499999999</v>
      </c>
      <c r="V211" s="8">
        <v>1.37</v>
      </c>
      <c r="W211" s="5">
        <v>843.92000000000007</v>
      </c>
      <c r="AN211" s="5" t="str">
        <f t="shared" si="33"/>
        <v/>
      </c>
      <c r="AO211" s="3">
        <v>0.6</v>
      </c>
      <c r="AP211" s="5">
        <f t="shared" si="34"/>
        <v>4975.8</v>
      </c>
      <c r="AR211" s="5" t="str">
        <f t="shared" si="35"/>
        <v/>
      </c>
      <c r="AS211" s="2">
        <v>1.27</v>
      </c>
      <c r="AU211" s="5">
        <f t="shared" si="38"/>
        <v>89177.142500000002</v>
      </c>
      <c r="AV211" s="11">
        <f t="shared" si="39"/>
        <v>1.0790470255985287</v>
      </c>
      <c r="AW211" s="5">
        <f t="shared" si="40"/>
        <v>1079.0470255985288</v>
      </c>
    </row>
    <row r="212" spans="1:49" x14ac:dyDescent="0.25">
      <c r="A212" s="1" t="s">
        <v>269</v>
      </c>
      <c r="B212" s="1" t="s">
        <v>270</v>
      </c>
      <c r="C212" s="1" t="s">
        <v>271</v>
      </c>
      <c r="D212" s="1" t="s">
        <v>325</v>
      </c>
      <c r="E212" s="1" t="s">
        <v>88</v>
      </c>
      <c r="F212" s="1" t="s">
        <v>272</v>
      </c>
      <c r="G212" s="1" t="s">
        <v>53</v>
      </c>
      <c r="H212" s="1" t="s">
        <v>173</v>
      </c>
      <c r="I212" s="2">
        <v>68</v>
      </c>
      <c r="J212" s="2">
        <v>27.55</v>
      </c>
      <c r="K212" s="2">
        <f t="shared" si="36"/>
        <v>27.53</v>
      </c>
      <c r="L212" s="2" t="b">
        <f t="shared" si="37"/>
        <v>0</v>
      </c>
      <c r="M212" s="2">
        <f t="shared" si="31"/>
        <v>24.34</v>
      </c>
      <c r="N212" s="2">
        <f t="shared" si="32"/>
        <v>3.1900000000000004</v>
      </c>
      <c r="P212" s="4">
        <v>2.88</v>
      </c>
      <c r="Q212" s="5">
        <v>10916.64</v>
      </c>
      <c r="R212" s="6">
        <v>18</v>
      </c>
      <c r="S212" s="5">
        <v>62811</v>
      </c>
      <c r="T212" s="7">
        <v>3.45</v>
      </c>
      <c r="U212" s="5">
        <v>7085.0062500000004</v>
      </c>
      <c r="AG212" s="2">
        <v>0.01</v>
      </c>
      <c r="AH212" s="5">
        <v>2.2225000000000001</v>
      </c>
      <c r="AM212" s="3">
        <v>0.14000000000000001</v>
      </c>
      <c r="AN212" s="5">
        <f t="shared" si="33"/>
        <v>696.6400000000001</v>
      </c>
      <c r="AO212" s="3">
        <v>0.81</v>
      </c>
      <c r="AP212" s="5">
        <f t="shared" si="34"/>
        <v>6717.3300000000008</v>
      </c>
      <c r="AR212" s="5" t="str">
        <f t="shared" si="35"/>
        <v/>
      </c>
      <c r="AS212" s="2">
        <v>2.2400000000000002</v>
      </c>
      <c r="AU212" s="5">
        <f t="shared" si="38"/>
        <v>80814.868750000009</v>
      </c>
      <c r="AV212" s="11">
        <f t="shared" si="39"/>
        <v>0.97786317551970225</v>
      </c>
      <c r="AW212" s="5">
        <f t="shared" si="40"/>
        <v>977.86317551970228</v>
      </c>
    </row>
    <row r="213" spans="1:49" x14ac:dyDescent="0.25">
      <c r="A213" s="1" t="s">
        <v>273</v>
      </c>
      <c r="B213" s="1" t="s">
        <v>195</v>
      </c>
      <c r="C213" s="1" t="s">
        <v>196</v>
      </c>
      <c r="D213" s="1" t="s">
        <v>320</v>
      </c>
      <c r="E213" s="1" t="s">
        <v>88</v>
      </c>
      <c r="F213" s="1" t="s">
        <v>272</v>
      </c>
      <c r="G213" s="1" t="s">
        <v>53</v>
      </c>
      <c r="H213" s="1" t="s">
        <v>173</v>
      </c>
      <c r="I213" s="2">
        <v>12</v>
      </c>
      <c r="J213" s="2">
        <v>11.72</v>
      </c>
      <c r="K213" s="2">
        <f t="shared" si="36"/>
        <v>11.72</v>
      </c>
      <c r="L213" s="2" t="b">
        <f t="shared" si="37"/>
        <v>0</v>
      </c>
      <c r="M213" s="2">
        <f t="shared" si="31"/>
        <v>11.32</v>
      </c>
      <c r="N213" s="2">
        <f t="shared" si="32"/>
        <v>0.4</v>
      </c>
      <c r="R213" s="6">
        <v>6.16</v>
      </c>
      <c r="S213" s="5">
        <v>21495.32</v>
      </c>
      <c r="T213" s="7">
        <v>1.96</v>
      </c>
      <c r="U213" s="5">
        <v>4025.105</v>
      </c>
      <c r="V213" s="8">
        <v>0.03</v>
      </c>
      <c r="W213" s="5">
        <v>18.48</v>
      </c>
      <c r="AB213" s="9">
        <v>0.52</v>
      </c>
      <c r="AC213" s="5">
        <v>128.31</v>
      </c>
      <c r="AG213" s="2">
        <v>2.65</v>
      </c>
      <c r="AH213" s="5">
        <v>588.96249999999998</v>
      </c>
      <c r="AM213" s="3">
        <v>0.34</v>
      </c>
      <c r="AN213" s="5">
        <f t="shared" si="33"/>
        <v>1691.8400000000001</v>
      </c>
      <c r="AP213" s="5" t="str">
        <f t="shared" si="34"/>
        <v/>
      </c>
      <c r="AR213" s="5" t="str">
        <f t="shared" si="35"/>
        <v/>
      </c>
      <c r="AS213" s="2">
        <v>0.06</v>
      </c>
      <c r="AU213" s="5">
        <f t="shared" si="38"/>
        <v>26256.177500000002</v>
      </c>
      <c r="AV213" s="11">
        <f t="shared" si="39"/>
        <v>0.31770080808500917</v>
      </c>
      <c r="AW213" s="5">
        <f t="shared" si="40"/>
        <v>317.70080808500916</v>
      </c>
    </row>
    <row r="214" spans="1:49" x14ac:dyDescent="0.25">
      <c r="A214" s="1" t="s">
        <v>275</v>
      </c>
      <c r="B214" s="1" t="s">
        <v>274</v>
      </c>
      <c r="C214" s="1" t="s">
        <v>101</v>
      </c>
      <c r="D214" s="1" t="s">
        <v>328</v>
      </c>
      <c r="E214" s="1" t="s">
        <v>81</v>
      </c>
      <c r="F214" s="1" t="s">
        <v>272</v>
      </c>
      <c r="G214" s="1" t="s">
        <v>53</v>
      </c>
      <c r="H214" s="1" t="s">
        <v>173</v>
      </c>
      <c r="I214" s="2">
        <v>68</v>
      </c>
      <c r="J214" s="2">
        <v>28.41</v>
      </c>
      <c r="K214" s="2">
        <f t="shared" si="36"/>
        <v>24.46</v>
      </c>
      <c r="L214" s="2" t="b">
        <f t="shared" si="37"/>
        <v>0</v>
      </c>
      <c r="M214" s="2">
        <f t="shared" si="31"/>
        <v>22.45</v>
      </c>
      <c r="N214" s="2">
        <f t="shared" si="32"/>
        <v>2.0099999999999998</v>
      </c>
      <c r="R214" s="6">
        <v>15.37</v>
      </c>
      <c r="S214" s="5">
        <v>53633.614999999998</v>
      </c>
      <c r="T214" s="7">
        <v>6.9</v>
      </c>
      <c r="U214" s="5">
        <v>14170.012500000001</v>
      </c>
      <c r="AG214" s="2">
        <v>0.18</v>
      </c>
      <c r="AH214" s="5">
        <v>40.005000000000003</v>
      </c>
      <c r="AM214" s="3">
        <v>0.37</v>
      </c>
      <c r="AN214" s="5">
        <f t="shared" si="33"/>
        <v>1841.12</v>
      </c>
      <c r="AO214" s="3">
        <v>0.43</v>
      </c>
      <c r="AP214" s="5">
        <f t="shared" si="34"/>
        <v>3565.99</v>
      </c>
      <c r="AR214" s="5" t="str">
        <f t="shared" si="35"/>
        <v/>
      </c>
      <c r="AS214" s="2">
        <v>1.21</v>
      </c>
      <c r="AU214" s="5">
        <f t="shared" si="38"/>
        <v>67843.632500000007</v>
      </c>
      <c r="AV214" s="11">
        <f t="shared" si="39"/>
        <v>0.82091069306156195</v>
      </c>
      <c r="AW214" s="5">
        <f t="shared" si="40"/>
        <v>820.91069306156203</v>
      </c>
    </row>
    <row r="215" spans="1:49" x14ac:dyDescent="0.25">
      <c r="A215" s="1" t="s">
        <v>275</v>
      </c>
      <c r="B215" s="1" t="s">
        <v>274</v>
      </c>
      <c r="C215" s="1" t="s">
        <v>101</v>
      </c>
      <c r="D215" s="1" t="s">
        <v>328</v>
      </c>
      <c r="E215" s="1" t="s">
        <v>85</v>
      </c>
      <c r="F215" s="1" t="s">
        <v>272</v>
      </c>
      <c r="G215" s="1" t="s">
        <v>53</v>
      </c>
      <c r="H215" s="1" t="s">
        <v>173</v>
      </c>
      <c r="I215" s="2">
        <v>68</v>
      </c>
      <c r="J215" s="2">
        <v>39.46</v>
      </c>
      <c r="K215" s="2">
        <f t="shared" si="36"/>
        <v>26.71</v>
      </c>
      <c r="L215" s="2" t="b">
        <f t="shared" si="37"/>
        <v>0</v>
      </c>
      <c r="M215" s="2">
        <f t="shared" si="31"/>
        <v>26.71</v>
      </c>
      <c r="N215" s="2">
        <f t="shared" si="32"/>
        <v>0</v>
      </c>
      <c r="R215" s="6">
        <v>3.43</v>
      </c>
      <c r="S215" s="5">
        <v>11968.985000000001</v>
      </c>
      <c r="T215" s="7">
        <v>18.600000000000001</v>
      </c>
      <c r="U215" s="5">
        <v>38197.425000000003</v>
      </c>
      <c r="V215" s="8">
        <v>4.68</v>
      </c>
      <c r="W215" s="5">
        <v>2882.88</v>
      </c>
      <c r="AN215" s="5" t="str">
        <f t="shared" si="33"/>
        <v/>
      </c>
      <c r="AP215" s="5" t="str">
        <f t="shared" si="34"/>
        <v/>
      </c>
      <c r="AR215" s="5" t="str">
        <f t="shared" si="35"/>
        <v/>
      </c>
      <c r="AU215" s="5">
        <f t="shared" si="38"/>
        <v>53049.29</v>
      </c>
      <c r="AV215" s="11">
        <f t="shared" si="39"/>
        <v>0.64189855135371454</v>
      </c>
      <c r="AW215" s="5">
        <f t="shared" si="40"/>
        <v>641.89855135371454</v>
      </c>
    </row>
    <row r="216" spans="1:49" x14ac:dyDescent="0.25">
      <c r="A216" s="1" t="s">
        <v>276</v>
      </c>
      <c r="B216" s="1" t="s">
        <v>195</v>
      </c>
      <c r="C216" s="1" t="s">
        <v>277</v>
      </c>
      <c r="D216" s="1" t="s">
        <v>325</v>
      </c>
      <c r="E216" s="1" t="s">
        <v>81</v>
      </c>
      <c r="F216" s="1" t="s">
        <v>272</v>
      </c>
      <c r="G216" s="1" t="s">
        <v>53</v>
      </c>
      <c r="H216" s="1" t="s">
        <v>173</v>
      </c>
      <c r="I216" s="2">
        <v>12</v>
      </c>
      <c r="J216" s="2">
        <v>12</v>
      </c>
      <c r="K216" s="2">
        <f t="shared" si="36"/>
        <v>11.99</v>
      </c>
      <c r="L216" s="2" t="b">
        <f t="shared" si="37"/>
        <v>0</v>
      </c>
      <c r="M216" s="2">
        <f t="shared" si="31"/>
        <v>11.33</v>
      </c>
      <c r="N216" s="2">
        <f t="shared" si="32"/>
        <v>0.66</v>
      </c>
      <c r="R216" s="6">
        <v>4.42</v>
      </c>
      <c r="S216" s="5">
        <v>15423.59</v>
      </c>
      <c r="T216" s="7">
        <v>3.77</v>
      </c>
      <c r="U216" s="5">
        <v>7742.1662500000002</v>
      </c>
      <c r="V216" s="8">
        <v>0.54</v>
      </c>
      <c r="W216" s="5">
        <v>332.64</v>
      </c>
      <c r="AG216" s="2">
        <v>2.6</v>
      </c>
      <c r="AH216" s="5">
        <v>577.85</v>
      </c>
      <c r="AM216" s="3">
        <v>0.19</v>
      </c>
      <c r="AN216" s="5">
        <f t="shared" si="33"/>
        <v>945.44</v>
      </c>
      <c r="AO216" s="3">
        <v>0.09</v>
      </c>
      <c r="AP216" s="5">
        <f t="shared" si="34"/>
        <v>746.37</v>
      </c>
      <c r="AR216" s="5" t="str">
        <f t="shared" si="35"/>
        <v/>
      </c>
      <c r="AS216" s="2">
        <v>0.38</v>
      </c>
      <c r="AU216" s="5">
        <f t="shared" si="38"/>
        <v>24076.246249999997</v>
      </c>
      <c r="AV216" s="11">
        <f t="shared" si="39"/>
        <v>0.29132355192520576</v>
      </c>
      <c r="AW216" s="5">
        <f t="shared" si="40"/>
        <v>291.32355192520578</v>
      </c>
    </row>
    <row r="217" spans="1:49" x14ac:dyDescent="0.25">
      <c r="A217" s="1" t="s">
        <v>278</v>
      </c>
      <c r="B217" s="1" t="s">
        <v>279</v>
      </c>
      <c r="C217" s="1" t="s">
        <v>280</v>
      </c>
      <c r="D217" s="1" t="s">
        <v>325</v>
      </c>
      <c r="E217" s="1" t="s">
        <v>87</v>
      </c>
      <c r="F217" s="1" t="s">
        <v>272</v>
      </c>
      <c r="G217" s="1" t="s">
        <v>53</v>
      </c>
      <c r="H217" s="1" t="s">
        <v>173</v>
      </c>
      <c r="I217" s="2">
        <v>80</v>
      </c>
      <c r="J217" s="2">
        <v>41.39</v>
      </c>
      <c r="K217" s="2">
        <f t="shared" si="36"/>
        <v>38.86</v>
      </c>
      <c r="L217" s="2" t="b">
        <f t="shared" si="37"/>
        <v>0</v>
      </c>
      <c r="M217" s="2">
        <f t="shared" si="31"/>
        <v>38.450000000000003</v>
      </c>
      <c r="N217" s="2">
        <f t="shared" si="32"/>
        <v>0.41000000000000003</v>
      </c>
      <c r="P217" s="4">
        <v>0.52</v>
      </c>
      <c r="Q217" s="5">
        <v>1971.06</v>
      </c>
      <c r="R217" s="6">
        <v>30.89</v>
      </c>
      <c r="S217" s="5">
        <v>107790.655</v>
      </c>
      <c r="T217" s="7">
        <v>6.95</v>
      </c>
      <c r="U217" s="5">
        <v>14272.69375</v>
      </c>
      <c r="V217" s="8">
        <v>0.09</v>
      </c>
      <c r="W217" s="5">
        <v>55.44</v>
      </c>
      <c r="AM217" s="3">
        <v>0.04</v>
      </c>
      <c r="AN217" s="5">
        <f t="shared" si="33"/>
        <v>199.04</v>
      </c>
      <c r="AO217" s="3">
        <v>0.11</v>
      </c>
      <c r="AP217" s="5">
        <f t="shared" si="34"/>
        <v>912.23</v>
      </c>
      <c r="AR217" s="5" t="str">
        <f t="shared" si="35"/>
        <v/>
      </c>
      <c r="AS217" s="2">
        <v>0.26</v>
      </c>
      <c r="AU217" s="5">
        <f t="shared" si="38"/>
        <v>124089.84875</v>
      </c>
      <c r="AV217" s="11">
        <f t="shared" si="39"/>
        <v>1.5014921811456203</v>
      </c>
      <c r="AW217" s="5">
        <f t="shared" si="40"/>
        <v>1501.4921811456204</v>
      </c>
    </row>
    <row r="218" spans="1:49" x14ac:dyDescent="0.25">
      <c r="A218" s="1" t="s">
        <v>278</v>
      </c>
      <c r="B218" s="1" t="s">
        <v>279</v>
      </c>
      <c r="C218" s="1" t="s">
        <v>280</v>
      </c>
      <c r="D218" s="1" t="s">
        <v>325</v>
      </c>
      <c r="E218" s="1" t="s">
        <v>93</v>
      </c>
      <c r="F218" s="1" t="s">
        <v>272</v>
      </c>
      <c r="G218" s="1" t="s">
        <v>53</v>
      </c>
      <c r="H218" s="1" t="s">
        <v>173</v>
      </c>
      <c r="I218" s="2">
        <v>80</v>
      </c>
      <c r="J218" s="2">
        <v>38.159999999999997</v>
      </c>
      <c r="K218" s="2">
        <f t="shared" si="36"/>
        <v>34.49</v>
      </c>
      <c r="L218" s="2" t="b">
        <f t="shared" si="37"/>
        <v>0</v>
      </c>
      <c r="M218" s="2">
        <f t="shared" si="31"/>
        <v>34.49</v>
      </c>
      <c r="N218" s="2">
        <f t="shared" si="32"/>
        <v>0</v>
      </c>
      <c r="R218" s="6">
        <v>14.35</v>
      </c>
      <c r="S218" s="5">
        <v>50074.324999999997</v>
      </c>
      <c r="T218" s="7">
        <v>15.94</v>
      </c>
      <c r="U218" s="5">
        <v>32734.782500000001</v>
      </c>
      <c r="V218" s="8">
        <v>4.2</v>
      </c>
      <c r="W218" s="5">
        <v>2587.1999999999998</v>
      </c>
      <c r="AN218" s="5" t="str">
        <f t="shared" si="33"/>
        <v/>
      </c>
      <c r="AP218" s="5" t="str">
        <f t="shared" si="34"/>
        <v/>
      </c>
      <c r="AR218" s="5" t="str">
        <f t="shared" si="35"/>
        <v/>
      </c>
      <c r="AU218" s="5">
        <f t="shared" si="38"/>
        <v>85396.307499999995</v>
      </c>
      <c r="AV218" s="11">
        <f t="shared" si="39"/>
        <v>1.0332987694124907</v>
      </c>
      <c r="AW218" s="5">
        <f t="shared" si="40"/>
        <v>1033.2987694124906</v>
      </c>
    </row>
    <row r="219" spans="1:49" x14ac:dyDescent="0.25">
      <c r="A219" s="1" t="s">
        <v>281</v>
      </c>
      <c r="B219" s="1" t="s">
        <v>282</v>
      </c>
      <c r="C219" s="1" t="s">
        <v>271</v>
      </c>
      <c r="D219" s="1" t="s">
        <v>325</v>
      </c>
      <c r="E219" s="1" t="s">
        <v>62</v>
      </c>
      <c r="F219" s="1" t="s">
        <v>272</v>
      </c>
      <c r="G219" s="1" t="s">
        <v>53</v>
      </c>
      <c r="H219" s="1" t="s">
        <v>173</v>
      </c>
      <c r="I219" s="2">
        <v>40</v>
      </c>
      <c r="J219" s="2">
        <v>38.28</v>
      </c>
      <c r="K219" s="2">
        <f t="shared" si="36"/>
        <v>5.25</v>
      </c>
      <c r="L219" s="2" t="b">
        <f t="shared" si="37"/>
        <v>0</v>
      </c>
      <c r="M219" s="2">
        <f t="shared" si="31"/>
        <v>5.25</v>
      </c>
      <c r="N219" s="2">
        <f t="shared" si="32"/>
        <v>0</v>
      </c>
      <c r="R219" s="6">
        <v>2.33</v>
      </c>
      <c r="S219" s="5">
        <v>4646.0200000000004</v>
      </c>
      <c r="T219" s="7">
        <v>2.58</v>
      </c>
      <c r="U219" s="5">
        <v>3027.63</v>
      </c>
      <c r="V219" s="8">
        <v>0.34</v>
      </c>
      <c r="W219" s="5">
        <v>119.68</v>
      </c>
      <c r="AN219" s="5" t="str">
        <f t="shared" si="33"/>
        <v/>
      </c>
      <c r="AP219" s="5" t="str">
        <f t="shared" si="34"/>
        <v/>
      </c>
      <c r="AR219" s="5" t="str">
        <f t="shared" si="35"/>
        <v/>
      </c>
      <c r="AU219" s="5">
        <f t="shared" si="38"/>
        <v>7793.3300000000008</v>
      </c>
      <c r="AV219" s="11">
        <f t="shared" si="39"/>
        <v>9.4299607727482207E-2</v>
      </c>
      <c r="AW219" s="5">
        <f t="shared" si="40"/>
        <v>94.299607727482211</v>
      </c>
    </row>
    <row r="220" spans="1:49" x14ac:dyDescent="0.25">
      <c r="A220" s="1" t="s">
        <v>283</v>
      </c>
      <c r="B220" s="1" t="s">
        <v>284</v>
      </c>
      <c r="C220" s="1" t="s">
        <v>285</v>
      </c>
      <c r="D220" s="1" t="s">
        <v>325</v>
      </c>
      <c r="E220" s="1" t="s">
        <v>93</v>
      </c>
      <c r="F220" s="1" t="s">
        <v>109</v>
      </c>
      <c r="G220" s="1" t="s">
        <v>53</v>
      </c>
      <c r="H220" s="1" t="s">
        <v>173</v>
      </c>
      <c r="I220" s="2">
        <v>80</v>
      </c>
      <c r="J220" s="2">
        <v>39.21</v>
      </c>
      <c r="K220" s="2">
        <f t="shared" si="36"/>
        <v>36.089999999999996</v>
      </c>
      <c r="L220" s="2" t="b">
        <f t="shared" si="37"/>
        <v>0</v>
      </c>
      <c r="M220" s="2">
        <f t="shared" si="31"/>
        <v>34.369999999999997</v>
      </c>
      <c r="N220" s="2">
        <f t="shared" si="32"/>
        <v>1.72</v>
      </c>
      <c r="P220" s="4">
        <v>0.59</v>
      </c>
      <c r="Q220" s="5">
        <v>2236.395</v>
      </c>
      <c r="R220" s="6">
        <v>11.59</v>
      </c>
      <c r="S220" s="5">
        <v>40443.305</v>
      </c>
      <c r="T220" s="7">
        <v>19.87</v>
      </c>
      <c r="U220" s="5">
        <v>40805.528749999998</v>
      </c>
      <c r="V220" s="8">
        <v>2.3199999999999998</v>
      </c>
      <c r="W220" s="5">
        <v>1429.12</v>
      </c>
      <c r="AN220" s="5" t="str">
        <f t="shared" si="33"/>
        <v/>
      </c>
      <c r="AO220" s="3">
        <v>0.69</v>
      </c>
      <c r="AP220" s="5">
        <f t="shared" si="34"/>
        <v>5722.1699999999992</v>
      </c>
      <c r="AR220" s="5" t="str">
        <f t="shared" si="35"/>
        <v/>
      </c>
      <c r="AS220" s="2">
        <v>1.03</v>
      </c>
      <c r="AU220" s="5">
        <f t="shared" si="38"/>
        <v>84914.34874999999</v>
      </c>
      <c r="AV220" s="11">
        <f t="shared" si="39"/>
        <v>1.0274670490739668</v>
      </c>
      <c r="AW220" s="5">
        <f t="shared" si="40"/>
        <v>1027.4670490739668</v>
      </c>
    </row>
    <row r="221" spans="1:49" x14ac:dyDescent="0.25">
      <c r="A221" s="1" t="s">
        <v>283</v>
      </c>
      <c r="B221" s="1" t="s">
        <v>284</v>
      </c>
      <c r="C221" s="1" t="s">
        <v>285</v>
      </c>
      <c r="D221" s="1" t="s">
        <v>325</v>
      </c>
      <c r="E221" s="1" t="s">
        <v>92</v>
      </c>
      <c r="F221" s="1" t="s">
        <v>109</v>
      </c>
      <c r="G221" s="1" t="s">
        <v>53</v>
      </c>
      <c r="H221" s="1" t="s">
        <v>173</v>
      </c>
      <c r="I221" s="2">
        <v>80</v>
      </c>
      <c r="J221" s="2">
        <v>36.92</v>
      </c>
      <c r="K221" s="2">
        <f t="shared" si="36"/>
        <v>2.21</v>
      </c>
      <c r="L221" s="2" t="b">
        <f t="shared" si="37"/>
        <v>0</v>
      </c>
      <c r="M221" s="2">
        <f t="shared" si="31"/>
        <v>2.21</v>
      </c>
      <c r="N221" s="2">
        <f t="shared" si="32"/>
        <v>0</v>
      </c>
      <c r="T221" s="7">
        <v>1.42</v>
      </c>
      <c r="U221" s="5">
        <v>2916.1475</v>
      </c>
      <c r="V221" s="8">
        <v>0.79</v>
      </c>
      <c r="W221" s="5">
        <v>486.64</v>
      </c>
      <c r="AN221" s="5" t="str">
        <f t="shared" si="33"/>
        <v/>
      </c>
      <c r="AP221" s="5" t="str">
        <f t="shared" si="34"/>
        <v/>
      </c>
      <c r="AR221" s="5" t="str">
        <f t="shared" si="35"/>
        <v/>
      </c>
      <c r="AU221" s="5">
        <f t="shared" si="38"/>
        <v>3402.7874999999999</v>
      </c>
      <c r="AV221" s="11">
        <f t="shared" si="39"/>
        <v>4.117386616888799E-2</v>
      </c>
      <c r="AW221" s="5">
        <f t="shared" si="40"/>
        <v>41.17386616888799</v>
      </c>
    </row>
    <row r="222" spans="1:49" x14ac:dyDescent="0.25">
      <c r="A222" s="1" t="s">
        <v>286</v>
      </c>
      <c r="B222" s="1" t="s">
        <v>287</v>
      </c>
      <c r="C222" s="1" t="s">
        <v>288</v>
      </c>
      <c r="D222" s="1" t="s">
        <v>340</v>
      </c>
      <c r="E222" s="1" t="s">
        <v>58</v>
      </c>
      <c r="F222" s="1" t="s">
        <v>109</v>
      </c>
      <c r="G222" s="1" t="s">
        <v>53</v>
      </c>
      <c r="H222" s="1" t="s">
        <v>173</v>
      </c>
      <c r="I222" s="2">
        <v>160</v>
      </c>
      <c r="J222" s="2">
        <v>37.54</v>
      </c>
      <c r="K222" s="2">
        <f t="shared" si="36"/>
        <v>0.06</v>
      </c>
      <c r="L222" s="2" t="b">
        <f t="shared" si="37"/>
        <v>0</v>
      </c>
      <c r="M222" s="2">
        <f t="shared" si="31"/>
        <v>0.06</v>
      </c>
      <c r="N222" s="2">
        <f t="shared" si="32"/>
        <v>0</v>
      </c>
      <c r="V222" s="8">
        <v>0.06</v>
      </c>
      <c r="W222" s="5">
        <v>36.96</v>
      </c>
      <c r="AN222" s="5" t="str">
        <f t="shared" si="33"/>
        <v/>
      </c>
      <c r="AP222" s="5" t="str">
        <f t="shared" si="34"/>
        <v/>
      </c>
      <c r="AR222" s="5" t="str">
        <f t="shared" si="35"/>
        <v/>
      </c>
      <c r="AU222" s="5">
        <f t="shared" si="38"/>
        <v>36.96</v>
      </c>
      <c r="AV222" s="11">
        <f t="shared" si="39"/>
        <v>4.4721749260043421E-4</v>
      </c>
      <c r="AW222" s="5">
        <f t="shared" si="40"/>
        <v>0.4472174926004342</v>
      </c>
    </row>
    <row r="223" spans="1:49" x14ac:dyDescent="0.25">
      <c r="A223" s="1" t="s">
        <v>286</v>
      </c>
      <c r="B223" s="1" t="s">
        <v>287</v>
      </c>
      <c r="C223" s="1" t="s">
        <v>288</v>
      </c>
      <c r="D223" s="1" t="s">
        <v>340</v>
      </c>
      <c r="E223" s="1" t="s">
        <v>88</v>
      </c>
      <c r="F223" s="1" t="s">
        <v>109</v>
      </c>
      <c r="G223" s="1" t="s">
        <v>53</v>
      </c>
      <c r="H223" s="1" t="s">
        <v>173</v>
      </c>
      <c r="I223" s="2">
        <v>160</v>
      </c>
      <c r="J223" s="2">
        <v>38.29</v>
      </c>
      <c r="K223" s="2">
        <f t="shared" si="36"/>
        <v>30.01</v>
      </c>
      <c r="L223" s="2" t="b">
        <f t="shared" si="37"/>
        <v>0</v>
      </c>
      <c r="M223" s="2">
        <f t="shared" si="31"/>
        <v>28.17</v>
      </c>
      <c r="N223" s="2">
        <f t="shared" si="32"/>
        <v>1.84</v>
      </c>
      <c r="R223" s="6">
        <v>18.98</v>
      </c>
      <c r="S223" s="5">
        <v>66230.710000000006</v>
      </c>
      <c r="T223" s="7">
        <v>6.26</v>
      </c>
      <c r="U223" s="5">
        <v>12855.692499999999</v>
      </c>
      <c r="V223" s="8">
        <v>2.93</v>
      </c>
      <c r="W223" s="5">
        <v>1804.88</v>
      </c>
      <c r="AN223" s="5" t="str">
        <f t="shared" si="33"/>
        <v/>
      </c>
      <c r="AO223" s="3">
        <v>0.73</v>
      </c>
      <c r="AP223" s="5">
        <f t="shared" si="34"/>
        <v>6053.8899999999994</v>
      </c>
      <c r="AR223" s="5" t="str">
        <f t="shared" si="35"/>
        <v/>
      </c>
      <c r="AS223" s="2">
        <v>1.1100000000000001</v>
      </c>
      <c r="AU223" s="5">
        <f t="shared" si="38"/>
        <v>80891.282500000016</v>
      </c>
      <c r="AV223" s="11">
        <f t="shared" si="39"/>
        <v>0.97878778498061125</v>
      </c>
      <c r="AW223" s="5">
        <f t="shared" si="40"/>
        <v>978.78778498061126</v>
      </c>
    </row>
    <row r="224" spans="1:49" x14ac:dyDescent="0.25">
      <c r="A224" s="1" t="s">
        <v>286</v>
      </c>
      <c r="B224" s="1" t="s">
        <v>287</v>
      </c>
      <c r="C224" s="1" t="s">
        <v>288</v>
      </c>
      <c r="D224" s="1" t="s">
        <v>340</v>
      </c>
      <c r="E224" s="1" t="s">
        <v>81</v>
      </c>
      <c r="F224" s="1" t="s">
        <v>109</v>
      </c>
      <c r="G224" s="1" t="s">
        <v>53</v>
      </c>
      <c r="H224" s="1" t="s">
        <v>173</v>
      </c>
      <c r="I224" s="2">
        <v>160</v>
      </c>
      <c r="J224" s="2">
        <v>39.57</v>
      </c>
      <c r="K224" s="2">
        <f t="shared" si="36"/>
        <v>39.57</v>
      </c>
      <c r="L224" s="2" t="b">
        <f t="shared" si="37"/>
        <v>0</v>
      </c>
      <c r="M224" s="2">
        <f t="shared" si="31"/>
        <v>36.65</v>
      </c>
      <c r="N224" s="2">
        <f t="shared" si="32"/>
        <v>2.92</v>
      </c>
      <c r="P224" s="4">
        <v>4.6399999999999997</v>
      </c>
      <c r="Q224" s="5">
        <v>17587.919999999998</v>
      </c>
      <c r="R224" s="6">
        <v>26.59</v>
      </c>
      <c r="S224" s="5">
        <v>92785.804999999993</v>
      </c>
      <c r="T224" s="7">
        <v>5.2</v>
      </c>
      <c r="U224" s="5">
        <v>10678.85</v>
      </c>
      <c r="V224" s="8">
        <v>0.22</v>
      </c>
      <c r="W224" s="5">
        <v>135.52000000000001</v>
      </c>
      <c r="AN224" s="5" t="str">
        <f t="shared" si="33"/>
        <v/>
      </c>
      <c r="AO224" s="3">
        <v>1.1599999999999999</v>
      </c>
      <c r="AP224" s="5">
        <f t="shared" si="34"/>
        <v>9619.8799999999992</v>
      </c>
      <c r="AR224" s="5" t="str">
        <f t="shared" si="35"/>
        <v/>
      </c>
      <c r="AS224" s="2">
        <v>1.76</v>
      </c>
      <c r="AU224" s="5">
        <f t="shared" si="38"/>
        <v>121188.095</v>
      </c>
      <c r="AV224" s="11">
        <f t="shared" si="39"/>
        <v>1.466380843585585</v>
      </c>
      <c r="AW224" s="5">
        <f t="shared" si="40"/>
        <v>1466.3808435855849</v>
      </c>
    </row>
    <row r="225" spans="1:49" x14ac:dyDescent="0.25">
      <c r="A225" s="1" t="s">
        <v>286</v>
      </c>
      <c r="B225" s="1" t="s">
        <v>287</v>
      </c>
      <c r="C225" s="1" t="s">
        <v>288</v>
      </c>
      <c r="D225" s="1" t="s">
        <v>340</v>
      </c>
      <c r="E225" s="1" t="s">
        <v>85</v>
      </c>
      <c r="F225" s="1" t="s">
        <v>109</v>
      </c>
      <c r="G225" s="1" t="s">
        <v>53</v>
      </c>
      <c r="H225" s="1" t="s">
        <v>173</v>
      </c>
      <c r="I225" s="2">
        <v>160</v>
      </c>
      <c r="J225" s="2">
        <v>38.44</v>
      </c>
      <c r="K225" s="2">
        <f t="shared" si="36"/>
        <v>4.91</v>
      </c>
      <c r="L225" s="2" t="b">
        <f t="shared" si="37"/>
        <v>0</v>
      </c>
      <c r="M225" s="2">
        <f t="shared" si="31"/>
        <v>4.91</v>
      </c>
      <c r="N225" s="2">
        <f t="shared" si="32"/>
        <v>0</v>
      </c>
      <c r="R225" s="6">
        <v>0.03</v>
      </c>
      <c r="S225" s="5">
        <v>104.685</v>
      </c>
      <c r="T225" s="7">
        <v>2.61</v>
      </c>
      <c r="U225" s="5">
        <v>5359.9612499999994</v>
      </c>
      <c r="V225" s="8">
        <v>2.27</v>
      </c>
      <c r="W225" s="5">
        <v>1398.32</v>
      </c>
      <c r="AN225" s="5" t="str">
        <f t="shared" si="33"/>
        <v/>
      </c>
      <c r="AP225" s="5" t="str">
        <f t="shared" si="34"/>
        <v/>
      </c>
      <c r="AR225" s="5" t="str">
        <f t="shared" si="35"/>
        <v/>
      </c>
      <c r="AU225" s="5">
        <f t="shared" si="38"/>
        <v>6862.9662499999995</v>
      </c>
      <c r="AV225" s="11">
        <f t="shared" si="39"/>
        <v>8.3042168780476308E-2</v>
      </c>
      <c r="AW225" s="5">
        <f t="shared" si="40"/>
        <v>83.042168780476302</v>
      </c>
    </row>
    <row r="226" spans="1:49" x14ac:dyDescent="0.25">
      <c r="A226" s="1" t="s">
        <v>289</v>
      </c>
      <c r="B226" s="1" t="s">
        <v>290</v>
      </c>
      <c r="C226" s="1" t="s">
        <v>291</v>
      </c>
      <c r="D226" s="1" t="s">
        <v>328</v>
      </c>
      <c r="E226" s="1" t="s">
        <v>86</v>
      </c>
      <c r="F226" s="1" t="s">
        <v>109</v>
      </c>
      <c r="G226" s="1" t="s">
        <v>53</v>
      </c>
      <c r="H226" s="1" t="s">
        <v>173</v>
      </c>
      <c r="I226" s="2">
        <v>80</v>
      </c>
      <c r="J226" s="2">
        <v>38.17</v>
      </c>
      <c r="K226" s="2">
        <f t="shared" si="36"/>
        <v>0.27</v>
      </c>
      <c r="L226" s="2" t="b">
        <f t="shared" si="37"/>
        <v>0</v>
      </c>
      <c r="M226" s="2">
        <f t="shared" si="31"/>
        <v>0.27</v>
      </c>
      <c r="N226" s="2">
        <f t="shared" si="32"/>
        <v>0</v>
      </c>
      <c r="T226" s="7">
        <v>0.27</v>
      </c>
      <c r="U226" s="5">
        <v>554.47874999999999</v>
      </c>
      <c r="AN226" s="5" t="str">
        <f t="shared" si="33"/>
        <v/>
      </c>
      <c r="AP226" s="5" t="str">
        <f t="shared" si="34"/>
        <v/>
      </c>
      <c r="AR226" s="5" t="str">
        <f t="shared" si="35"/>
        <v/>
      </c>
      <c r="AU226" s="5">
        <f t="shared" si="38"/>
        <v>554.47874999999999</v>
      </c>
      <c r="AV226" s="11">
        <f t="shared" si="39"/>
        <v>6.7092152671867702E-3</v>
      </c>
      <c r="AW226" s="5">
        <f t="shared" si="40"/>
        <v>6.70921526718677</v>
      </c>
    </row>
    <row r="227" spans="1:49" x14ac:dyDescent="0.25">
      <c r="A227" s="1" t="s">
        <v>289</v>
      </c>
      <c r="B227" s="1" t="s">
        <v>290</v>
      </c>
      <c r="C227" s="1" t="s">
        <v>291</v>
      </c>
      <c r="D227" s="1" t="s">
        <v>328</v>
      </c>
      <c r="E227" s="1" t="s">
        <v>87</v>
      </c>
      <c r="F227" s="1" t="s">
        <v>109</v>
      </c>
      <c r="G227" s="1" t="s">
        <v>53</v>
      </c>
      <c r="H227" s="1" t="s">
        <v>173</v>
      </c>
      <c r="I227" s="2">
        <v>80</v>
      </c>
      <c r="J227" s="2">
        <v>39.520000000000003</v>
      </c>
      <c r="K227" s="2">
        <f t="shared" si="36"/>
        <v>35.18</v>
      </c>
      <c r="L227" s="2" t="b">
        <f t="shared" si="37"/>
        <v>0</v>
      </c>
      <c r="M227" s="2">
        <f t="shared" si="31"/>
        <v>32.71</v>
      </c>
      <c r="N227" s="2">
        <f t="shared" si="32"/>
        <v>2.4699999999999998</v>
      </c>
      <c r="P227" s="4">
        <v>11.15</v>
      </c>
      <c r="Q227" s="5">
        <v>42264.074999999997</v>
      </c>
      <c r="R227" s="6">
        <v>11.4</v>
      </c>
      <c r="S227" s="5">
        <v>39780.300000000003</v>
      </c>
      <c r="T227" s="7">
        <v>10.16</v>
      </c>
      <c r="U227" s="5">
        <v>20864.830000000002</v>
      </c>
      <c r="AN227" s="5" t="str">
        <f t="shared" si="33"/>
        <v/>
      </c>
      <c r="AO227" s="3">
        <v>0.99</v>
      </c>
      <c r="AP227" s="5">
        <f t="shared" si="34"/>
        <v>8210.07</v>
      </c>
      <c r="AR227" s="5" t="str">
        <f t="shared" si="35"/>
        <v/>
      </c>
      <c r="AS227" s="2">
        <v>1.48</v>
      </c>
      <c r="AU227" s="5">
        <f t="shared" si="38"/>
        <v>102909.205</v>
      </c>
      <c r="AV227" s="11">
        <f t="shared" si="39"/>
        <v>1.2452055364070367</v>
      </c>
      <c r="AW227" s="5">
        <f t="shared" si="40"/>
        <v>1245.2055364070368</v>
      </c>
    </row>
    <row r="228" spans="1:49" x14ac:dyDescent="0.25">
      <c r="A228" s="1" t="s">
        <v>292</v>
      </c>
      <c r="B228" s="1" t="s">
        <v>293</v>
      </c>
      <c r="C228" s="1" t="s">
        <v>294</v>
      </c>
      <c r="D228" s="1" t="s">
        <v>341</v>
      </c>
      <c r="E228" s="1" t="s">
        <v>88</v>
      </c>
      <c r="F228" s="1" t="s">
        <v>127</v>
      </c>
      <c r="G228" s="1" t="s">
        <v>53</v>
      </c>
      <c r="H228" s="1" t="s">
        <v>173</v>
      </c>
      <c r="I228" s="2">
        <v>79</v>
      </c>
      <c r="J228" s="2">
        <v>39.57</v>
      </c>
      <c r="K228" s="2">
        <f t="shared" si="36"/>
        <v>3.57</v>
      </c>
      <c r="L228" s="2" t="b">
        <f t="shared" si="37"/>
        <v>0</v>
      </c>
      <c r="M228" s="2">
        <f t="shared" si="31"/>
        <v>3.57</v>
      </c>
      <c r="N228" s="2">
        <f t="shared" si="32"/>
        <v>0</v>
      </c>
      <c r="T228" s="7">
        <v>2.59</v>
      </c>
      <c r="U228" s="5">
        <v>5318.8887500000001</v>
      </c>
      <c r="V228" s="8">
        <v>0.98</v>
      </c>
      <c r="W228" s="5">
        <v>603.67999999999995</v>
      </c>
      <c r="AN228" s="5" t="str">
        <f t="shared" si="33"/>
        <v/>
      </c>
      <c r="AP228" s="5" t="str">
        <f t="shared" si="34"/>
        <v/>
      </c>
      <c r="AR228" s="5" t="str">
        <f t="shared" si="35"/>
        <v/>
      </c>
      <c r="AU228" s="5">
        <f t="shared" si="38"/>
        <v>5922.5687500000004</v>
      </c>
      <c r="AV228" s="11">
        <f t="shared" si="39"/>
        <v>7.166332105326538E-2</v>
      </c>
      <c r="AW228" s="5">
        <f t="shared" si="40"/>
        <v>71.663321053265378</v>
      </c>
    </row>
    <row r="229" spans="1:49" x14ac:dyDescent="0.25">
      <c r="A229" s="1" t="s">
        <v>295</v>
      </c>
      <c r="B229" s="1" t="s">
        <v>296</v>
      </c>
      <c r="C229" s="1" t="s">
        <v>297</v>
      </c>
      <c r="D229" s="1" t="s">
        <v>342</v>
      </c>
      <c r="E229" s="1" t="s">
        <v>62</v>
      </c>
      <c r="F229" s="1" t="s">
        <v>250</v>
      </c>
      <c r="G229" s="1" t="s">
        <v>53</v>
      </c>
      <c r="H229" s="1" t="s">
        <v>173</v>
      </c>
      <c r="I229" s="2">
        <v>3.18</v>
      </c>
      <c r="J229" s="2">
        <v>2.78</v>
      </c>
      <c r="K229" s="2">
        <f t="shared" si="36"/>
        <v>2.7800000000000002</v>
      </c>
      <c r="L229" s="2" t="b">
        <f t="shared" si="37"/>
        <v>0</v>
      </c>
      <c r="M229" s="2">
        <f t="shared" si="31"/>
        <v>2.7800000000000002</v>
      </c>
      <c r="N229" s="2">
        <f t="shared" si="32"/>
        <v>0</v>
      </c>
      <c r="AB229" s="9">
        <v>1.67</v>
      </c>
      <c r="AC229" s="5">
        <v>412.07249999999999</v>
      </c>
      <c r="AD229" s="10">
        <v>1.1100000000000001</v>
      </c>
      <c r="AE229" s="5">
        <v>246.69749999999999</v>
      </c>
      <c r="AN229" s="5" t="str">
        <f t="shared" si="33"/>
        <v/>
      </c>
      <c r="AP229" s="5" t="str">
        <f t="shared" si="34"/>
        <v/>
      </c>
      <c r="AR229" s="5" t="str">
        <f t="shared" si="35"/>
        <v/>
      </c>
      <c r="AU229" s="5">
        <f t="shared" si="38"/>
        <v>658.77</v>
      </c>
      <c r="AV229" s="11">
        <f t="shared" si="39"/>
        <v>7.9711436039066035E-3</v>
      </c>
      <c r="AW229" s="5">
        <f t="shared" si="40"/>
        <v>7.9711436039066026</v>
      </c>
    </row>
    <row r="230" spans="1:49" x14ac:dyDescent="0.25">
      <c r="A230" s="1" t="s">
        <v>298</v>
      </c>
      <c r="B230" s="1" t="s">
        <v>215</v>
      </c>
      <c r="C230" s="1" t="s">
        <v>216</v>
      </c>
      <c r="D230" s="1" t="s">
        <v>328</v>
      </c>
      <c r="E230" s="1" t="s">
        <v>62</v>
      </c>
      <c r="F230" s="1" t="s">
        <v>250</v>
      </c>
      <c r="G230" s="1" t="s">
        <v>53</v>
      </c>
      <c r="H230" s="1" t="s">
        <v>173</v>
      </c>
      <c r="I230" s="2">
        <v>155.9</v>
      </c>
      <c r="J230" s="2">
        <v>35.79</v>
      </c>
      <c r="K230" s="2">
        <f t="shared" si="36"/>
        <v>35.79</v>
      </c>
      <c r="L230" s="2" t="b">
        <f t="shared" si="37"/>
        <v>0</v>
      </c>
      <c r="M230" s="2">
        <f t="shared" si="31"/>
        <v>35.79</v>
      </c>
      <c r="N230" s="2">
        <f t="shared" si="32"/>
        <v>0</v>
      </c>
      <c r="T230" s="7">
        <v>34.07</v>
      </c>
      <c r="U230" s="5">
        <v>69967.003750000003</v>
      </c>
      <c r="V230" s="8">
        <v>1.72</v>
      </c>
      <c r="W230" s="5">
        <v>1059.52</v>
      </c>
      <c r="AN230" s="5" t="str">
        <f t="shared" si="33"/>
        <v/>
      </c>
      <c r="AP230" s="5" t="str">
        <f t="shared" si="34"/>
        <v/>
      </c>
      <c r="AR230" s="5" t="str">
        <f t="shared" si="35"/>
        <v/>
      </c>
      <c r="AU230" s="5">
        <f t="shared" si="38"/>
        <v>71026.523750000008</v>
      </c>
      <c r="AV230" s="11">
        <f t="shared" si="39"/>
        <v>0.85942380572511345</v>
      </c>
      <c r="AW230" s="5">
        <f t="shared" si="40"/>
        <v>859.42380572511354</v>
      </c>
    </row>
    <row r="231" spans="1:49" x14ac:dyDescent="0.25">
      <c r="A231" s="1" t="s">
        <v>298</v>
      </c>
      <c r="B231" s="1" t="s">
        <v>215</v>
      </c>
      <c r="C231" s="1" t="s">
        <v>216</v>
      </c>
      <c r="D231" s="1" t="s">
        <v>328</v>
      </c>
      <c r="E231" s="1" t="s">
        <v>65</v>
      </c>
      <c r="F231" s="1" t="s">
        <v>250</v>
      </c>
      <c r="G231" s="1" t="s">
        <v>53</v>
      </c>
      <c r="H231" s="1" t="s">
        <v>173</v>
      </c>
      <c r="I231" s="2">
        <v>155.9</v>
      </c>
      <c r="J231" s="2">
        <v>38.15</v>
      </c>
      <c r="K231" s="2">
        <f t="shared" si="36"/>
        <v>24.16</v>
      </c>
      <c r="L231" s="2" t="b">
        <f t="shared" si="37"/>
        <v>0</v>
      </c>
      <c r="M231" s="2">
        <f t="shared" si="31"/>
        <v>24.16</v>
      </c>
      <c r="N231" s="2">
        <f t="shared" si="32"/>
        <v>0</v>
      </c>
      <c r="T231" s="7">
        <v>0.76</v>
      </c>
      <c r="U231" s="5">
        <v>1560.7550000000001</v>
      </c>
      <c r="V231" s="8">
        <v>23.4</v>
      </c>
      <c r="W231" s="5">
        <v>14414.4</v>
      </c>
      <c r="AN231" s="5" t="str">
        <f t="shared" si="33"/>
        <v/>
      </c>
      <c r="AP231" s="5" t="str">
        <f t="shared" si="34"/>
        <v/>
      </c>
      <c r="AR231" s="5" t="str">
        <f t="shared" si="35"/>
        <v/>
      </c>
      <c r="AU231" s="5">
        <f t="shared" si="38"/>
        <v>15975.154999999999</v>
      </c>
      <c r="AV231" s="11">
        <f t="shared" si="39"/>
        <v>0.1933000206440284</v>
      </c>
      <c r="AW231" s="5">
        <f t="shared" si="40"/>
        <v>193.30002064402839</v>
      </c>
    </row>
    <row r="232" spans="1:49" x14ac:dyDescent="0.25">
      <c r="A232" s="1" t="s">
        <v>298</v>
      </c>
      <c r="B232" s="1" t="s">
        <v>215</v>
      </c>
      <c r="C232" s="1" t="s">
        <v>216</v>
      </c>
      <c r="D232" s="1" t="s">
        <v>328</v>
      </c>
      <c r="E232" s="1" t="s">
        <v>66</v>
      </c>
      <c r="F232" s="1" t="s">
        <v>250</v>
      </c>
      <c r="G232" s="1" t="s">
        <v>53</v>
      </c>
      <c r="H232" s="1" t="s">
        <v>173</v>
      </c>
      <c r="I232" s="2">
        <v>155.9</v>
      </c>
      <c r="J232" s="2">
        <v>39.19</v>
      </c>
      <c r="K232" s="2">
        <f t="shared" si="36"/>
        <v>38.879999999999995</v>
      </c>
      <c r="L232" s="2" t="b">
        <f t="shared" si="37"/>
        <v>0</v>
      </c>
      <c r="M232" s="2">
        <f t="shared" si="31"/>
        <v>38.879999999999995</v>
      </c>
      <c r="N232" s="2">
        <f t="shared" si="32"/>
        <v>0</v>
      </c>
      <c r="T232" s="7">
        <v>1.97</v>
      </c>
      <c r="U232" s="5">
        <v>4045.6412500000001</v>
      </c>
      <c r="V232" s="8">
        <v>36.909999999999997</v>
      </c>
      <c r="W232" s="5">
        <v>22736.560000000001</v>
      </c>
      <c r="AN232" s="5" t="str">
        <f t="shared" si="33"/>
        <v/>
      </c>
      <c r="AP232" s="5" t="str">
        <f t="shared" si="34"/>
        <v/>
      </c>
      <c r="AR232" s="5" t="str">
        <f t="shared" si="35"/>
        <v/>
      </c>
      <c r="AU232" s="5">
        <f t="shared" si="38"/>
        <v>26782.201250000002</v>
      </c>
      <c r="AV232" s="11">
        <f t="shared" si="39"/>
        <v>0.32406571670306322</v>
      </c>
      <c r="AW232" s="5">
        <f t="shared" si="40"/>
        <v>324.06571670306323</v>
      </c>
    </row>
    <row r="233" spans="1:49" x14ac:dyDescent="0.25">
      <c r="A233" s="1" t="s">
        <v>298</v>
      </c>
      <c r="B233" s="1" t="s">
        <v>215</v>
      </c>
      <c r="C233" s="1" t="s">
        <v>216</v>
      </c>
      <c r="D233" s="1" t="s">
        <v>328</v>
      </c>
      <c r="E233" s="1" t="s">
        <v>63</v>
      </c>
      <c r="F233" s="1" t="s">
        <v>250</v>
      </c>
      <c r="G233" s="1" t="s">
        <v>53</v>
      </c>
      <c r="H233" s="1" t="s">
        <v>173</v>
      </c>
      <c r="I233" s="2">
        <v>155.9</v>
      </c>
      <c r="J233" s="2">
        <v>39.51</v>
      </c>
      <c r="K233" s="2">
        <f t="shared" si="36"/>
        <v>39.36</v>
      </c>
      <c r="L233" s="2" t="b">
        <f t="shared" si="37"/>
        <v>0</v>
      </c>
      <c r="M233" s="2">
        <f t="shared" si="31"/>
        <v>39.36</v>
      </c>
      <c r="N233" s="2">
        <f t="shared" si="32"/>
        <v>0</v>
      </c>
      <c r="T233" s="7">
        <v>26.15</v>
      </c>
      <c r="U233" s="5">
        <v>53702.293749999997</v>
      </c>
      <c r="V233" s="8">
        <v>13.21</v>
      </c>
      <c r="W233" s="5">
        <v>8137.3600000000006</v>
      </c>
      <c r="AN233" s="5" t="str">
        <f t="shared" si="33"/>
        <v/>
      </c>
      <c r="AP233" s="5" t="str">
        <f t="shared" si="34"/>
        <v/>
      </c>
      <c r="AR233" s="5" t="str">
        <f t="shared" si="35"/>
        <v/>
      </c>
      <c r="AU233" s="5">
        <f t="shared" si="38"/>
        <v>61839.653749999998</v>
      </c>
      <c r="AV233" s="11">
        <f t="shared" si="39"/>
        <v>0.74826230772061786</v>
      </c>
      <c r="AW233" s="5">
        <f t="shared" si="40"/>
        <v>748.26230772061786</v>
      </c>
    </row>
    <row r="234" spans="1:49" x14ac:dyDescent="0.25">
      <c r="A234" s="1" t="s">
        <v>299</v>
      </c>
      <c r="B234" s="1" t="s">
        <v>300</v>
      </c>
      <c r="C234" s="1" t="s">
        <v>301</v>
      </c>
      <c r="D234" s="1" t="s">
        <v>325</v>
      </c>
      <c r="E234" s="1" t="s">
        <v>51</v>
      </c>
      <c r="F234" s="1" t="s">
        <v>250</v>
      </c>
      <c r="G234" s="1" t="s">
        <v>53</v>
      </c>
      <c r="H234" s="1" t="s">
        <v>173</v>
      </c>
      <c r="I234" s="2">
        <v>80</v>
      </c>
      <c r="J234" s="2">
        <v>40.06</v>
      </c>
      <c r="K234" s="2">
        <f t="shared" si="36"/>
        <v>13.06</v>
      </c>
      <c r="L234" s="2" t="b">
        <f t="shared" si="37"/>
        <v>0</v>
      </c>
      <c r="M234" s="2">
        <f t="shared" si="31"/>
        <v>13.06</v>
      </c>
      <c r="N234" s="2">
        <f t="shared" si="32"/>
        <v>0</v>
      </c>
      <c r="V234" s="8">
        <v>13.06</v>
      </c>
      <c r="W234" s="5">
        <v>8044.96</v>
      </c>
      <c r="AN234" s="5" t="str">
        <f t="shared" si="33"/>
        <v/>
      </c>
      <c r="AP234" s="5" t="str">
        <f t="shared" si="34"/>
        <v/>
      </c>
      <c r="AR234" s="5" t="str">
        <f t="shared" si="35"/>
        <v/>
      </c>
      <c r="AU234" s="5">
        <f t="shared" si="38"/>
        <v>8044.96</v>
      </c>
      <c r="AV234" s="11">
        <f t="shared" si="39"/>
        <v>9.7344340889361183E-2</v>
      </c>
      <c r="AW234" s="5">
        <f t="shared" si="40"/>
        <v>97.344340889361177</v>
      </c>
    </row>
    <row r="235" spans="1:49" x14ac:dyDescent="0.25">
      <c r="A235" s="1" t="s">
        <v>299</v>
      </c>
      <c r="B235" s="1" t="s">
        <v>300</v>
      </c>
      <c r="C235" s="1" t="s">
        <v>301</v>
      </c>
      <c r="D235" s="1" t="s">
        <v>325</v>
      </c>
      <c r="E235" s="1" t="s">
        <v>71</v>
      </c>
      <c r="F235" s="1" t="s">
        <v>250</v>
      </c>
      <c r="G235" s="1" t="s">
        <v>53</v>
      </c>
      <c r="H235" s="1" t="s">
        <v>173</v>
      </c>
      <c r="I235" s="2">
        <v>80</v>
      </c>
      <c r="J235" s="2">
        <v>37.18</v>
      </c>
      <c r="K235" s="2">
        <f t="shared" si="36"/>
        <v>1.17</v>
      </c>
      <c r="L235" s="2" t="b">
        <f t="shared" si="37"/>
        <v>0</v>
      </c>
      <c r="M235" s="2">
        <f t="shared" si="31"/>
        <v>1.17</v>
      </c>
      <c r="N235" s="2">
        <f t="shared" si="32"/>
        <v>0</v>
      </c>
      <c r="V235" s="8">
        <v>1.17</v>
      </c>
      <c r="W235" s="5">
        <v>720.71999999999991</v>
      </c>
      <c r="AN235" s="5" t="str">
        <f t="shared" si="33"/>
        <v/>
      </c>
      <c r="AP235" s="5" t="str">
        <f t="shared" si="34"/>
        <v/>
      </c>
      <c r="AR235" s="5" t="str">
        <f t="shared" si="35"/>
        <v/>
      </c>
      <c r="AU235" s="5">
        <f t="shared" si="38"/>
        <v>720.71999999999991</v>
      </c>
      <c r="AV235" s="11">
        <f t="shared" si="39"/>
        <v>8.7207411057084652E-3</v>
      </c>
      <c r="AW235" s="5">
        <f t="shared" si="40"/>
        <v>8.7207411057084645</v>
      </c>
    </row>
    <row r="236" spans="1:49" x14ac:dyDescent="0.25">
      <c r="A236" s="1" t="s">
        <v>302</v>
      </c>
      <c r="B236" s="1" t="s">
        <v>303</v>
      </c>
      <c r="C236" s="1" t="s">
        <v>304</v>
      </c>
      <c r="D236" s="1" t="s">
        <v>343</v>
      </c>
      <c r="E236" s="1" t="s">
        <v>76</v>
      </c>
      <c r="F236" s="1" t="s">
        <v>250</v>
      </c>
      <c r="G236" s="1" t="s">
        <v>53</v>
      </c>
      <c r="H236" s="1" t="s">
        <v>173</v>
      </c>
      <c r="I236" s="2">
        <v>160</v>
      </c>
      <c r="J236" s="2">
        <v>41.22</v>
      </c>
      <c r="K236" s="2">
        <f t="shared" si="36"/>
        <v>0.25</v>
      </c>
      <c r="L236" s="2" t="b">
        <f t="shared" si="37"/>
        <v>0</v>
      </c>
      <c r="M236" s="2">
        <f t="shared" si="31"/>
        <v>0.25</v>
      </c>
      <c r="N236" s="2">
        <f t="shared" si="32"/>
        <v>0</v>
      </c>
      <c r="V236" s="8">
        <v>0.25</v>
      </c>
      <c r="W236" s="5">
        <v>154</v>
      </c>
      <c r="AN236" s="5" t="str">
        <f t="shared" si="33"/>
        <v/>
      </c>
      <c r="AP236" s="5" t="str">
        <f t="shared" si="34"/>
        <v/>
      </c>
      <c r="AR236" s="5" t="str">
        <f t="shared" si="35"/>
        <v/>
      </c>
      <c r="AU236" s="5">
        <f t="shared" si="38"/>
        <v>154</v>
      </c>
      <c r="AV236" s="11">
        <f t="shared" si="39"/>
        <v>1.8634062191684761E-3</v>
      </c>
      <c r="AW236" s="5">
        <f t="shared" si="40"/>
        <v>1.8634062191684759</v>
      </c>
    </row>
    <row r="237" spans="1:49" x14ac:dyDescent="0.25">
      <c r="A237" s="1" t="s">
        <v>305</v>
      </c>
      <c r="B237" s="1" t="s">
        <v>143</v>
      </c>
      <c r="C237" s="1" t="s">
        <v>144</v>
      </c>
      <c r="D237" s="1" t="s">
        <v>331</v>
      </c>
      <c r="E237" s="1" t="s">
        <v>88</v>
      </c>
      <c r="F237" s="1" t="s">
        <v>250</v>
      </c>
      <c r="G237" s="1" t="s">
        <v>53</v>
      </c>
      <c r="H237" s="1" t="s">
        <v>173</v>
      </c>
      <c r="I237" s="2">
        <v>157.63999999999999</v>
      </c>
      <c r="J237" s="2">
        <v>38.51</v>
      </c>
      <c r="K237" s="2">
        <f t="shared" si="36"/>
        <v>38.51</v>
      </c>
      <c r="L237" s="2" t="b">
        <f t="shared" si="37"/>
        <v>0</v>
      </c>
      <c r="M237" s="2">
        <f t="shared" si="31"/>
        <v>38.51</v>
      </c>
      <c r="N237" s="2">
        <f t="shared" si="32"/>
        <v>0</v>
      </c>
      <c r="T237" s="7">
        <v>38.51</v>
      </c>
      <c r="U237" s="5">
        <v>79085.09874999999</v>
      </c>
      <c r="AN237" s="5" t="str">
        <f t="shared" si="33"/>
        <v/>
      </c>
      <c r="AP237" s="5" t="str">
        <f t="shared" si="34"/>
        <v/>
      </c>
      <c r="AR237" s="5" t="str">
        <f t="shared" si="35"/>
        <v/>
      </c>
      <c r="AU237" s="5">
        <f t="shared" si="38"/>
        <v>79085.09874999999</v>
      </c>
      <c r="AV237" s="11">
        <f t="shared" si="39"/>
        <v>0.95693288866430548</v>
      </c>
      <c r="AW237" s="5">
        <f t="shared" si="40"/>
        <v>956.93288866430544</v>
      </c>
    </row>
    <row r="238" spans="1:49" x14ac:dyDescent="0.25">
      <c r="A238" s="1" t="s">
        <v>305</v>
      </c>
      <c r="B238" s="1" t="s">
        <v>143</v>
      </c>
      <c r="C238" s="1" t="s">
        <v>144</v>
      </c>
      <c r="D238" s="1" t="s">
        <v>331</v>
      </c>
      <c r="E238" s="1" t="s">
        <v>58</v>
      </c>
      <c r="F238" s="1" t="s">
        <v>250</v>
      </c>
      <c r="G238" s="1" t="s">
        <v>53</v>
      </c>
      <c r="H238" s="1" t="s">
        <v>173</v>
      </c>
      <c r="I238" s="2">
        <v>157.63999999999999</v>
      </c>
      <c r="J238" s="2">
        <v>37.89</v>
      </c>
      <c r="K238" s="2">
        <f t="shared" si="36"/>
        <v>37.900000000000006</v>
      </c>
      <c r="L238" s="2" t="b">
        <f t="shared" si="37"/>
        <v>0</v>
      </c>
      <c r="M238" s="2">
        <f t="shared" si="31"/>
        <v>37.900000000000006</v>
      </c>
      <c r="N238" s="2">
        <f t="shared" si="32"/>
        <v>0</v>
      </c>
      <c r="T238" s="7">
        <v>31.89</v>
      </c>
      <c r="U238" s="5">
        <v>65490.10125</v>
      </c>
      <c r="V238" s="8">
        <v>1.03</v>
      </c>
      <c r="W238" s="5">
        <v>634.48</v>
      </c>
      <c r="AB238" s="9">
        <v>3.71</v>
      </c>
      <c r="AC238" s="5">
        <v>915.4425</v>
      </c>
      <c r="AD238" s="10">
        <v>1.27</v>
      </c>
      <c r="AE238" s="5">
        <v>282.25749999999999</v>
      </c>
      <c r="AN238" s="5" t="str">
        <f t="shared" si="33"/>
        <v/>
      </c>
      <c r="AP238" s="5" t="str">
        <f t="shared" si="34"/>
        <v/>
      </c>
      <c r="AR238" s="5" t="str">
        <f t="shared" si="35"/>
        <v/>
      </c>
      <c r="AU238" s="5">
        <f t="shared" si="38"/>
        <v>67322.281250000015</v>
      </c>
      <c r="AV238" s="11">
        <f t="shared" si="39"/>
        <v>0.81460232188220316</v>
      </c>
      <c r="AW238" s="5">
        <f t="shared" si="40"/>
        <v>814.60232188220323</v>
      </c>
    </row>
    <row r="239" spans="1:49" x14ac:dyDescent="0.25">
      <c r="A239" s="1" t="s">
        <v>305</v>
      </c>
      <c r="B239" s="1" t="s">
        <v>143</v>
      </c>
      <c r="C239" s="1" t="s">
        <v>144</v>
      </c>
      <c r="D239" s="1" t="s">
        <v>331</v>
      </c>
      <c r="E239" s="1" t="s">
        <v>85</v>
      </c>
      <c r="F239" s="1" t="s">
        <v>250</v>
      </c>
      <c r="G239" s="1" t="s">
        <v>53</v>
      </c>
      <c r="H239" s="1" t="s">
        <v>173</v>
      </c>
      <c r="I239" s="2">
        <v>157.63999999999999</v>
      </c>
      <c r="J239" s="2">
        <v>38.82</v>
      </c>
      <c r="K239" s="2">
        <f t="shared" si="36"/>
        <v>30.99</v>
      </c>
      <c r="L239" s="2" t="b">
        <f t="shared" si="37"/>
        <v>0</v>
      </c>
      <c r="M239" s="2">
        <f t="shared" si="31"/>
        <v>30.99</v>
      </c>
      <c r="N239" s="2">
        <f t="shared" si="32"/>
        <v>0</v>
      </c>
      <c r="T239" s="7">
        <v>3.45</v>
      </c>
      <c r="U239" s="5">
        <v>7085.0062500000004</v>
      </c>
      <c r="V239" s="8">
        <v>27.54</v>
      </c>
      <c r="W239" s="5">
        <v>16964.64</v>
      </c>
      <c r="AN239" s="5" t="str">
        <f t="shared" si="33"/>
        <v/>
      </c>
      <c r="AP239" s="5" t="str">
        <f t="shared" si="34"/>
        <v/>
      </c>
      <c r="AR239" s="5" t="str">
        <f t="shared" si="35"/>
        <v/>
      </c>
      <c r="AU239" s="5">
        <f t="shared" si="38"/>
        <v>24049.646249999998</v>
      </c>
      <c r="AV239" s="11">
        <f t="shared" si="39"/>
        <v>0.29100169085098576</v>
      </c>
      <c r="AW239" s="5">
        <f t="shared" si="40"/>
        <v>291.00169085098577</v>
      </c>
    </row>
    <row r="240" spans="1:49" x14ac:dyDescent="0.25">
      <c r="A240" s="1" t="s">
        <v>305</v>
      </c>
      <c r="B240" s="1" t="s">
        <v>143</v>
      </c>
      <c r="C240" s="1" t="s">
        <v>144</v>
      </c>
      <c r="D240" s="1" t="s">
        <v>331</v>
      </c>
      <c r="E240" s="1" t="s">
        <v>81</v>
      </c>
      <c r="F240" s="1" t="s">
        <v>250</v>
      </c>
      <c r="G240" s="1" t="s">
        <v>53</v>
      </c>
      <c r="H240" s="1" t="s">
        <v>173</v>
      </c>
      <c r="I240" s="2">
        <v>157.63999999999999</v>
      </c>
      <c r="J240" s="2">
        <v>38.659999999999997</v>
      </c>
      <c r="K240" s="2">
        <f t="shared" si="36"/>
        <v>27.49</v>
      </c>
      <c r="L240" s="2" t="b">
        <f t="shared" si="37"/>
        <v>0</v>
      </c>
      <c r="M240" s="2">
        <f t="shared" si="31"/>
        <v>27.49</v>
      </c>
      <c r="N240" s="2">
        <f t="shared" si="32"/>
        <v>0</v>
      </c>
      <c r="T240" s="7">
        <v>18.7</v>
      </c>
      <c r="U240" s="5">
        <v>38402.787499999999</v>
      </c>
      <c r="V240" s="8">
        <v>8.7899999999999991</v>
      </c>
      <c r="W240" s="5">
        <v>5414.6399999999994</v>
      </c>
      <c r="AN240" s="5" t="str">
        <f t="shared" si="33"/>
        <v/>
      </c>
      <c r="AP240" s="5" t="str">
        <f t="shared" si="34"/>
        <v/>
      </c>
      <c r="AR240" s="5" t="str">
        <f t="shared" si="35"/>
        <v/>
      </c>
      <c r="AU240" s="5">
        <f t="shared" si="38"/>
        <v>43817.427499999998</v>
      </c>
      <c r="AV240" s="11">
        <f t="shared" si="39"/>
        <v>0.53019264228223251</v>
      </c>
      <c r="AW240" s="5">
        <f t="shared" si="40"/>
        <v>530.19264228223255</v>
      </c>
    </row>
    <row r="241" spans="1:49" x14ac:dyDescent="0.25">
      <c r="A241" s="1" t="s">
        <v>344</v>
      </c>
      <c r="B241" s="1" t="s">
        <v>346</v>
      </c>
      <c r="C241" s="1" t="s">
        <v>271</v>
      </c>
      <c r="D241" s="1" t="s">
        <v>325</v>
      </c>
      <c r="E241" s="1" t="s">
        <v>71</v>
      </c>
      <c r="F241" s="1" t="s">
        <v>306</v>
      </c>
      <c r="G241" s="1" t="s">
        <v>307</v>
      </c>
      <c r="H241" s="1" t="s">
        <v>54</v>
      </c>
      <c r="I241" s="2">
        <v>10</v>
      </c>
      <c r="J241" s="2">
        <v>3.87</v>
      </c>
      <c r="K241" s="2">
        <f t="shared" si="36"/>
        <v>3.8727610000000001</v>
      </c>
      <c r="L241" s="2" t="b">
        <f t="shared" si="37"/>
        <v>0</v>
      </c>
      <c r="M241" s="2">
        <f t="shared" si="31"/>
        <v>3.8727610000000001</v>
      </c>
      <c r="N241" s="2">
        <f t="shared" si="32"/>
        <v>0</v>
      </c>
      <c r="V241" s="8">
        <v>2.397761</v>
      </c>
      <c r="W241" s="5">
        <v>1477.02</v>
      </c>
      <c r="AB241" s="9">
        <v>1.4750000000000001</v>
      </c>
      <c r="AC241" s="5">
        <v>364.05329999999998</v>
      </c>
      <c r="AN241" s="5" t="str">
        <f t="shared" si="33"/>
        <v/>
      </c>
      <c r="AP241" s="5" t="str">
        <f t="shared" si="34"/>
        <v/>
      </c>
      <c r="AR241" s="5" t="str">
        <f t="shared" si="35"/>
        <v/>
      </c>
      <c r="AU241" s="5">
        <f t="shared" si="38"/>
        <v>1841.0733</v>
      </c>
      <c r="AV241" s="11">
        <f t="shared" si="39"/>
        <v>2.2277061280292398E-2</v>
      </c>
      <c r="AW241" s="5">
        <f t="shared" si="40"/>
        <v>22.277061280292397</v>
      </c>
    </row>
    <row r="242" spans="1:49" x14ac:dyDescent="0.25">
      <c r="A242" s="1" t="s">
        <v>345</v>
      </c>
      <c r="B242" s="1" t="s">
        <v>346</v>
      </c>
      <c r="C242" s="1" t="s">
        <v>271</v>
      </c>
      <c r="D242" s="1" t="s">
        <v>325</v>
      </c>
      <c r="E242" s="1" t="s">
        <v>71</v>
      </c>
      <c r="F242" s="1" t="s">
        <v>306</v>
      </c>
      <c r="G242" s="1" t="s">
        <v>307</v>
      </c>
      <c r="H242" s="1" t="s">
        <v>54</v>
      </c>
      <c r="I242" s="2">
        <v>150</v>
      </c>
      <c r="J242" s="2">
        <v>0.91</v>
      </c>
      <c r="K242" s="2">
        <f t="shared" ref="K242" si="41">SUM(M242:N242)</f>
        <v>0.90500000000000003</v>
      </c>
      <c r="L242" s="2" t="b">
        <f t="shared" ref="L242" si="42">IF(K242&gt;(J242+0.01),1)</f>
        <v>0</v>
      </c>
      <c r="M242" s="2">
        <f t="shared" ref="M242" si="43">SUM(P242,R242,T242,V242,X242,Z242,AB242,AD242,AG242,AI242,AK242)</f>
        <v>0.90500000000000003</v>
      </c>
      <c r="N242" s="2">
        <f t="shared" ref="N242" si="44">SUM(O242,AF242,AM242,AO242,AQ242,AS242,AT242)</f>
        <v>0</v>
      </c>
      <c r="V242" s="8">
        <v>0.90500000000000003</v>
      </c>
      <c r="W242" s="5">
        <v>557.95799999999997</v>
      </c>
      <c r="AU242" s="5">
        <f t="shared" si="38"/>
        <v>557.95799999999997</v>
      </c>
      <c r="AV242" s="11">
        <f t="shared" si="39"/>
        <v>6.7513143326935355E-3</v>
      </c>
      <c r="AW242" s="5">
        <f t="shared" si="40"/>
        <v>6.7513143326935348</v>
      </c>
    </row>
    <row r="243" spans="1:49" x14ac:dyDescent="0.25">
      <c r="B243" s="29" t="s">
        <v>314</v>
      </c>
      <c r="K243" s="2">
        <f>SUM(M243:N243)</f>
        <v>0</v>
      </c>
      <c r="L243" s="2" t="b">
        <f>IF(K243&gt;J243,1)</f>
        <v>0</v>
      </c>
      <c r="AN243" s="5" t="str">
        <f t="shared" si="33"/>
        <v/>
      </c>
      <c r="AP243" s="5" t="str">
        <f t="shared" si="34"/>
        <v/>
      </c>
      <c r="AR243" s="5" t="str">
        <f t="shared" si="35"/>
        <v/>
      </c>
      <c r="AU243" s="5">
        <f t="shared" si="38"/>
        <v>0</v>
      </c>
      <c r="AV243" s="11">
        <f t="shared" si="39"/>
        <v>0</v>
      </c>
      <c r="AW243" s="5">
        <f t="shared" si="40"/>
        <v>0</v>
      </c>
    </row>
    <row r="244" spans="1:49" x14ac:dyDescent="0.25">
      <c r="B244" s="1" t="s">
        <v>308</v>
      </c>
      <c r="C244" s="1" t="s">
        <v>355</v>
      </c>
      <c r="D244" s="1" t="s">
        <v>320</v>
      </c>
      <c r="J244" s="2">
        <v>25.43</v>
      </c>
      <c r="K244" s="2">
        <f t="shared" ref="K244:K262" si="45">SUM(M244:N244)</f>
        <v>22.35</v>
      </c>
      <c r="L244" s="2" t="b">
        <f t="shared" ref="L244:L262" si="46">IF(K244&gt;J244,1)</f>
        <v>0</v>
      </c>
      <c r="M244" s="2">
        <f t="shared" si="31"/>
        <v>22.35</v>
      </c>
      <c r="N244" s="2">
        <f t="shared" si="32"/>
        <v>0</v>
      </c>
      <c r="AI244" s="9">
        <v>22.35</v>
      </c>
      <c r="AJ244" s="5">
        <v>62384.437499999993</v>
      </c>
      <c r="AN244" s="5" t="str">
        <f t="shared" si="33"/>
        <v/>
      </c>
      <c r="AP244" s="5" t="str">
        <f t="shared" si="34"/>
        <v/>
      </c>
      <c r="AR244" s="5" t="str">
        <f t="shared" si="35"/>
        <v/>
      </c>
      <c r="AU244" s="5">
        <f t="shared" si="38"/>
        <v>62384.437499999993</v>
      </c>
      <c r="AV244" s="11">
        <f t="shared" si="39"/>
        <v>0.75485421309627976</v>
      </c>
      <c r="AW244" s="5">
        <f t="shared" si="40"/>
        <v>754.85421309627975</v>
      </c>
    </row>
    <row r="245" spans="1:49" x14ac:dyDescent="0.25">
      <c r="B245" s="1" t="s">
        <v>309</v>
      </c>
      <c r="C245" s="1" t="s">
        <v>355</v>
      </c>
      <c r="D245" s="1" t="s">
        <v>320</v>
      </c>
      <c r="J245" s="2">
        <v>17.34</v>
      </c>
      <c r="K245" s="2">
        <f t="shared" si="45"/>
        <v>17.349999999999991</v>
      </c>
      <c r="L245" s="2">
        <f t="shared" si="46"/>
        <v>1</v>
      </c>
      <c r="M245" s="2">
        <f t="shared" si="31"/>
        <v>17.349999999999991</v>
      </c>
      <c r="N245" s="2">
        <f t="shared" si="32"/>
        <v>0</v>
      </c>
      <c r="AI245" s="9">
        <v>17.349999999999991</v>
      </c>
      <c r="AJ245" s="5">
        <v>48428.1875</v>
      </c>
      <c r="AN245" s="5" t="str">
        <f t="shared" si="33"/>
        <v/>
      </c>
      <c r="AP245" s="5" t="str">
        <f t="shared" si="34"/>
        <v/>
      </c>
      <c r="AR245" s="5" t="str">
        <f t="shared" si="35"/>
        <v/>
      </c>
      <c r="AU245" s="5">
        <f t="shared" si="38"/>
        <v>48428.1875</v>
      </c>
      <c r="AV245" s="11">
        <f t="shared" si="39"/>
        <v>0.58598302448413664</v>
      </c>
      <c r="AW245" s="5">
        <f t="shared" si="40"/>
        <v>585.98302448413665</v>
      </c>
    </row>
    <row r="246" spans="1:49" x14ac:dyDescent="0.25">
      <c r="B246" s="1" t="s">
        <v>310</v>
      </c>
      <c r="C246" s="1" t="s">
        <v>355</v>
      </c>
      <c r="D246" s="1" t="s">
        <v>320</v>
      </c>
      <c r="J246" s="2">
        <v>4.8900000000000006</v>
      </c>
      <c r="K246" s="2">
        <f t="shared" si="45"/>
        <v>1.42</v>
      </c>
      <c r="L246" s="2" t="b">
        <f t="shared" si="46"/>
        <v>0</v>
      </c>
      <c r="M246" s="2">
        <f t="shared" si="31"/>
        <v>1.42</v>
      </c>
      <c r="N246" s="2">
        <f t="shared" si="32"/>
        <v>0</v>
      </c>
      <c r="AI246" s="9">
        <v>1.42</v>
      </c>
      <c r="AJ246" s="5">
        <v>3963.5749999999998</v>
      </c>
      <c r="AN246" s="5" t="str">
        <f t="shared" si="33"/>
        <v/>
      </c>
      <c r="AP246" s="5" t="str">
        <f t="shared" si="34"/>
        <v/>
      </c>
      <c r="AR246" s="5" t="str">
        <f t="shared" si="35"/>
        <v/>
      </c>
      <c r="AU246" s="5">
        <f t="shared" si="38"/>
        <v>3963.5749999999998</v>
      </c>
      <c r="AV246" s="11">
        <f t="shared" si="39"/>
        <v>4.795941756584865E-2</v>
      </c>
      <c r="AW246" s="5">
        <f t="shared" si="40"/>
        <v>47.959417565848653</v>
      </c>
    </row>
    <row r="247" spans="1:49" x14ac:dyDescent="0.25">
      <c r="B247" s="1" t="s">
        <v>311</v>
      </c>
      <c r="C247" s="1" t="s">
        <v>355</v>
      </c>
      <c r="D247" s="1" t="s">
        <v>320</v>
      </c>
      <c r="J247" s="2">
        <v>10.43</v>
      </c>
      <c r="K247" s="2">
        <f t="shared" si="45"/>
        <v>5.44</v>
      </c>
      <c r="L247" s="2" t="b">
        <f t="shared" si="46"/>
        <v>0</v>
      </c>
      <c r="M247" s="2">
        <f t="shared" si="31"/>
        <v>5.44</v>
      </c>
      <c r="N247" s="2">
        <f t="shared" si="32"/>
        <v>0</v>
      </c>
      <c r="AI247" s="9">
        <v>5.44</v>
      </c>
      <c r="AJ247" s="5">
        <v>15184.4</v>
      </c>
      <c r="AN247" s="5" t="str">
        <f t="shared" si="33"/>
        <v/>
      </c>
      <c r="AP247" s="5" t="str">
        <f t="shared" si="34"/>
        <v/>
      </c>
      <c r="AR247" s="5" t="str">
        <f t="shared" si="35"/>
        <v/>
      </c>
      <c r="AU247" s="5">
        <f t="shared" si="38"/>
        <v>15184.4</v>
      </c>
      <c r="AV247" s="11">
        <f t="shared" si="39"/>
        <v>0.1837318532100117</v>
      </c>
      <c r="AW247" s="5">
        <f t="shared" si="40"/>
        <v>183.73185321001171</v>
      </c>
    </row>
    <row r="248" spans="1:49" x14ac:dyDescent="0.25">
      <c r="B248" s="1" t="s">
        <v>312</v>
      </c>
      <c r="C248" s="1" t="s">
        <v>355</v>
      </c>
      <c r="D248" s="1" t="s">
        <v>320</v>
      </c>
      <c r="J248" s="2">
        <v>17.96</v>
      </c>
      <c r="K248" s="2">
        <f t="shared" si="45"/>
        <v>16.68</v>
      </c>
      <c r="L248" s="2" t="b">
        <f t="shared" si="46"/>
        <v>0</v>
      </c>
      <c r="M248" s="2">
        <f t="shared" si="31"/>
        <v>16.68</v>
      </c>
      <c r="N248" s="2">
        <f t="shared" si="32"/>
        <v>0</v>
      </c>
      <c r="AI248" s="9">
        <v>16.68</v>
      </c>
      <c r="AJ248" s="5">
        <v>45002.925000000003</v>
      </c>
      <c r="AN248" s="5" t="str">
        <f t="shared" si="33"/>
        <v/>
      </c>
      <c r="AP248" s="5" t="str">
        <f t="shared" si="34"/>
        <v/>
      </c>
      <c r="AR248" s="5" t="str">
        <f t="shared" si="35"/>
        <v/>
      </c>
      <c r="AU248" s="5">
        <f t="shared" si="38"/>
        <v>45002.925000000003</v>
      </c>
      <c r="AV248" s="11">
        <f t="shared" si="39"/>
        <v>0.54453720990761356</v>
      </c>
      <c r="AW248" s="5">
        <f t="shared" si="40"/>
        <v>544.5372099076136</v>
      </c>
    </row>
    <row r="249" spans="1:49" x14ac:dyDescent="0.25">
      <c r="B249" s="29" t="s">
        <v>315</v>
      </c>
      <c r="K249" s="2">
        <f t="shared" si="45"/>
        <v>0</v>
      </c>
      <c r="L249" s="2" t="b">
        <f t="shared" si="46"/>
        <v>0</v>
      </c>
      <c r="AN249" s="5" t="str">
        <f t="shared" si="33"/>
        <v/>
      </c>
      <c r="AP249" s="5" t="str">
        <f t="shared" si="34"/>
        <v/>
      </c>
      <c r="AR249" s="5" t="str">
        <f t="shared" si="35"/>
        <v/>
      </c>
      <c r="AU249" s="5">
        <f t="shared" si="38"/>
        <v>0</v>
      </c>
      <c r="AV249" s="11">
        <f t="shared" si="39"/>
        <v>0</v>
      </c>
      <c r="AW249" s="5">
        <f t="shared" si="40"/>
        <v>0</v>
      </c>
    </row>
    <row r="250" spans="1:49" x14ac:dyDescent="0.25">
      <c r="B250" s="1" t="s">
        <v>347</v>
      </c>
      <c r="C250" s="1" t="s">
        <v>356</v>
      </c>
      <c r="D250" s="1" t="s">
        <v>357</v>
      </c>
      <c r="J250" s="2">
        <v>14.71</v>
      </c>
      <c r="K250" s="2">
        <f t="shared" si="45"/>
        <v>14.65</v>
      </c>
      <c r="L250" s="2" t="b">
        <f t="shared" si="46"/>
        <v>0</v>
      </c>
      <c r="M250" s="2">
        <f t="shared" si="31"/>
        <v>14.65</v>
      </c>
      <c r="N250" s="2">
        <f t="shared" si="32"/>
        <v>0</v>
      </c>
      <c r="AI250" s="9">
        <v>14.65</v>
      </c>
      <c r="AJ250" s="5">
        <v>40891.8125</v>
      </c>
      <c r="AN250" s="5" t="str">
        <f t="shared" si="33"/>
        <v/>
      </c>
      <c r="AP250" s="5" t="str">
        <f t="shared" si="34"/>
        <v/>
      </c>
      <c r="AR250" s="5" t="str">
        <f t="shared" si="35"/>
        <v/>
      </c>
      <c r="AU250" s="5">
        <f t="shared" si="38"/>
        <v>40891.8125</v>
      </c>
      <c r="AV250" s="11">
        <f t="shared" si="39"/>
        <v>0.49479258263357939</v>
      </c>
      <c r="AW250" s="5">
        <f t="shared" si="40"/>
        <v>494.7925826335794</v>
      </c>
    </row>
    <row r="251" spans="1:49" x14ac:dyDescent="0.25">
      <c r="B251" s="1" t="s">
        <v>348</v>
      </c>
      <c r="C251" s="1" t="s">
        <v>356</v>
      </c>
      <c r="D251" s="1" t="s">
        <v>357</v>
      </c>
      <c r="J251" s="2">
        <v>3.98</v>
      </c>
      <c r="K251" s="2">
        <f t="shared" si="45"/>
        <v>2.75</v>
      </c>
      <c r="L251" s="2" t="b">
        <f t="shared" si="46"/>
        <v>0</v>
      </c>
      <c r="M251" s="2">
        <f t="shared" si="31"/>
        <v>2.75</v>
      </c>
      <c r="N251" s="2">
        <f t="shared" si="32"/>
        <v>0</v>
      </c>
      <c r="AI251" s="9">
        <v>2.75</v>
      </c>
      <c r="AJ251" s="5">
        <v>7675.9375</v>
      </c>
      <c r="AN251" s="5" t="str">
        <f t="shared" si="33"/>
        <v/>
      </c>
      <c r="AP251" s="5" t="str">
        <f t="shared" si="34"/>
        <v/>
      </c>
      <c r="AR251" s="5" t="str">
        <f t="shared" si="35"/>
        <v/>
      </c>
      <c r="AU251" s="5">
        <f t="shared" si="38"/>
        <v>7675.9375</v>
      </c>
      <c r="AV251" s="11">
        <f t="shared" si="39"/>
        <v>9.2879153736678724E-2</v>
      </c>
      <c r="AW251" s="5">
        <f t="shared" si="40"/>
        <v>92.879153736678717</v>
      </c>
    </row>
    <row r="252" spans="1:49" x14ac:dyDescent="0.25">
      <c r="B252" s="1" t="s">
        <v>349</v>
      </c>
      <c r="C252" s="1" t="s">
        <v>356</v>
      </c>
      <c r="D252" s="1" t="s">
        <v>357</v>
      </c>
      <c r="J252" s="2">
        <v>7.82</v>
      </c>
      <c r="K252" s="2">
        <f t="shared" si="45"/>
        <v>10.45</v>
      </c>
      <c r="L252" s="2">
        <f t="shared" si="46"/>
        <v>1</v>
      </c>
      <c r="M252" s="2">
        <f>SUM(P252,R252,T252,V252,X252,Z252,AB252,AD252,AG252,AI252,AK252)</f>
        <v>10.45</v>
      </c>
      <c r="N252" s="2">
        <f>SUM(O252,AF252,AM252,AO252,AQ252,AS252,AT252)</f>
        <v>0</v>
      </c>
      <c r="AI252" s="9">
        <v>10.45</v>
      </c>
      <c r="AJ252" s="5">
        <v>29168.5625</v>
      </c>
      <c r="AN252" s="5" t="str">
        <f t="shared" si="33"/>
        <v/>
      </c>
      <c r="AP252" s="5" t="str">
        <f t="shared" si="34"/>
        <v/>
      </c>
      <c r="AR252" s="5" t="str">
        <f t="shared" si="35"/>
        <v/>
      </c>
      <c r="AU252" s="5">
        <f t="shared" si="38"/>
        <v>29168.5625</v>
      </c>
      <c r="AV252" s="11">
        <f t="shared" si="39"/>
        <v>0.35294078419937913</v>
      </c>
      <c r="AW252" s="5">
        <f t="shared" si="40"/>
        <v>352.9407841993791</v>
      </c>
    </row>
    <row r="253" spans="1:49" x14ac:dyDescent="0.25">
      <c r="B253" s="1" t="s">
        <v>350</v>
      </c>
      <c r="C253" s="1" t="s">
        <v>356</v>
      </c>
      <c r="D253" s="1" t="s">
        <v>357</v>
      </c>
      <c r="J253" s="2">
        <v>7.97</v>
      </c>
      <c r="K253" s="2">
        <f t="shared" si="45"/>
        <v>3.9899999999999989</v>
      </c>
      <c r="L253" s="2" t="b">
        <f t="shared" si="46"/>
        <v>0</v>
      </c>
      <c r="M253" s="2">
        <f t="shared" si="31"/>
        <v>3.9899999999999989</v>
      </c>
      <c r="N253" s="2">
        <f t="shared" si="32"/>
        <v>0</v>
      </c>
      <c r="AI253" s="9">
        <v>3.9899999999999989</v>
      </c>
      <c r="AJ253" s="5">
        <v>11137.0875</v>
      </c>
      <c r="AN253" s="5" t="str">
        <f t="shared" si="33"/>
        <v/>
      </c>
      <c r="AP253" s="5" t="str">
        <f t="shared" si="34"/>
        <v/>
      </c>
      <c r="AR253" s="5" t="str">
        <f t="shared" si="35"/>
        <v/>
      </c>
      <c r="AU253" s="5">
        <f t="shared" si="38"/>
        <v>11137.0875</v>
      </c>
      <c r="AV253" s="11">
        <f t="shared" si="39"/>
        <v>0.13475920851249024</v>
      </c>
      <c r="AW253" s="5">
        <f t="shared" si="40"/>
        <v>134.75920851249023</v>
      </c>
    </row>
    <row r="254" spans="1:49" x14ac:dyDescent="0.25">
      <c r="B254" s="29" t="s">
        <v>316</v>
      </c>
      <c r="K254" s="2">
        <f t="shared" si="45"/>
        <v>0</v>
      </c>
      <c r="L254" s="2" t="b">
        <f t="shared" si="46"/>
        <v>0</v>
      </c>
      <c r="AN254" s="5" t="str">
        <f t="shared" si="33"/>
        <v/>
      </c>
      <c r="AP254" s="5" t="str">
        <f t="shared" si="34"/>
        <v/>
      </c>
      <c r="AR254" s="5" t="str">
        <f t="shared" si="35"/>
        <v/>
      </c>
      <c r="AU254" s="5">
        <f t="shared" si="38"/>
        <v>0</v>
      </c>
      <c r="AV254" s="11">
        <f t="shared" si="39"/>
        <v>0</v>
      </c>
      <c r="AW254" s="5">
        <f t="shared" si="40"/>
        <v>0</v>
      </c>
    </row>
    <row r="255" spans="1:49" x14ac:dyDescent="0.25">
      <c r="B255" s="1" t="s">
        <v>351</v>
      </c>
      <c r="C255" s="1" t="s">
        <v>358</v>
      </c>
      <c r="D255" s="1" t="s">
        <v>359</v>
      </c>
      <c r="J255" s="2">
        <v>12.07</v>
      </c>
      <c r="K255" s="2">
        <f t="shared" si="45"/>
        <v>13.28</v>
      </c>
      <c r="L255" s="2">
        <f t="shared" si="46"/>
        <v>1</v>
      </c>
      <c r="M255" s="2">
        <f t="shared" si="31"/>
        <v>13.28</v>
      </c>
      <c r="N255" s="2">
        <f t="shared" si="32"/>
        <v>0</v>
      </c>
      <c r="AI255" s="9">
        <v>13.28</v>
      </c>
      <c r="AJ255" s="5">
        <v>32526.037500000009</v>
      </c>
      <c r="AN255" s="5" t="str">
        <f t="shared" si="33"/>
        <v/>
      </c>
      <c r="AP255" s="5" t="str">
        <f t="shared" si="34"/>
        <v/>
      </c>
      <c r="AR255" s="5" t="str">
        <f t="shared" si="35"/>
        <v/>
      </c>
      <c r="AU255" s="5">
        <f t="shared" si="38"/>
        <v>32526.037500000009</v>
      </c>
      <c r="AV255" s="41">
        <f t="shared" si="39"/>
        <v>0.3935663672883577</v>
      </c>
      <c r="AW255" s="5">
        <f t="shared" si="40"/>
        <v>393.5663672883577</v>
      </c>
    </row>
    <row r="256" spans="1:49" x14ac:dyDescent="0.25">
      <c r="B256" s="1" t="s">
        <v>348</v>
      </c>
      <c r="C256" s="1" t="s">
        <v>358</v>
      </c>
      <c r="D256" s="1" t="s">
        <v>359</v>
      </c>
      <c r="J256" s="2">
        <v>4.7899999999999991</v>
      </c>
      <c r="K256" s="2">
        <f t="shared" si="45"/>
        <v>5.26</v>
      </c>
      <c r="L256" s="2">
        <f t="shared" si="46"/>
        <v>1</v>
      </c>
      <c r="M256" s="2">
        <f>SUM(P256,R256,T256,V256,X256,Z256,AB256,AD256,AG256,AI256,AK256)</f>
        <v>5.26</v>
      </c>
      <c r="N256" s="2">
        <f>SUM(O256,AF256,AM256,AO256,AQ256,AS256,AT256)</f>
        <v>0</v>
      </c>
      <c r="AI256" s="9">
        <v>5.26</v>
      </c>
      <c r="AJ256" s="5">
        <v>14681.975</v>
      </c>
      <c r="AN256" s="5" t="str">
        <f t="shared" si="33"/>
        <v/>
      </c>
      <c r="AP256" s="5" t="str">
        <f t="shared" si="34"/>
        <v/>
      </c>
      <c r="AR256" s="5" t="str">
        <f t="shared" si="35"/>
        <v/>
      </c>
      <c r="AU256" s="5">
        <f t="shared" si="38"/>
        <v>14681.975</v>
      </c>
      <c r="AV256" s="41">
        <f t="shared" si="39"/>
        <v>0.17765249041997458</v>
      </c>
      <c r="AW256" s="5">
        <f t="shared" si="40"/>
        <v>177.65249041997458</v>
      </c>
    </row>
    <row r="257" spans="1:49" x14ac:dyDescent="0.25">
      <c r="B257" s="1" t="s">
        <v>348</v>
      </c>
      <c r="C257" s="1" t="s">
        <v>358</v>
      </c>
      <c r="D257" s="1" t="s">
        <v>359</v>
      </c>
      <c r="J257" s="2">
        <v>0.05</v>
      </c>
      <c r="K257" s="2">
        <f t="shared" si="45"/>
        <v>0.05</v>
      </c>
      <c r="L257" s="2" t="b">
        <f t="shared" si="46"/>
        <v>0</v>
      </c>
      <c r="M257" s="2">
        <f t="shared" si="31"/>
        <v>0.05</v>
      </c>
      <c r="N257" s="2">
        <f t="shared" si="32"/>
        <v>0</v>
      </c>
      <c r="AI257" s="9">
        <v>0.05</v>
      </c>
      <c r="AJ257" s="5">
        <v>139.5625</v>
      </c>
      <c r="AN257" s="5" t="str">
        <f t="shared" si="33"/>
        <v/>
      </c>
      <c r="AP257" s="5" t="str">
        <f t="shared" si="34"/>
        <v/>
      </c>
      <c r="AR257" s="5" t="str">
        <f t="shared" si="35"/>
        <v/>
      </c>
      <c r="AU257" s="5">
        <f t="shared" si="38"/>
        <v>139.5625</v>
      </c>
      <c r="AV257" s="41">
        <f t="shared" si="39"/>
        <v>1.6887118861214313E-3</v>
      </c>
      <c r="AW257" s="5">
        <f t="shared" si="40"/>
        <v>1.6887118861214314</v>
      </c>
    </row>
    <row r="258" spans="1:49" x14ac:dyDescent="0.25">
      <c r="B258" s="1" t="s">
        <v>353</v>
      </c>
      <c r="C258" s="1" t="s">
        <v>358</v>
      </c>
      <c r="D258" s="1" t="s">
        <v>359</v>
      </c>
      <c r="J258" s="2">
        <v>16.489999999999998</v>
      </c>
      <c r="K258" s="2">
        <f t="shared" si="45"/>
        <v>16.34</v>
      </c>
      <c r="L258" s="2" t="b">
        <f t="shared" si="46"/>
        <v>0</v>
      </c>
      <c r="M258" s="2">
        <f t="shared" si="31"/>
        <v>16.34</v>
      </c>
      <c r="N258" s="2">
        <f t="shared" si="32"/>
        <v>0</v>
      </c>
      <c r="AI258" s="9">
        <v>16.34</v>
      </c>
      <c r="AJ258" s="5">
        <v>44400.8125</v>
      </c>
      <c r="AN258" s="5" t="str">
        <f t="shared" ref="AN258:AN262" si="47">IF(AM258&gt;0,AM258*$AN$1,"")</f>
        <v/>
      </c>
      <c r="AP258" s="5" t="str">
        <f t="shared" ref="AP258:AP262" si="48">IF(AO258&gt;0,AO258*$AP$1,"")</f>
        <v/>
      </c>
      <c r="AR258" s="5" t="str">
        <f t="shared" ref="AR258:AR262" si="49">IF(AQ258&gt;0,AQ258*$AR$1,"")</f>
        <v/>
      </c>
      <c r="AU258" s="5">
        <f t="shared" si="38"/>
        <v>44400.8125</v>
      </c>
      <c r="AV258" s="41">
        <f t="shared" si="39"/>
        <v>0.53725162434177542</v>
      </c>
      <c r="AW258" s="5">
        <f t="shared" si="40"/>
        <v>537.25162434177548</v>
      </c>
    </row>
    <row r="259" spans="1:49" x14ac:dyDescent="0.25">
      <c r="B259" s="1" t="s">
        <v>349</v>
      </c>
      <c r="C259" s="1" t="s">
        <v>358</v>
      </c>
      <c r="D259" s="1" t="s">
        <v>359</v>
      </c>
      <c r="J259" s="2">
        <v>0.04</v>
      </c>
      <c r="K259" s="2">
        <f t="shared" si="45"/>
        <v>0.04</v>
      </c>
      <c r="L259" s="2" t="b">
        <f t="shared" si="46"/>
        <v>0</v>
      </c>
      <c r="M259" s="2">
        <f t="shared" si="31"/>
        <v>0.04</v>
      </c>
      <c r="N259" s="2">
        <f t="shared" si="32"/>
        <v>0</v>
      </c>
      <c r="AI259" s="9">
        <v>0.04</v>
      </c>
      <c r="AJ259" s="5">
        <v>111.65</v>
      </c>
      <c r="AN259" s="5" t="str">
        <f t="shared" si="47"/>
        <v/>
      </c>
      <c r="AP259" s="5" t="str">
        <f t="shared" si="48"/>
        <v/>
      </c>
      <c r="AR259" s="5" t="str">
        <f t="shared" si="49"/>
        <v/>
      </c>
      <c r="AU259" s="5">
        <f t="shared" si="38"/>
        <v>111.65</v>
      </c>
      <c r="AV259" s="41">
        <f t="shared" si="39"/>
        <v>1.3509695088971452E-3</v>
      </c>
      <c r="AW259" s="5">
        <f t="shared" si="40"/>
        <v>1.3509695088971452</v>
      </c>
    </row>
    <row r="260" spans="1:49" x14ac:dyDescent="0.25">
      <c r="B260" s="1" t="s">
        <v>352</v>
      </c>
      <c r="C260" s="1" t="s">
        <v>358</v>
      </c>
      <c r="D260" s="1" t="s">
        <v>359</v>
      </c>
      <c r="J260" s="2">
        <v>4.01</v>
      </c>
      <c r="K260" s="2">
        <f t="shared" si="45"/>
        <v>2.3199999999999998</v>
      </c>
      <c r="L260" s="2" t="b">
        <f t="shared" si="46"/>
        <v>0</v>
      </c>
      <c r="M260" s="2">
        <f>SUM(P260,R260,T260,V260,X260,Z260,AB260,AD260,AG260,AI260,AK260)</f>
        <v>2.3199999999999998</v>
      </c>
      <c r="N260" s="2">
        <f>SUM(O260,AF260,AM260,AO260,AQ260,AS260,AT260)</f>
        <v>0</v>
      </c>
      <c r="AI260" s="9">
        <v>2.3199999999999998</v>
      </c>
      <c r="AJ260" s="5">
        <v>6475.7000000000007</v>
      </c>
      <c r="AN260" s="5" t="str">
        <f t="shared" si="47"/>
        <v/>
      </c>
      <c r="AP260" s="5" t="str">
        <f t="shared" si="48"/>
        <v/>
      </c>
      <c r="AR260" s="5" t="str">
        <f t="shared" si="49"/>
        <v/>
      </c>
      <c r="AU260" s="5">
        <f t="shared" ref="AU260:AU262" si="50">SUM(Q260,S260,U260,W260,Y260,AA260,AC260,AE260,AH260,AJ260,AL260)</f>
        <v>6475.7000000000007</v>
      </c>
      <c r="AV260" s="41">
        <f t="shared" ref="AV260:AV262" si="51">(AU260/$AU$263)*100</f>
        <v>7.8356231516034422E-2</v>
      </c>
      <c r="AW260" s="5">
        <f t="shared" ref="AW260:AW262" si="52">(AV260/100)*$AW$1</f>
        <v>78.356231516034427</v>
      </c>
    </row>
    <row r="261" spans="1:49" x14ac:dyDescent="0.25">
      <c r="B261" s="1" t="s">
        <v>353</v>
      </c>
      <c r="C261" s="1" t="s">
        <v>358</v>
      </c>
      <c r="D261" s="1" t="s">
        <v>359</v>
      </c>
      <c r="J261" s="2">
        <v>0.02</v>
      </c>
      <c r="K261" s="2">
        <f t="shared" si="45"/>
        <v>0.02</v>
      </c>
      <c r="L261" s="2" t="b">
        <f t="shared" si="46"/>
        <v>0</v>
      </c>
      <c r="M261" s="2">
        <f t="shared" si="31"/>
        <v>0.02</v>
      </c>
      <c r="N261" s="2">
        <f t="shared" ref="N261:N262" si="53">SUM(O261,AF261,AM261,AO261,AQ261,AS261,AT261)</f>
        <v>0</v>
      </c>
      <c r="AI261" s="9">
        <v>0.02</v>
      </c>
      <c r="AJ261" s="5">
        <v>55.825000000000003</v>
      </c>
      <c r="AN261" s="5" t="str">
        <f t="shared" si="47"/>
        <v/>
      </c>
      <c r="AP261" s="5" t="str">
        <f t="shared" si="48"/>
        <v/>
      </c>
      <c r="AR261" s="5" t="str">
        <f t="shared" si="49"/>
        <v/>
      </c>
      <c r="AU261" s="5">
        <f t="shared" si="50"/>
        <v>55.825000000000003</v>
      </c>
      <c r="AV261" s="41">
        <f t="shared" si="51"/>
        <v>6.7548475444857258E-4</v>
      </c>
      <c r="AW261" s="5">
        <f t="shared" si="52"/>
        <v>0.67548475444857259</v>
      </c>
    </row>
    <row r="262" spans="1:49" ht="15.75" thickBot="1" x14ac:dyDescent="0.3">
      <c r="B262" s="1" t="s">
        <v>354</v>
      </c>
      <c r="C262" s="1" t="s">
        <v>358</v>
      </c>
      <c r="D262" s="1" t="s">
        <v>359</v>
      </c>
      <c r="J262" s="2">
        <v>4.870000000000001</v>
      </c>
      <c r="K262" s="2">
        <f t="shared" si="45"/>
        <v>1.92</v>
      </c>
      <c r="L262" s="2" t="b">
        <f t="shared" si="46"/>
        <v>0</v>
      </c>
      <c r="M262" s="2">
        <f t="shared" si="31"/>
        <v>1.92</v>
      </c>
      <c r="N262" s="2">
        <f t="shared" si="53"/>
        <v>0</v>
      </c>
      <c r="AI262" s="9">
        <v>1.92</v>
      </c>
      <c r="AJ262" s="5">
        <v>5359.1999999999989</v>
      </c>
      <c r="AN262" s="5" t="str">
        <f t="shared" si="47"/>
        <v/>
      </c>
      <c r="AP262" s="5" t="str">
        <f t="shared" si="48"/>
        <v/>
      </c>
      <c r="AR262" s="5" t="str">
        <f t="shared" si="49"/>
        <v/>
      </c>
      <c r="AU262" s="5">
        <f t="shared" si="50"/>
        <v>5359.1999999999989</v>
      </c>
      <c r="AV262" s="41">
        <f t="shared" si="51"/>
        <v>6.4846536427062951E-2</v>
      </c>
      <c r="AW262" s="5">
        <f t="shared" si="52"/>
        <v>64.846536427062944</v>
      </c>
    </row>
    <row r="263" spans="1:49" ht="15.75" thickTop="1" x14ac:dyDescent="0.2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>
        <f t="shared" ref="M263:AW263" si="54">SUM(M3:M262)</f>
        <v>5238.2977609999971</v>
      </c>
      <c r="N263" s="20">
        <f t="shared" si="54"/>
        <v>641.78</v>
      </c>
      <c r="O263" s="21">
        <f t="shared" si="54"/>
        <v>0</v>
      </c>
      <c r="P263" s="22">
        <f t="shared" si="54"/>
        <v>108.52</v>
      </c>
      <c r="Q263" s="23">
        <f t="shared" si="54"/>
        <v>393161.49000000005</v>
      </c>
      <c r="R263" s="24">
        <f t="shared" si="54"/>
        <v>771.31999999999982</v>
      </c>
      <c r="S263" s="23">
        <f t="shared" si="54"/>
        <v>2498716.2950000009</v>
      </c>
      <c r="T263" s="25">
        <f t="shared" si="54"/>
        <v>1849.1500000000003</v>
      </c>
      <c r="U263" s="23">
        <f t="shared" si="54"/>
        <v>3687201.3532499997</v>
      </c>
      <c r="V263" s="26">
        <f>SUM(V3:V262)</f>
        <v>2021.4827609999995</v>
      </c>
      <c r="W263" s="23">
        <f t="shared" si="54"/>
        <v>1235154.3379999993</v>
      </c>
      <c r="X263" s="20">
        <f t="shared" si="54"/>
        <v>0</v>
      </c>
      <c r="Y263" s="23">
        <f t="shared" si="54"/>
        <v>0</v>
      </c>
      <c r="Z263" s="20">
        <f t="shared" si="54"/>
        <v>8.16</v>
      </c>
      <c r="AA263" s="23">
        <f t="shared" si="54"/>
        <v>5026.5599999999995</v>
      </c>
      <c r="AB263" s="27">
        <f t="shared" si="54"/>
        <v>67.064999999999998</v>
      </c>
      <c r="AC263" s="23">
        <f t="shared" si="54"/>
        <v>16114.105799999996</v>
      </c>
      <c r="AD263" s="28">
        <f t="shared" si="54"/>
        <v>32.54</v>
      </c>
      <c r="AE263" s="23">
        <f t="shared" si="54"/>
        <v>6855.4600000000009</v>
      </c>
      <c r="AF263" s="20">
        <f t="shared" si="54"/>
        <v>0</v>
      </c>
      <c r="AG263" s="20">
        <f t="shared" si="54"/>
        <v>245.75</v>
      </c>
      <c r="AH263" s="23">
        <f t="shared" si="54"/>
        <v>54617.937499999993</v>
      </c>
      <c r="AI263" s="27">
        <f t="shared" si="54"/>
        <v>134.30999999999997</v>
      </c>
      <c r="AJ263" s="23">
        <f t="shared" si="54"/>
        <v>367587.68750000006</v>
      </c>
      <c r="AK263" s="20">
        <f t="shared" si="54"/>
        <v>0</v>
      </c>
      <c r="AL263" s="23">
        <f t="shared" si="54"/>
        <v>0</v>
      </c>
      <c r="AM263" s="21">
        <f t="shared" si="54"/>
        <v>1.9900000000000002</v>
      </c>
      <c r="AN263" s="23">
        <f t="shared" si="54"/>
        <v>9902.2400000000016</v>
      </c>
      <c r="AO263" s="21">
        <f t="shared" si="54"/>
        <v>11.979999999999999</v>
      </c>
      <c r="AP263" s="23">
        <f t="shared" si="54"/>
        <v>99350.140000000014</v>
      </c>
      <c r="AQ263" s="20">
        <f t="shared" si="54"/>
        <v>0</v>
      </c>
      <c r="AR263" s="23">
        <f t="shared" si="54"/>
        <v>0</v>
      </c>
      <c r="AS263" s="20">
        <f t="shared" si="54"/>
        <v>21.68</v>
      </c>
      <c r="AT263" s="20">
        <f t="shared" si="54"/>
        <v>606.13000000000011</v>
      </c>
      <c r="AU263" s="23">
        <f t="shared" si="54"/>
        <v>8264435.2270499971</v>
      </c>
      <c r="AV263" s="20">
        <f t="shared" si="54"/>
        <v>100.00000000000006</v>
      </c>
      <c r="AW263" s="23">
        <f t="shared" si="54"/>
        <v>100000.0000000001</v>
      </c>
    </row>
    <row r="266" spans="1:49" x14ac:dyDescent="0.25">
      <c r="B266" s="29" t="s">
        <v>313</v>
      </c>
      <c r="C266" s="1">
        <f>SUM(M263,N263)</f>
        <v>5880.0777609999968</v>
      </c>
    </row>
  </sheetData>
  <conditionalFormatting sqref="I294:I437">
    <cfRule type="notContainsText" dxfId="39" priority="7" operator="notContains" text="#########">
      <formula>ISERROR(SEARCH("#########",I294))</formula>
    </cfRule>
  </conditionalFormatting>
  <conditionalFormatting sqref="J279:L279">
    <cfRule type="notContainsText" dxfId="38" priority="170" operator="notContains" text="#########">
      <formula>ISERROR(SEARCH("#########",J279))</formula>
    </cfRule>
  </conditionalFormatting>
  <conditionalFormatting sqref="J291:L291">
    <cfRule type="notContainsText" dxfId="37" priority="171" operator="notContains" text="#########">
      <formula>ISERROR(SEARCH("#########",J291))</formula>
    </cfRule>
  </conditionalFormatting>
  <conditionalFormatting sqref="J296:L296">
    <cfRule type="notContainsText" dxfId="36" priority="172" operator="notContains" text="#########">
      <formula>ISERROR(SEARCH("#########",J296))</formula>
    </cfRule>
  </conditionalFormatting>
  <conditionalFormatting sqref="J306:L307">
    <cfRule type="notContainsText" dxfId="35" priority="173" operator="notContains" text="#########">
      <formula>ISERROR(SEARCH("#########",J306))</formula>
    </cfRule>
  </conditionalFormatting>
  <conditionalFormatting sqref="J316:L316">
    <cfRule type="notContainsText" dxfId="34" priority="175" operator="notContains" text="#########">
      <formula>ISERROR(SEARCH("#########",J316))</formula>
    </cfRule>
  </conditionalFormatting>
  <conditionalFormatting sqref="J318:L321">
    <cfRule type="notContainsText" dxfId="33" priority="176" operator="notContains" text="#########">
      <formula>ISERROR(SEARCH("#########",J318))</formula>
    </cfRule>
  </conditionalFormatting>
  <conditionalFormatting sqref="J323:L324">
    <cfRule type="notContainsText" dxfId="32" priority="180" operator="notContains" text="#########">
      <formula>ISERROR(SEARCH("#########",J323))</formula>
    </cfRule>
  </conditionalFormatting>
  <conditionalFormatting sqref="J327:L328">
    <cfRule type="notContainsText" dxfId="31" priority="182" operator="notContains" text="#########">
      <formula>ISERROR(SEARCH("#########",J327))</formula>
    </cfRule>
  </conditionalFormatting>
  <conditionalFormatting sqref="J336:L339">
    <cfRule type="notContainsText" dxfId="30" priority="184" operator="notContains" text="#########">
      <formula>ISERROR(SEARCH("#########",J336))</formula>
    </cfRule>
  </conditionalFormatting>
  <conditionalFormatting sqref="J344:L345">
    <cfRule type="notContainsText" dxfId="29" priority="188" operator="notContains" text="#########">
      <formula>ISERROR(SEARCH("#########",J344))</formula>
    </cfRule>
  </conditionalFormatting>
  <conditionalFormatting sqref="J349:L349">
    <cfRule type="notContainsText" dxfId="28" priority="190" operator="notContains" text="#########">
      <formula>ISERROR(SEARCH("#########",J349))</formula>
    </cfRule>
  </conditionalFormatting>
  <conditionalFormatting sqref="J352:L352">
    <cfRule type="notContainsText" dxfId="27" priority="191" operator="notContains" text="#########">
      <formula>ISERROR(SEARCH("#########",J352))</formula>
    </cfRule>
  </conditionalFormatting>
  <conditionalFormatting sqref="J356:L356">
    <cfRule type="notContainsText" dxfId="26" priority="192" operator="notContains" text="#########">
      <formula>ISERROR(SEARCH("#########",J356))</formula>
    </cfRule>
  </conditionalFormatting>
  <conditionalFormatting sqref="J359:L359">
    <cfRule type="notContainsText" dxfId="25" priority="193" operator="notContains" text="#########">
      <formula>ISERROR(SEARCH("#########",J359))</formula>
    </cfRule>
  </conditionalFormatting>
  <conditionalFormatting sqref="J363:L363">
    <cfRule type="notContainsText" dxfId="24" priority="194" operator="notContains" text="#########">
      <formula>ISERROR(SEARCH("#########",J363))</formula>
    </cfRule>
  </conditionalFormatting>
  <conditionalFormatting sqref="J372:L373">
    <cfRule type="notContainsText" dxfId="23" priority="195" operator="notContains" text="#########">
      <formula>ISERROR(SEARCH("#########",J372))</formula>
    </cfRule>
  </conditionalFormatting>
  <conditionalFormatting sqref="J379:L382">
    <cfRule type="notContainsText" dxfId="22" priority="197" operator="notContains" text="#########">
      <formula>ISERROR(SEARCH("#########",J379))</formula>
    </cfRule>
  </conditionalFormatting>
  <conditionalFormatting sqref="J386:L386">
    <cfRule type="notContainsText" dxfId="21" priority="201" operator="notContains" text="#########">
      <formula>ISERROR(SEARCH("#########",J386))</formula>
    </cfRule>
  </conditionalFormatting>
  <conditionalFormatting sqref="J388:L389">
    <cfRule type="notContainsText" dxfId="20" priority="202" operator="notContains" text="#########">
      <formula>ISERROR(SEARCH("#########",J388))</formula>
    </cfRule>
  </conditionalFormatting>
  <conditionalFormatting sqref="J392:L393">
    <cfRule type="notContainsText" dxfId="19" priority="204" operator="notContains" text="#########">
      <formula>ISERROR(SEARCH("#########",J392))</formula>
    </cfRule>
  </conditionalFormatting>
  <conditionalFormatting sqref="J398:L398">
    <cfRule type="notContainsText" dxfId="18" priority="206" operator="notContains" text="#########">
      <formula>ISERROR(SEARCH("#########",J398))</formula>
    </cfRule>
  </conditionalFormatting>
  <conditionalFormatting sqref="J406:L406">
    <cfRule type="notContainsText" dxfId="17" priority="207" operator="notContains" text="#########">
      <formula>ISERROR(SEARCH("#########",J406))</formula>
    </cfRule>
  </conditionalFormatting>
  <conditionalFormatting sqref="J412:L413">
    <cfRule type="notContainsText" dxfId="16" priority="208" operator="notContains" text="#########">
      <formula>ISERROR(SEARCH("#########",J412))</formula>
    </cfRule>
  </conditionalFormatting>
  <conditionalFormatting sqref="J416:L416">
    <cfRule type="notContainsText" dxfId="15" priority="210" operator="notContains" text="#########">
      <formula>ISERROR(SEARCH("#########",J416))</formula>
    </cfRule>
  </conditionalFormatting>
  <conditionalFormatting sqref="J421:L421">
    <cfRule type="notContainsText" dxfId="14" priority="211" operator="notContains" text="#########">
      <formula>ISERROR(SEARCH("#########",J421))</formula>
    </cfRule>
  </conditionalFormatting>
  <conditionalFormatting sqref="J424:L424">
    <cfRule type="notContainsText" dxfId="13" priority="212" operator="notContains" text="#########">
      <formula>ISERROR(SEARCH("#########",J424))</formula>
    </cfRule>
  </conditionalFormatting>
  <conditionalFormatting sqref="J428:L428">
    <cfRule type="notContainsText" dxfId="12" priority="213" operator="notContains" text="#########">
      <formula>ISERROR(SEARCH("#########",J428))</formula>
    </cfRule>
  </conditionalFormatting>
  <conditionalFormatting sqref="J430:L430">
    <cfRule type="notContainsText" dxfId="11" priority="214" operator="notContains" text="#########">
      <formula>ISERROR(SEARCH("#########",J430))</formula>
    </cfRule>
  </conditionalFormatting>
  <conditionalFormatting sqref="K3:K242">
    <cfRule type="cellIs" dxfId="10" priority="1" operator="between">
      <formula>0</formula>
      <formula>0.01</formula>
    </cfRule>
    <cfRule type="cellIs" dxfId="9" priority="2" operator="between">
      <formula>40.01</formula>
      <formula>41.99</formula>
    </cfRule>
    <cfRule type="cellIs" dxfId="8" priority="3" operator="lessThanOrEqual">
      <formula>0.09</formula>
    </cfRule>
  </conditionalFormatting>
  <conditionalFormatting sqref="L3:L242">
    <cfRule type="cellIs" dxfId="7" priority="4" operator="between">
      <formula>1</formula>
      <formula>1</formula>
    </cfRule>
  </conditionalFormatting>
  <conditionalFormatting sqref="M265:N266">
    <cfRule type="notContainsText" dxfId="6" priority="299" operator="notContains" text="#########">
      <formula>ISERROR(SEARCH("#########",M265))</formula>
    </cfRule>
  </conditionalFormatting>
  <conditionalFormatting sqref="M280:N280">
    <cfRule type="notContainsText" dxfId="5" priority="303" operator="notContains" text="#########">
      <formula>ISERROR(SEARCH("#########",M280))</formula>
    </cfRule>
  </conditionalFormatting>
  <conditionalFormatting sqref="M285:N285">
    <cfRule type="notContainsText" dxfId="4" priority="305" operator="notContains" text="#########">
      <formula>ISERROR(SEARCH("#########",M285))</formula>
    </cfRule>
  </conditionalFormatting>
  <conditionalFormatting sqref="M289:N289">
    <cfRule type="notContainsText" dxfId="3" priority="307" operator="notContains" text="#########">
      <formula>ISERROR(SEARCH("#########",M289))</formula>
    </cfRule>
  </conditionalFormatting>
  <conditionalFormatting sqref="M313:N313">
    <cfRule type="notContainsText" dxfId="2" priority="309" operator="notContains" text="#########">
      <formula>ISERROR(SEARCH("#########",M313))</formula>
    </cfRule>
  </conditionalFormatting>
  <conditionalFormatting sqref="M315:N315">
    <cfRule type="notContainsText" dxfId="1" priority="311" operator="notContains" text="#########">
      <formula>ISERROR(SEARCH("#########",M315))</formula>
    </cfRule>
  </conditionalFormatting>
  <conditionalFormatting sqref="M332:N332">
    <cfRule type="notContainsText" dxfId="0" priority="313" operator="notContains" text="#########">
      <formula>ISERROR(SEARCH("#########",M332))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0" ma:contentTypeDescription="Create a new document." ma:contentTypeScope="" ma:versionID="22676a9f3a131e9a817a7a51bae7789c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c5ab0336aa613c45916f997427e8746c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877EC7-4302-40D0-B48C-F57EF2C5F8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03605A-37DD-4319-8A0D-A0470D7A07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Orthengren</dc:creator>
  <cp:lastModifiedBy>Scott Henderson</cp:lastModifiedBy>
  <dcterms:created xsi:type="dcterms:W3CDTF">2024-06-21T15:54:26Z</dcterms:created>
  <dcterms:modified xsi:type="dcterms:W3CDTF">2024-08-20T19:29:56Z</dcterms:modified>
</cp:coreProperties>
</file>