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35\GIS\Data\3_Tabular_Report\JD5\Tabular2\"/>
    </mc:Choice>
  </mc:AlternateContent>
  <xr:revisionPtr revIDLastSave="0" documentId="13_ncr:1_{44C98B86-CAB5-433F-B5D0-643E201BE2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Sheet1!$A$2:$AU$165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8" i="1" l="1"/>
  <c r="L89" i="1"/>
  <c r="L90" i="1"/>
  <c r="L91" i="1"/>
  <c r="L92" i="1"/>
  <c r="L93" i="1"/>
  <c r="K89" i="1"/>
  <c r="K90" i="1"/>
  <c r="K91" i="1"/>
  <c r="K92" i="1"/>
  <c r="K93" i="1"/>
  <c r="K88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K87" i="1"/>
  <c r="L87" i="1"/>
  <c r="AN99" i="1"/>
  <c r="AH165" i="1" l="1"/>
  <c r="AG165" i="1"/>
  <c r="AR165" i="1" l="1"/>
  <c r="AQ165" i="1"/>
  <c r="AO165" i="1"/>
  <c r="AM165" i="1"/>
  <c r="AK165" i="1"/>
  <c r="AJ165" i="1"/>
  <c r="AI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AP158" i="1"/>
  <c r="AN158" i="1"/>
  <c r="AL158" i="1"/>
  <c r="L158" i="1"/>
  <c r="K158" i="1"/>
  <c r="AP163" i="1"/>
  <c r="AN163" i="1"/>
  <c r="AL163" i="1"/>
  <c r="L163" i="1"/>
  <c r="K163" i="1"/>
  <c r="AP161" i="1"/>
  <c r="AN161" i="1"/>
  <c r="AL161" i="1"/>
  <c r="L161" i="1"/>
  <c r="K161" i="1"/>
  <c r="AP162" i="1"/>
  <c r="AN162" i="1"/>
  <c r="AL162" i="1"/>
  <c r="L162" i="1"/>
  <c r="K162" i="1"/>
  <c r="AP159" i="1"/>
  <c r="AN159" i="1"/>
  <c r="AL159" i="1"/>
  <c r="L159" i="1"/>
  <c r="K159" i="1"/>
  <c r="AP156" i="1"/>
  <c r="AN156" i="1"/>
  <c r="AL156" i="1"/>
  <c r="L156" i="1"/>
  <c r="K156" i="1"/>
  <c r="AP155" i="1"/>
  <c r="AN155" i="1"/>
  <c r="AL155" i="1"/>
  <c r="L155" i="1"/>
  <c r="K155" i="1"/>
  <c r="AP153" i="1"/>
  <c r="AN153" i="1"/>
  <c r="AL153" i="1"/>
  <c r="L153" i="1"/>
  <c r="K153" i="1"/>
  <c r="AP151" i="1"/>
  <c r="AN151" i="1"/>
  <c r="AL151" i="1"/>
  <c r="L151" i="1"/>
  <c r="K151" i="1"/>
  <c r="AP149" i="1"/>
  <c r="AN149" i="1"/>
  <c r="AL149" i="1"/>
  <c r="L149" i="1"/>
  <c r="K149" i="1"/>
  <c r="AP148" i="1"/>
  <c r="AN148" i="1"/>
  <c r="AL148" i="1"/>
  <c r="L148" i="1"/>
  <c r="K148" i="1"/>
  <c r="AP147" i="1"/>
  <c r="AN147" i="1"/>
  <c r="AL147" i="1"/>
  <c r="L147" i="1"/>
  <c r="K147" i="1"/>
  <c r="AP146" i="1"/>
  <c r="AN146" i="1"/>
  <c r="AL146" i="1"/>
  <c r="L146" i="1"/>
  <c r="K146" i="1"/>
  <c r="AP145" i="1"/>
  <c r="AN145" i="1"/>
  <c r="AL145" i="1"/>
  <c r="L145" i="1"/>
  <c r="K145" i="1"/>
  <c r="AP144" i="1"/>
  <c r="AN144" i="1"/>
  <c r="AL144" i="1"/>
  <c r="L144" i="1"/>
  <c r="K144" i="1"/>
  <c r="AP143" i="1"/>
  <c r="AN143" i="1"/>
  <c r="AL143" i="1"/>
  <c r="L143" i="1"/>
  <c r="K143" i="1"/>
  <c r="AP142" i="1"/>
  <c r="AN142" i="1"/>
  <c r="AL142" i="1"/>
  <c r="L142" i="1"/>
  <c r="K142" i="1"/>
  <c r="AP141" i="1"/>
  <c r="AN141" i="1"/>
  <c r="AL141" i="1"/>
  <c r="L141" i="1"/>
  <c r="K141" i="1"/>
  <c r="AP140" i="1"/>
  <c r="AN140" i="1"/>
  <c r="AL140" i="1"/>
  <c r="L140" i="1"/>
  <c r="K140" i="1"/>
  <c r="AP139" i="1"/>
  <c r="AN139" i="1"/>
  <c r="AL139" i="1"/>
  <c r="L139" i="1"/>
  <c r="K139" i="1"/>
  <c r="AP138" i="1"/>
  <c r="AN138" i="1"/>
  <c r="AL138" i="1"/>
  <c r="L138" i="1"/>
  <c r="K138" i="1"/>
  <c r="AP137" i="1"/>
  <c r="AN137" i="1"/>
  <c r="AL137" i="1"/>
  <c r="L137" i="1"/>
  <c r="K137" i="1"/>
  <c r="AP136" i="1"/>
  <c r="AN136" i="1"/>
  <c r="AL136" i="1"/>
  <c r="L136" i="1"/>
  <c r="K136" i="1"/>
  <c r="AP135" i="1"/>
  <c r="AN135" i="1"/>
  <c r="AL135" i="1"/>
  <c r="L135" i="1"/>
  <c r="K135" i="1"/>
  <c r="AP134" i="1"/>
  <c r="AN134" i="1"/>
  <c r="AL134" i="1"/>
  <c r="L134" i="1"/>
  <c r="K134" i="1"/>
  <c r="AP133" i="1"/>
  <c r="AN133" i="1"/>
  <c r="AL133" i="1"/>
  <c r="L133" i="1"/>
  <c r="K133" i="1"/>
  <c r="AP132" i="1"/>
  <c r="AN132" i="1"/>
  <c r="AL132" i="1"/>
  <c r="L132" i="1"/>
  <c r="K132" i="1"/>
  <c r="AP131" i="1"/>
  <c r="AN131" i="1"/>
  <c r="AL131" i="1"/>
  <c r="L131" i="1"/>
  <c r="K131" i="1"/>
  <c r="AP130" i="1"/>
  <c r="AN130" i="1"/>
  <c r="AL130" i="1"/>
  <c r="L130" i="1"/>
  <c r="K130" i="1"/>
  <c r="AP129" i="1"/>
  <c r="AN129" i="1"/>
  <c r="AL129" i="1"/>
  <c r="L129" i="1"/>
  <c r="K129" i="1"/>
  <c r="AP128" i="1"/>
  <c r="AN128" i="1"/>
  <c r="AL128" i="1"/>
  <c r="L128" i="1"/>
  <c r="K128" i="1"/>
  <c r="AP127" i="1"/>
  <c r="AN127" i="1"/>
  <c r="AL127" i="1"/>
  <c r="L127" i="1"/>
  <c r="K127" i="1"/>
  <c r="AP126" i="1"/>
  <c r="AN126" i="1"/>
  <c r="AL126" i="1"/>
  <c r="L126" i="1"/>
  <c r="K126" i="1"/>
  <c r="AP125" i="1"/>
  <c r="AN125" i="1"/>
  <c r="AL125" i="1"/>
  <c r="L125" i="1"/>
  <c r="K125" i="1"/>
  <c r="AP124" i="1"/>
  <c r="AN124" i="1"/>
  <c r="AL124" i="1"/>
  <c r="L124" i="1"/>
  <c r="K124" i="1"/>
  <c r="AP123" i="1"/>
  <c r="AN123" i="1"/>
  <c r="AL123" i="1"/>
  <c r="L123" i="1"/>
  <c r="K123" i="1"/>
  <c r="AP122" i="1"/>
  <c r="AN122" i="1"/>
  <c r="AL122" i="1"/>
  <c r="L122" i="1"/>
  <c r="K122" i="1"/>
  <c r="AP121" i="1"/>
  <c r="AN121" i="1"/>
  <c r="AL121" i="1"/>
  <c r="L121" i="1"/>
  <c r="K121" i="1"/>
  <c r="AP120" i="1"/>
  <c r="AN120" i="1"/>
  <c r="AL120" i="1"/>
  <c r="L120" i="1"/>
  <c r="K120" i="1"/>
  <c r="AP119" i="1"/>
  <c r="AN119" i="1"/>
  <c r="AL119" i="1"/>
  <c r="L119" i="1"/>
  <c r="K119" i="1"/>
  <c r="AP118" i="1"/>
  <c r="AN118" i="1"/>
  <c r="AL118" i="1"/>
  <c r="L118" i="1"/>
  <c r="K118" i="1"/>
  <c r="AP117" i="1"/>
  <c r="AN117" i="1"/>
  <c r="AL117" i="1"/>
  <c r="L117" i="1"/>
  <c r="K117" i="1"/>
  <c r="AP116" i="1"/>
  <c r="AN116" i="1"/>
  <c r="AL116" i="1"/>
  <c r="L116" i="1"/>
  <c r="K116" i="1"/>
  <c r="AP115" i="1"/>
  <c r="AN115" i="1"/>
  <c r="AL115" i="1"/>
  <c r="L115" i="1"/>
  <c r="K115" i="1"/>
  <c r="AP114" i="1"/>
  <c r="AN114" i="1"/>
  <c r="AL114" i="1"/>
  <c r="L114" i="1"/>
  <c r="K114" i="1"/>
  <c r="AP113" i="1"/>
  <c r="AN113" i="1"/>
  <c r="AL113" i="1"/>
  <c r="L113" i="1"/>
  <c r="K113" i="1"/>
  <c r="AP112" i="1"/>
  <c r="AN112" i="1"/>
  <c r="AL112" i="1"/>
  <c r="L112" i="1"/>
  <c r="K112" i="1"/>
  <c r="AP111" i="1"/>
  <c r="AN111" i="1"/>
  <c r="AL111" i="1"/>
  <c r="L111" i="1"/>
  <c r="K111" i="1"/>
  <c r="AP110" i="1"/>
  <c r="AN110" i="1"/>
  <c r="AL110" i="1"/>
  <c r="L110" i="1"/>
  <c r="K110" i="1"/>
  <c r="AP109" i="1"/>
  <c r="AN109" i="1"/>
  <c r="AL109" i="1"/>
  <c r="L109" i="1"/>
  <c r="K109" i="1"/>
  <c r="AP108" i="1"/>
  <c r="AN108" i="1"/>
  <c r="AL108" i="1"/>
  <c r="L108" i="1"/>
  <c r="K108" i="1"/>
  <c r="AP107" i="1"/>
  <c r="AN107" i="1"/>
  <c r="AL107" i="1"/>
  <c r="L107" i="1"/>
  <c r="K107" i="1"/>
  <c r="AP106" i="1"/>
  <c r="AN106" i="1"/>
  <c r="AL106" i="1"/>
  <c r="L106" i="1"/>
  <c r="K106" i="1"/>
  <c r="AP105" i="1"/>
  <c r="AN105" i="1"/>
  <c r="AL105" i="1"/>
  <c r="L105" i="1"/>
  <c r="K105" i="1"/>
  <c r="AP104" i="1"/>
  <c r="AN104" i="1"/>
  <c r="AL104" i="1"/>
  <c r="L104" i="1"/>
  <c r="K104" i="1"/>
  <c r="AP103" i="1"/>
  <c r="AN103" i="1"/>
  <c r="AL103" i="1"/>
  <c r="L103" i="1"/>
  <c r="K103" i="1"/>
  <c r="AP102" i="1"/>
  <c r="AN102" i="1"/>
  <c r="AL102" i="1"/>
  <c r="L102" i="1"/>
  <c r="K102" i="1"/>
  <c r="AP101" i="1"/>
  <c r="AN101" i="1"/>
  <c r="AL101" i="1"/>
  <c r="L101" i="1"/>
  <c r="K101" i="1"/>
  <c r="AL100" i="1"/>
  <c r="L100" i="1"/>
  <c r="K100" i="1"/>
  <c r="AP99" i="1"/>
  <c r="AL99" i="1"/>
  <c r="L99" i="1"/>
  <c r="K99" i="1"/>
  <c r="AP98" i="1"/>
  <c r="AN98" i="1"/>
  <c r="AL98" i="1"/>
  <c r="L98" i="1"/>
  <c r="K98" i="1"/>
  <c r="L97" i="1"/>
  <c r="K97" i="1"/>
  <c r="AP96" i="1"/>
  <c r="AN96" i="1"/>
  <c r="AL96" i="1"/>
  <c r="L96" i="1"/>
  <c r="K96" i="1"/>
  <c r="AP95" i="1"/>
  <c r="AN95" i="1"/>
  <c r="AL95" i="1"/>
  <c r="L95" i="1"/>
  <c r="K95" i="1"/>
  <c r="AP94" i="1"/>
  <c r="AN94" i="1"/>
  <c r="AL94" i="1"/>
  <c r="L94" i="1"/>
  <c r="K94" i="1"/>
  <c r="AP93" i="1"/>
  <c r="AN93" i="1"/>
  <c r="AL93" i="1"/>
  <c r="AP92" i="1"/>
  <c r="AN92" i="1"/>
  <c r="AL92" i="1"/>
  <c r="AP91" i="1"/>
  <c r="AN91" i="1"/>
  <c r="AL91" i="1"/>
  <c r="AP90" i="1"/>
  <c r="AN90" i="1"/>
  <c r="AL90" i="1"/>
  <c r="AP89" i="1"/>
  <c r="AN89" i="1"/>
  <c r="AL89" i="1"/>
  <c r="AP88" i="1"/>
  <c r="AN88" i="1"/>
  <c r="AL88" i="1"/>
  <c r="AP86" i="1"/>
  <c r="AN86" i="1"/>
  <c r="AL86" i="1"/>
  <c r="L86" i="1"/>
  <c r="K86" i="1"/>
  <c r="AP85" i="1"/>
  <c r="AN85" i="1"/>
  <c r="AL85" i="1"/>
  <c r="L85" i="1"/>
  <c r="K85" i="1"/>
  <c r="AP84" i="1"/>
  <c r="AN84" i="1"/>
  <c r="AL84" i="1"/>
  <c r="L84" i="1"/>
  <c r="K84" i="1"/>
  <c r="AP83" i="1"/>
  <c r="AN83" i="1"/>
  <c r="AL83" i="1"/>
  <c r="L83" i="1"/>
  <c r="K83" i="1"/>
  <c r="AP82" i="1"/>
  <c r="AN82" i="1"/>
  <c r="AL82" i="1"/>
  <c r="L82" i="1"/>
  <c r="K82" i="1"/>
  <c r="AP81" i="1"/>
  <c r="AN81" i="1"/>
  <c r="AL81" i="1"/>
  <c r="L81" i="1"/>
  <c r="K81" i="1"/>
  <c r="AP80" i="1"/>
  <c r="AN80" i="1"/>
  <c r="AL80" i="1"/>
  <c r="L80" i="1"/>
  <c r="K80" i="1"/>
  <c r="AP79" i="1"/>
  <c r="AN79" i="1"/>
  <c r="AL79" i="1"/>
  <c r="L79" i="1"/>
  <c r="K79" i="1"/>
  <c r="AP78" i="1"/>
  <c r="AN78" i="1"/>
  <c r="AL78" i="1"/>
  <c r="L78" i="1"/>
  <c r="K78" i="1"/>
  <c r="AP77" i="1"/>
  <c r="AN77" i="1"/>
  <c r="AL77" i="1"/>
  <c r="L77" i="1"/>
  <c r="K77" i="1"/>
  <c r="AP76" i="1"/>
  <c r="AN76" i="1"/>
  <c r="AL76" i="1"/>
  <c r="L76" i="1"/>
  <c r="K76" i="1"/>
  <c r="AP75" i="1"/>
  <c r="AN75" i="1"/>
  <c r="AL75" i="1"/>
  <c r="L75" i="1"/>
  <c r="K75" i="1"/>
  <c r="AP74" i="1"/>
  <c r="AN74" i="1"/>
  <c r="AL74" i="1"/>
  <c r="L74" i="1"/>
  <c r="K74" i="1"/>
  <c r="AP73" i="1"/>
  <c r="AN73" i="1"/>
  <c r="AL73" i="1"/>
  <c r="L73" i="1"/>
  <c r="K73" i="1"/>
  <c r="AP72" i="1"/>
  <c r="AN72" i="1"/>
  <c r="AL72" i="1"/>
  <c r="L72" i="1"/>
  <c r="K72" i="1"/>
  <c r="AP71" i="1"/>
  <c r="AN71" i="1"/>
  <c r="AL71" i="1"/>
  <c r="L71" i="1"/>
  <c r="K71" i="1"/>
  <c r="AP70" i="1"/>
  <c r="AN70" i="1"/>
  <c r="AL70" i="1"/>
  <c r="L70" i="1"/>
  <c r="K70" i="1"/>
  <c r="AP69" i="1"/>
  <c r="AN69" i="1"/>
  <c r="AL69" i="1"/>
  <c r="L69" i="1"/>
  <c r="K69" i="1"/>
  <c r="AP68" i="1"/>
  <c r="AN68" i="1"/>
  <c r="AL68" i="1"/>
  <c r="L68" i="1"/>
  <c r="K68" i="1"/>
  <c r="AP67" i="1"/>
  <c r="AN67" i="1"/>
  <c r="AL67" i="1"/>
  <c r="L67" i="1"/>
  <c r="K67" i="1"/>
  <c r="AP66" i="1"/>
  <c r="AN66" i="1"/>
  <c r="AL66" i="1"/>
  <c r="L66" i="1"/>
  <c r="K66" i="1"/>
  <c r="AP65" i="1"/>
  <c r="AN65" i="1"/>
  <c r="AL65" i="1"/>
  <c r="L65" i="1"/>
  <c r="K65" i="1"/>
  <c r="AP64" i="1"/>
  <c r="AN64" i="1"/>
  <c r="AL64" i="1"/>
  <c r="L64" i="1"/>
  <c r="K64" i="1"/>
  <c r="AP63" i="1"/>
  <c r="AN63" i="1"/>
  <c r="AL63" i="1"/>
  <c r="L63" i="1"/>
  <c r="K63" i="1"/>
  <c r="AP62" i="1"/>
  <c r="AN62" i="1"/>
  <c r="AL62" i="1"/>
  <c r="L62" i="1"/>
  <c r="K62" i="1"/>
  <c r="AP61" i="1"/>
  <c r="AN61" i="1"/>
  <c r="AL61" i="1"/>
  <c r="L61" i="1"/>
  <c r="K61" i="1"/>
  <c r="AP60" i="1"/>
  <c r="AN60" i="1"/>
  <c r="AL60" i="1"/>
  <c r="L60" i="1"/>
  <c r="K60" i="1"/>
  <c r="AP59" i="1"/>
  <c r="AN59" i="1"/>
  <c r="AL59" i="1"/>
  <c r="L59" i="1"/>
  <c r="K59" i="1"/>
  <c r="AP58" i="1"/>
  <c r="AN58" i="1"/>
  <c r="AL58" i="1"/>
  <c r="L58" i="1"/>
  <c r="K58" i="1"/>
  <c r="AP57" i="1"/>
  <c r="AN57" i="1"/>
  <c r="AL57" i="1"/>
  <c r="L57" i="1"/>
  <c r="K57" i="1"/>
  <c r="AP56" i="1"/>
  <c r="AN56" i="1"/>
  <c r="AL56" i="1"/>
  <c r="L56" i="1"/>
  <c r="K56" i="1"/>
  <c r="AP55" i="1"/>
  <c r="AN55" i="1"/>
  <c r="AL55" i="1"/>
  <c r="L55" i="1"/>
  <c r="K55" i="1"/>
  <c r="AP54" i="1"/>
  <c r="AN54" i="1"/>
  <c r="AL54" i="1"/>
  <c r="L54" i="1"/>
  <c r="K54" i="1"/>
  <c r="AP53" i="1"/>
  <c r="AN53" i="1"/>
  <c r="AL53" i="1"/>
  <c r="L53" i="1"/>
  <c r="K53" i="1"/>
  <c r="AP52" i="1"/>
  <c r="AN52" i="1"/>
  <c r="AL52" i="1"/>
  <c r="L52" i="1"/>
  <c r="K52" i="1"/>
  <c r="AP51" i="1"/>
  <c r="AN51" i="1"/>
  <c r="AL51" i="1"/>
  <c r="L51" i="1"/>
  <c r="K51" i="1"/>
  <c r="AP50" i="1"/>
  <c r="AN50" i="1"/>
  <c r="AL50" i="1"/>
  <c r="L50" i="1"/>
  <c r="K50" i="1"/>
  <c r="AP49" i="1"/>
  <c r="AN49" i="1"/>
  <c r="AL49" i="1"/>
  <c r="L49" i="1"/>
  <c r="K49" i="1"/>
  <c r="AP48" i="1"/>
  <c r="AN48" i="1"/>
  <c r="AL48" i="1"/>
  <c r="L48" i="1"/>
  <c r="K48" i="1"/>
  <c r="AP47" i="1"/>
  <c r="AN47" i="1"/>
  <c r="AL47" i="1"/>
  <c r="L47" i="1"/>
  <c r="K47" i="1"/>
  <c r="AP46" i="1"/>
  <c r="AN46" i="1"/>
  <c r="AL46" i="1"/>
  <c r="L46" i="1"/>
  <c r="K46" i="1"/>
  <c r="AP45" i="1"/>
  <c r="AN45" i="1"/>
  <c r="AL45" i="1"/>
  <c r="L45" i="1"/>
  <c r="K45" i="1"/>
  <c r="AP44" i="1"/>
  <c r="AN44" i="1"/>
  <c r="AL44" i="1"/>
  <c r="L44" i="1"/>
  <c r="K44" i="1"/>
  <c r="AP43" i="1"/>
  <c r="AN43" i="1"/>
  <c r="AL43" i="1"/>
  <c r="L43" i="1"/>
  <c r="K43" i="1"/>
  <c r="AP42" i="1"/>
  <c r="AN42" i="1"/>
  <c r="AL42" i="1"/>
  <c r="L42" i="1"/>
  <c r="K42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S165" i="1" s="1"/>
  <c r="AP3" i="1"/>
  <c r="AN3" i="1"/>
  <c r="AL3" i="1"/>
  <c r="L3" i="1"/>
  <c r="K3" i="1"/>
  <c r="AT4" i="1" l="1"/>
  <c r="AU4" i="1" s="1"/>
  <c r="AT6" i="1"/>
  <c r="AU6" i="1" s="1"/>
  <c r="AT8" i="1"/>
  <c r="AU8" i="1" s="1"/>
  <c r="AT10" i="1"/>
  <c r="AU10" i="1" s="1"/>
  <c r="AT12" i="1"/>
  <c r="AU12" i="1" s="1"/>
  <c r="AT147" i="1"/>
  <c r="AU147" i="1" s="1"/>
  <c r="AT43" i="1"/>
  <c r="AU43" i="1" s="1"/>
  <c r="AT98" i="1"/>
  <c r="AU98" i="1" s="1"/>
  <c r="AT7" i="1"/>
  <c r="AU7" i="1" s="1"/>
  <c r="AT79" i="1"/>
  <c r="AU79" i="1" s="1"/>
  <c r="AT9" i="1"/>
  <c r="AU9" i="1" s="1"/>
  <c r="AT106" i="1"/>
  <c r="AU106" i="1" s="1"/>
  <c r="AT34" i="1"/>
  <c r="AU34" i="1" s="1"/>
  <c r="AT137" i="1"/>
  <c r="AU137" i="1" s="1"/>
  <c r="AT113" i="1"/>
  <c r="AU113" i="1" s="1"/>
  <c r="AT89" i="1"/>
  <c r="AU89" i="1" s="1"/>
  <c r="AT65" i="1"/>
  <c r="AU65" i="1" s="1"/>
  <c r="AT41" i="1"/>
  <c r="AU41" i="1" s="1"/>
  <c r="AT17" i="1"/>
  <c r="AU17" i="1" s="1"/>
  <c r="AT13" i="1"/>
  <c r="AU13" i="1" s="1"/>
  <c r="AT136" i="1"/>
  <c r="AU136" i="1" s="1"/>
  <c r="AT104" i="1"/>
  <c r="AU104" i="1" s="1"/>
  <c r="AT80" i="1"/>
  <c r="AU80" i="1" s="1"/>
  <c r="AT56" i="1"/>
  <c r="AU56" i="1" s="1"/>
  <c r="AT32" i="1"/>
  <c r="AU32" i="1" s="1"/>
  <c r="AT5" i="1"/>
  <c r="AU5" i="1" s="1"/>
  <c r="AT99" i="1"/>
  <c r="AU99" i="1" s="1"/>
  <c r="AT23" i="1"/>
  <c r="AU23" i="1" s="1"/>
  <c r="AT118" i="1"/>
  <c r="AU118" i="1" s="1"/>
  <c r="AT58" i="1"/>
  <c r="AU58" i="1" s="1"/>
  <c r="AT164" i="1"/>
  <c r="AU164" i="1" s="1"/>
  <c r="AT78" i="1"/>
  <c r="AU78" i="1" s="1"/>
  <c r="AT71" i="1"/>
  <c r="AU71" i="1" s="1"/>
  <c r="AT154" i="1"/>
  <c r="AU154" i="1" s="1"/>
  <c r="AT30" i="1"/>
  <c r="AU30" i="1" s="1"/>
  <c r="AT133" i="1"/>
  <c r="AU133" i="1" s="1"/>
  <c r="AT109" i="1"/>
  <c r="AU109" i="1" s="1"/>
  <c r="AT85" i="1"/>
  <c r="AU85" i="1" s="1"/>
  <c r="AT37" i="1"/>
  <c r="AU37" i="1" s="1"/>
  <c r="AT159" i="1"/>
  <c r="AU159" i="1" s="1"/>
  <c r="AT157" i="1"/>
  <c r="AU157" i="1" s="1"/>
  <c r="AT132" i="1"/>
  <c r="AU132" i="1" s="1"/>
  <c r="AT100" i="1"/>
  <c r="AU100" i="1" s="1"/>
  <c r="AT52" i="1"/>
  <c r="AU52" i="1" s="1"/>
  <c r="AT28" i="1"/>
  <c r="AU28" i="1" s="1"/>
  <c r="AT163" i="1"/>
  <c r="AU163" i="1" s="1"/>
  <c r="AT87" i="1"/>
  <c r="AU87" i="1" s="1"/>
  <c r="AT110" i="1"/>
  <c r="AU110" i="1" s="1"/>
  <c r="AT50" i="1"/>
  <c r="AU50" i="1" s="1"/>
  <c r="AT156" i="1"/>
  <c r="AU156" i="1" s="1"/>
  <c r="AT59" i="1"/>
  <c r="AU59" i="1" s="1"/>
  <c r="AT143" i="1"/>
  <c r="AU143" i="1" s="1"/>
  <c r="AT96" i="1"/>
  <c r="AU96" i="1" s="1"/>
  <c r="AT24" i="1"/>
  <c r="AU24" i="1" s="1"/>
  <c r="AT158" i="1"/>
  <c r="AU158" i="1" s="1"/>
  <c r="AT148" i="1"/>
  <c r="AU148" i="1" s="1"/>
  <c r="AT146" i="1"/>
  <c r="AU146" i="1" s="1"/>
  <c r="AT103" i="1"/>
  <c r="AU103" i="1" s="1"/>
  <c r="AT64" i="1"/>
  <c r="AU64" i="1" s="1"/>
  <c r="AT138" i="1"/>
  <c r="AU138" i="1" s="1"/>
  <c r="AT130" i="1"/>
  <c r="AU130" i="1" s="1"/>
  <c r="AT31" i="1"/>
  <c r="AU31" i="1" s="1"/>
  <c r="AT117" i="1"/>
  <c r="AU117" i="1" s="1"/>
  <c r="AT45" i="1"/>
  <c r="AU45" i="1" s="1"/>
  <c r="AT84" i="1"/>
  <c r="AU84" i="1" s="1"/>
  <c r="AT111" i="1"/>
  <c r="AU111" i="1" s="1"/>
  <c r="AT66" i="1"/>
  <c r="AU66" i="1" s="1"/>
  <c r="AT131" i="1"/>
  <c r="AU131" i="1" s="1"/>
  <c r="AT27" i="1"/>
  <c r="AU27" i="1" s="1"/>
  <c r="AT155" i="1"/>
  <c r="AU155" i="1" s="1"/>
  <c r="AT94" i="1"/>
  <c r="AU94" i="1" s="1"/>
  <c r="AT61" i="1"/>
  <c r="AU61" i="1" s="1"/>
  <c r="AT76" i="1"/>
  <c r="AU76" i="1" s="1"/>
  <c r="AT19" i="1"/>
  <c r="AU19" i="1" s="1"/>
  <c r="AT22" i="1"/>
  <c r="AU22" i="1" s="1"/>
  <c r="AT149" i="1"/>
  <c r="AU149" i="1" s="1"/>
  <c r="AT48" i="1"/>
  <c r="AU48" i="1" s="1"/>
  <c r="AT67" i="1"/>
  <c r="AU67" i="1" s="1"/>
  <c r="AT102" i="1"/>
  <c r="AU102" i="1" s="1"/>
  <c r="AT42" i="1"/>
  <c r="AU42" i="1" s="1"/>
  <c r="AT152" i="1"/>
  <c r="AU152" i="1" s="1"/>
  <c r="AT16" i="1"/>
  <c r="AU16" i="1" s="1"/>
  <c r="AT82" i="1"/>
  <c r="AU82" i="1" s="1"/>
  <c r="AT63" i="1"/>
  <c r="AU63" i="1" s="1"/>
  <c r="AT145" i="1"/>
  <c r="AU145" i="1" s="1"/>
  <c r="AT21" i="1"/>
  <c r="AU21" i="1" s="1"/>
  <c r="AT108" i="1"/>
  <c r="AU108" i="1" s="1"/>
  <c r="AT11" i="1"/>
  <c r="AU11" i="1" s="1"/>
  <c r="AT126" i="1"/>
  <c r="AU126" i="1" s="1"/>
  <c r="AT112" i="1"/>
  <c r="AU112" i="1" s="1"/>
  <c r="AT115" i="1"/>
  <c r="AU115" i="1" s="1"/>
  <c r="AT15" i="1"/>
  <c r="AU15" i="1" s="1"/>
  <c r="AT70" i="1"/>
  <c r="AU70" i="1" s="1"/>
  <c r="AT135" i="1"/>
  <c r="AU135" i="1" s="1"/>
  <c r="AT142" i="1"/>
  <c r="AU142" i="1" s="1"/>
  <c r="AT86" i="1"/>
  <c r="AU86" i="1" s="1"/>
  <c r="AT129" i="1"/>
  <c r="AU129" i="1" s="1"/>
  <c r="AT105" i="1"/>
  <c r="AU105" i="1" s="1"/>
  <c r="AT81" i="1"/>
  <c r="AU81" i="1" s="1"/>
  <c r="AT57" i="1"/>
  <c r="AU57" i="1" s="1"/>
  <c r="AT33" i="1"/>
  <c r="AU33" i="1" s="1"/>
  <c r="AT124" i="1"/>
  <c r="AU124" i="1" s="1"/>
  <c r="AT72" i="1"/>
  <c r="AU72" i="1" s="1"/>
  <c r="AT151" i="1"/>
  <c r="AU151" i="1" s="1"/>
  <c r="AT38" i="1"/>
  <c r="AU38" i="1" s="1"/>
  <c r="AT39" i="1"/>
  <c r="AU39" i="1" s="1"/>
  <c r="AT49" i="1"/>
  <c r="AU49" i="1" s="1"/>
  <c r="AT116" i="1"/>
  <c r="AU116" i="1" s="1"/>
  <c r="AT40" i="1"/>
  <c r="AU40" i="1" s="1"/>
  <c r="AT47" i="1"/>
  <c r="AU47" i="1" s="1"/>
  <c r="AT128" i="1"/>
  <c r="AU128" i="1" s="1"/>
  <c r="AT26" i="1"/>
  <c r="AU26" i="1" s="1"/>
  <c r="AT46" i="1"/>
  <c r="AU46" i="1" s="1"/>
  <c r="AT69" i="1"/>
  <c r="AU69" i="1" s="1"/>
  <c r="AT144" i="1"/>
  <c r="AU144" i="1" s="1"/>
  <c r="AT60" i="1"/>
  <c r="AU60" i="1" s="1"/>
  <c r="AT35" i="1"/>
  <c r="AU35" i="1" s="1"/>
  <c r="AT95" i="1"/>
  <c r="AU95" i="1" s="1"/>
  <c r="AT162" i="1"/>
  <c r="AU162" i="1" s="1"/>
  <c r="AT54" i="1"/>
  <c r="AU54" i="1" s="1"/>
  <c r="AT119" i="1"/>
  <c r="AU119" i="1" s="1"/>
  <c r="AT51" i="1"/>
  <c r="AU51" i="1" s="1"/>
  <c r="AT134" i="1"/>
  <c r="AU134" i="1" s="1"/>
  <c r="AT74" i="1"/>
  <c r="AU74" i="1" s="1"/>
  <c r="AT14" i="1"/>
  <c r="AU14" i="1" s="1"/>
  <c r="AT125" i="1"/>
  <c r="AU125" i="1" s="1"/>
  <c r="AT101" i="1"/>
  <c r="AU101" i="1" s="1"/>
  <c r="AT77" i="1"/>
  <c r="AU77" i="1" s="1"/>
  <c r="AT53" i="1"/>
  <c r="AU53" i="1" s="1"/>
  <c r="AT29" i="1"/>
  <c r="AU29" i="1" s="1"/>
  <c r="AT127" i="1"/>
  <c r="AU127" i="1" s="1"/>
  <c r="AT160" i="1"/>
  <c r="AU160" i="1" s="1"/>
  <c r="AT120" i="1"/>
  <c r="AU120" i="1" s="1"/>
  <c r="AT92" i="1"/>
  <c r="AU92" i="1" s="1"/>
  <c r="AT68" i="1"/>
  <c r="AU68" i="1" s="1"/>
  <c r="AT44" i="1"/>
  <c r="AU44" i="1" s="1"/>
  <c r="AT20" i="1"/>
  <c r="AU20" i="1" s="1"/>
  <c r="AT139" i="1"/>
  <c r="AU139" i="1" s="1"/>
  <c r="AT55" i="1"/>
  <c r="AU55" i="1" s="1"/>
  <c r="AT150" i="1"/>
  <c r="AU150" i="1" s="1"/>
  <c r="AT90" i="1"/>
  <c r="AU90" i="1" s="1"/>
  <c r="AT18" i="1"/>
  <c r="AU18" i="1" s="1"/>
  <c r="AT140" i="1"/>
  <c r="AU140" i="1" s="1"/>
  <c r="AT83" i="1"/>
  <c r="AU83" i="1" s="1"/>
  <c r="AT107" i="1"/>
  <c r="AU107" i="1" s="1"/>
  <c r="AT122" i="1"/>
  <c r="AU122" i="1" s="1"/>
  <c r="AT62" i="1"/>
  <c r="AU62" i="1" s="1"/>
  <c r="AT153" i="1"/>
  <c r="AU153" i="1" s="1"/>
  <c r="AT121" i="1"/>
  <c r="AU121" i="1" s="1"/>
  <c r="AT97" i="1"/>
  <c r="AU97" i="1" s="1"/>
  <c r="AT73" i="1"/>
  <c r="AU73" i="1" s="1"/>
  <c r="AT25" i="1"/>
  <c r="AU25" i="1" s="1"/>
  <c r="AT88" i="1"/>
  <c r="AU88" i="1" s="1"/>
  <c r="AT123" i="1"/>
  <c r="AU123" i="1" s="1"/>
  <c r="AT161" i="1"/>
  <c r="AU161" i="1" s="1"/>
  <c r="AT91" i="1"/>
  <c r="AU91" i="1" s="1"/>
  <c r="AT114" i="1"/>
  <c r="AU114" i="1" s="1"/>
  <c r="AT93" i="1"/>
  <c r="AU93" i="1" s="1"/>
  <c r="AT75" i="1"/>
  <c r="AU75" i="1" s="1"/>
  <c r="AT36" i="1"/>
  <c r="AU36" i="1" s="1"/>
  <c r="AT141" i="1"/>
  <c r="AU141" i="1" s="1"/>
  <c r="L165" i="1"/>
  <c r="AL165" i="1"/>
  <c r="AN165" i="1"/>
  <c r="AP165" i="1"/>
  <c r="K165" i="1"/>
  <c r="C168" i="1" l="1"/>
  <c r="AT3" i="1"/>
  <c r="AT165" i="1" l="1"/>
  <c r="AU3" i="1"/>
  <c r="AU165" i="1" s="1"/>
</calcChain>
</file>

<file path=xl/sharedStrings.xml><?xml version="1.0" encoding="utf-8"?>
<sst xmlns="http://schemas.openxmlformats.org/spreadsheetml/2006/main" count="1256" uniqueCount="289">
  <si>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</si>
  <si>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</si>
  <si>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</si>
  <si>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</si>
  <si>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</si>
  <si>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</si>
  <si>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</si>
  <si>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</si>
  <si>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</si>
  <si>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</si>
  <si>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</si>
  <si>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</si>
  <si>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</si>
  <si>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</si>
  <si>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</si>
  <si>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</si>
  <si>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</si>
  <si>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</si>
  <si>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</si>
  <si>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</si>
  <si>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</si>
  <si>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</si>
  <si>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</si>
  <si>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</si>
  <si>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</si>
  <si>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</si>
  <si>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</si>
  <si>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</si>
  <si>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</si>
  <si>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</si>
  <si>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</si>
  <si>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</si>
  <si>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</si>
  <si>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</si>
  <si>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</si>
  <si>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</si>
  <si>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</si>
  <si>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</si>
  <si>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</si>
  <si>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</si>
  <si>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</si>
  <si>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</si>
  <si>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</si>
  <si>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</si>
  <si>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</si>
  <si>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</si>
  <si>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</si>
  <si>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</si>
  <si>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07-001-0300</t>
  </si>
  <si>
    <t>ROGER T &amp; PEGGY A ENGELMANN</t>
  </si>
  <si>
    <t>12547 ZEBRA AVE</t>
  </si>
  <si>
    <t>NYA MN 55368-5429</t>
  </si>
  <si>
    <t>SWSE</t>
  </si>
  <si>
    <t>01</t>
  </si>
  <si>
    <t>115</t>
  </si>
  <si>
    <t>027</t>
  </si>
  <si>
    <t>SESE</t>
  </si>
  <si>
    <t>07-012-0100</t>
  </si>
  <si>
    <t>GORDON GRIMM ETAL</t>
  </si>
  <si>
    <t>11887 ZEBRA AVE</t>
  </si>
  <si>
    <t>NYA MN 55368</t>
  </si>
  <si>
    <t>NWNE</t>
  </si>
  <si>
    <t>12</t>
  </si>
  <si>
    <t>NENE</t>
  </si>
  <si>
    <t>07-012-0150</t>
  </si>
  <si>
    <t>07-012-0200</t>
  </si>
  <si>
    <t>SENW</t>
  </si>
  <si>
    <t>SWNE</t>
  </si>
  <si>
    <t>07-012-0300</t>
  </si>
  <si>
    <t>HAROLD H &amp; MURIEL VONBERGE</t>
  </si>
  <si>
    <t>11623 ZEBRA AVE</t>
  </si>
  <si>
    <t>SENE</t>
  </si>
  <si>
    <t>07-012-0400</t>
  </si>
  <si>
    <t>RONALD VONBERGE</t>
  </si>
  <si>
    <t>12325 ZEBRA AVE</t>
  </si>
  <si>
    <t>NESE</t>
  </si>
  <si>
    <t>NWSE</t>
  </si>
  <si>
    <t>07-012-0500</t>
  </si>
  <si>
    <t>DOUGLAS H &amp; MARY M STUEDEMAN</t>
  </si>
  <si>
    <t>1314 110TH ST</t>
  </si>
  <si>
    <t>PLATO MN 55370</t>
  </si>
  <si>
    <t>07-012-0550</t>
  </si>
  <si>
    <t>NESW</t>
  </si>
  <si>
    <t>07-012-0600</t>
  </si>
  <si>
    <t>BRUCE SCHIROO</t>
  </si>
  <si>
    <t>1215 HENNEPIN AVE</t>
  </si>
  <si>
    <t>GLENCOE MN 55336</t>
  </si>
  <si>
    <t>07-012-0650</t>
  </si>
  <si>
    <t>MARK L LANGE</t>
  </si>
  <si>
    <t>40776 180TH LN</t>
  </si>
  <si>
    <t>07-012-1000</t>
  </si>
  <si>
    <t>TODD &amp; SUSAN HEDTKE</t>
  </si>
  <si>
    <t>16378 SALEM AVE</t>
  </si>
  <si>
    <t>GREEN ISLE MN 55338-2098</t>
  </si>
  <si>
    <t>07-013-0100</t>
  </si>
  <si>
    <t>ALAN J &amp; JOANNE M KELZER</t>
  </si>
  <si>
    <t>1325 110TH ST</t>
  </si>
  <si>
    <t>13</t>
  </si>
  <si>
    <t>07-013-0120</t>
  </si>
  <si>
    <t>EGGERSGLUESS LIVING TRUST</t>
  </si>
  <si>
    <t>16700 78TH AVE N</t>
  </si>
  <si>
    <t>MAPLE GROVE MN 55311</t>
  </si>
  <si>
    <t>07-013-0200</t>
  </si>
  <si>
    <t>2925 12TH ST E</t>
  </si>
  <si>
    <t>11-005-0300</t>
  </si>
  <si>
    <t>KRAMERS FAMILY FARM</t>
  </si>
  <si>
    <t>6193 NIAGARA LN N</t>
  </si>
  <si>
    <t>PLYMOUTH, MN 55446</t>
  </si>
  <si>
    <t>NWSW</t>
  </si>
  <si>
    <t>05</t>
  </si>
  <si>
    <t>026</t>
  </si>
  <si>
    <t>11-005-0500</t>
  </si>
  <si>
    <t>ROGER R &amp; FRANCES C KRAMER</t>
  </si>
  <si>
    <t>18175 COUNTY ROAD 34</t>
  </si>
  <si>
    <t>NYA, MN 55368-9685</t>
  </si>
  <si>
    <t>SWNW</t>
  </si>
  <si>
    <t>SWSW</t>
  </si>
  <si>
    <t>11-005-0600</t>
  </si>
  <si>
    <t>RANDALL L &amp; MARY LOU WROGE</t>
  </si>
  <si>
    <t>18825 COUNTY ROAD 34</t>
  </si>
  <si>
    <t>11-006-0100</t>
  </si>
  <si>
    <t>PAUL HEUER</t>
  </si>
  <si>
    <t>18925 110TH ST</t>
  </si>
  <si>
    <t>NORWOOD YOUNG AMERICA, MN 55368</t>
  </si>
  <si>
    <t>06</t>
  </si>
  <si>
    <t>11-006-0210</t>
  </si>
  <si>
    <t>11-006-0220</t>
  </si>
  <si>
    <t>JON R WROGE</t>
  </si>
  <si>
    <t>18827 COUNTY ROAD 34</t>
  </si>
  <si>
    <t>11-006-0300</t>
  </si>
  <si>
    <t>FERGUSON CEMETERY ASSN</t>
  </si>
  <si>
    <t>18730 110TH ST</t>
  </si>
  <si>
    <t>NYA, MN 55368-9690</t>
  </si>
  <si>
    <t>11-006-0400</t>
  </si>
  <si>
    <t>DEAN D &amp; MICHELLE L HEUER</t>
  </si>
  <si>
    <t>18875 COUNTY ROAD 34</t>
  </si>
  <si>
    <t>NYA, MN 55368-9518</t>
  </si>
  <si>
    <t>11-006-0410</t>
  </si>
  <si>
    <t>DEAN D HEUER</t>
  </si>
  <si>
    <t>SESW</t>
  </si>
  <si>
    <t>11-006-0500</t>
  </si>
  <si>
    <t>FRIEDENS COUNTY LINE CHURCH</t>
  </si>
  <si>
    <t>11275 ZEBRA AVE</t>
  </si>
  <si>
    <t>NYA, MN 55368-9506</t>
  </si>
  <si>
    <t>11-006-0510</t>
  </si>
  <si>
    <t>JASON A &amp; ANGELA M KLOEMPKEN</t>
  </si>
  <si>
    <t>11325 ZEBRA AVE</t>
  </si>
  <si>
    <t>NYA, MN 55368-9681</t>
  </si>
  <si>
    <t>11-006-0600</t>
  </si>
  <si>
    <t>PRE FAMILY LLC</t>
  </si>
  <si>
    <t>11-006-0700</t>
  </si>
  <si>
    <t>11-007-0100</t>
  </si>
  <si>
    <t>07</t>
  </si>
  <si>
    <t>11-007-0200</t>
  </si>
  <si>
    <t>1420 PRAIRIE AVE APT 229</t>
  </si>
  <si>
    <t>GLENCOE, MN 55336</t>
  </si>
  <si>
    <t>NWNW</t>
  </si>
  <si>
    <t>11-007-0311</t>
  </si>
  <si>
    <t>CHANTELLE M ESHLEMAN</t>
  </si>
  <si>
    <t>18625 122ND ST</t>
  </si>
  <si>
    <t>11-007-0320</t>
  </si>
  <si>
    <t>DAVID O WROGE TRUST</t>
  </si>
  <si>
    <t>12430 YALE AVE</t>
  </si>
  <si>
    <t>NORWOOD YOUNG AMERICA, MN 55368-9677</t>
  </si>
  <si>
    <t>11-007-0500</t>
  </si>
  <si>
    <t>BEVERLY KOSEK AND THOMAS R KOSEK</t>
  </si>
  <si>
    <t>18790 122ND ST</t>
  </si>
  <si>
    <t>NENW</t>
  </si>
  <si>
    <t>11-007-0600</t>
  </si>
  <si>
    <t>NYA, MN 55368-9505</t>
  </si>
  <si>
    <t>JOSHUA ENGELMANN</t>
  </si>
  <si>
    <t>PO BOX 1498</t>
  </si>
  <si>
    <t>GRAND MARAIS, MN 55604</t>
  </si>
  <si>
    <t>08</t>
  </si>
  <si>
    <t>11-008-0100</t>
  </si>
  <si>
    <t>CASEY DINGELS</t>
  </si>
  <si>
    <t>12575 COUNTY ROAD 131</t>
  </si>
  <si>
    <t>NORWOOD YOUNG AMERICA, MN 55368-9683</t>
  </si>
  <si>
    <t>11-008-0110</t>
  </si>
  <si>
    <t>SANDRA J KREBSBACH</t>
  </si>
  <si>
    <t>6030 JEWEL LN N</t>
  </si>
  <si>
    <t>11-008-0205</t>
  </si>
  <si>
    <t>STATE OF MINNESOTA</t>
  </si>
  <si>
    <t>500 LAFAYETTE RD</t>
  </si>
  <si>
    <t>SAINT PAUL, MN 55155</t>
  </si>
  <si>
    <t>11-008-0210</t>
  </si>
  <si>
    <t>BRUCE, BONITA, BRIAN, BEVIN, BRENT SCHRU</t>
  </si>
  <si>
    <t>11965 COUNTY ROAD 131</t>
  </si>
  <si>
    <t>11-008-0300</t>
  </si>
  <si>
    <t>MARJORIE STOCKMAN ETAL</t>
  </si>
  <si>
    <t>2365 90TH ST</t>
  </si>
  <si>
    <t>PLATO, MN 55370-5612</t>
  </si>
  <si>
    <t>11-008-0400</t>
  </si>
  <si>
    <t>JOHN C GRAMITH</t>
  </si>
  <si>
    <t>12680 YALE AVE</t>
  </si>
  <si>
    <t>NYA, MN 55368-9677</t>
  </si>
  <si>
    <t>11-008-0600</t>
  </si>
  <si>
    <t>MARIA L ANDERSON</t>
  </si>
  <si>
    <t>9529 DELL RD</t>
  </si>
  <si>
    <t>EDEN PRAIRIE, MN 55347-3515</t>
  </si>
  <si>
    <t>11-009-0411</t>
  </si>
  <si>
    <t>STATE OF MINNESOTA - DNR - DIV OF LANDS</t>
  </si>
  <si>
    <t>500 LAFAYETTE RD BOX 45</t>
  </si>
  <si>
    <t>SAINT PAUL, MN 55155-4002</t>
  </si>
  <si>
    <t>09</t>
  </si>
  <si>
    <t>11-009-0420</t>
  </si>
  <si>
    <t>CLAYTON FREEBURG</t>
  </si>
  <si>
    <t>12575 WELLS AVE</t>
  </si>
  <si>
    <t>NYA, MN 55368</t>
  </si>
  <si>
    <t>11-016-0801</t>
  </si>
  <si>
    <t>JANE M ZIEGLER</t>
  </si>
  <si>
    <t>12775 COUNTY ROAD 131</t>
  </si>
  <si>
    <t>NORWOOD YOUNG AMERICA, MN 55397</t>
  </si>
  <si>
    <t>17</t>
  </si>
  <si>
    <t>11-017-0400</t>
  </si>
  <si>
    <t>LOIS TIGGELAAR ETAL</t>
  </si>
  <si>
    <t>648 MEADOW LN</t>
  </si>
  <si>
    <t>NYA, MN 55397-4611</t>
  </si>
  <si>
    <t>11-017-0900</t>
  </si>
  <si>
    <t>WILLIAM H &amp; NADINE G FLUSEMANN</t>
  </si>
  <si>
    <t>12825 COUNTY ROAD 131</t>
  </si>
  <si>
    <t>NYA, MN 55368-9683</t>
  </si>
  <si>
    <t>11-017-1001</t>
  </si>
  <si>
    <t>11-017-1400</t>
  </si>
  <si>
    <t>GLENN ORLANDO WUETHERICH</t>
  </si>
  <si>
    <t>13380 HIGHWAY 5 AND 25 S</t>
  </si>
  <si>
    <t>NYA, MN 55368-9682</t>
  </si>
  <si>
    <t>11-017-1510</t>
  </si>
  <si>
    <t>CHRISTOPHER E LUNDSTROM</t>
  </si>
  <si>
    <t>12850 COUNTY ROAD 131</t>
  </si>
  <si>
    <t>11-018-0100</t>
  </si>
  <si>
    <t>TIMOTHY S ZELLMANN</t>
  </si>
  <si>
    <t>10270 CR 135</t>
  </si>
  <si>
    <t>18</t>
  </si>
  <si>
    <t>11-018-0200</t>
  </si>
  <si>
    <t>11-018-0300</t>
  </si>
  <si>
    <t>SCHROEDER LIVING TRUST</t>
  </si>
  <si>
    <t>13125 ZEBRA AVE</t>
  </si>
  <si>
    <t>NORWOOD YOUNG AMERICA, MN 55368-9680</t>
  </si>
  <si>
    <t>11-018-0405</t>
  </si>
  <si>
    <t>ANDREW SCHROEDER</t>
  </si>
  <si>
    <t>13123 ZEBRA AVE</t>
  </si>
  <si>
    <t>11-018-0410</t>
  </si>
  <si>
    <t>11-018-0500</t>
  </si>
  <si>
    <t>LARRY J &amp; DEBRA L DREIER REV TRUSTS</t>
  </si>
  <si>
    <t>13820 COUNTY ROAD 33</t>
  </si>
  <si>
    <t>NORWOOD YOUNG AMERICA, MN 55368-9710</t>
  </si>
  <si>
    <t>11-018-0600</t>
  </si>
  <si>
    <t>NICHOLAS JAMES MILLER</t>
  </si>
  <si>
    <t>18525 HIGHWAY 212</t>
  </si>
  <si>
    <t>11-018-0700</t>
  </si>
  <si>
    <t>GREGG R WORM</t>
  </si>
  <si>
    <t>12835 ZEBRA AVE</t>
  </si>
  <si>
    <t>NYA, MN 55368-9678</t>
  </si>
  <si>
    <t>11-019-0100</t>
  </si>
  <si>
    <t>19</t>
  </si>
  <si>
    <t>11-019-0500</t>
  </si>
  <si>
    <t>CJ SCHWARTZ FAMILY LIVING TRUST</t>
  </si>
  <si>
    <t>13675 ZEBRA AVE</t>
  </si>
  <si>
    <t>TIGER LAKE</t>
  </si>
  <si>
    <t>RR - TWIN CITES &amp; WESTERN</t>
  </si>
  <si>
    <t>US HWY 212</t>
  </si>
  <si>
    <t>CSAH 34</t>
  </si>
  <si>
    <t>CR 131</t>
  </si>
  <si>
    <t>TOTAL WATERSHED ACRES:</t>
  </si>
  <si>
    <t>ZEBRA AVE</t>
  </si>
  <si>
    <t>RAILROADS</t>
  </si>
  <si>
    <t>US HWYS</t>
  </si>
  <si>
    <t>122ND ST</t>
  </si>
  <si>
    <t>YALE AVE</t>
  </si>
  <si>
    <t>WELLS AVE</t>
  </si>
  <si>
    <t>110TH ST</t>
  </si>
  <si>
    <t>HELEN TWP ROADS</t>
  </si>
  <si>
    <t>CARVER CO ROADS</t>
  </si>
  <si>
    <t>YOUNG AMERICA TWP ROADS</t>
  </si>
  <si>
    <t>CARVER COUNTY 600 E FOURTH ST.</t>
  </si>
  <si>
    <t>CHASKA MN 55318</t>
  </si>
  <si>
    <t>C/O KAREN MACKENTHUN 7102 80TH ST</t>
  </si>
  <si>
    <t>C/O ALAN HERRMANN 613 GEORGE ST</t>
  </si>
  <si>
    <t>HAMBURG 55339</t>
  </si>
  <si>
    <t>METRO DISTRICT HEADQUARTERS 1500 WEST CORD B-2</t>
  </si>
  <si>
    <t>ROSEVILLE MN 55113</t>
  </si>
  <si>
    <t>NO ADDRESS</t>
  </si>
  <si>
    <t>NO CITY STATE ZIP</t>
  </si>
  <si>
    <t>11-007-0720</t>
  </si>
  <si>
    <t>11-007-0710</t>
  </si>
  <si>
    <t>LORA A HERMAN</t>
  </si>
  <si>
    <t>18780 122ND ST</t>
  </si>
  <si>
    <t>SUSAN A HEDTKE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</si>
</sst>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14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8"/>
  <sheetViews>
    <sheetView tabSelected="1" workbookViewId="0">
      <pane xSplit="2" ySplit="2" topLeftCell="AM113" activePane="bottomRight" state="frozen"/>
      <selection pane="topRight" activeCell="C1" sqref="C1"/>
      <selection pane="bottomLeft" activeCell="A3" sqref="A3"/>
      <selection pane="bottomRight" activeCell="A86" sqref="A86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2.44140625" style="1" bestFit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hidden="1" customWidth="1"/>
    <col min="29" max="29" width="17.6640625" style="5" hidden="1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customWidth="1"/>
    <col min="42" max="42" width="17.6640625" style="5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4516</v>
      </c>
      <c r="AN1" s="5">
        <v>7526</v>
      </c>
      <c r="AP1" s="5">
        <v>1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152</v>
      </c>
      <c r="J3" s="2">
        <v>36.590000000000003</v>
      </c>
      <c r="K3" s="2">
        <f t="shared" ref="K3:K34" si="0">SUM(N3,P3,R3,T3,V3,X3,Z3,AB3,AE3,AG3,AI3)</f>
        <v>0</v>
      </c>
      <c r="L3" s="2">
        <f t="shared" ref="L3:L34" si="1">SUM(M3,AD3,AK3,AM3,AO3,AQ3,AR3)</f>
        <v>0.08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R3" s="2">
        <v>0.08</v>
      </c>
      <c r="AS3" s="5">
        <f t="shared" ref="AS3:AS34" si="5">SUM(O3,Q3,S3,U3,W3,Y3,AA3,AC3,AF3,AH3,AJ3)</f>
        <v>0</v>
      </c>
      <c r="AT3" s="11">
        <f t="shared" ref="AT3:AT66" si="6">(AS3/$AS$165)*100</f>
        <v>0</v>
      </c>
      <c r="AU3" s="5">
        <f t="shared" ref="AU3:AU34" si="7">(AT3/100)*$AU$1</f>
        <v>0</v>
      </c>
    </row>
    <row r="4" spans="1:47" x14ac:dyDescent="0.3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152</v>
      </c>
      <c r="J4" s="2">
        <v>37.15</v>
      </c>
      <c r="K4" s="2">
        <f t="shared" si="0"/>
        <v>0.13</v>
      </c>
      <c r="L4" s="2">
        <f t="shared" si="1"/>
        <v>0</v>
      </c>
      <c r="R4" s="7">
        <v>0.13</v>
      </c>
      <c r="S4" s="5">
        <v>203.77500000000001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67" si="8">SUM(O4,Q4,S4,U4,W4,Y4,AA4,AC4,AF4,AH4,AJ4)</f>
        <v>203.77500000000001</v>
      </c>
      <c r="AT4" s="11">
        <f t="shared" si="6"/>
        <v>5.1976440405585109E-3</v>
      </c>
      <c r="AU4" s="5">
        <f t="shared" ref="AU4:AU67" si="9">(AT4/100)*$AU$1</f>
        <v>5.1976440405585107</v>
      </c>
    </row>
    <row r="5" spans="1:47" x14ac:dyDescent="0.3">
      <c r="A5" s="1" t="s">
        <v>57</v>
      </c>
      <c r="B5" s="1" t="s">
        <v>58</v>
      </c>
      <c r="C5" s="1" t="s">
        <v>59</v>
      </c>
      <c r="D5" s="1" t="s">
        <v>60</v>
      </c>
      <c r="E5" s="1" t="s">
        <v>52</v>
      </c>
      <c r="F5" s="1" t="s">
        <v>53</v>
      </c>
      <c r="G5" s="1" t="s">
        <v>54</v>
      </c>
      <c r="H5" s="1" t="s">
        <v>55</v>
      </c>
      <c r="I5" s="2">
        <v>21.02</v>
      </c>
      <c r="J5" s="2">
        <v>0.03</v>
      </c>
      <c r="K5" s="2">
        <f t="shared" si="0"/>
        <v>0</v>
      </c>
      <c r="L5" s="2">
        <f t="shared" si="1"/>
        <v>0.02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R5" s="2">
        <v>0.02</v>
      </c>
      <c r="AS5" s="5">
        <f t="shared" si="8"/>
        <v>0</v>
      </c>
      <c r="AT5" s="11">
        <f t="shared" si="6"/>
        <v>0</v>
      </c>
      <c r="AU5" s="5">
        <f t="shared" si="9"/>
        <v>0</v>
      </c>
    </row>
    <row r="6" spans="1:47" x14ac:dyDescent="0.3">
      <c r="A6" s="1" t="s">
        <v>57</v>
      </c>
      <c r="B6" s="1" t="s">
        <v>58</v>
      </c>
      <c r="C6" s="1" t="s">
        <v>59</v>
      </c>
      <c r="D6" s="1" t="s">
        <v>60</v>
      </c>
      <c r="E6" s="1" t="s">
        <v>61</v>
      </c>
      <c r="F6" s="1" t="s">
        <v>62</v>
      </c>
      <c r="G6" s="1" t="s">
        <v>54</v>
      </c>
      <c r="H6" s="1" t="s">
        <v>55</v>
      </c>
      <c r="I6" s="2">
        <v>21.02</v>
      </c>
      <c r="J6" s="2">
        <v>19.91</v>
      </c>
      <c r="K6" s="2">
        <f t="shared" si="0"/>
        <v>5.92</v>
      </c>
      <c r="L6" s="2">
        <f t="shared" si="1"/>
        <v>0.91</v>
      </c>
      <c r="R6" s="7">
        <v>3.71</v>
      </c>
      <c r="S6" s="5">
        <v>5815.4250000000002</v>
      </c>
      <c r="T6" s="8">
        <v>0.65</v>
      </c>
      <c r="U6" s="5">
        <v>305.66250000000002</v>
      </c>
      <c r="Z6" s="9">
        <v>1.56</v>
      </c>
      <c r="AA6" s="5">
        <v>293.67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R6" s="2">
        <v>0.91</v>
      </c>
      <c r="AS6" s="5">
        <f t="shared" si="8"/>
        <v>6414.7575000000006</v>
      </c>
      <c r="AT6" s="11">
        <f t="shared" si="6"/>
        <v>0.16361980660779299</v>
      </c>
      <c r="AU6" s="5">
        <f t="shared" si="9"/>
        <v>163.61980660779301</v>
      </c>
    </row>
    <row r="7" spans="1:4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63</v>
      </c>
      <c r="F7" s="1" t="s">
        <v>62</v>
      </c>
      <c r="G7" s="1" t="s">
        <v>54</v>
      </c>
      <c r="H7" s="1" t="s">
        <v>55</v>
      </c>
      <c r="I7" s="2">
        <v>21.02</v>
      </c>
      <c r="J7" s="2">
        <v>0.97</v>
      </c>
      <c r="K7" s="2">
        <f t="shared" si="0"/>
        <v>0.97</v>
      </c>
      <c r="L7" s="2">
        <f t="shared" si="1"/>
        <v>0</v>
      </c>
      <c r="P7" s="6">
        <v>0.12</v>
      </c>
      <c r="Q7" s="5">
        <v>251.55</v>
      </c>
      <c r="R7" s="7">
        <v>0.09</v>
      </c>
      <c r="S7" s="5">
        <v>141.07499999999999</v>
      </c>
      <c r="Z7" s="9">
        <v>0.76</v>
      </c>
      <c r="AA7" s="5">
        <v>143.07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8"/>
        <v>535.69499999999994</v>
      </c>
      <c r="AT7" s="11">
        <f t="shared" si="6"/>
        <v>1.3663854370295627E-2</v>
      </c>
      <c r="AU7" s="5">
        <f t="shared" si="9"/>
        <v>13.663854370295626</v>
      </c>
    </row>
    <row r="8" spans="1:47" x14ac:dyDescent="0.3">
      <c r="A8" s="1" t="s">
        <v>64</v>
      </c>
      <c r="B8" s="1" t="s">
        <v>58</v>
      </c>
      <c r="C8" s="1" t="s">
        <v>59</v>
      </c>
      <c r="D8" s="1" t="s">
        <v>60</v>
      </c>
      <c r="E8" s="1" t="s">
        <v>56</v>
      </c>
      <c r="F8" s="1" t="s">
        <v>53</v>
      </c>
      <c r="G8" s="1" t="s">
        <v>54</v>
      </c>
      <c r="H8" s="1" t="s">
        <v>55</v>
      </c>
      <c r="I8" s="2">
        <v>15.7</v>
      </c>
      <c r="J8" s="2">
        <v>0.08</v>
      </c>
      <c r="K8" s="2">
        <f t="shared" si="0"/>
        <v>0.08</v>
      </c>
      <c r="L8" s="2">
        <f t="shared" si="1"/>
        <v>0</v>
      </c>
      <c r="R8" s="7">
        <v>0.08</v>
      </c>
      <c r="S8" s="5">
        <v>125.4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8"/>
        <v>125.4</v>
      </c>
      <c r="AT8" s="11">
        <f t="shared" si="6"/>
        <v>3.1985501788052381E-3</v>
      </c>
      <c r="AU8" s="5">
        <f t="shared" si="9"/>
        <v>3.1985501788052382</v>
      </c>
    </row>
    <row r="9" spans="1:47" x14ac:dyDescent="0.3">
      <c r="A9" s="1" t="s">
        <v>64</v>
      </c>
      <c r="B9" s="1" t="s">
        <v>58</v>
      </c>
      <c r="C9" s="1" t="s">
        <v>59</v>
      </c>
      <c r="D9" s="1" t="s">
        <v>60</v>
      </c>
      <c r="E9" s="1" t="s">
        <v>61</v>
      </c>
      <c r="F9" s="1" t="s">
        <v>62</v>
      </c>
      <c r="G9" s="1" t="s">
        <v>54</v>
      </c>
      <c r="H9" s="1" t="s">
        <v>55</v>
      </c>
      <c r="I9" s="2">
        <v>15.7</v>
      </c>
      <c r="J9" s="2">
        <v>0.02</v>
      </c>
      <c r="K9" s="2">
        <f t="shared" si="0"/>
        <v>0.02</v>
      </c>
      <c r="L9" s="2">
        <f t="shared" si="1"/>
        <v>0</v>
      </c>
      <c r="R9" s="7">
        <v>0.02</v>
      </c>
      <c r="S9" s="5">
        <v>31.35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8"/>
        <v>31.35</v>
      </c>
      <c r="AT9" s="11">
        <f t="shared" si="6"/>
        <v>7.9963754470130952E-4</v>
      </c>
      <c r="AU9" s="5">
        <f t="shared" si="9"/>
        <v>0.79963754470130954</v>
      </c>
    </row>
    <row r="10" spans="1:47" x14ac:dyDescent="0.3">
      <c r="A10" s="1" t="s">
        <v>64</v>
      </c>
      <c r="B10" s="1" t="s">
        <v>58</v>
      </c>
      <c r="C10" s="1" t="s">
        <v>59</v>
      </c>
      <c r="D10" s="1" t="s">
        <v>60</v>
      </c>
      <c r="E10" s="1" t="s">
        <v>63</v>
      </c>
      <c r="F10" s="1" t="s">
        <v>62</v>
      </c>
      <c r="G10" s="1" t="s">
        <v>54</v>
      </c>
      <c r="H10" s="1" t="s">
        <v>55</v>
      </c>
      <c r="I10" s="2">
        <v>15.7</v>
      </c>
      <c r="J10" s="2">
        <v>15.03</v>
      </c>
      <c r="K10" s="2">
        <f t="shared" si="0"/>
        <v>15.03</v>
      </c>
      <c r="L10" s="2">
        <f t="shared" si="1"/>
        <v>0</v>
      </c>
      <c r="P10" s="6">
        <v>1.85</v>
      </c>
      <c r="Q10" s="5">
        <v>3878.0625</v>
      </c>
      <c r="R10" s="7">
        <v>13.18</v>
      </c>
      <c r="S10" s="5">
        <v>20659.650000000001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8"/>
        <v>24537.712500000001</v>
      </c>
      <c r="AT10" s="11">
        <f t="shared" si="6"/>
        <v>0.62587802794534697</v>
      </c>
      <c r="AU10" s="5">
        <f t="shared" si="9"/>
        <v>625.87802794534696</v>
      </c>
    </row>
    <row r="11" spans="1:47" x14ac:dyDescent="0.3">
      <c r="A11" s="1" t="s">
        <v>65</v>
      </c>
      <c r="B11" s="1" t="s">
        <v>58</v>
      </c>
      <c r="C11" s="1" t="s">
        <v>59</v>
      </c>
      <c r="D11" s="1" t="s">
        <v>60</v>
      </c>
      <c r="E11" s="1" t="s">
        <v>61</v>
      </c>
      <c r="F11" s="1" t="s">
        <v>62</v>
      </c>
      <c r="G11" s="1" t="s">
        <v>54</v>
      </c>
      <c r="H11" s="1" t="s">
        <v>55</v>
      </c>
      <c r="I11" s="2">
        <v>104.9</v>
      </c>
      <c r="J11" s="2">
        <v>19.829999999999998</v>
      </c>
      <c r="K11" s="2">
        <f t="shared" si="0"/>
        <v>10.7</v>
      </c>
      <c r="L11" s="2">
        <f t="shared" si="1"/>
        <v>0</v>
      </c>
      <c r="R11" s="7">
        <v>7.05</v>
      </c>
      <c r="S11" s="5">
        <v>11050.875</v>
      </c>
      <c r="T11" s="8">
        <v>3.65</v>
      </c>
      <c r="U11" s="5">
        <v>1716.4124999999999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8"/>
        <v>12767.2875</v>
      </c>
      <c r="AT11" s="11">
        <f t="shared" si="6"/>
        <v>0.32565239007960828</v>
      </c>
      <c r="AU11" s="5">
        <f t="shared" si="9"/>
        <v>325.65239007960827</v>
      </c>
    </row>
    <row r="12" spans="1:47" x14ac:dyDescent="0.3">
      <c r="A12" s="1" t="s">
        <v>65</v>
      </c>
      <c r="B12" s="1" t="s">
        <v>58</v>
      </c>
      <c r="C12" s="1" t="s">
        <v>59</v>
      </c>
      <c r="D12" s="1" t="s">
        <v>60</v>
      </c>
      <c r="E12" s="1" t="s">
        <v>66</v>
      </c>
      <c r="F12" s="1" t="s">
        <v>62</v>
      </c>
      <c r="G12" s="1" t="s">
        <v>54</v>
      </c>
      <c r="H12" s="1" t="s">
        <v>55</v>
      </c>
      <c r="I12" s="2">
        <v>104.9</v>
      </c>
      <c r="J12" s="2">
        <v>0.14000000000000001</v>
      </c>
      <c r="K12" s="2">
        <f t="shared" si="0"/>
        <v>0.08</v>
      </c>
      <c r="L12" s="2">
        <f t="shared" si="1"/>
        <v>0</v>
      </c>
      <c r="R12" s="7">
        <v>0.04</v>
      </c>
      <c r="S12" s="5">
        <v>52.25</v>
      </c>
      <c r="T12" s="8">
        <v>0.04</v>
      </c>
      <c r="U12" s="5">
        <v>17.2425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8"/>
        <v>69.492500000000007</v>
      </c>
      <c r="AT12" s="11">
        <f t="shared" si="6"/>
        <v>1.7725298907545694E-3</v>
      </c>
      <c r="AU12" s="5">
        <f t="shared" si="9"/>
        <v>1.7725298907545695</v>
      </c>
    </row>
    <row r="13" spans="1:47" x14ac:dyDescent="0.3">
      <c r="A13" s="1" t="s">
        <v>65</v>
      </c>
      <c r="B13" s="1" t="s">
        <v>58</v>
      </c>
      <c r="C13" s="1" t="s">
        <v>59</v>
      </c>
      <c r="D13" s="1" t="s">
        <v>60</v>
      </c>
      <c r="E13" s="1" t="s">
        <v>63</v>
      </c>
      <c r="F13" s="1" t="s">
        <v>62</v>
      </c>
      <c r="G13" s="1" t="s">
        <v>54</v>
      </c>
      <c r="H13" s="1" t="s">
        <v>55</v>
      </c>
      <c r="I13" s="2">
        <v>104.9</v>
      </c>
      <c r="J13" s="2">
        <v>22.52</v>
      </c>
      <c r="K13" s="2">
        <f t="shared" si="0"/>
        <v>22.520000000000003</v>
      </c>
      <c r="L13" s="2">
        <f t="shared" si="1"/>
        <v>0</v>
      </c>
      <c r="P13" s="6">
        <v>8.39</v>
      </c>
      <c r="Q13" s="5">
        <v>17587.537499999999</v>
      </c>
      <c r="R13" s="7">
        <v>14.06</v>
      </c>
      <c r="S13" s="5">
        <v>22039.05</v>
      </c>
      <c r="Z13" s="9">
        <v>7.0000000000000007E-2</v>
      </c>
      <c r="AA13" s="5">
        <v>13.1775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8"/>
        <v>39639.764999999992</v>
      </c>
      <c r="AT13" s="11">
        <f t="shared" si="6"/>
        <v>1.011082754613617</v>
      </c>
      <c r="AU13" s="5">
        <f t="shared" si="9"/>
        <v>1011.082754613617</v>
      </c>
    </row>
    <row r="14" spans="1:47" x14ac:dyDescent="0.3">
      <c r="A14" s="1" t="s">
        <v>65</v>
      </c>
      <c r="B14" s="1" t="s">
        <v>58</v>
      </c>
      <c r="C14" s="1" t="s">
        <v>59</v>
      </c>
      <c r="D14" s="1" t="s">
        <v>60</v>
      </c>
      <c r="E14" s="1" t="s">
        <v>67</v>
      </c>
      <c r="F14" s="1" t="s">
        <v>62</v>
      </c>
      <c r="G14" s="1" t="s">
        <v>54</v>
      </c>
      <c r="H14" s="1" t="s">
        <v>55</v>
      </c>
      <c r="I14" s="2">
        <v>104.9</v>
      </c>
      <c r="J14" s="2">
        <v>39.950000000000003</v>
      </c>
      <c r="K14" s="2">
        <f t="shared" si="0"/>
        <v>39.75</v>
      </c>
      <c r="L14" s="2">
        <f t="shared" si="1"/>
        <v>0.11</v>
      </c>
      <c r="P14" s="6">
        <v>4.96</v>
      </c>
      <c r="Q14" s="5">
        <v>8664.5</v>
      </c>
      <c r="R14" s="7">
        <v>24.2</v>
      </c>
      <c r="S14" s="5">
        <v>33225.775000000001</v>
      </c>
      <c r="T14" s="8">
        <v>10.59</v>
      </c>
      <c r="U14" s="5">
        <v>4649.9887500000004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R14" s="2">
        <v>0.11</v>
      </c>
      <c r="AS14" s="5">
        <f t="shared" si="8"/>
        <v>46540.263749999998</v>
      </c>
      <c r="AT14" s="11">
        <f t="shared" si="6"/>
        <v>1.1870922562935042</v>
      </c>
      <c r="AU14" s="5">
        <f t="shared" si="9"/>
        <v>1187.0922562935043</v>
      </c>
    </row>
    <row r="15" spans="1:47" x14ac:dyDescent="0.3">
      <c r="A15" s="1" t="s">
        <v>68</v>
      </c>
      <c r="B15" s="1" t="s">
        <v>288</v>
      </c>
      <c r="C15" s="1" t="s">
        <v>70</v>
      </c>
      <c r="D15" s="1" t="s">
        <v>60</v>
      </c>
      <c r="E15" s="1" t="s">
        <v>63</v>
      </c>
      <c r="F15" s="1" t="s">
        <v>62</v>
      </c>
      <c r="G15" s="1" t="s">
        <v>54</v>
      </c>
      <c r="H15" s="1" t="s">
        <v>55</v>
      </c>
      <c r="I15" s="2">
        <v>37.36</v>
      </c>
      <c r="J15" s="2">
        <v>0.02</v>
      </c>
      <c r="K15" s="2">
        <f t="shared" si="0"/>
        <v>0.02</v>
      </c>
      <c r="L15" s="2">
        <f t="shared" si="1"/>
        <v>0</v>
      </c>
      <c r="P15" s="6">
        <v>0.01</v>
      </c>
      <c r="Q15" s="5">
        <v>20.962499999999999</v>
      </c>
      <c r="R15" s="7">
        <v>0.01</v>
      </c>
      <c r="S15" s="5">
        <v>15.675000000000001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8"/>
        <v>36.637500000000003</v>
      </c>
      <c r="AT15" s="11">
        <f t="shared" si="6"/>
        <v>9.3450464255164997E-4</v>
      </c>
      <c r="AU15" s="5">
        <f t="shared" si="9"/>
        <v>0.93450464255165</v>
      </c>
    </row>
    <row r="16" spans="1:47" x14ac:dyDescent="0.3">
      <c r="A16" s="1" t="s">
        <v>68</v>
      </c>
      <c r="B16" s="1" t="s">
        <v>288</v>
      </c>
      <c r="C16" s="1" t="s">
        <v>70</v>
      </c>
      <c r="D16" s="1" t="s">
        <v>60</v>
      </c>
      <c r="E16" s="1" t="s">
        <v>67</v>
      </c>
      <c r="F16" s="1" t="s">
        <v>62</v>
      </c>
      <c r="G16" s="1" t="s">
        <v>54</v>
      </c>
      <c r="H16" s="1" t="s">
        <v>55</v>
      </c>
      <c r="I16" s="2">
        <v>37.36</v>
      </c>
      <c r="J16" s="2">
        <v>0.06</v>
      </c>
      <c r="K16" s="2">
        <f t="shared" si="0"/>
        <v>0.05</v>
      </c>
      <c r="L16" s="2">
        <f t="shared" si="1"/>
        <v>0.01</v>
      </c>
      <c r="P16" s="6">
        <v>0.02</v>
      </c>
      <c r="Q16" s="5">
        <v>34.9375</v>
      </c>
      <c r="R16" s="7">
        <v>0.03</v>
      </c>
      <c r="S16" s="5">
        <v>41.8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R16" s="2">
        <v>0.01</v>
      </c>
      <c r="AS16" s="5">
        <f t="shared" si="8"/>
        <v>76.737499999999997</v>
      </c>
      <c r="AT16" s="11">
        <f t="shared" si="6"/>
        <v>1.9573265099367379E-3</v>
      </c>
      <c r="AU16" s="5">
        <f t="shared" si="9"/>
        <v>1.9573265099367378</v>
      </c>
    </row>
    <row r="17" spans="1:47" x14ac:dyDescent="0.3">
      <c r="A17" s="1" t="s">
        <v>68</v>
      </c>
      <c r="B17" s="1" t="s">
        <v>288</v>
      </c>
      <c r="C17" s="1" t="s">
        <v>70</v>
      </c>
      <c r="D17" s="1" t="s">
        <v>60</v>
      </c>
      <c r="E17" s="1" t="s">
        <v>71</v>
      </c>
      <c r="F17" s="1" t="s">
        <v>62</v>
      </c>
      <c r="G17" s="1" t="s">
        <v>54</v>
      </c>
      <c r="H17" s="1" t="s">
        <v>55</v>
      </c>
      <c r="I17" s="2">
        <v>37.36</v>
      </c>
      <c r="J17" s="2">
        <v>36.33</v>
      </c>
      <c r="K17" s="2">
        <f t="shared" si="0"/>
        <v>35.550000000000004</v>
      </c>
      <c r="L17" s="2">
        <f t="shared" si="1"/>
        <v>0.77</v>
      </c>
      <c r="P17" s="6">
        <v>19.12</v>
      </c>
      <c r="Q17" s="5">
        <v>43933.906250000007</v>
      </c>
      <c r="R17" s="7">
        <v>12.65</v>
      </c>
      <c r="S17" s="5">
        <v>19737.4375</v>
      </c>
      <c r="Z17" s="9">
        <v>3.78</v>
      </c>
      <c r="AA17" s="5">
        <v>731.03750000000002</v>
      </c>
      <c r="AL17" s="5" t="str">
        <f t="shared" si="2"/>
        <v/>
      </c>
      <c r="AM17" s="3">
        <v>0.24</v>
      </c>
      <c r="AN17" s="5">
        <f t="shared" si="3"/>
        <v>1806.24</v>
      </c>
      <c r="AP17" s="5" t="str">
        <f t="shared" si="4"/>
        <v/>
      </c>
      <c r="AQ17" s="2">
        <v>0.36</v>
      </c>
      <c r="AR17" s="2">
        <v>0.17</v>
      </c>
      <c r="AS17" s="5">
        <f t="shared" si="8"/>
        <v>64402.381250000006</v>
      </c>
      <c r="AT17" s="11">
        <f t="shared" si="6"/>
        <v>1.6426973529718547</v>
      </c>
      <c r="AU17" s="5">
        <f t="shared" si="9"/>
        <v>1642.6973529718548</v>
      </c>
    </row>
    <row r="18" spans="1:47" x14ac:dyDescent="0.3">
      <c r="A18" s="1" t="s">
        <v>72</v>
      </c>
      <c r="B18" s="1" t="s">
        <v>73</v>
      </c>
      <c r="C18" s="1" t="s">
        <v>74</v>
      </c>
      <c r="D18" s="1" t="s">
        <v>60</v>
      </c>
      <c r="E18" s="1" t="s">
        <v>71</v>
      </c>
      <c r="F18" s="1" t="s">
        <v>62</v>
      </c>
      <c r="G18" s="1" t="s">
        <v>54</v>
      </c>
      <c r="H18" s="1" t="s">
        <v>55</v>
      </c>
      <c r="I18" s="2">
        <v>80</v>
      </c>
      <c r="J18" s="2">
        <v>0.09</v>
      </c>
      <c r="K18" s="2">
        <f t="shared" si="0"/>
        <v>0.08</v>
      </c>
      <c r="L18" s="2">
        <f t="shared" si="1"/>
        <v>0</v>
      </c>
      <c r="P18" s="6">
        <v>0.08</v>
      </c>
      <c r="Q18" s="5">
        <v>153.72499999999999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8"/>
        <v>153.72499999999999</v>
      </c>
      <c r="AT18" s="11">
        <f t="shared" si="6"/>
        <v>3.9210297148072979E-3</v>
      </c>
      <c r="AU18" s="5">
        <f t="shared" si="9"/>
        <v>3.9210297148072977</v>
      </c>
    </row>
    <row r="19" spans="1:47" x14ac:dyDescent="0.3">
      <c r="A19" s="1" t="s">
        <v>72</v>
      </c>
      <c r="B19" s="1" t="s">
        <v>73</v>
      </c>
      <c r="C19" s="1" t="s">
        <v>74</v>
      </c>
      <c r="D19" s="1" t="s">
        <v>60</v>
      </c>
      <c r="E19" s="1" t="s">
        <v>75</v>
      </c>
      <c r="F19" s="1" t="s">
        <v>62</v>
      </c>
      <c r="G19" s="1" t="s">
        <v>54</v>
      </c>
      <c r="H19" s="1" t="s">
        <v>55</v>
      </c>
      <c r="I19" s="2">
        <v>80</v>
      </c>
      <c r="J19" s="2">
        <v>36.9</v>
      </c>
      <c r="K19" s="2">
        <f t="shared" si="0"/>
        <v>34.089999999999996</v>
      </c>
      <c r="L19" s="2">
        <f t="shared" si="1"/>
        <v>2.81</v>
      </c>
      <c r="N19" s="4">
        <v>16.43</v>
      </c>
      <c r="O19" s="5">
        <v>53749.518750000003</v>
      </c>
      <c r="P19" s="6">
        <v>14.51</v>
      </c>
      <c r="Q19" s="5">
        <v>30685.606250000001</v>
      </c>
      <c r="R19" s="7">
        <v>3.15</v>
      </c>
      <c r="S19" s="5">
        <v>5760.5625</v>
      </c>
      <c r="AL19" s="5" t="str">
        <f t="shared" si="2"/>
        <v/>
      </c>
      <c r="AM19" s="3">
        <v>1.1200000000000001</v>
      </c>
      <c r="AN19" s="5">
        <f t="shared" si="3"/>
        <v>8429.1200000000008</v>
      </c>
      <c r="AP19" s="5" t="str">
        <f t="shared" si="4"/>
        <v/>
      </c>
      <c r="AQ19" s="2">
        <v>1.69</v>
      </c>
      <c r="AS19" s="5">
        <f t="shared" si="8"/>
        <v>90195.6875</v>
      </c>
      <c r="AT19" s="11">
        <f t="shared" si="6"/>
        <v>2.3006015341354571</v>
      </c>
      <c r="AU19" s="5">
        <f t="shared" si="9"/>
        <v>2300.6015341354569</v>
      </c>
    </row>
    <row r="20" spans="1:47" x14ac:dyDescent="0.3">
      <c r="A20" s="1" t="s">
        <v>72</v>
      </c>
      <c r="B20" s="1" t="s">
        <v>73</v>
      </c>
      <c r="C20" s="1" t="s">
        <v>74</v>
      </c>
      <c r="D20" s="1" t="s">
        <v>60</v>
      </c>
      <c r="E20" s="1" t="s">
        <v>56</v>
      </c>
      <c r="F20" s="1" t="s">
        <v>62</v>
      </c>
      <c r="G20" s="1" t="s">
        <v>54</v>
      </c>
      <c r="H20" s="1" t="s">
        <v>55</v>
      </c>
      <c r="I20" s="2">
        <v>80</v>
      </c>
      <c r="J20" s="2">
        <v>39.24</v>
      </c>
      <c r="K20" s="2">
        <f t="shared" si="0"/>
        <v>36.44</v>
      </c>
      <c r="L20" s="2">
        <f t="shared" si="1"/>
        <v>2.8099999999999996</v>
      </c>
      <c r="N20" s="4">
        <v>5.79</v>
      </c>
      <c r="O20" s="5">
        <v>19069.59375</v>
      </c>
      <c r="P20" s="6">
        <v>23.15</v>
      </c>
      <c r="Q20" s="5">
        <v>48196.28125</v>
      </c>
      <c r="R20" s="7">
        <v>6.45</v>
      </c>
      <c r="S20" s="5">
        <v>9935.3375000000015</v>
      </c>
      <c r="T20" s="8">
        <v>1.05</v>
      </c>
      <c r="U20" s="5">
        <v>411.46875</v>
      </c>
      <c r="AL20" s="5" t="str">
        <f t="shared" si="2"/>
        <v/>
      </c>
      <c r="AM20" s="3">
        <v>1.1299999999999999</v>
      </c>
      <c r="AN20" s="5">
        <f t="shared" si="3"/>
        <v>8504.3799999999992</v>
      </c>
      <c r="AP20" s="5" t="str">
        <f t="shared" si="4"/>
        <v/>
      </c>
      <c r="AQ20" s="2">
        <v>1.68</v>
      </c>
      <c r="AS20" s="5">
        <f t="shared" si="8"/>
        <v>77612.681249999994</v>
      </c>
      <c r="AT20" s="11">
        <f t="shared" si="6"/>
        <v>1.9796495653089428</v>
      </c>
      <c r="AU20" s="5">
        <f t="shared" si="9"/>
        <v>1979.6495653089428</v>
      </c>
    </row>
    <row r="21" spans="1:47" x14ac:dyDescent="0.3">
      <c r="A21" s="1" t="s">
        <v>72</v>
      </c>
      <c r="B21" s="1" t="s">
        <v>73</v>
      </c>
      <c r="C21" s="1" t="s">
        <v>74</v>
      </c>
      <c r="D21" s="1" t="s">
        <v>60</v>
      </c>
      <c r="E21" s="1" t="s">
        <v>76</v>
      </c>
      <c r="F21" s="1" t="s">
        <v>62</v>
      </c>
      <c r="G21" s="1" t="s">
        <v>54</v>
      </c>
      <c r="H21" s="1" t="s">
        <v>55</v>
      </c>
      <c r="I21" s="2">
        <v>80</v>
      </c>
      <c r="J21" s="2">
        <v>0.06</v>
      </c>
      <c r="K21" s="2">
        <f t="shared" si="0"/>
        <v>0.06</v>
      </c>
      <c r="L21" s="2">
        <f t="shared" si="1"/>
        <v>0</v>
      </c>
      <c r="N21" s="4">
        <v>0.03</v>
      </c>
      <c r="O21" s="5">
        <v>81.84375</v>
      </c>
      <c r="P21" s="6">
        <v>0.03</v>
      </c>
      <c r="Q21" s="5">
        <v>52.40625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8"/>
        <v>134.25</v>
      </c>
      <c r="AT21" s="11">
        <f t="shared" si="6"/>
        <v>3.4242851794625451E-3</v>
      </c>
      <c r="AU21" s="5">
        <f t="shared" si="9"/>
        <v>3.4242851794625451</v>
      </c>
    </row>
    <row r="22" spans="1:47" x14ac:dyDescent="0.3">
      <c r="A22" s="1" t="s">
        <v>72</v>
      </c>
      <c r="B22" s="1" t="s">
        <v>73</v>
      </c>
      <c r="C22" s="1" t="s">
        <v>74</v>
      </c>
      <c r="D22" s="1" t="s">
        <v>60</v>
      </c>
      <c r="E22" s="1" t="s">
        <v>52</v>
      </c>
      <c r="F22" s="1" t="s">
        <v>62</v>
      </c>
      <c r="G22" s="1" t="s">
        <v>54</v>
      </c>
      <c r="H22" s="1" t="s">
        <v>55</v>
      </c>
      <c r="I22" s="2">
        <v>80</v>
      </c>
      <c r="J22" s="2">
        <v>0.06</v>
      </c>
      <c r="K22" s="2">
        <f t="shared" si="0"/>
        <v>6.9999999999999993E-2</v>
      </c>
      <c r="L22" s="2">
        <f t="shared" si="1"/>
        <v>0</v>
      </c>
      <c r="P22" s="6">
        <v>0.04</v>
      </c>
      <c r="Q22" s="5">
        <v>69.875</v>
      </c>
      <c r="R22" s="7">
        <v>0.02</v>
      </c>
      <c r="S22" s="5">
        <v>26.125</v>
      </c>
      <c r="T22" s="8">
        <v>0.01</v>
      </c>
      <c r="U22" s="5">
        <v>3.9187500000000002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8"/>
        <v>99.918750000000003</v>
      </c>
      <c r="AT22" s="11">
        <f t="shared" si="6"/>
        <v>2.5486055476754053E-3</v>
      </c>
      <c r="AU22" s="5">
        <f t="shared" si="9"/>
        <v>2.5486055476754053</v>
      </c>
    </row>
    <row r="23" spans="1:47" x14ac:dyDescent="0.3">
      <c r="A23" s="1" t="s">
        <v>77</v>
      </c>
      <c r="B23" s="1" t="s">
        <v>78</v>
      </c>
      <c r="C23" s="1" t="s">
        <v>79</v>
      </c>
      <c r="D23" s="1" t="s">
        <v>80</v>
      </c>
      <c r="E23" s="1" t="s">
        <v>52</v>
      </c>
      <c r="F23" s="1" t="s">
        <v>62</v>
      </c>
      <c r="G23" s="1" t="s">
        <v>54</v>
      </c>
      <c r="H23" s="1" t="s">
        <v>55</v>
      </c>
      <c r="I23" s="2">
        <v>7.94</v>
      </c>
      <c r="J23" s="2">
        <v>7.57</v>
      </c>
      <c r="K23" s="2">
        <f t="shared" si="0"/>
        <v>4.8600000000000003</v>
      </c>
      <c r="L23" s="2">
        <f t="shared" si="1"/>
        <v>2.65</v>
      </c>
      <c r="Z23" s="9">
        <v>4.8600000000000003</v>
      </c>
      <c r="AA23" s="5">
        <v>762.41250000000002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R23" s="2">
        <v>2.65</v>
      </c>
      <c r="AS23" s="5">
        <f t="shared" si="8"/>
        <v>762.41250000000002</v>
      </c>
      <c r="AT23" s="11">
        <f t="shared" si="6"/>
        <v>1.9446687704931007E-2</v>
      </c>
      <c r="AU23" s="5">
        <f t="shared" si="9"/>
        <v>19.446687704931005</v>
      </c>
    </row>
    <row r="24" spans="1:47" x14ac:dyDescent="0.3">
      <c r="A24" s="1" t="s">
        <v>81</v>
      </c>
      <c r="B24" s="1" t="s">
        <v>49</v>
      </c>
      <c r="C24" s="1" t="s">
        <v>50</v>
      </c>
      <c r="D24" s="1" t="s">
        <v>51</v>
      </c>
      <c r="E24" s="1" t="s">
        <v>67</v>
      </c>
      <c r="F24" s="1" t="s">
        <v>62</v>
      </c>
      <c r="G24" s="1" t="s">
        <v>54</v>
      </c>
      <c r="H24" s="1" t="s">
        <v>55</v>
      </c>
      <c r="I24" s="2">
        <v>72.06</v>
      </c>
      <c r="J24" s="2">
        <v>0.09</v>
      </c>
      <c r="K24" s="2">
        <f t="shared" si="0"/>
        <v>9.0000000000000011E-2</v>
      </c>
      <c r="L24" s="2">
        <f t="shared" si="1"/>
        <v>0</v>
      </c>
      <c r="P24" s="6">
        <v>0.02</v>
      </c>
      <c r="Q24" s="5">
        <v>34.9375</v>
      </c>
      <c r="R24" s="7">
        <v>0.05</v>
      </c>
      <c r="S24" s="5">
        <v>65.3125</v>
      </c>
      <c r="T24" s="8">
        <v>0.02</v>
      </c>
      <c r="U24" s="5">
        <v>7.8375000000000004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8"/>
        <v>108.08750000000001</v>
      </c>
      <c r="AT24" s="11">
        <f t="shared" si="6"/>
        <v>2.7569640546380473E-3</v>
      </c>
      <c r="AU24" s="5">
        <f t="shared" si="9"/>
        <v>2.7569640546380474</v>
      </c>
    </row>
    <row r="25" spans="1:47" x14ac:dyDescent="0.3">
      <c r="A25" s="1" t="s">
        <v>81</v>
      </c>
      <c r="B25" s="1" t="s">
        <v>49</v>
      </c>
      <c r="C25" s="1" t="s">
        <v>50</v>
      </c>
      <c r="D25" s="1" t="s">
        <v>51</v>
      </c>
      <c r="E25" s="1" t="s">
        <v>82</v>
      </c>
      <c r="F25" s="1" t="s">
        <v>62</v>
      </c>
      <c r="G25" s="1" t="s">
        <v>54</v>
      </c>
      <c r="H25" s="1" t="s">
        <v>55</v>
      </c>
      <c r="I25" s="2">
        <v>72.06</v>
      </c>
      <c r="J25" s="2">
        <v>0.06</v>
      </c>
      <c r="K25" s="2">
        <f t="shared" si="0"/>
        <v>0.02</v>
      </c>
      <c r="L25" s="2">
        <f t="shared" si="1"/>
        <v>0</v>
      </c>
      <c r="R25" s="7">
        <v>0.01</v>
      </c>
      <c r="S25" s="5">
        <v>13.0625</v>
      </c>
      <c r="T25" s="8">
        <v>0.01</v>
      </c>
      <c r="U25" s="5">
        <v>3.9187500000000002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8"/>
        <v>16.981249999999999</v>
      </c>
      <c r="AT25" s="11">
        <f t="shared" si="6"/>
        <v>4.3313700337987597E-4</v>
      </c>
      <c r="AU25" s="5">
        <f t="shared" si="9"/>
        <v>0.43313700337987593</v>
      </c>
    </row>
    <row r="26" spans="1:47" x14ac:dyDescent="0.3">
      <c r="A26" s="1" t="s">
        <v>81</v>
      </c>
      <c r="B26" s="1" t="s">
        <v>49</v>
      </c>
      <c r="C26" s="1" t="s">
        <v>50</v>
      </c>
      <c r="D26" s="1" t="s">
        <v>51</v>
      </c>
      <c r="E26" s="1" t="s">
        <v>76</v>
      </c>
      <c r="F26" s="1" t="s">
        <v>62</v>
      </c>
      <c r="G26" s="1" t="s">
        <v>54</v>
      </c>
      <c r="H26" s="1" t="s">
        <v>55</v>
      </c>
      <c r="I26" s="2">
        <v>72.06</v>
      </c>
      <c r="J26" s="2">
        <v>37.69</v>
      </c>
      <c r="K26" s="2">
        <f t="shared" si="0"/>
        <v>37.649999999999991</v>
      </c>
      <c r="L26" s="2">
        <f t="shared" si="1"/>
        <v>0</v>
      </c>
      <c r="N26" s="4">
        <v>2.13</v>
      </c>
      <c r="O26" s="5">
        <v>5810.90625</v>
      </c>
      <c r="P26" s="6">
        <v>25.04</v>
      </c>
      <c r="Q26" s="5">
        <v>43741.75</v>
      </c>
      <c r="R26" s="7">
        <v>7.32</v>
      </c>
      <c r="S26" s="5">
        <v>9561.75</v>
      </c>
      <c r="T26" s="8">
        <v>3.16</v>
      </c>
      <c r="U26" s="5">
        <v>1238.325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8"/>
        <v>60352.731249999997</v>
      </c>
      <c r="AT26" s="11">
        <f t="shared" si="6"/>
        <v>1.5394038224168416</v>
      </c>
      <c r="AU26" s="5">
        <f t="shared" si="9"/>
        <v>1539.4038224168414</v>
      </c>
    </row>
    <row r="27" spans="1:47" x14ac:dyDescent="0.3">
      <c r="A27" s="1" t="s">
        <v>81</v>
      </c>
      <c r="B27" s="1" t="s">
        <v>49</v>
      </c>
      <c r="C27" s="1" t="s">
        <v>50</v>
      </c>
      <c r="D27" s="1" t="s">
        <v>51</v>
      </c>
      <c r="E27" s="1" t="s">
        <v>52</v>
      </c>
      <c r="F27" s="1" t="s">
        <v>62</v>
      </c>
      <c r="G27" s="1" t="s">
        <v>54</v>
      </c>
      <c r="H27" s="1" t="s">
        <v>55</v>
      </c>
      <c r="I27" s="2">
        <v>72.06</v>
      </c>
      <c r="J27" s="2">
        <v>32.159999999999997</v>
      </c>
      <c r="K27" s="2">
        <f t="shared" si="0"/>
        <v>25.169999999999998</v>
      </c>
      <c r="L27" s="2">
        <f t="shared" si="1"/>
        <v>0.19</v>
      </c>
      <c r="P27" s="6">
        <v>5.03</v>
      </c>
      <c r="Q27" s="5">
        <v>8786.78125</v>
      </c>
      <c r="R27" s="7">
        <v>15.76</v>
      </c>
      <c r="S27" s="5">
        <v>20586.5</v>
      </c>
      <c r="T27" s="8">
        <v>4.38</v>
      </c>
      <c r="U27" s="5">
        <v>1716.4124999999999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R27" s="2">
        <v>0.19</v>
      </c>
      <c r="AS27" s="5">
        <f t="shared" si="8"/>
        <v>31089.693749999999</v>
      </c>
      <c r="AT27" s="11">
        <f t="shared" si="6"/>
        <v>0.79299797051884025</v>
      </c>
      <c r="AU27" s="5">
        <f t="shared" si="9"/>
        <v>792.99797051884025</v>
      </c>
    </row>
    <row r="28" spans="1:47" x14ac:dyDescent="0.3">
      <c r="A28" s="1" t="s">
        <v>83</v>
      </c>
      <c r="B28" s="1" t="s">
        <v>84</v>
      </c>
      <c r="C28" s="1" t="s">
        <v>85</v>
      </c>
      <c r="D28" s="1" t="s">
        <v>86</v>
      </c>
      <c r="E28" s="1" t="s">
        <v>66</v>
      </c>
      <c r="F28" s="1" t="s">
        <v>62</v>
      </c>
      <c r="G28" s="1" t="s">
        <v>54</v>
      </c>
      <c r="H28" s="1" t="s">
        <v>55</v>
      </c>
      <c r="I28" s="2">
        <v>3.69</v>
      </c>
      <c r="J28" s="2">
        <v>3.69</v>
      </c>
      <c r="K28" s="2">
        <f t="shared" si="0"/>
        <v>0.71</v>
      </c>
      <c r="L28" s="2">
        <f t="shared" si="1"/>
        <v>0</v>
      </c>
      <c r="R28" s="7">
        <v>0.01</v>
      </c>
      <c r="S28" s="5">
        <v>13.0625</v>
      </c>
      <c r="Z28" s="9">
        <v>0.7</v>
      </c>
      <c r="AA28" s="5">
        <v>109.8125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8"/>
        <v>122.875</v>
      </c>
      <c r="AT28" s="11">
        <f t="shared" si="6"/>
        <v>3.1341455599736326E-3</v>
      </c>
      <c r="AU28" s="5">
        <f t="shared" si="9"/>
        <v>3.1341455599736325</v>
      </c>
    </row>
    <row r="29" spans="1:47" x14ac:dyDescent="0.3">
      <c r="A29" s="1" t="s">
        <v>87</v>
      </c>
      <c r="B29" s="1" t="s">
        <v>88</v>
      </c>
      <c r="C29" s="1" t="s">
        <v>89</v>
      </c>
      <c r="D29" s="1" t="s">
        <v>86</v>
      </c>
      <c r="E29" s="1" t="s">
        <v>66</v>
      </c>
      <c r="F29" s="1" t="s">
        <v>62</v>
      </c>
      <c r="G29" s="1" t="s">
        <v>54</v>
      </c>
      <c r="H29" s="1" t="s">
        <v>55</v>
      </c>
      <c r="I29" s="2">
        <v>86.31</v>
      </c>
      <c r="J29" s="2">
        <v>25.13</v>
      </c>
      <c r="K29" s="2">
        <f t="shared" si="0"/>
        <v>0.09</v>
      </c>
      <c r="L29" s="2">
        <f t="shared" si="1"/>
        <v>0</v>
      </c>
      <c r="R29" s="7">
        <v>0.05</v>
      </c>
      <c r="S29" s="5">
        <v>65.3125</v>
      </c>
      <c r="T29" s="8">
        <v>0.04</v>
      </c>
      <c r="U29" s="5">
        <v>16.458749999999998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8"/>
        <v>81.771249999999995</v>
      </c>
      <c r="AT29" s="11">
        <f t="shared" si="6"/>
        <v>2.0857212624292485E-3</v>
      </c>
      <c r="AU29" s="5">
        <f t="shared" si="9"/>
        <v>2.0857212624292485</v>
      </c>
    </row>
    <row r="30" spans="1:47" x14ac:dyDescent="0.3">
      <c r="A30" s="1" t="s">
        <v>87</v>
      </c>
      <c r="B30" s="1" t="s">
        <v>88</v>
      </c>
      <c r="C30" s="1" t="s">
        <v>89</v>
      </c>
      <c r="D30" s="1" t="s">
        <v>86</v>
      </c>
      <c r="E30" s="1" t="s">
        <v>82</v>
      </c>
      <c r="F30" s="1" t="s">
        <v>62</v>
      </c>
      <c r="G30" s="1" t="s">
        <v>54</v>
      </c>
      <c r="H30" s="1" t="s">
        <v>55</v>
      </c>
      <c r="I30" s="2">
        <v>86.31</v>
      </c>
      <c r="J30" s="2">
        <v>29.17</v>
      </c>
      <c r="K30" s="2">
        <f t="shared" si="0"/>
        <v>0.02</v>
      </c>
      <c r="L30" s="2">
        <f t="shared" si="1"/>
        <v>0</v>
      </c>
      <c r="R30" s="7">
        <v>0.01</v>
      </c>
      <c r="S30" s="5">
        <v>13.0625</v>
      </c>
      <c r="T30" s="8">
        <v>0.01</v>
      </c>
      <c r="U30" s="5">
        <v>3.9187500000000002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8"/>
        <v>16.981249999999999</v>
      </c>
      <c r="AT30" s="11">
        <f t="shared" si="6"/>
        <v>4.3313700337987597E-4</v>
      </c>
      <c r="AU30" s="5">
        <f t="shared" si="9"/>
        <v>0.43313700337987593</v>
      </c>
    </row>
    <row r="31" spans="1:47" x14ac:dyDescent="0.3">
      <c r="A31" s="1" t="s">
        <v>90</v>
      </c>
      <c r="B31" s="1" t="s">
        <v>91</v>
      </c>
      <c r="C31" s="1" t="s">
        <v>92</v>
      </c>
      <c r="D31" s="1" t="s">
        <v>93</v>
      </c>
      <c r="E31" s="1" t="s">
        <v>63</v>
      </c>
      <c r="F31" s="1" t="s">
        <v>62</v>
      </c>
      <c r="G31" s="1" t="s">
        <v>54</v>
      </c>
      <c r="H31" s="1" t="s">
        <v>55</v>
      </c>
      <c r="I31" s="2">
        <v>2.63</v>
      </c>
      <c r="J31" s="2">
        <v>0.04</v>
      </c>
      <c r="K31" s="2">
        <f t="shared" si="0"/>
        <v>0.04</v>
      </c>
      <c r="L31" s="2">
        <f t="shared" si="1"/>
        <v>0</v>
      </c>
      <c r="Z31" s="9">
        <v>0.04</v>
      </c>
      <c r="AA31" s="5">
        <v>7.53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8"/>
        <v>7.53</v>
      </c>
      <c r="AT31" s="11">
        <f t="shared" si="6"/>
        <v>1.92066051406726E-4</v>
      </c>
      <c r="AU31" s="5">
        <f t="shared" si="9"/>
        <v>0.192066051406726</v>
      </c>
    </row>
    <row r="32" spans="1:47" x14ac:dyDescent="0.3">
      <c r="A32" s="1" t="s">
        <v>90</v>
      </c>
      <c r="B32" s="1" t="s">
        <v>91</v>
      </c>
      <c r="C32" s="1" t="s">
        <v>92</v>
      </c>
      <c r="D32" s="1" t="s">
        <v>93</v>
      </c>
      <c r="E32" s="1" t="s">
        <v>71</v>
      </c>
      <c r="F32" s="1" t="s">
        <v>62</v>
      </c>
      <c r="G32" s="1" t="s">
        <v>54</v>
      </c>
      <c r="H32" s="1" t="s">
        <v>55</v>
      </c>
      <c r="I32" s="2">
        <v>2.63</v>
      </c>
      <c r="J32" s="2">
        <v>2.42</v>
      </c>
      <c r="K32" s="2">
        <f t="shared" si="0"/>
        <v>2.42</v>
      </c>
      <c r="L32" s="2">
        <f t="shared" si="1"/>
        <v>0</v>
      </c>
      <c r="Z32" s="9">
        <v>2.42</v>
      </c>
      <c r="AA32" s="5">
        <v>458.70249999999987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8"/>
        <v>458.70249999999987</v>
      </c>
      <c r="AT32" s="11">
        <f t="shared" si="6"/>
        <v>1.1700023631526387E-2</v>
      </c>
      <c r="AU32" s="5">
        <f t="shared" si="9"/>
        <v>11.700023631526388</v>
      </c>
    </row>
    <row r="33" spans="1:47" x14ac:dyDescent="0.3">
      <c r="A33" s="1" t="s">
        <v>94</v>
      </c>
      <c r="B33" s="1" t="s">
        <v>95</v>
      </c>
      <c r="C33" s="1" t="s">
        <v>96</v>
      </c>
      <c r="D33" s="1" t="s">
        <v>80</v>
      </c>
      <c r="E33" s="1" t="s">
        <v>61</v>
      </c>
      <c r="F33" s="1" t="s">
        <v>97</v>
      </c>
      <c r="G33" s="1" t="s">
        <v>54</v>
      </c>
      <c r="H33" s="1" t="s">
        <v>55</v>
      </c>
      <c r="I33" s="2">
        <v>10</v>
      </c>
      <c r="J33" s="2">
        <v>9.5299999999999994</v>
      </c>
      <c r="K33" s="2">
        <f t="shared" si="0"/>
        <v>3.06</v>
      </c>
      <c r="L33" s="2">
        <f t="shared" si="1"/>
        <v>0</v>
      </c>
      <c r="T33" s="8">
        <v>2.48</v>
      </c>
      <c r="U33" s="5">
        <v>1360.59</v>
      </c>
      <c r="Z33" s="9">
        <v>0.57999999999999996</v>
      </c>
      <c r="AA33" s="5">
        <v>127.38249999999999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8"/>
        <v>1487.9724999999999</v>
      </c>
      <c r="AT33" s="11">
        <f t="shared" si="6"/>
        <v>3.7953386809667269E-2</v>
      </c>
      <c r="AU33" s="5">
        <f t="shared" si="9"/>
        <v>37.953386809667272</v>
      </c>
    </row>
    <row r="34" spans="1:47" x14ac:dyDescent="0.3">
      <c r="A34" s="1" t="s">
        <v>98</v>
      </c>
      <c r="B34" s="1" t="s">
        <v>99</v>
      </c>
      <c r="C34" s="1" t="s">
        <v>100</v>
      </c>
      <c r="D34" s="1" t="s">
        <v>101</v>
      </c>
      <c r="E34" s="1" t="s">
        <v>67</v>
      </c>
      <c r="F34" s="1" t="s">
        <v>97</v>
      </c>
      <c r="G34" s="1" t="s">
        <v>54</v>
      </c>
      <c r="H34" s="1" t="s">
        <v>55</v>
      </c>
      <c r="I34" s="2">
        <v>66.5</v>
      </c>
      <c r="J34" s="2">
        <v>35.96</v>
      </c>
      <c r="K34" s="2">
        <f t="shared" si="0"/>
        <v>1.6</v>
      </c>
      <c r="L34" s="2">
        <f t="shared" si="1"/>
        <v>0</v>
      </c>
      <c r="P34" s="6">
        <v>0.39</v>
      </c>
      <c r="Q34" s="5">
        <v>953.79375000000005</v>
      </c>
      <c r="R34" s="7">
        <v>1.21</v>
      </c>
      <c r="S34" s="5">
        <v>2212.7874999999999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8"/>
        <v>3166.5812500000002</v>
      </c>
      <c r="AT34" s="11">
        <f t="shared" si="6"/>
        <v>8.076929045764604E-2</v>
      </c>
      <c r="AU34" s="5">
        <f t="shared" si="9"/>
        <v>80.769290457646051</v>
      </c>
    </row>
    <row r="35" spans="1:47" x14ac:dyDescent="0.3">
      <c r="A35" s="1" t="s">
        <v>98</v>
      </c>
      <c r="B35" s="1" t="s">
        <v>99</v>
      </c>
      <c r="C35" s="1" t="s">
        <v>100</v>
      </c>
      <c r="D35" s="1" t="s">
        <v>101</v>
      </c>
      <c r="E35" s="1" t="s">
        <v>61</v>
      </c>
      <c r="F35" s="1" t="s">
        <v>97</v>
      </c>
      <c r="G35" s="1" t="s">
        <v>54</v>
      </c>
      <c r="H35" s="1" t="s">
        <v>55</v>
      </c>
      <c r="I35" s="2">
        <v>66.5</v>
      </c>
      <c r="J35" s="2">
        <v>23.99</v>
      </c>
      <c r="K35" s="2">
        <f t="shared" ref="K35:K66" si="10">SUM(N35,P35,R35,T35,V35,X35,Z35,AB35,AE35,AG35,AI35)</f>
        <v>5.51</v>
      </c>
      <c r="L35" s="2">
        <f t="shared" ref="L35:L66" si="11">SUM(M35,AD35,AK35,AM35,AO35,AQ35,AR35)</f>
        <v>0</v>
      </c>
      <c r="P35" s="6">
        <v>0.44</v>
      </c>
      <c r="Q35" s="5">
        <v>1076.075</v>
      </c>
      <c r="R35" s="7">
        <v>1.26</v>
      </c>
      <c r="S35" s="5">
        <v>2304.2249999999999</v>
      </c>
      <c r="T35" s="8">
        <v>3.81</v>
      </c>
      <c r="U35" s="5">
        <v>2090.26125</v>
      </c>
      <c r="AL35" s="5" t="str">
        <f t="shared" ref="AL35:AL66" si="12">IF(AK35&gt;0,AK35*$AL$1,"")</f>
        <v/>
      </c>
      <c r="AN35" s="5" t="str">
        <f t="shared" ref="AN35:AN66" si="13">IF(AM35&gt;0,AM35*$AN$1,"")</f>
        <v/>
      </c>
      <c r="AP35" s="5" t="str">
        <f t="shared" ref="AP35:AP66" si="14">IF(AO35&gt;0,AO35*$AP$1,"")</f>
        <v/>
      </c>
      <c r="AS35" s="5">
        <f t="shared" si="8"/>
        <v>5470.5612500000007</v>
      </c>
      <c r="AT35" s="11">
        <f t="shared" si="6"/>
        <v>0.13953640083215715</v>
      </c>
      <c r="AU35" s="5">
        <f t="shared" si="9"/>
        <v>139.53640083215717</v>
      </c>
    </row>
    <row r="36" spans="1:47" x14ac:dyDescent="0.3">
      <c r="A36" s="1" t="s">
        <v>102</v>
      </c>
      <c r="B36" s="1" t="s">
        <v>99</v>
      </c>
      <c r="C36" s="1" t="s">
        <v>100</v>
      </c>
      <c r="D36" s="1" t="s">
        <v>101</v>
      </c>
      <c r="E36" s="1" t="s">
        <v>67</v>
      </c>
      <c r="F36" s="1" t="s">
        <v>97</v>
      </c>
      <c r="G36" s="1" t="s">
        <v>54</v>
      </c>
      <c r="H36" s="1" t="s">
        <v>55</v>
      </c>
      <c r="I36" s="2">
        <v>76.5</v>
      </c>
      <c r="J36" s="2">
        <v>0.06</v>
      </c>
      <c r="K36" s="2">
        <f t="shared" si="10"/>
        <v>0.02</v>
      </c>
      <c r="L36" s="2">
        <f t="shared" si="11"/>
        <v>0</v>
      </c>
      <c r="P36" s="6">
        <v>0.01</v>
      </c>
      <c r="Q36" s="5">
        <v>24.456250000000001</v>
      </c>
      <c r="R36" s="7">
        <v>0.01</v>
      </c>
      <c r="S36" s="5">
        <v>18.287500000000001</v>
      </c>
      <c r="AL36" s="5" t="str">
        <f t="shared" si="12"/>
        <v/>
      </c>
      <c r="AN36" s="5" t="str">
        <f t="shared" si="13"/>
        <v/>
      </c>
      <c r="AP36" s="5" t="str">
        <f t="shared" si="14"/>
        <v/>
      </c>
      <c r="AS36" s="5">
        <f t="shared" si="8"/>
        <v>42.743750000000006</v>
      </c>
      <c r="AT36" s="11">
        <f t="shared" si="6"/>
        <v>1.0902554163102582E-3</v>
      </c>
      <c r="AU36" s="5">
        <f t="shared" si="9"/>
        <v>1.0902554163102582</v>
      </c>
    </row>
    <row r="37" spans="1:47" x14ac:dyDescent="0.3">
      <c r="A37" s="1" t="s">
        <v>102</v>
      </c>
      <c r="B37" s="1" t="s">
        <v>99</v>
      </c>
      <c r="C37" s="1" t="s">
        <v>100</v>
      </c>
      <c r="D37" s="1" t="s">
        <v>101</v>
      </c>
      <c r="E37" s="1" t="s">
        <v>63</v>
      </c>
      <c r="F37" s="1" t="s">
        <v>97</v>
      </c>
      <c r="G37" s="1" t="s">
        <v>54</v>
      </c>
      <c r="H37" s="1" t="s">
        <v>55</v>
      </c>
      <c r="I37" s="2">
        <v>76.5</v>
      </c>
      <c r="J37" s="2">
        <v>31.87</v>
      </c>
      <c r="K37" s="2">
        <f t="shared" si="10"/>
        <v>26.359999999999996</v>
      </c>
      <c r="L37" s="2">
        <f t="shared" si="11"/>
        <v>5.5</v>
      </c>
      <c r="N37" s="4">
        <v>2.09</v>
      </c>
      <c r="O37" s="5">
        <v>7982.4937499999996</v>
      </c>
      <c r="P37" s="6">
        <v>13.1</v>
      </c>
      <c r="Q37" s="5">
        <v>32037.6875</v>
      </c>
      <c r="R37" s="7">
        <v>10.18</v>
      </c>
      <c r="S37" s="5">
        <v>18616.674999999999</v>
      </c>
      <c r="T37" s="8">
        <v>0.99</v>
      </c>
      <c r="U37" s="5">
        <v>543.13874999999996</v>
      </c>
      <c r="AL37" s="5" t="str">
        <f t="shared" si="12"/>
        <v/>
      </c>
      <c r="AM37" s="3">
        <v>0.42</v>
      </c>
      <c r="AN37" s="5">
        <f t="shared" si="13"/>
        <v>3160.92</v>
      </c>
      <c r="AP37" s="5" t="str">
        <f t="shared" si="14"/>
        <v/>
      </c>
      <c r="AQ37" s="2">
        <v>0.63</v>
      </c>
      <c r="AR37" s="2">
        <v>4.45</v>
      </c>
      <c r="AS37" s="5">
        <f t="shared" si="8"/>
        <v>59179.994999999995</v>
      </c>
      <c r="AT37" s="11">
        <f t="shared" si="6"/>
        <v>1.5094910972005029</v>
      </c>
      <c r="AU37" s="5">
        <f t="shared" si="9"/>
        <v>1509.4910972005027</v>
      </c>
    </row>
    <row r="38" spans="1:47" x14ac:dyDescent="0.3">
      <c r="A38" s="1" t="s">
        <v>102</v>
      </c>
      <c r="B38" s="1" t="s">
        <v>99</v>
      </c>
      <c r="C38" s="1" t="s">
        <v>100</v>
      </c>
      <c r="D38" s="1" t="s">
        <v>101</v>
      </c>
      <c r="E38" s="1" t="s">
        <v>71</v>
      </c>
      <c r="F38" s="1" t="s">
        <v>97</v>
      </c>
      <c r="G38" s="1" t="s">
        <v>54</v>
      </c>
      <c r="H38" s="1" t="s">
        <v>55</v>
      </c>
      <c r="I38" s="2">
        <v>76.5</v>
      </c>
      <c r="J38" s="2">
        <v>35.29</v>
      </c>
      <c r="K38" s="2">
        <f t="shared" si="10"/>
        <v>14.549999999999999</v>
      </c>
      <c r="L38" s="2">
        <f t="shared" si="11"/>
        <v>14.19</v>
      </c>
      <c r="P38" s="6">
        <v>9.9499999999999993</v>
      </c>
      <c r="Q38" s="5">
        <v>24333.96875</v>
      </c>
      <c r="R38" s="7">
        <v>4.5999999999999996</v>
      </c>
      <c r="S38" s="5">
        <v>8412.25</v>
      </c>
      <c r="AL38" s="5" t="str">
        <f t="shared" si="12"/>
        <v/>
      </c>
      <c r="AN38" s="5" t="str">
        <f t="shared" si="13"/>
        <v/>
      </c>
      <c r="AP38" s="5" t="str">
        <f t="shared" si="14"/>
        <v/>
      </c>
      <c r="AR38" s="2">
        <v>14.19</v>
      </c>
      <c r="AS38" s="5">
        <f t="shared" si="8"/>
        <v>32746.21875</v>
      </c>
      <c r="AT38" s="11">
        <f t="shared" si="6"/>
        <v>0.83525058881984005</v>
      </c>
      <c r="AU38" s="5">
        <f t="shared" si="9"/>
        <v>835.25058881984</v>
      </c>
    </row>
    <row r="39" spans="1:47" x14ac:dyDescent="0.3">
      <c r="A39" s="1" t="s">
        <v>102</v>
      </c>
      <c r="B39" s="1" t="s">
        <v>99</v>
      </c>
      <c r="C39" s="1" t="s">
        <v>100</v>
      </c>
      <c r="D39" s="1" t="s">
        <v>101</v>
      </c>
      <c r="E39" s="1" t="s">
        <v>61</v>
      </c>
      <c r="F39" s="1" t="s">
        <v>97</v>
      </c>
      <c r="G39" s="1" t="s">
        <v>54</v>
      </c>
      <c r="H39" s="1" t="s">
        <v>55</v>
      </c>
      <c r="I39" s="2">
        <v>76.5</v>
      </c>
      <c r="J39" s="2">
        <v>0.05</v>
      </c>
      <c r="K39" s="2">
        <f t="shared" si="10"/>
        <v>0.05</v>
      </c>
      <c r="L39" s="2">
        <f t="shared" si="11"/>
        <v>0</v>
      </c>
      <c r="P39" s="6">
        <v>0.01</v>
      </c>
      <c r="Q39" s="5">
        <v>24.456250000000001</v>
      </c>
      <c r="T39" s="8">
        <v>0.04</v>
      </c>
      <c r="U39" s="5">
        <v>21.945</v>
      </c>
      <c r="AL39" s="5" t="str">
        <f t="shared" si="12"/>
        <v/>
      </c>
      <c r="AN39" s="5" t="str">
        <f t="shared" si="13"/>
        <v/>
      </c>
      <c r="AP39" s="5" t="str">
        <f t="shared" si="14"/>
        <v/>
      </c>
      <c r="AS39" s="5">
        <f t="shared" si="8"/>
        <v>46.401250000000005</v>
      </c>
      <c r="AT39" s="11">
        <f t="shared" si="6"/>
        <v>1.1835464631920777E-3</v>
      </c>
      <c r="AU39" s="5">
        <f t="shared" si="9"/>
        <v>1.1835464631920778</v>
      </c>
    </row>
    <row r="40" spans="1:47" x14ac:dyDescent="0.3">
      <c r="A40" s="1" t="s">
        <v>104</v>
      </c>
      <c r="B40" s="1" t="s">
        <v>105</v>
      </c>
      <c r="C40" s="1" t="s">
        <v>106</v>
      </c>
      <c r="D40" s="1" t="s">
        <v>107</v>
      </c>
      <c r="E40" s="1" t="s">
        <v>108</v>
      </c>
      <c r="F40" s="1" t="s">
        <v>109</v>
      </c>
      <c r="G40" s="1" t="s">
        <v>54</v>
      </c>
      <c r="H40" s="1" t="s">
        <v>110</v>
      </c>
      <c r="I40" s="2">
        <v>270</v>
      </c>
      <c r="J40" s="2">
        <v>11.36</v>
      </c>
      <c r="K40" s="2">
        <f t="shared" si="10"/>
        <v>5.3</v>
      </c>
      <c r="L40" s="2">
        <f t="shared" si="11"/>
        <v>0</v>
      </c>
      <c r="R40" s="7">
        <v>5.3</v>
      </c>
      <c r="S40" s="5">
        <v>9692.375</v>
      </c>
      <c r="AL40" s="5" t="str">
        <f t="shared" si="12"/>
        <v/>
      </c>
      <c r="AN40" s="5" t="str">
        <f t="shared" si="13"/>
        <v/>
      </c>
      <c r="AP40" s="5" t="str">
        <f t="shared" si="14"/>
        <v/>
      </c>
      <c r="AS40" s="5">
        <f t="shared" si="8"/>
        <v>9692.375</v>
      </c>
      <c r="AT40" s="11">
        <f t="shared" si="6"/>
        <v>0.24722127423682147</v>
      </c>
      <c r="AU40" s="5">
        <f t="shared" si="9"/>
        <v>247.22127423682147</v>
      </c>
    </row>
    <row r="41" spans="1:47" x14ac:dyDescent="0.3">
      <c r="A41" s="1" t="s">
        <v>111</v>
      </c>
      <c r="B41" s="1" t="s">
        <v>112</v>
      </c>
      <c r="C41" s="1" t="s">
        <v>113</v>
      </c>
      <c r="D41" s="1" t="s">
        <v>114</v>
      </c>
      <c r="E41" s="1" t="s">
        <v>115</v>
      </c>
      <c r="F41" s="1" t="s">
        <v>109</v>
      </c>
      <c r="G41" s="1" t="s">
        <v>54</v>
      </c>
      <c r="H41" s="1" t="s">
        <v>110</v>
      </c>
      <c r="I41" s="2">
        <v>100.5</v>
      </c>
      <c r="J41" s="2">
        <v>0.37</v>
      </c>
      <c r="K41" s="2">
        <f t="shared" si="10"/>
        <v>0.37</v>
      </c>
      <c r="L41" s="2">
        <f t="shared" si="11"/>
        <v>0</v>
      </c>
      <c r="R41" s="7">
        <v>0.37</v>
      </c>
      <c r="S41" s="5">
        <v>676.63750000000005</v>
      </c>
      <c r="AL41" s="5" t="str">
        <f t="shared" si="12"/>
        <v/>
      </c>
      <c r="AN41" s="5" t="str">
        <f t="shared" si="13"/>
        <v/>
      </c>
      <c r="AP41" s="5" t="str">
        <f t="shared" si="14"/>
        <v/>
      </c>
      <c r="AS41" s="5">
        <f t="shared" si="8"/>
        <v>676.63750000000005</v>
      </c>
      <c r="AT41" s="11">
        <f t="shared" si="6"/>
        <v>1.7258843673136598E-2</v>
      </c>
      <c r="AU41" s="5">
        <f t="shared" si="9"/>
        <v>17.2588436731366</v>
      </c>
    </row>
    <row r="42" spans="1:47" x14ac:dyDescent="0.3">
      <c r="A42" s="1" t="s">
        <v>111</v>
      </c>
      <c r="B42" s="1" t="s">
        <v>112</v>
      </c>
      <c r="C42" s="1" t="s">
        <v>113</v>
      </c>
      <c r="D42" s="1" t="s">
        <v>114</v>
      </c>
      <c r="E42" s="1" t="s">
        <v>108</v>
      </c>
      <c r="F42" s="1" t="s">
        <v>109</v>
      </c>
      <c r="G42" s="1" t="s">
        <v>54</v>
      </c>
      <c r="H42" s="1" t="s">
        <v>110</v>
      </c>
      <c r="I42" s="2">
        <v>100.5</v>
      </c>
      <c r="J42" s="2">
        <v>22.83</v>
      </c>
      <c r="K42" s="2">
        <f t="shared" si="10"/>
        <v>22.78</v>
      </c>
      <c r="L42" s="2">
        <f t="shared" si="11"/>
        <v>0.05</v>
      </c>
      <c r="P42" s="6">
        <v>1.4</v>
      </c>
      <c r="Q42" s="5">
        <v>3423.875</v>
      </c>
      <c r="R42" s="7">
        <v>18.55</v>
      </c>
      <c r="S42" s="5">
        <v>33923.3125</v>
      </c>
      <c r="Z42" s="9">
        <v>2.83</v>
      </c>
      <c r="AA42" s="5">
        <v>621.53875000000005</v>
      </c>
      <c r="AL42" s="5" t="str">
        <f t="shared" si="12"/>
        <v/>
      </c>
      <c r="AN42" s="5" t="str">
        <f t="shared" si="13"/>
        <v/>
      </c>
      <c r="AP42" s="5" t="str">
        <f t="shared" si="14"/>
        <v/>
      </c>
      <c r="AR42" s="2">
        <v>0.05</v>
      </c>
      <c r="AS42" s="5">
        <f t="shared" si="8"/>
        <v>37968.72625</v>
      </c>
      <c r="AT42" s="11">
        <f t="shared" si="6"/>
        <v>0.96845993728823454</v>
      </c>
      <c r="AU42" s="5">
        <f t="shared" si="9"/>
        <v>968.45993728823453</v>
      </c>
    </row>
    <row r="43" spans="1:47" x14ac:dyDescent="0.3">
      <c r="A43" s="1" t="s">
        <v>111</v>
      </c>
      <c r="B43" s="1" t="s">
        <v>112</v>
      </c>
      <c r="C43" s="1" t="s">
        <v>113</v>
      </c>
      <c r="D43" s="1" t="s">
        <v>114</v>
      </c>
      <c r="E43" s="1" t="s">
        <v>82</v>
      </c>
      <c r="F43" s="1" t="s">
        <v>109</v>
      </c>
      <c r="G43" s="1" t="s">
        <v>54</v>
      </c>
      <c r="H43" s="1" t="s">
        <v>110</v>
      </c>
      <c r="I43" s="2">
        <v>100.5</v>
      </c>
      <c r="J43" s="2">
        <v>0.04</v>
      </c>
      <c r="K43" s="2">
        <f t="shared" si="10"/>
        <v>0.04</v>
      </c>
      <c r="L43" s="2">
        <f t="shared" si="11"/>
        <v>0</v>
      </c>
      <c r="R43" s="7">
        <v>0.04</v>
      </c>
      <c r="S43" s="5">
        <v>73.150000000000006</v>
      </c>
      <c r="AL43" s="5" t="str">
        <f t="shared" si="12"/>
        <v/>
      </c>
      <c r="AN43" s="5" t="str">
        <f t="shared" si="13"/>
        <v/>
      </c>
      <c r="AP43" s="5" t="str">
        <f t="shared" si="14"/>
        <v/>
      </c>
      <c r="AS43" s="5">
        <f t="shared" si="8"/>
        <v>73.150000000000006</v>
      </c>
      <c r="AT43" s="11">
        <f t="shared" si="6"/>
        <v>1.8658209376363885E-3</v>
      </c>
      <c r="AU43" s="5">
        <f t="shared" si="9"/>
        <v>1.8658209376363886</v>
      </c>
    </row>
    <row r="44" spans="1:47" x14ac:dyDescent="0.3">
      <c r="A44" s="1" t="s">
        <v>111</v>
      </c>
      <c r="B44" s="1" t="s">
        <v>112</v>
      </c>
      <c r="C44" s="1" t="s">
        <v>113</v>
      </c>
      <c r="D44" s="1" t="s">
        <v>114</v>
      </c>
      <c r="E44" s="1" t="s">
        <v>116</v>
      </c>
      <c r="F44" s="1" t="s">
        <v>109</v>
      </c>
      <c r="G44" s="1" t="s">
        <v>54</v>
      </c>
      <c r="H44" s="1" t="s">
        <v>110</v>
      </c>
      <c r="I44" s="2">
        <v>100.5</v>
      </c>
      <c r="J44" s="2">
        <v>40.369999999999997</v>
      </c>
      <c r="K44" s="2">
        <f t="shared" si="10"/>
        <v>23.73</v>
      </c>
      <c r="L44" s="2">
        <f t="shared" si="11"/>
        <v>0.26</v>
      </c>
      <c r="P44" s="6">
        <v>2.39</v>
      </c>
      <c r="Q44" s="5">
        <v>5845.0437500000007</v>
      </c>
      <c r="R44" s="7">
        <v>13.01</v>
      </c>
      <c r="S44" s="5">
        <v>23792.037499999999</v>
      </c>
      <c r="T44" s="8">
        <v>5.89</v>
      </c>
      <c r="U44" s="5">
        <v>3231.4012499999999</v>
      </c>
      <c r="Z44" s="9">
        <v>2.44</v>
      </c>
      <c r="AA44" s="5">
        <v>535.88499999999999</v>
      </c>
      <c r="AL44" s="5" t="str">
        <f t="shared" si="12"/>
        <v/>
      </c>
      <c r="AN44" s="5" t="str">
        <f t="shared" si="13"/>
        <v/>
      </c>
      <c r="AP44" s="5" t="str">
        <f t="shared" si="14"/>
        <v/>
      </c>
      <c r="AR44" s="2">
        <v>0.26</v>
      </c>
      <c r="AS44" s="5">
        <f t="shared" si="8"/>
        <v>33404.3675</v>
      </c>
      <c r="AT44" s="11">
        <f t="shared" si="6"/>
        <v>0.85203784401914562</v>
      </c>
      <c r="AU44" s="5">
        <f t="shared" si="9"/>
        <v>852.03784401914561</v>
      </c>
    </row>
    <row r="45" spans="1:47" x14ac:dyDescent="0.3">
      <c r="A45" s="1" t="s">
        <v>117</v>
      </c>
      <c r="B45" s="1" t="s">
        <v>118</v>
      </c>
      <c r="C45" s="1" t="s">
        <v>119</v>
      </c>
      <c r="D45" s="1" t="s">
        <v>114</v>
      </c>
      <c r="E45" s="1" t="s">
        <v>115</v>
      </c>
      <c r="F45" s="1" t="s">
        <v>109</v>
      </c>
      <c r="G45" s="1" t="s">
        <v>54</v>
      </c>
      <c r="H45" s="1" t="s">
        <v>110</v>
      </c>
      <c r="I45" s="2">
        <v>21.15</v>
      </c>
      <c r="J45" s="2">
        <v>18.52</v>
      </c>
      <c r="K45" s="2">
        <f t="shared" si="10"/>
        <v>2.48</v>
      </c>
      <c r="L45" s="2">
        <f t="shared" si="11"/>
        <v>0</v>
      </c>
      <c r="R45" s="7">
        <v>2.48</v>
      </c>
      <c r="S45" s="5">
        <v>4535.3</v>
      </c>
      <c r="AL45" s="5" t="str">
        <f t="shared" si="12"/>
        <v/>
      </c>
      <c r="AN45" s="5" t="str">
        <f t="shared" si="13"/>
        <v/>
      </c>
      <c r="AP45" s="5" t="str">
        <f t="shared" si="14"/>
        <v/>
      </c>
      <c r="AS45" s="5">
        <f t="shared" si="8"/>
        <v>4535.3</v>
      </c>
      <c r="AT45" s="11">
        <f t="shared" si="6"/>
        <v>0.1156808981334561</v>
      </c>
      <c r="AU45" s="5">
        <f t="shared" si="9"/>
        <v>115.6808981334561</v>
      </c>
    </row>
    <row r="46" spans="1:47" x14ac:dyDescent="0.3">
      <c r="A46" s="1" t="s">
        <v>117</v>
      </c>
      <c r="B46" s="1" t="s">
        <v>118</v>
      </c>
      <c r="C46" s="1" t="s">
        <v>119</v>
      </c>
      <c r="D46" s="1" t="s">
        <v>114</v>
      </c>
      <c r="E46" s="1" t="s">
        <v>108</v>
      </c>
      <c r="F46" s="1" t="s">
        <v>109</v>
      </c>
      <c r="G46" s="1" t="s">
        <v>54</v>
      </c>
      <c r="H46" s="1" t="s">
        <v>110</v>
      </c>
      <c r="I46" s="2">
        <v>21.15</v>
      </c>
      <c r="J46" s="2">
        <v>1.41</v>
      </c>
      <c r="K46" s="2">
        <f t="shared" si="10"/>
        <v>0.56000000000000005</v>
      </c>
      <c r="L46" s="2">
        <f t="shared" si="11"/>
        <v>0</v>
      </c>
      <c r="R46" s="7">
        <v>0.56000000000000005</v>
      </c>
      <c r="S46" s="5">
        <v>1024.0999999999999</v>
      </c>
      <c r="AL46" s="5" t="str">
        <f t="shared" si="12"/>
        <v/>
      </c>
      <c r="AN46" s="5" t="str">
        <f t="shared" si="13"/>
        <v/>
      </c>
      <c r="AP46" s="5" t="str">
        <f t="shared" si="14"/>
        <v/>
      </c>
      <c r="AS46" s="5">
        <f t="shared" si="8"/>
        <v>1024.0999999999999</v>
      </c>
      <c r="AT46" s="11">
        <f t="shared" si="6"/>
        <v>2.612149312690944E-2</v>
      </c>
      <c r="AU46" s="5">
        <f t="shared" si="9"/>
        <v>26.121493126909439</v>
      </c>
    </row>
    <row r="47" spans="1:47" x14ac:dyDescent="0.3">
      <c r="A47" s="1" t="s">
        <v>120</v>
      </c>
      <c r="B47" s="1" t="s">
        <v>121</v>
      </c>
      <c r="C47" s="1" t="s">
        <v>122</v>
      </c>
      <c r="D47" s="1" t="s">
        <v>123</v>
      </c>
      <c r="E47" s="1" t="s">
        <v>71</v>
      </c>
      <c r="F47" s="1" t="s">
        <v>124</v>
      </c>
      <c r="G47" s="1" t="s">
        <v>54</v>
      </c>
      <c r="H47" s="1" t="s">
        <v>110</v>
      </c>
      <c r="I47" s="2">
        <v>202.6</v>
      </c>
      <c r="J47" s="2">
        <v>18.940000000000001</v>
      </c>
      <c r="K47" s="2">
        <f t="shared" si="10"/>
        <v>6.4399999999999995</v>
      </c>
      <c r="L47" s="2">
        <f t="shared" si="11"/>
        <v>0</v>
      </c>
      <c r="R47" s="7">
        <v>3.35</v>
      </c>
      <c r="S47" s="5">
        <v>6126.3125</v>
      </c>
      <c r="T47" s="8">
        <v>3.09</v>
      </c>
      <c r="U47" s="5">
        <v>1695.25125</v>
      </c>
      <c r="AL47" s="5" t="str">
        <f t="shared" si="12"/>
        <v/>
      </c>
      <c r="AN47" s="5" t="str">
        <f t="shared" si="13"/>
        <v/>
      </c>
      <c r="AP47" s="5" t="str">
        <f t="shared" si="14"/>
        <v/>
      </c>
      <c r="AS47" s="5">
        <f t="shared" si="8"/>
        <v>7821.5637500000003</v>
      </c>
      <c r="AT47" s="11">
        <f t="shared" si="6"/>
        <v>0.19950290375677088</v>
      </c>
      <c r="AU47" s="5">
        <f t="shared" si="9"/>
        <v>199.50290375677088</v>
      </c>
    </row>
    <row r="48" spans="1:47" x14ac:dyDescent="0.3">
      <c r="A48" s="1" t="s">
        <v>125</v>
      </c>
      <c r="B48" s="1" t="s">
        <v>118</v>
      </c>
      <c r="C48" s="1" t="s">
        <v>119</v>
      </c>
      <c r="D48" s="1" t="s">
        <v>114</v>
      </c>
      <c r="E48" s="1" t="s">
        <v>71</v>
      </c>
      <c r="F48" s="1" t="s">
        <v>124</v>
      </c>
      <c r="G48" s="1" t="s">
        <v>54</v>
      </c>
      <c r="H48" s="1" t="s">
        <v>110</v>
      </c>
      <c r="I48" s="2">
        <v>173.31</v>
      </c>
      <c r="J48" s="2">
        <v>17.47</v>
      </c>
      <c r="K48" s="2">
        <f t="shared" si="10"/>
        <v>17.47</v>
      </c>
      <c r="L48" s="2">
        <f t="shared" si="11"/>
        <v>0</v>
      </c>
      <c r="R48" s="7">
        <v>16.899999999999999</v>
      </c>
      <c r="S48" s="5">
        <v>30905.875</v>
      </c>
      <c r="T48" s="8">
        <v>0.56000000000000005</v>
      </c>
      <c r="U48" s="5">
        <v>307.23</v>
      </c>
      <c r="Z48" s="9">
        <v>0.01</v>
      </c>
      <c r="AA48" s="5">
        <v>2.19625</v>
      </c>
      <c r="AL48" s="5" t="str">
        <f t="shared" si="12"/>
        <v/>
      </c>
      <c r="AN48" s="5" t="str">
        <f t="shared" si="13"/>
        <v/>
      </c>
      <c r="AP48" s="5" t="str">
        <f t="shared" si="14"/>
        <v/>
      </c>
      <c r="AS48" s="5">
        <f t="shared" si="8"/>
        <v>31215.30125</v>
      </c>
      <c r="AT48" s="11">
        <f t="shared" si="6"/>
        <v>0.79620181335444062</v>
      </c>
      <c r="AU48" s="5">
        <f t="shared" si="9"/>
        <v>796.20181335444056</v>
      </c>
    </row>
    <row r="49" spans="1:47" x14ac:dyDescent="0.3">
      <c r="A49" s="1" t="s">
        <v>125</v>
      </c>
      <c r="B49" s="1" t="s">
        <v>118</v>
      </c>
      <c r="C49" s="1" t="s">
        <v>119</v>
      </c>
      <c r="D49" s="1" t="s">
        <v>114</v>
      </c>
      <c r="E49" s="1" t="s">
        <v>67</v>
      </c>
      <c r="F49" s="1" t="s">
        <v>124</v>
      </c>
      <c r="G49" s="1" t="s">
        <v>54</v>
      </c>
      <c r="H49" s="1" t="s">
        <v>110</v>
      </c>
      <c r="I49" s="2">
        <v>173.31</v>
      </c>
      <c r="J49" s="2">
        <v>27.09</v>
      </c>
      <c r="K49" s="2">
        <f t="shared" si="10"/>
        <v>24.400000000000002</v>
      </c>
      <c r="L49" s="2">
        <f t="shared" si="11"/>
        <v>0</v>
      </c>
      <c r="R49" s="7">
        <v>8.8800000000000008</v>
      </c>
      <c r="S49" s="5">
        <v>16239.3</v>
      </c>
      <c r="T49" s="8">
        <v>14.68</v>
      </c>
      <c r="U49" s="5">
        <v>8053.8149999999996</v>
      </c>
      <c r="Z49" s="9">
        <v>0.84</v>
      </c>
      <c r="AA49" s="5">
        <v>184.48500000000001</v>
      </c>
      <c r="AL49" s="5" t="str">
        <f t="shared" si="12"/>
        <v/>
      </c>
      <c r="AN49" s="5" t="str">
        <f t="shared" si="13"/>
        <v/>
      </c>
      <c r="AP49" s="5" t="str">
        <f t="shared" si="14"/>
        <v/>
      </c>
      <c r="AS49" s="5">
        <f t="shared" si="8"/>
        <v>24477.599999999999</v>
      </c>
      <c r="AT49" s="11">
        <f t="shared" si="6"/>
        <v>0.62434475164850944</v>
      </c>
      <c r="AU49" s="5">
        <f t="shared" si="9"/>
        <v>624.34475164850949</v>
      </c>
    </row>
    <row r="50" spans="1:47" x14ac:dyDescent="0.3">
      <c r="A50" s="1" t="s">
        <v>125</v>
      </c>
      <c r="B50" s="1" t="s">
        <v>118</v>
      </c>
      <c r="C50" s="1" t="s">
        <v>119</v>
      </c>
      <c r="D50" s="1" t="s">
        <v>114</v>
      </c>
      <c r="E50" s="1" t="s">
        <v>66</v>
      </c>
      <c r="F50" s="1" t="s">
        <v>124</v>
      </c>
      <c r="G50" s="1" t="s">
        <v>54</v>
      </c>
      <c r="H50" s="1" t="s">
        <v>110</v>
      </c>
      <c r="I50" s="2">
        <v>173.31</v>
      </c>
      <c r="J50" s="2">
        <v>9.6</v>
      </c>
      <c r="K50" s="2">
        <f t="shared" si="10"/>
        <v>3.25</v>
      </c>
      <c r="L50" s="2">
        <f t="shared" si="11"/>
        <v>3.4</v>
      </c>
      <c r="T50" s="8">
        <v>0.04</v>
      </c>
      <c r="U50" s="5">
        <v>21.945</v>
      </c>
      <c r="Z50" s="9">
        <v>3.21</v>
      </c>
      <c r="AA50" s="5">
        <v>704.99625000000003</v>
      </c>
      <c r="AL50" s="5" t="str">
        <f t="shared" si="12"/>
        <v/>
      </c>
      <c r="AN50" s="5" t="str">
        <f t="shared" si="13"/>
        <v/>
      </c>
      <c r="AP50" s="5" t="str">
        <f t="shared" si="14"/>
        <v/>
      </c>
      <c r="AR50" s="2">
        <v>3.4</v>
      </c>
      <c r="AS50" s="5">
        <f t="shared" si="8"/>
        <v>726.94125000000008</v>
      </c>
      <c r="AT50" s="11">
        <f t="shared" si="6"/>
        <v>1.8541930344245641E-2</v>
      </c>
      <c r="AU50" s="5">
        <f t="shared" si="9"/>
        <v>18.541930344245642</v>
      </c>
    </row>
    <row r="51" spans="1:47" x14ac:dyDescent="0.3">
      <c r="A51" s="1" t="s">
        <v>125</v>
      </c>
      <c r="B51" s="1" t="s">
        <v>118</v>
      </c>
      <c r="C51" s="1" t="s">
        <v>119</v>
      </c>
      <c r="D51" s="1" t="s">
        <v>114</v>
      </c>
      <c r="E51" s="1" t="s">
        <v>76</v>
      </c>
      <c r="F51" s="1" t="s">
        <v>124</v>
      </c>
      <c r="G51" s="1" t="s">
        <v>54</v>
      </c>
      <c r="H51" s="1" t="s">
        <v>110</v>
      </c>
      <c r="I51" s="2">
        <v>173.31</v>
      </c>
      <c r="J51" s="2">
        <v>39.29</v>
      </c>
      <c r="K51" s="2">
        <f t="shared" si="10"/>
        <v>39.18</v>
      </c>
      <c r="L51" s="2">
        <f t="shared" si="11"/>
        <v>0.11</v>
      </c>
      <c r="P51" s="6">
        <v>11.89</v>
      </c>
      <c r="Q51" s="5">
        <v>29078.481250000001</v>
      </c>
      <c r="R51" s="7">
        <v>27.25</v>
      </c>
      <c r="S51" s="5">
        <v>49833.4375</v>
      </c>
      <c r="T51" s="8">
        <v>0.04</v>
      </c>
      <c r="U51" s="5">
        <v>21.945</v>
      </c>
      <c r="AL51" s="5" t="str">
        <f t="shared" si="12"/>
        <v/>
      </c>
      <c r="AN51" s="5" t="str">
        <f t="shared" si="13"/>
        <v/>
      </c>
      <c r="AP51" s="5" t="str">
        <f t="shared" si="14"/>
        <v/>
      </c>
      <c r="AR51" s="2">
        <v>0.11</v>
      </c>
      <c r="AS51" s="5">
        <f t="shared" si="8"/>
        <v>78933.863750000004</v>
      </c>
      <c r="AT51" s="11">
        <f t="shared" si="6"/>
        <v>2.0133486763265611</v>
      </c>
      <c r="AU51" s="5">
        <f t="shared" si="9"/>
        <v>2013.348676326561</v>
      </c>
    </row>
    <row r="52" spans="1:47" x14ac:dyDescent="0.3">
      <c r="A52" s="1" t="s">
        <v>125</v>
      </c>
      <c r="B52" s="1" t="s">
        <v>118</v>
      </c>
      <c r="C52" s="1" t="s">
        <v>119</v>
      </c>
      <c r="D52" s="1" t="s">
        <v>114</v>
      </c>
      <c r="E52" s="1" t="s">
        <v>75</v>
      </c>
      <c r="F52" s="1" t="s">
        <v>124</v>
      </c>
      <c r="G52" s="1" t="s">
        <v>54</v>
      </c>
      <c r="H52" s="1" t="s">
        <v>110</v>
      </c>
      <c r="I52" s="2">
        <v>173.31</v>
      </c>
      <c r="J52" s="2">
        <v>38.75</v>
      </c>
      <c r="K52" s="2">
        <f t="shared" si="10"/>
        <v>27.85</v>
      </c>
      <c r="L52" s="2">
        <f t="shared" si="11"/>
        <v>10.9</v>
      </c>
      <c r="P52" s="6">
        <v>17.72</v>
      </c>
      <c r="Q52" s="5">
        <v>43336.474999999999</v>
      </c>
      <c r="R52" s="7">
        <v>10.130000000000001</v>
      </c>
      <c r="S52" s="5">
        <v>18525.237499999999</v>
      </c>
      <c r="AL52" s="5" t="str">
        <f t="shared" si="12"/>
        <v/>
      </c>
      <c r="AN52" s="5" t="str">
        <f t="shared" si="13"/>
        <v/>
      </c>
      <c r="AP52" s="5" t="str">
        <f t="shared" si="14"/>
        <v/>
      </c>
      <c r="AR52" s="2">
        <v>10.9</v>
      </c>
      <c r="AS52" s="5">
        <f t="shared" si="8"/>
        <v>61861.712499999994</v>
      </c>
      <c r="AT52" s="11">
        <f t="shared" si="6"/>
        <v>1.5778930747852729</v>
      </c>
      <c r="AU52" s="5">
        <f t="shared" si="9"/>
        <v>1577.8930747852728</v>
      </c>
    </row>
    <row r="53" spans="1:47" x14ac:dyDescent="0.3">
      <c r="A53" s="1" t="s">
        <v>125</v>
      </c>
      <c r="B53" s="1" t="s">
        <v>118</v>
      </c>
      <c r="C53" s="1" t="s">
        <v>119</v>
      </c>
      <c r="D53" s="1" t="s">
        <v>114</v>
      </c>
      <c r="E53" s="1" t="s">
        <v>52</v>
      </c>
      <c r="F53" s="1" t="s">
        <v>124</v>
      </c>
      <c r="G53" s="1" t="s">
        <v>54</v>
      </c>
      <c r="H53" s="1" t="s">
        <v>110</v>
      </c>
      <c r="I53" s="2">
        <v>173.31</v>
      </c>
      <c r="J53" s="2">
        <v>39.450000000000003</v>
      </c>
      <c r="K53" s="2">
        <f t="shared" si="10"/>
        <v>10.56</v>
      </c>
      <c r="L53" s="2">
        <f t="shared" si="11"/>
        <v>28.89</v>
      </c>
      <c r="P53" s="6">
        <v>10.48</v>
      </c>
      <c r="Q53" s="5">
        <v>25630.15</v>
      </c>
      <c r="R53" s="7">
        <v>0.08</v>
      </c>
      <c r="S53" s="5">
        <v>146.30000000000001</v>
      </c>
      <c r="AL53" s="5" t="str">
        <f t="shared" si="12"/>
        <v/>
      </c>
      <c r="AM53" s="3">
        <v>0.08</v>
      </c>
      <c r="AN53" s="5">
        <f t="shared" si="13"/>
        <v>602.08000000000004</v>
      </c>
      <c r="AO53" s="2">
        <v>0.48</v>
      </c>
      <c r="AP53" s="5">
        <f t="shared" si="14"/>
        <v>0.48</v>
      </c>
      <c r="AQ53" s="2">
        <v>1.3</v>
      </c>
      <c r="AR53" s="2">
        <v>27.03</v>
      </c>
      <c r="AS53" s="5">
        <f t="shared" si="8"/>
        <v>25776.45</v>
      </c>
      <c r="AT53" s="11">
        <f t="shared" si="6"/>
        <v>0.65747423250768955</v>
      </c>
      <c r="AU53" s="5">
        <f t="shared" si="9"/>
        <v>657.47423250768952</v>
      </c>
    </row>
    <row r="54" spans="1:47" x14ac:dyDescent="0.3">
      <c r="A54" s="1" t="s">
        <v>126</v>
      </c>
      <c r="B54" s="1" t="s">
        <v>127</v>
      </c>
      <c r="C54" s="1" t="s">
        <v>128</v>
      </c>
      <c r="D54" s="1" t="s">
        <v>123</v>
      </c>
      <c r="E54" s="1" t="s">
        <v>66</v>
      </c>
      <c r="F54" s="1" t="s">
        <v>124</v>
      </c>
      <c r="G54" s="1" t="s">
        <v>54</v>
      </c>
      <c r="H54" s="1" t="s">
        <v>110</v>
      </c>
      <c r="I54" s="2">
        <v>4.22</v>
      </c>
      <c r="J54" s="2">
        <v>3.9</v>
      </c>
      <c r="K54" s="2">
        <f t="shared" si="10"/>
        <v>0</v>
      </c>
      <c r="L54" s="2">
        <f t="shared" si="11"/>
        <v>0.94</v>
      </c>
      <c r="AL54" s="5" t="str">
        <f t="shared" si="12"/>
        <v/>
      </c>
      <c r="AN54" s="5" t="str">
        <f t="shared" si="13"/>
        <v/>
      </c>
      <c r="AP54" s="5" t="str">
        <f t="shared" si="14"/>
        <v/>
      </c>
      <c r="AR54" s="2">
        <v>0.94</v>
      </c>
      <c r="AS54" s="5">
        <f t="shared" si="8"/>
        <v>0</v>
      </c>
      <c r="AT54" s="11">
        <f t="shared" si="6"/>
        <v>0</v>
      </c>
      <c r="AU54" s="5">
        <f t="shared" si="9"/>
        <v>0</v>
      </c>
    </row>
    <row r="55" spans="1:47" x14ac:dyDescent="0.3">
      <c r="A55" s="1" t="s">
        <v>129</v>
      </c>
      <c r="B55" s="1" t="s">
        <v>130</v>
      </c>
      <c r="C55" s="1" t="s">
        <v>131</v>
      </c>
      <c r="D55" s="1" t="s">
        <v>132</v>
      </c>
      <c r="E55" s="1" t="s">
        <v>71</v>
      </c>
      <c r="F55" s="1" t="s">
        <v>124</v>
      </c>
      <c r="G55" s="1" t="s">
        <v>54</v>
      </c>
      <c r="H55" s="1" t="s">
        <v>110</v>
      </c>
      <c r="I55" s="2">
        <v>1.5</v>
      </c>
      <c r="J55" s="2">
        <v>0.08</v>
      </c>
      <c r="K55" s="2">
        <f t="shared" si="10"/>
        <v>0.08</v>
      </c>
      <c r="L55" s="2">
        <f t="shared" si="11"/>
        <v>0</v>
      </c>
      <c r="T55" s="8">
        <v>0.01</v>
      </c>
      <c r="U55" s="5">
        <v>5.4862500000000001</v>
      </c>
      <c r="Z55" s="9">
        <v>7.0000000000000007E-2</v>
      </c>
      <c r="AA55" s="5">
        <v>15.373749999999999</v>
      </c>
      <c r="AL55" s="5" t="str">
        <f t="shared" si="12"/>
        <v/>
      </c>
      <c r="AN55" s="5" t="str">
        <f t="shared" si="13"/>
        <v/>
      </c>
      <c r="AP55" s="5" t="str">
        <f t="shared" si="14"/>
        <v/>
      </c>
      <c r="AS55" s="5">
        <f t="shared" si="8"/>
        <v>20.86</v>
      </c>
      <c r="AT55" s="11">
        <f t="shared" si="6"/>
        <v>5.320714252781281E-4</v>
      </c>
      <c r="AU55" s="5">
        <f t="shared" si="9"/>
        <v>0.53207142527812812</v>
      </c>
    </row>
    <row r="56" spans="1:47" x14ac:dyDescent="0.3">
      <c r="A56" s="1" t="s">
        <v>129</v>
      </c>
      <c r="B56" s="1" t="s">
        <v>130</v>
      </c>
      <c r="C56" s="1" t="s">
        <v>131</v>
      </c>
      <c r="D56" s="1" t="s">
        <v>132</v>
      </c>
      <c r="E56" s="1" t="s">
        <v>67</v>
      </c>
      <c r="F56" s="1" t="s">
        <v>124</v>
      </c>
      <c r="G56" s="1" t="s">
        <v>54</v>
      </c>
      <c r="H56" s="1" t="s">
        <v>110</v>
      </c>
      <c r="I56" s="2">
        <v>1.5</v>
      </c>
      <c r="J56" s="2">
        <v>1.42</v>
      </c>
      <c r="K56" s="2">
        <f t="shared" si="10"/>
        <v>1.41</v>
      </c>
      <c r="L56" s="2">
        <f t="shared" si="11"/>
        <v>0</v>
      </c>
      <c r="T56" s="8">
        <v>0.01</v>
      </c>
      <c r="U56" s="5">
        <v>5.4862500000000001</v>
      </c>
      <c r="Z56" s="9">
        <v>1.4</v>
      </c>
      <c r="AA56" s="5">
        <v>307.47500000000002</v>
      </c>
      <c r="AL56" s="5" t="str">
        <f t="shared" si="12"/>
        <v/>
      </c>
      <c r="AN56" s="5" t="str">
        <f t="shared" si="13"/>
        <v/>
      </c>
      <c r="AP56" s="5" t="str">
        <f t="shared" si="14"/>
        <v/>
      </c>
      <c r="AS56" s="5">
        <f t="shared" si="8"/>
        <v>312.96125000000001</v>
      </c>
      <c r="AT56" s="11">
        <f t="shared" si="6"/>
        <v>7.9826336694307064E-3</v>
      </c>
      <c r="AU56" s="5">
        <f t="shared" si="9"/>
        <v>7.9826336694307072</v>
      </c>
    </row>
    <row r="57" spans="1:47" x14ac:dyDescent="0.3">
      <c r="A57" s="1" t="s">
        <v>133</v>
      </c>
      <c r="B57" s="1" t="s">
        <v>134</v>
      </c>
      <c r="C57" s="1" t="s">
        <v>135</v>
      </c>
      <c r="D57" s="1" t="s">
        <v>136</v>
      </c>
      <c r="E57" s="1" t="s">
        <v>66</v>
      </c>
      <c r="F57" s="1" t="s">
        <v>124</v>
      </c>
      <c r="G57" s="1" t="s">
        <v>54</v>
      </c>
      <c r="H57" s="1" t="s">
        <v>110</v>
      </c>
      <c r="I57" s="2">
        <v>3.05</v>
      </c>
      <c r="J57" s="2">
        <v>2.2999999999999998</v>
      </c>
      <c r="K57" s="2">
        <f t="shared" si="10"/>
        <v>1.7200000000000002</v>
      </c>
      <c r="L57" s="2">
        <f t="shared" si="11"/>
        <v>0.34</v>
      </c>
      <c r="R57" s="7">
        <v>0.39</v>
      </c>
      <c r="S57" s="5">
        <v>713.21249999999998</v>
      </c>
      <c r="T57" s="8">
        <v>0.01</v>
      </c>
      <c r="U57" s="5">
        <v>5.4862500000000001</v>
      </c>
      <c r="Z57" s="9">
        <v>1.32</v>
      </c>
      <c r="AA57" s="5">
        <v>289.90499999999997</v>
      </c>
      <c r="AL57" s="5" t="str">
        <f t="shared" si="12"/>
        <v/>
      </c>
      <c r="AN57" s="5" t="str">
        <f t="shared" si="13"/>
        <v/>
      </c>
      <c r="AP57" s="5" t="str">
        <f t="shared" si="14"/>
        <v/>
      </c>
      <c r="AR57" s="2">
        <v>0.34</v>
      </c>
      <c r="AS57" s="5">
        <f t="shared" si="8"/>
        <v>1008.60375</v>
      </c>
      <c r="AT57" s="11">
        <f t="shared" si="6"/>
        <v>2.5726233691436468E-2</v>
      </c>
      <c r="AU57" s="5">
        <f t="shared" si="9"/>
        <v>25.72623369143647</v>
      </c>
    </row>
    <row r="58" spans="1:47" x14ac:dyDescent="0.3">
      <c r="A58" s="1" t="s">
        <v>133</v>
      </c>
      <c r="B58" s="1" t="s">
        <v>134</v>
      </c>
      <c r="C58" s="1" t="s">
        <v>135</v>
      </c>
      <c r="D58" s="1" t="s">
        <v>136</v>
      </c>
      <c r="E58" s="1" t="s">
        <v>82</v>
      </c>
      <c r="F58" s="1" t="s">
        <v>124</v>
      </c>
      <c r="G58" s="1" t="s">
        <v>54</v>
      </c>
      <c r="H58" s="1" t="s">
        <v>110</v>
      </c>
      <c r="I58" s="2">
        <v>3.05</v>
      </c>
      <c r="J58" s="2">
        <v>0.71</v>
      </c>
      <c r="K58" s="2">
        <f t="shared" si="10"/>
        <v>0.71</v>
      </c>
      <c r="L58" s="2">
        <f t="shared" si="11"/>
        <v>0</v>
      </c>
      <c r="R58" s="7">
        <v>0.01</v>
      </c>
      <c r="S58" s="5">
        <v>18.287500000000001</v>
      </c>
      <c r="T58" s="8">
        <v>0.01</v>
      </c>
      <c r="U58" s="5">
        <v>5.4862500000000001</v>
      </c>
      <c r="Z58" s="9">
        <v>0.69</v>
      </c>
      <c r="AA58" s="5">
        <v>151.54124999999999</v>
      </c>
      <c r="AL58" s="5" t="str">
        <f t="shared" si="12"/>
        <v/>
      </c>
      <c r="AN58" s="5" t="str">
        <f t="shared" si="13"/>
        <v/>
      </c>
      <c r="AP58" s="5" t="str">
        <f t="shared" si="14"/>
        <v/>
      </c>
      <c r="AS58" s="5">
        <f t="shared" si="8"/>
        <v>175.315</v>
      </c>
      <c r="AT58" s="11">
        <f t="shared" si="6"/>
        <v>4.4717210892921862E-3</v>
      </c>
      <c r="AU58" s="5">
        <f t="shared" si="9"/>
        <v>4.4717210892921857</v>
      </c>
    </row>
    <row r="59" spans="1:47" x14ac:dyDescent="0.3">
      <c r="A59" s="1" t="s">
        <v>137</v>
      </c>
      <c r="B59" s="1" t="s">
        <v>138</v>
      </c>
      <c r="C59" s="1" t="s">
        <v>135</v>
      </c>
      <c r="D59" s="1" t="s">
        <v>123</v>
      </c>
      <c r="E59" s="1" t="s">
        <v>66</v>
      </c>
      <c r="F59" s="1" t="s">
        <v>124</v>
      </c>
      <c r="G59" s="1" t="s">
        <v>54</v>
      </c>
      <c r="H59" s="1" t="s">
        <v>110</v>
      </c>
      <c r="I59" s="2">
        <v>148.26</v>
      </c>
      <c r="J59" s="2">
        <v>14.82</v>
      </c>
      <c r="K59" s="2">
        <f t="shared" si="10"/>
        <v>9.2100000000000009</v>
      </c>
      <c r="L59" s="2">
        <f t="shared" si="11"/>
        <v>5.0199999999999996</v>
      </c>
      <c r="R59" s="7">
        <v>8.08</v>
      </c>
      <c r="S59" s="5">
        <v>14776.3</v>
      </c>
      <c r="T59" s="8">
        <v>0.75</v>
      </c>
      <c r="U59" s="5">
        <v>411.46875</v>
      </c>
      <c r="Z59" s="9">
        <v>0.38</v>
      </c>
      <c r="AA59" s="5">
        <v>83.457499999999996</v>
      </c>
      <c r="AL59" s="5" t="str">
        <f t="shared" si="12"/>
        <v/>
      </c>
      <c r="AN59" s="5" t="str">
        <f t="shared" si="13"/>
        <v/>
      </c>
      <c r="AP59" s="5" t="str">
        <f t="shared" si="14"/>
        <v/>
      </c>
      <c r="AR59" s="2">
        <v>5.0199999999999996</v>
      </c>
      <c r="AS59" s="5">
        <f t="shared" si="8"/>
        <v>15271.22625</v>
      </c>
      <c r="AT59" s="11">
        <f t="shared" si="6"/>
        <v>0.38951980424651306</v>
      </c>
      <c r="AU59" s="5">
        <f t="shared" si="9"/>
        <v>389.51980424651305</v>
      </c>
    </row>
    <row r="60" spans="1:47" x14ac:dyDescent="0.3">
      <c r="A60" s="1" t="s">
        <v>137</v>
      </c>
      <c r="B60" s="1" t="s">
        <v>138</v>
      </c>
      <c r="C60" s="1" t="s">
        <v>135</v>
      </c>
      <c r="D60" s="1" t="s">
        <v>123</v>
      </c>
      <c r="E60" s="1" t="s">
        <v>115</v>
      </c>
      <c r="F60" s="1" t="s">
        <v>124</v>
      </c>
      <c r="G60" s="1" t="s">
        <v>54</v>
      </c>
      <c r="H60" s="1" t="s">
        <v>110</v>
      </c>
      <c r="I60" s="2">
        <v>148.26</v>
      </c>
      <c r="J60" s="2">
        <v>18.420000000000002</v>
      </c>
      <c r="K60" s="2">
        <f t="shared" si="10"/>
        <v>17.93</v>
      </c>
      <c r="L60" s="2">
        <f t="shared" si="11"/>
        <v>0.49</v>
      </c>
      <c r="R60" s="7">
        <v>8.49</v>
      </c>
      <c r="S60" s="5">
        <v>15526.0875</v>
      </c>
      <c r="T60" s="8">
        <v>9.44</v>
      </c>
      <c r="U60" s="5">
        <v>5179.0200000000004</v>
      </c>
      <c r="AL60" s="5" t="str">
        <f t="shared" si="12"/>
        <v/>
      </c>
      <c r="AN60" s="5" t="str">
        <f t="shared" si="13"/>
        <v/>
      </c>
      <c r="AP60" s="5" t="str">
        <f t="shared" si="14"/>
        <v/>
      </c>
      <c r="AR60" s="2">
        <v>0.49</v>
      </c>
      <c r="AS60" s="5">
        <f t="shared" si="8"/>
        <v>20705.107499999998</v>
      </c>
      <c r="AT60" s="11">
        <f t="shared" si="6"/>
        <v>0.5281206163979798</v>
      </c>
      <c r="AU60" s="5">
        <f t="shared" si="9"/>
        <v>528.1206163979798</v>
      </c>
    </row>
    <row r="61" spans="1:47" x14ac:dyDescent="0.3">
      <c r="A61" s="1" t="s">
        <v>137</v>
      </c>
      <c r="B61" s="1" t="s">
        <v>138</v>
      </c>
      <c r="C61" s="1" t="s">
        <v>135</v>
      </c>
      <c r="D61" s="1" t="s">
        <v>123</v>
      </c>
      <c r="E61" s="1" t="s">
        <v>108</v>
      </c>
      <c r="F61" s="1" t="s">
        <v>124</v>
      </c>
      <c r="G61" s="1" t="s">
        <v>54</v>
      </c>
      <c r="H61" s="1" t="s">
        <v>110</v>
      </c>
      <c r="I61" s="2">
        <v>148.26</v>
      </c>
      <c r="J61" s="2">
        <v>33.369999999999997</v>
      </c>
      <c r="K61" s="2">
        <f t="shared" si="10"/>
        <v>5.66</v>
      </c>
      <c r="L61" s="2">
        <f t="shared" si="11"/>
        <v>27.71</v>
      </c>
      <c r="R61" s="7">
        <v>5.66</v>
      </c>
      <c r="S61" s="5">
        <v>10337.710999999999</v>
      </c>
      <c r="AL61" s="5" t="str">
        <f t="shared" si="12"/>
        <v/>
      </c>
      <c r="AN61" s="5" t="str">
        <f t="shared" si="13"/>
        <v/>
      </c>
      <c r="AP61" s="5" t="str">
        <f t="shared" si="14"/>
        <v/>
      </c>
      <c r="AR61" s="2">
        <v>27.71</v>
      </c>
      <c r="AS61" s="5">
        <f t="shared" si="8"/>
        <v>10337.710999999999</v>
      </c>
      <c r="AT61" s="11">
        <f t="shared" si="6"/>
        <v>0.26368171744407393</v>
      </c>
      <c r="AU61" s="5">
        <f t="shared" si="9"/>
        <v>263.68171744407391</v>
      </c>
    </row>
    <row r="62" spans="1:47" x14ac:dyDescent="0.3">
      <c r="A62" s="1" t="s">
        <v>137</v>
      </c>
      <c r="B62" s="1" t="s">
        <v>138</v>
      </c>
      <c r="C62" s="1" t="s">
        <v>135</v>
      </c>
      <c r="D62" s="1" t="s">
        <v>123</v>
      </c>
      <c r="E62" s="1" t="s">
        <v>82</v>
      </c>
      <c r="F62" s="1" t="s">
        <v>124</v>
      </c>
      <c r="G62" s="1" t="s">
        <v>54</v>
      </c>
      <c r="H62" s="1" t="s">
        <v>110</v>
      </c>
      <c r="I62" s="2">
        <v>148.26</v>
      </c>
      <c r="J62" s="2">
        <v>39.14</v>
      </c>
      <c r="K62" s="2">
        <f t="shared" si="10"/>
        <v>31.54</v>
      </c>
      <c r="L62" s="2">
        <f t="shared" si="11"/>
        <v>7.6</v>
      </c>
      <c r="P62" s="6">
        <v>7.28</v>
      </c>
      <c r="Q62" s="5">
        <v>17804.150000000001</v>
      </c>
      <c r="R62" s="7">
        <v>18.649999999999999</v>
      </c>
      <c r="S62" s="5">
        <v>34106.1875</v>
      </c>
      <c r="T62" s="8">
        <v>5.07</v>
      </c>
      <c r="U62" s="5">
        <v>2781.5287499999999</v>
      </c>
      <c r="Z62" s="9">
        <v>0.54</v>
      </c>
      <c r="AA62" s="5">
        <v>118.5975</v>
      </c>
      <c r="AL62" s="5" t="str">
        <f t="shared" si="12"/>
        <v/>
      </c>
      <c r="AN62" s="5" t="str">
        <f t="shared" si="13"/>
        <v/>
      </c>
      <c r="AP62" s="5" t="str">
        <f t="shared" si="14"/>
        <v/>
      </c>
      <c r="AR62" s="2">
        <v>7.6</v>
      </c>
      <c r="AS62" s="5">
        <f t="shared" si="8"/>
        <v>54810.463750000003</v>
      </c>
      <c r="AT62" s="11">
        <f t="shared" si="6"/>
        <v>1.3980384260602912</v>
      </c>
      <c r="AU62" s="5">
        <f t="shared" si="9"/>
        <v>1398.0384260602912</v>
      </c>
    </row>
    <row r="63" spans="1:47" x14ac:dyDescent="0.3">
      <c r="A63" s="1" t="s">
        <v>137</v>
      </c>
      <c r="B63" s="1" t="s">
        <v>138</v>
      </c>
      <c r="C63" s="1" t="s">
        <v>135</v>
      </c>
      <c r="D63" s="1" t="s">
        <v>123</v>
      </c>
      <c r="E63" s="1" t="s">
        <v>139</v>
      </c>
      <c r="F63" s="1" t="s">
        <v>124</v>
      </c>
      <c r="G63" s="1" t="s">
        <v>54</v>
      </c>
      <c r="H63" s="1" t="s">
        <v>110</v>
      </c>
      <c r="I63" s="2">
        <v>148.26</v>
      </c>
      <c r="J63" s="2">
        <v>39.69</v>
      </c>
      <c r="K63" s="2">
        <f t="shared" si="10"/>
        <v>39.699999999999996</v>
      </c>
      <c r="L63" s="2">
        <f t="shared" si="11"/>
        <v>0</v>
      </c>
      <c r="P63" s="6">
        <v>7</v>
      </c>
      <c r="Q63" s="5">
        <v>17119.375</v>
      </c>
      <c r="R63" s="7">
        <v>32.479999999999997</v>
      </c>
      <c r="S63" s="5">
        <v>56513.599999999999</v>
      </c>
      <c r="T63" s="8">
        <v>0.22</v>
      </c>
      <c r="U63" s="5">
        <v>111.2925</v>
      </c>
      <c r="AL63" s="5" t="str">
        <f t="shared" si="12"/>
        <v/>
      </c>
      <c r="AN63" s="5" t="str">
        <f t="shared" si="13"/>
        <v/>
      </c>
      <c r="AP63" s="5" t="str">
        <f t="shared" si="14"/>
        <v/>
      </c>
      <c r="AS63" s="5">
        <f t="shared" si="8"/>
        <v>73744.267500000002</v>
      </c>
      <c r="AT63" s="11">
        <f t="shared" si="6"/>
        <v>1.8809787878627293</v>
      </c>
      <c r="AU63" s="5">
        <f t="shared" si="9"/>
        <v>1880.9787878627294</v>
      </c>
    </row>
    <row r="64" spans="1:47" x14ac:dyDescent="0.3">
      <c r="A64" s="1" t="s">
        <v>140</v>
      </c>
      <c r="B64" s="1" t="s">
        <v>141</v>
      </c>
      <c r="C64" s="1" t="s">
        <v>142</v>
      </c>
      <c r="D64" s="1" t="s">
        <v>143</v>
      </c>
      <c r="E64" s="1" t="s">
        <v>115</v>
      </c>
      <c r="F64" s="1" t="s">
        <v>124</v>
      </c>
      <c r="G64" s="1" t="s">
        <v>54</v>
      </c>
      <c r="H64" s="1" t="s">
        <v>110</v>
      </c>
      <c r="I64" s="2">
        <v>1.67</v>
      </c>
      <c r="J64" s="2">
        <v>1.22</v>
      </c>
      <c r="K64" s="2">
        <f t="shared" si="10"/>
        <v>1.22</v>
      </c>
      <c r="L64" s="2">
        <f t="shared" si="11"/>
        <v>0</v>
      </c>
      <c r="T64" s="8">
        <v>0.01</v>
      </c>
      <c r="U64" s="5">
        <v>5.4862500000000001</v>
      </c>
      <c r="Z64" s="9">
        <v>1.21</v>
      </c>
      <c r="AA64" s="5">
        <v>265.74624999999997</v>
      </c>
      <c r="AL64" s="5" t="str">
        <f t="shared" si="12"/>
        <v/>
      </c>
      <c r="AN64" s="5" t="str">
        <f t="shared" si="13"/>
        <v/>
      </c>
      <c r="AP64" s="5" t="str">
        <f t="shared" si="14"/>
        <v/>
      </c>
      <c r="AS64" s="5">
        <f t="shared" si="8"/>
        <v>271.23249999999996</v>
      </c>
      <c r="AT64" s="11">
        <f t="shared" si="6"/>
        <v>6.9182676345517667E-3</v>
      </c>
      <c r="AU64" s="5">
        <f t="shared" si="9"/>
        <v>6.9182676345517669</v>
      </c>
    </row>
    <row r="65" spans="1:47" x14ac:dyDescent="0.3">
      <c r="A65" s="1" t="s">
        <v>144</v>
      </c>
      <c r="B65" s="1" t="s">
        <v>145</v>
      </c>
      <c r="C65" s="1" t="s">
        <v>146</v>
      </c>
      <c r="D65" s="1" t="s">
        <v>147</v>
      </c>
      <c r="E65" s="1" t="s">
        <v>115</v>
      </c>
      <c r="F65" s="1" t="s">
        <v>124</v>
      </c>
      <c r="G65" s="1" t="s">
        <v>54</v>
      </c>
      <c r="H65" s="1" t="s">
        <v>110</v>
      </c>
      <c r="I65" s="2">
        <v>1.54</v>
      </c>
      <c r="J65" s="2">
        <v>1.34</v>
      </c>
      <c r="K65" s="2">
        <f t="shared" si="10"/>
        <v>1.27</v>
      </c>
      <c r="L65" s="2">
        <f t="shared" si="11"/>
        <v>0</v>
      </c>
      <c r="T65" s="8">
        <v>0.03</v>
      </c>
      <c r="U65" s="5">
        <v>16.458749999999998</v>
      </c>
      <c r="Z65" s="9">
        <v>1.24</v>
      </c>
      <c r="AA65" s="5">
        <v>272.33499999999998</v>
      </c>
      <c r="AL65" s="5" t="str">
        <f t="shared" si="12"/>
        <v/>
      </c>
      <c r="AN65" s="5" t="str">
        <f t="shared" si="13"/>
        <v/>
      </c>
      <c r="AP65" s="5" t="str">
        <f t="shared" si="14"/>
        <v/>
      </c>
      <c r="AS65" s="5">
        <f t="shared" si="8"/>
        <v>288.79374999999999</v>
      </c>
      <c r="AT65" s="11">
        <f t="shared" si="6"/>
        <v>7.3661985701781105E-3</v>
      </c>
      <c r="AU65" s="5">
        <f t="shared" si="9"/>
        <v>7.3661985701781099</v>
      </c>
    </row>
    <row r="66" spans="1:47" x14ac:dyDescent="0.3">
      <c r="A66" s="1" t="s">
        <v>148</v>
      </c>
      <c r="B66" s="1" t="s">
        <v>149</v>
      </c>
      <c r="C66" s="1" t="s">
        <v>50</v>
      </c>
      <c r="D66" s="1" t="s">
        <v>123</v>
      </c>
      <c r="E66" s="1" t="s">
        <v>116</v>
      </c>
      <c r="F66" s="1" t="s">
        <v>124</v>
      </c>
      <c r="G66" s="1" t="s">
        <v>54</v>
      </c>
      <c r="H66" s="1" t="s">
        <v>110</v>
      </c>
      <c r="I66" s="2">
        <v>34.520000000000003</v>
      </c>
      <c r="J66" s="2">
        <v>33.54</v>
      </c>
      <c r="K66" s="2">
        <f t="shared" si="10"/>
        <v>33.01</v>
      </c>
      <c r="L66" s="2">
        <f t="shared" si="11"/>
        <v>0.54</v>
      </c>
      <c r="R66" s="7">
        <v>33.01</v>
      </c>
      <c r="S66" s="5">
        <v>52124.6</v>
      </c>
      <c r="AL66" s="5" t="str">
        <f t="shared" si="12"/>
        <v/>
      </c>
      <c r="AN66" s="5" t="str">
        <f t="shared" si="13"/>
        <v/>
      </c>
      <c r="AP66" s="5" t="str">
        <f t="shared" si="14"/>
        <v/>
      </c>
      <c r="AR66" s="2">
        <v>0.54</v>
      </c>
      <c r="AS66" s="5">
        <f t="shared" si="8"/>
        <v>52124.6</v>
      </c>
      <c r="AT66" s="11">
        <f t="shared" si="6"/>
        <v>1.3295306909900437</v>
      </c>
      <c r="AU66" s="5">
        <f t="shared" si="9"/>
        <v>1329.5306909900437</v>
      </c>
    </row>
    <row r="67" spans="1:47" x14ac:dyDescent="0.3">
      <c r="A67" s="1" t="s">
        <v>150</v>
      </c>
      <c r="B67" s="1" t="s">
        <v>112</v>
      </c>
      <c r="C67" s="1" t="s">
        <v>113</v>
      </c>
      <c r="D67" s="1" t="s">
        <v>114</v>
      </c>
      <c r="E67" s="1" t="s">
        <v>56</v>
      </c>
      <c r="F67" s="1" t="s">
        <v>124</v>
      </c>
      <c r="G67" s="1" t="s">
        <v>54</v>
      </c>
      <c r="H67" s="1" t="s">
        <v>110</v>
      </c>
      <c r="I67" s="2">
        <v>40</v>
      </c>
      <c r="J67" s="2">
        <v>39.58</v>
      </c>
      <c r="K67" s="2">
        <f t="shared" ref="K67:K99" si="15">SUM(N67,P67,R67,T67,V67,X67,Z67,AB67,AE67,AG67,AI67)</f>
        <v>37.01</v>
      </c>
      <c r="L67" s="2">
        <f t="shared" ref="L67:L99" si="16">SUM(M67,AD67,AK67,AM67,AO67,AQ67,AR67)</f>
        <v>2.56</v>
      </c>
      <c r="N67" s="4">
        <v>1.67</v>
      </c>
      <c r="O67" s="5">
        <v>6378.3562499999998</v>
      </c>
      <c r="P67" s="6">
        <v>14.58</v>
      </c>
      <c r="Q67" s="5">
        <v>35657.212500000001</v>
      </c>
      <c r="R67" s="7">
        <v>19.82</v>
      </c>
      <c r="S67" s="5">
        <v>36245.824999999997</v>
      </c>
      <c r="T67" s="8">
        <v>0.94</v>
      </c>
      <c r="U67" s="5">
        <v>515.70749999999998</v>
      </c>
      <c r="AL67" s="5" t="str">
        <f t="shared" ref="AL67:AL96" si="17">IF(AK67&gt;0,AK67*$AL$1,"")</f>
        <v/>
      </c>
      <c r="AM67" s="3">
        <v>0.43</v>
      </c>
      <c r="AN67" s="5">
        <f t="shared" ref="AN67:AN96" si="18">IF(AM67&gt;0,AM67*$AN$1,"")</f>
        <v>3236.18</v>
      </c>
      <c r="AP67" s="5" t="str">
        <f t="shared" ref="AP67:AP96" si="19">IF(AO67&gt;0,AO67*$AP$1,"")</f>
        <v/>
      </c>
      <c r="AQ67" s="2">
        <v>0.13</v>
      </c>
      <c r="AR67" s="2">
        <v>2</v>
      </c>
      <c r="AS67" s="5">
        <f t="shared" si="8"/>
        <v>78797.101249999992</v>
      </c>
      <c r="AT67" s="11">
        <f t="shared" ref="AT67:AT130" si="20">(AS67/$AS$165)*100</f>
        <v>2.0098603053630133</v>
      </c>
      <c r="AU67" s="5">
        <f t="shared" si="9"/>
        <v>2009.8603053630134</v>
      </c>
    </row>
    <row r="68" spans="1:47" x14ac:dyDescent="0.3">
      <c r="A68" s="1" t="s">
        <v>151</v>
      </c>
      <c r="B68" s="1" t="s">
        <v>112</v>
      </c>
      <c r="C68" s="1" t="s">
        <v>113</v>
      </c>
      <c r="D68" s="1" t="s">
        <v>114</v>
      </c>
      <c r="E68" s="1" t="s">
        <v>63</v>
      </c>
      <c r="F68" s="1" t="s">
        <v>152</v>
      </c>
      <c r="G68" s="1" t="s">
        <v>54</v>
      </c>
      <c r="H68" s="1" t="s">
        <v>110</v>
      </c>
      <c r="I68" s="2">
        <v>40</v>
      </c>
      <c r="J68" s="2">
        <v>40</v>
      </c>
      <c r="K68" s="2">
        <f t="shared" si="15"/>
        <v>38.150000000000006</v>
      </c>
      <c r="L68" s="2">
        <f t="shared" si="16"/>
        <v>1.84</v>
      </c>
      <c r="N68" s="4">
        <v>14.41</v>
      </c>
      <c r="O68" s="5">
        <v>55037.193750000013</v>
      </c>
      <c r="P68" s="6">
        <v>22.32</v>
      </c>
      <c r="Q68" s="5">
        <v>54586.349999999991</v>
      </c>
      <c r="R68" s="7">
        <v>1.42</v>
      </c>
      <c r="S68" s="5">
        <v>2596.8249999999998</v>
      </c>
      <c r="AL68" s="5" t="str">
        <f t="shared" si="17"/>
        <v/>
      </c>
      <c r="AM68" s="3">
        <v>0.76</v>
      </c>
      <c r="AN68" s="5">
        <f t="shared" si="18"/>
        <v>5719.76</v>
      </c>
      <c r="AP68" s="5" t="str">
        <f t="shared" si="19"/>
        <v/>
      </c>
      <c r="AQ68" s="2">
        <v>1.05</v>
      </c>
      <c r="AR68" s="2">
        <v>0.03</v>
      </c>
      <c r="AS68" s="5">
        <f t="shared" ref="AS68:AS131" si="21">SUM(O68,Q68,S68,U68,W68,Y68,AA68,AC68,AF68,AH68,AJ68)</f>
        <v>112220.36875000001</v>
      </c>
      <c r="AT68" s="11">
        <f t="shared" si="20"/>
        <v>2.8623802275191563</v>
      </c>
      <c r="AU68" s="5">
        <f t="shared" ref="AU68:AU131" si="22">(AT68/100)*$AU$1</f>
        <v>2862.3802275191565</v>
      </c>
    </row>
    <row r="69" spans="1:47" x14ac:dyDescent="0.3">
      <c r="A69" s="1" t="s">
        <v>153</v>
      </c>
      <c r="B69" s="1" t="s">
        <v>69</v>
      </c>
      <c r="C69" s="1" t="s">
        <v>154</v>
      </c>
      <c r="D69" s="1" t="s">
        <v>155</v>
      </c>
      <c r="E69" s="1" t="s">
        <v>156</v>
      </c>
      <c r="F69" s="1" t="s">
        <v>152</v>
      </c>
      <c r="G69" s="1" t="s">
        <v>54</v>
      </c>
      <c r="H69" s="1" t="s">
        <v>110</v>
      </c>
      <c r="I69" s="2">
        <v>69.72</v>
      </c>
      <c r="J69" s="2">
        <v>33.83</v>
      </c>
      <c r="K69" s="2">
        <f t="shared" si="15"/>
        <v>32.99</v>
      </c>
      <c r="L69" s="2">
        <f t="shared" si="16"/>
        <v>0.84000000000000008</v>
      </c>
      <c r="P69" s="6">
        <v>16.71</v>
      </c>
      <c r="Q69" s="5">
        <v>35203.025000000001</v>
      </c>
      <c r="R69" s="7">
        <v>13.83</v>
      </c>
      <c r="S69" s="5">
        <v>22106.974999999999</v>
      </c>
      <c r="T69" s="8">
        <v>2.4500000000000002</v>
      </c>
      <c r="U69" s="5">
        <v>1208.5425</v>
      </c>
      <c r="AL69" s="5" t="str">
        <f t="shared" si="17"/>
        <v/>
      </c>
      <c r="AM69" s="3">
        <v>0.31</v>
      </c>
      <c r="AN69" s="5">
        <f t="shared" si="18"/>
        <v>2333.06</v>
      </c>
      <c r="AP69" s="5" t="str">
        <f t="shared" si="19"/>
        <v/>
      </c>
      <c r="AQ69" s="2">
        <v>0.53</v>
      </c>
      <c r="AS69" s="5">
        <f t="shared" si="21"/>
        <v>58518.542500000003</v>
      </c>
      <c r="AT69" s="11">
        <f t="shared" si="20"/>
        <v>1.4926195739776467</v>
      </c>
      <c r="AU69" s="5">
        <f t="shared" si="22"/>
        <v>1492.6195739776467</v>
      </c>
    </row>
    <row r="70" spans="1:47" x14ac:dyDescent="0.3">
      <c r="A70" s="1" t="s">
        <v>153</v>
      </c>
      <c r="B70" s="1" t="s">
        <v>69</v>
      </c>
      <c r="C70" s="1" t="s">
        <v>154</v>
      </c>
      <c r="D70" s="1" t="s">
        <v>155</v>
      </c>
      <c r="E70" s="1" t="s">
        <v>115</v>
      </c>
      <c r="F70" s="1" t="s">
        <v>152</v>
      </c>
      <c r="G70" s="1" t="s">
        <v>54</v>
      </c>
      <c r="H70" s="1" t="s">
        <v>110</v>
      </c>
      <c r="I70" s="2">
        <v>69.72</v>
      </c>
      <c r="J70" s="2">
        <v>32.64</v>
      </c>
      <c r="K70" s="2">
        <f t="shared" si="15"/>
        <v>29.85</v>
      </c>
      <c r="L70" s="2">
        <f t="shared" si="16"/>
        <v>2.79</v>
      </c>
      <c r="N70" s="4">
        <v>0.6</v>
      </c>
      <c r="O70" s="5">
        <v>2291.625</v>
      </c>
      <c r="P70" s="6">
        <v>19.13</v>
      </c>
      <c r="Q70" s="5">
        <v>41827.175000000003</v>
      </c>
      <c r="R70" s="7">
        <v>8.0399999999999991</v>
      </c>
      <c r="S70" s="5">
        <v>12772.512500000001</v>
      </c>
      <c r="T70" s="8">
        <v>2.08</v>
      </c>
      <c r="U70" s="5">
        <v>978.12</v>
      </c>
      <c r="AL70" s="5" t="str">
        <f t="shared" si="17"/>
        <v/>
      </c>
      <c r="AM70" s="3">
        <v>0.87</v>
      </c>
      <c r="AN70" s="5">
        <f t="shared" si="18"/>
        <v>6547.62</v>
      </c>
      <c r="AP70" s="5" t="str">
        <f t="shared" si="19"/>
        <v/>
      </c>
      <c r="AQ70" s="2">
        <v>1.92</v>
      </c>
      <c r="AS70" s="5">
        <f t="shared" si="21"/>
        <v>57869.432500000003</v>
      </c>
      <c r="AT70" s="11">
        <f t="shared" si="20"/>
        <v>1.4760628681836734</v>
      </c>
      <c r="AU70" s="5">
        <f t="shared" si="22"/>
        <v>1476.0628681836733</v>
      </c>
    </row>
    <row r="71" spans="1:47" x14ac:dyDescent="0.3">
      <c r="A71" s="1" t="s">
        <v>157</v>
      </c>
      <c r="B71" s="1" t="s">
        <v>158</v>
      </c>
      <c r="C71" s="1" t="s">
        <v>159</v>
      </c>
      <c r="D71" s="1" t="s">
        <v>123</v>
      </c>
      <c r="E71" s="1" t="s">
        <v>67</v>
      </c>
      <c r="F71" s="1" t="s">
        <v>152</v>
      </c>
      <c r="G71" s="1" t="s">
        <v>54</v>
      </c>
      <c r="H71" s="1" t="s">
        <v>110</v>
      </c>
      <c r="I71" s="2">
        <v>5.18</v>
      </c>
      <c r="J71" s="2">
        <v>0.38</v>
      </c>
      <c r="K71" s="2">
        <f t="shared" si="15"/>
        <v>0.08</v>
      </c>
      <c r="L71" s="2">
        <f t="shared" si="16"/>
        <v>0.3</v>
      </c>
      <c r="Z71" s="9">
        <v>0.08</v>
      </c>
      <c r="AA71" s="5">
        <v>17.57</v>
      </c>
      <c r="AL71" s="5" t="str">
        <f t="shared" si="17"/>
        <v/>
      </c>
      <c r="AN71" s="5" t="str">
        <f t="shared" si="18"/>
        <v/>
      </c>
      <c r="AP71" s="5" t="str">
        <f t="shared" si="19"/>
        <v/>
      </c>
      <c r="AR71" s="2">
        <v>0.3</v>
      </c>
      <c r="AS71" s="5">
        <f t="shared" si="21"/>
        <v>17.57</v>
      </c>
      <c r="AT71" s="11">
        <f t="shared" si="20"/>
        <v>4.4815411994902731E-4</v>
      </c>
      <c r="AU71" s="5">
        <f t="shared" si="22"/>
        <v>0.44815411994902732</v>
      </c>
    </row>
    <row r="72" spans="1:47" x14ac:dyDescent="0.3">
      <c r="A72" s="1" t="s">
        <v>157</v>
      </c>
      <c r="B72" s="1" t="s">
        <v>158</v>
      </c>
      <c r="C72" s="1" t="s">
        <v>159</v>
      </c>
      <c r="D72" s="1" t="s">
        <v>123</v>
      </c>
      <c r="E72" s="1" t="s">
        <v>76</v>
      </c>
      <c r="F72" s="1" t="s">
        <v>152</v>
      </c>
      <c r="G72" s="1" t="s">
        <v>54</v>
      </c>
      <c r="H72" s="1" t="s">
        <v>110</v>
      </c>
      <c r="I72" s="2">
        <v>5.18</v>
      </c>
      <c r="J72" s="2">
        <v>4.32</v>
      </c>
      <c r="K72" s="2">
        <f t="shared" si="15"/>
        <v>2.12</v>
      </c>
      <c r="L72" s="2">
        <f t="shared" si="16"/>
        <v>2.19</v>
      </c>
      <c r="R72" s="7">
        <v>0.02</v>
      </c>
      <c r="S72" s="5">
        <v>36.575000000000003</v>
      </c>
      <c r="T72" s="8">
        <v>0.02</v>
      </c>
      <c r="U72" s="5">
        <v>10.9725</v>
      </c>
      <c r="Z72" s="9">
        <v>2.08</v>
      </c>
      <c r="AA72" s="5">
        <v>456.82</v>
      </c>
      <c r="AL72" s="5" t="str">
        <f t="shared" si="17"/>
        <v/>
      </c>
      <c r="AN72" s="5" t="str">
        <f t="shared" si="18"/>
        <v/>
      </c>
      <c r="AP72" s="5" t="str">
        <f t="shared" si="19"/>
        <v/>
      </c>
      <c r="AR72" s="2">
        <v>2.19</v>
      </c>
      <c r="AS72" s="5">
        <f t="shared" si="21"/>
        <v>504.36750000000001</v>
      </c>
      <c r="AT72" s="11">
        <f t="shared" si="20"/>
        <v>1.2864790728138363E-2</v>
      </c>
      <c r="AU72" s="5">
        <f t="shared" si="22"/>
        <v>12.864790728138363</v>
      </c>
    </row>
    <row r="73" spans="1:47" x14ac:dyDescent="0.3">
      <c r="A73" s="1" t="s">
        <v>160</v>
      </c>
      <c r="B73" s="1" t="s">
        <v>161</v>
      </c>
      <c r="C73" s="1" t="s">
        <v>162</v>
      </c>
      <c r="D73" s="1" t="s">
        <v>163</v>
      </c>
      <c r="E73" s="1" t="s">
        <v>139</v>
      </c>
      <c r="F73" s="1" t="s">
        <v>152</v>
      </c>
      <c r="G73" s="1" t="s">
        <v>54</v>
      </c>
      <c r="H73" s="1" t="s">
        <v>110</v>
      </c>
      <c r="I73" s="2">
        <v>234.82</v>
      </c>
      <c r="J73" s="2">
        <v>41.19</v>
      </c>
      <c r="K73" s="2">
        <f t="shared" si="15"/>
        <v>38.019999999999996</v>
      </c>
      <c r="L73" s="2">
        <f t="shared" si="16"/>
        <v>1.98</v>
      </c>
      <c r="N73" s="4">
        <v>10.35</v>
      </c>
      <c r="O73" s="5">
        <v>39530.53125</v>
      </c>
      <c r="P73" s="6">
        <v>14.35</v>
      </c>
      <c r="Q73" s="5">
        <v>35094.71875</v>
      </c>
      <c r="R73" s="7">
        <v>13.32</v>
      </c>
      <c r="S73" s="5">
        <v>24358.95</v>
      </c>
      <c r="AL73" s="5" t="str">
        <f t="shared" si="17"/>
        <v/>
      </c>
      <c r="AM73" s="3">
        <v>0.75</v>
      </c>
      <c r="AN73" s="5">
        <f t="shared" si="18"/>
        <v>5644.5</v>
      </c>
      <c r="AP73" s="5" t="str">
        <f t="shared" si="19"/>
        <v/>
      </c>
      <c r="AQ73" s="2">
        <v>1.23</v>
      </c>
      <c r="AS73" s="5">
        <f t="shared" si="21"/>
        <v>98984.2</v>
      </c>
      <c r="AT73" s="11">
        <f t="shared" si="20"/>
        <v>2.524768186673791</v>
      </c>
      <c r="AU73" s="5">
        <f t="shared" si="22"/>
        <v>2524.7681866737912</v>
      </c>
    </row>
    <row r="74" spans="1:47" x14ac:dyDescent="0.3">
      <c r="A74" s="1" t="s">
        <v>160</v>
      </c>
      <c r="B74" s="1" t="s">
        <v>161</v>
      </c>
      <c r="C74" s="1" t="s">
        <v>162</v>
      </c>
      <c r="D74" s="1" t="s">
        <v>163</v>
      </c>
      <c r="E74" s="1" t="s">
        <v>82</v>
      </c>
      <c r="F74" s="1" t="s">
        <v>152</v>
      </c>
      <c r="G74" s="1" t="s">
        <v>54</v>
      </c>
      <c r="H74" s="1" t="s">
        <v>110</v>
      </c>
      <c r="I74" s="2">
        <v>234.82</v>
      </c>
      <c r="J74" s="2">
        <v>37.75</v>
      </c>
      <c r="K74" s="2">
        <f t="shared" si="15"/>
        <v>37.739999999999995</v>
      </c>
      <c r="L74" s="2">
        <f t="shared" si="16"/>
        <v>0</v>
      </c>
      <c r="P74" s="6">
        <v>14.29</v>
      </c>
      <c r="Q74" s="5">
        <v>34947.981249999997</v>
      </c>
      <c r="R74" s="7">
        <v>20.97</v>
      </c>
      <c r="S74" s="5">
        <v>38348.887499999997</v>
      </c>
      <c r="T74" s="8">
        <v>2.48</v>
      </c>
      <c r="U74" s="5">
        <v>1360.59</v>
      </c>
      <c r="AL74" s="5" t="str">
        <f t="shared" si="17"/>
        <v/>
      </c>
      <c r="AN74" s="5" t="str">
        <f t="shared" si="18"/>
        <v/>
      </c>
      <c r="AP74" s="5" t="str">
        <f t="shared" si="19"/>
        <v/>
      </c>
      <c r="AS74" s="5">
        <f t="shared" si="21"/>
        <v>74657.458749999991</v>
      </c>
      <c r="AT74" s="11">
        <f t="shared" si="20"/>
        <v>1.9042713559326723</v>
      </c>
      <c r="AU74" s="5">
        <f t="shared" si="22"/>
        <v>1904.2713559326723</v>
      </c>
    </row>
    <row r="75" spans="1:47" x14ac:dyDescent="0.3">
      <c r="A75" s="1" t="s">
        <v>160</v>
      </c>
      <c r="B75" s="1" t="s">
        <v>161</v>
      </c>
      <c r="C75" s="1" t="s">
        <v>162</v>
      </c>
      <c r="D75" s="1" t="s">
        <v>163</v>
      </c>
      <c r="E75" s="1" t="s">
        <v>66</v>
      </c>
      <c r="F75" s="1" t="s">
        <v>152</v>
      </c>
      <c r="G75" s="1" t="s">
        <v>54</v>
      </c>
      <c r="H75" s="1" t="s">
        <v>110</v>
      </c>
      <c r="I75" s="2">
        <v>234.82</v>
      </c>
      <c r="J75" s="2">
        <v>0.04</v>
      </c>
      <c r="K75" s="2">
        <f t="shared" si="15"/>
        <v>0.04</v>
      </c>
      <c r="L75" s="2">
        <f t="shared" si="16"/>
        <v>0</v>
      </c>
      <c r="R75" s="7">
        <v>0.04</v>
      </c>
      <c r="S75" s="5">
        <v>73.150000000000006</v>
      </c>
      <c r="AL75" s="5" t="str">
        <f t="shared" si="17"/>
        <v/>
      </c>
      <c r="AN75" s="5" t="str">
        <f t="shared" si="18"/>
        <v/>
      </c>
      <c r="AP75" s="5" t="str">
        <f t="shared" si="19"/>
        <v/>
      </c>
      <c r="AS75" s="5">
        <f t="shared" si="21"/>
        <v>73.150000000000006</v>
      </c>
      <c r="AT75" s="11">
        <f t="shared" si="20"/>
        <v>1.8658209376363885E-3</v>
      </c>
      <c r="AU75" s="5">
        <f t="shared" si="22"/>
        <v>1.8658209376363886</v>
      </c>
    </row>
    <row r="76" spans="1:47" x14ac:dyDescent="0.3">
      <c r="A76" s="1" t="s">
        <v>160</v>
      </c>
      <c r="B76" s="1" t="s">
        <v>161</v>
      </c>
      <c r="C76" s="1" t="s">
        <v>162</v>
      </c>
      <c r="D76" s="1" t="s">
        <v>163</v>
      </c>
      <c r="E76" s="1" t="s">
        <v>67</v>
      </c>
      <c r="F76" s="1" t="s">
        <v>152</v>
      </c>
      <c r="G76" s="1" t="s">
        <v>54</v>
      </c>
      <c r="H76" s="1" t="s">
        <v>110</v>
      </c>
      <c r="I76" s="2">
        <v>234.82</v>
      </c>
      <c r="J76" s="2">
        <v>0.31</v>
      </c>
      <c r="K76" s="2">
        <f t="shared" si="15"/>
        <v>0.3</v>
      </c>
      <c r="L76" s="2">
        <f t="shared" si="16"/>
        <v>0.01</v>
      </c>
      <c r="R76" s="7">
        <v>0.21</v>
      </c>
      <c r="S76" s="5">
        <v>384.03750000000002</v>
      </c>
      <c r="T76" s="8">
        <v>0.09</v>
      </c>
      <c r="U76" s="5">
        <v>49.376249999999999</v>
      </c>
      <c r="AL76" s="5" t="str">
        <f t="shared" si="17"/>
        <v/>
      </c>
      <c r="AN76" s="5" t="str">
        <f t="shared" si="18"/>
        <v/>
      </c>
      <c r="AP76" s="5" t="str">
        <f t="shared" si="19"/>
        <v/>
      </c>
      <c r="AR76" s="2">
        <v>0.01</v>
      </c>
      <c r="AS76" s="5">
        <f t="shared" si="21"/>
        <v>433.41375000000005</v>
      </c>
      <c r="AT76" s="11">
        <f t="shared" si="20"/>
        <v>1.1054989055495604E-2</v>
      </c>
      <c r="AU76" s="5">
        <f t="shared" si="22"/>
        <v>11.054989055495605</v>
      </c>
    </row>
    <row r="77" spans="1:47" x14ac:dyDescent="0.3">
      <c r="A77" s="1" t="s">
        <v>160</v>
      </c>
      <c r="B77" s="1" t="s">
        <v>161</v>
      </c>
      <c r="C77" s="1" t="s">
        <v>162</v>
      </c>
      <c r="D77" s="1" t="s">
        <v>163</v>
      </c>
      <c r="E77" s="1" t="s">
        <v>76</v>
      </c>
      <c r="F77" s="1" t="s">
        <v>152</v>
      </c>
      <c r="G77" s="1" t="s">
        <v>54</v>
      </c>
      <c r="H77" s="1" t="s">
        <v>110</v>
      </c>
      <c r="I77" s="2">
        <v>234.82</v>
      </c>
      <c r="J77" s="2">
        <v>32.909999999999997</v>
      </c>
      <c r="K77" s="2">
        <f t="shared" si="15"/>
        <v>32.839999999999996</v>
      </c>
      <c r="L77" s="2">
        <f t="shared" si="16"/>
        <v>0.08</v>
      </c>
      <c r="R77" s="7">
        <v>11.45</v>
      </c>
      <c r="S77" s="5">
        <v>20939.1875</v>
      </c>
      <c r="T77" s="8">
        <v>21.38</v>
      </c>
      <c r="U77" s="5">
        <v>11729.602500000001</v>
      </c>
      <c r="Z77" s="9">
        <v>0.01</v>
      </c>
      <c r="AA77" s="5">
        <v>2.19625</v>
      </c>
      <c r="AL77" s="5" t="str">
        <f t="shared" si="17"/>
        <v/>
      </c>
      <c r="AN77" s="5" t="str">
        <f t="shared" si="18"/>
        <v/>
      </c>
      <c r="AP77" s="5" t="str">
        <f t="shared" si="19"/>
        <v/>
      </c>
      <c r="AR77" s="2">
        <v>0.08</v>
      </c>
      <c r="AS77" s="5">
        <f t="shared" si="21"/>
        <v>32670.986250000002</v>
      </c>
      <c r="AT77" s="11">
        <f t="shared" si="20"/>
        <v>0.83333165001340492</v>
      </c>
      <c r="AU77" s="5">
        <f t="shared" si="22"/>
        <v>833.3316500134049</v>
      </c>
    </row>
    <row r="78" spans="1:47" x14ac:dyDescent="0.3">
      <c r="A78" s="1" t="s">
        <v>160</v>
      </c>
      <c r="B78" s="1" t="s">
        <v>161</v>
      </c>
      <c r="C78" s="1" t="s">
        <v>162</v>
      </c>
      <c r="D78" s="1" t="s">
        <v>163</v>
      </c>
      <c r="E78" s="1" t="s">
        <v>52</v>
      </c>
      <c r="F78" s="1" t="s">
        <v>152</v>
      </c>
      <c r="G78" s="1" t="s">
        <v>54</v>
      </c>
      <c r="H78" s="1" t="s">
        <v>110</v>
      </c>
      <c r="I78" s="2">
        <v>234.82</v>
      </c>
      <c r="J78" s="2">
        <v>40.22</v>
      </c>
      <c r="K78" s="2">
        <f t="shared" si="15"/>
        <v>38.389999999999993</v>
      </c>
      <c r="L78" s="2">
        <f t="shared" si="16"/>
        <v>1.6099999999999999</v>
      </c>
      <c r="N78" s="4">
        <v>0.08</v>
      </c>
      <c r="O78" s="5">
        <v>305.55</v>
      </c>
      <c r="P78" s="6">
        <v>24.5</v>
      </c>
      <c r="Q78" s="5">
        <v>59917.8125</v>
      </c>
      <c r="R78" s="7">
        <v>9.19</v>
      </c>
      <c r="S78" s="5">
        <v>16806.212500000001</v>
      </c>
      <c r="T78" s="8">
        <v>4.29</v>
      </c>
      <c r="U78" s="5">
        <v>2353.6012500000002</v>
      </c>
      <c r="Z78" s="9">
        <v>0.33</v>
      </c>
      <c r="AA78" s="5">
        <v>72.476250000000007</v>
      </c>
      <c r="AL78" s="5" t="str">
        <f t="shared" si="17"/>
        <v/>
      </c>
      <c r="AM78" s="3">
        <v>0.66</v>
      </c>
      <c r="AN78" s="5">
        <f t="shared" si="18"/>
        <v>4967.16</v>
      </c>
      <c r="AP78" s="5" t="str">
        <f t="shared" si="19"/>
        <v/>
      </c>
      <c r="AQ78" s="2">
        <v>0.95</v>
      </c>
      <c r="AS78" s="5">
        <f t="shared" si="21"/>
        <v>79455.652500000026</v>
      </c>
      <c r="AT78" s="11">
        <f t="shared" si="20"/>
        <v>2.0266578270411633</v>
      </c>
      <c r="AU78" s="5">
        <f t="shared" si="22"/>
        <v>2026.657827041163</v>
      </c>
    </row>
    <row r="79" spans="1:47" x14ac:dyDescent="0.3">
      <c r="A79" s="1" t="s">
        <v>160</v>
      </c>
      <c r="B79" s="1" t="s">
        <v>161</v>
      </c>
      <c r="C79" s="1" t="s">
        <v>162</v>
      </c>
      <c r="D79" s="1" t="s">
        <v>163</v>
      </c>
      <c r="E79" s="1" t="s">
        <v>71</v>
      </c>
      <c r="F79" s="1" t="s">
        <v>152</v>
      </c>
      <c r="G79" s="1" t="s">
        <v>54</v>
      </c>
      <c r="H79" s="1" t="s">
        <v>110</v>
      </c>
      <c r="I79" s="2">
        <v>234.82</v>
      </c>
      <c r="J79" s="2">
        <v>1.64</v>
      </c>
      <c r="K79" s="2">
        <f t="shared" si="15"/>
        <v>1.6400000000000001</v>
      </c>
      <c r="L79" s="2">
        <f t="shared" si="16"/>
        <v>0</v>
      </c>
      <c r="N79" s="4">
        <v>0.06</v>
      </c>
      <c r="O79" s="5">
        <v>229.16249999999999</v>
      </c>
      <c r="P79" s="6">
        <v>0.7</v>
      </c>
      <c r="Q79" s="5">
        <v>1711.9375</v>
      </c>
      <c r="R79" s="7">
        <v>0.88</v>
      </c>
      <c r="S79" s="5">
        <v>1609.3</v>
      </c>
      <c r="AL79" s="5" t="str">
        <f t="shared" si="17"/>
        <v/>
      </c>
      <c r="AN79" s="5" t="str">
        <f t="shared" si="18"/>
        <v/>
      </c>
      <c r="AP79" s="5" t="str">
        <f t="shared" si="19"/>
        <v/>
      </c>
      <c r="AS79" s="5">
        <f t="shared" si="21"/>
        <v>3550.3999999999996</v>
      </c>
      <c r="AT79" s="11">
        <f t="shared" si="20"/>
        <v>9.0559270772169964E-2</v>
      </c>
      <c r="AU79" s="5">
        <f t="shared" si="22"/>
        <v>90.559270772169953</v>
      </c>
    </row>
    <row r="80" spans="1:47" x14ac:dyDescent="0.3">
      <c r="A80" s="1" t="s">
        <v>160</v>
      </c>
      <c r="B80" s="1" t="s">
        <v>161</v>
      </c>
      <c r="C80" s="1" t="s">
        <v>162</v>
      </c>
      <c r="D80" s="1" t="s">
        <v>163</v>
      </c>
      <c r="E80" s="1" t="s">
        <v>75</v>
      </c>
      <c r="F80" s="1" t="s">
        <v>152</v>
      </c>
      <c r="G80" s="1" t="s">
        <v>54</v>
      </c>
      <c r="H80" s="1" t="s">
        <v>110</v>
      </c>
      <c r="I80" s="2">
        <v>234.82</v>
      </c>
      <c r="J80" s="2">
        <v>36.47</v>
      </c>
      <c r="K80" s="2">
        <f t="shared" si="15"/>
        <v>36.47</v>
      </c>
      <c r="L80" s="2">
        <f t="shared" si="16"/>
        <v>0</v>
      </c>
      <c r="N80" s="4">
        <v>2.92</v>
      </c>
      <c r="O80" s="5">
        <v>11152.575000000001</v>
      </c>
      <c r="P80" s="6">
        <v>20.5</v>
      </c>
      <c r="Q80" s="5">
        <v>50135.3125</v>
      </c>
      <c r="R80" s="7">
        <v>12.15</v>
      </c>
      <c r="S80" s="5">
        <v>22219.3125</v>
      </c>
      <c r="T80" s="8">
        <v>0.47</v>
      </c>
      <c r="U80" s="5">
        <v>257.85374999999999</v>
      </c>
      <c r="Z80" s="9">
        <v>0.43</v>
      </c>
      <c r="AA80" s="5">
        <v>94.438749999999999</v>
      </c>
      <c r="AL80" s="5" t="str">
        <f t="shared" si="17"/>
        <v/>
      </c>
      <c r="AN80" s="5" t="str">
        <f t="shared" si="18"/>
        <v/>
      </c>
      <c r="AP80" s="5" t="str">
        <f t="shared" si="19"/>
        <v/>
      </c>
      <c r="AS80" s="5">
        <f t="shared" si="21"/>
        <v>83859.492499999993</v>
      </c>
      <c r="AT80" s="11">
        <f t="shared" si="20"/>
        <v>2.1389856039106174</v>
      </c>
      <c r="AU80" s="5">
        <f t="shared" si="22"/>
        <v>2138.9856039106176</v>
      </c>
    </row>
    <row r="81" spans="1:47" x14ac:dyDescent="0.3">
      <c r="A81" s="1" t="s">
        <v>160</v>
      </c>
      <c r="B81" s="1" t="s">
        <v>161</v>
      </c>
      <c r="C81" s="1" t="s">
        <v>162</v>
      </c>
      <c r="D81" s="1" t="s">
        <v>163</v>
      </c>
      <c r="E81" s="1" t="s">
        <v>56</v>
      </c>
      <c r="F81" s="1" t="s">
        <v>152</v>
      </c>
      <c r="G81" s="1" t="s">
        <v>54</v>
      </c>
      <c r="H81" s="1" t="s">
        <v>110</v>
      </c>
      <c r="I81" s="2">
        <v>234.82</v>
      </c>
      <c r="J81" s="2">
        <v>38.99</v>
      </c>
      <c r="K81" s="2">
        <f t="shared" si="15"/>
        <v>39</v>
      </c>
      <c r="L81" s="2">
        <f t="shared" si="16"/>
        <v>0</v>
      </c>
      <c r="N81" s="4">
        <v>3.07</v>
      </c>
      <c r="O81" s="5">
        <v>11725.481250000001</v>
      </c>
      <c r="P81" s="6">
        <v>23.59</v>
      </c>
      <c r="Q81" s="5">
        <v>57692.293749999997</v>
      </c>
      <c r="R81" s="7">
        <v>8.3000000000000007</v>
      </c>
      <c r="S81" s="5">
        <v>15178.625</v>
      </c>
      <c r="T81" s="8">
        <v>0.57999999999999996</v>
      </c>
      <c r="U81" s="5">
        <v>318.20249999999999</v>
      </c>
      <c r="Z81" s="9">
        <v>3.46</v>
      </c>
      <c r="AA81" s="5">
        <v>759.90250000000003</v>
      </c>
      <c r="AL81" s="5" t="str">
        <f t="shared" si="17"/>
        <v/>
      </c>
      <c r="AN81" s="5" t="str">
        <f t="shared" si="18"/>
        <v/>
      </c>
      <c r="AP81" s="5" t="str">
        <f t="shared" si="19"/>
        <v/>
      </c>
      <c r="AS81" s="5">
        <f t="shared" si="21"/>
        <v>85674.50499999999</v>
      </c>
      <c r="AT81" s="11">
        <f t="shared" si="20"/>
        <v>2.1852807279649138</v>
      </c>
      <c r="AU81" s="5">
        <f t="shared" si="22"/>
        <v>2185.2807279649137</v>
      </c>
    </row>
    <row r="82" spans="1:47" x14ac:dyDescent="0.3">
      <c r="A82" s="1" t="s">
        <v>164</v>
      </c>
      <c r="B82" s="1" t="s">
        <v>165</v>
      </c>
      <c r="C82" s="1" t="s">
        <v>166</v>
      </c>
      <c r="D82" s="1" t="s">
        <v>123</v>
      </c>
      <c r="E82" s="1" t="s">
        <v>167</v>
      </c>
      <c r="F82" s="1" t="s">
        <v>152</v>
      </c>
      <c r="G82" s="1" t="s">
        <v>54</v>
      </c>
      <c r="H82" s="1" t="s">
        <v>110</v>
      </c>
      <c r="I82" s="2">
        <v>120</v>
      </c>
      <c r="J82" s="2">
        <v>40.21</v>
      </c>
      <c r="K82" s="2">
        <f t="shared" si="15"/>
        <v>36.879999999999995</v>
      </c>
      <c r="L82" s="2">
        <f t="shared" si="16"/>
        <v>3.12</v>
      </c>
      <c r="N82" s="4">
        <v>7.4300000000000006</v>
      </c>
      <c r="O82" s="5">
        <v>28377.956249999999</v>
      </c>
      <c r="P82" s="6">
        <v>20.329999999999998</v>
      </c>
      <c r="Q82" s="5">
        <v>49719.556250000009</v>
      </c>
      <c r="R82" s="7">
        <v>8.82</v>
      </c>
      <c r="S82" s="5">
        <v>16085.1625</v>
      </c>
      <c r="T82" s="8">
        <v>0.3</v>
      </c>
      <c r="U82" s="5">
        <v>164.58750000000001</v>
      </c>
      <c r="AL82" s="5" t="str">
        <f t="shared" si="17"/>
        <v/>
      </c>
      <c r="AM82" s="3">
        <v>1.27</v>
      </c>
      <c r="AN82" s="5">
        <f t="shared" si="18"/>
        <v>9558.02</v>
      </c>
      <c r="AP82" s="5" t="str">
        <f t="shared" si="19"/>
        <v/>
      </c>
      <c r="AQ82" s="2">
        <v>1.85</v>
      </c>
      <c r="AS82" s="5">
        <f t="shared" si="21"/>
        <v>94347.262500000012</v>
      </c>
      <c r="AT82" s="11">
        <f t="shared" si="20"/>
        <v>2.4064948432149897</v>
      </c>
      <c r="AU82" s="5">
        <f t="shared" si="22"/>
        <v>2406.4948432149899</v>
      </c>
    </row>
    <row r="83" spans="1:47" x14ac:dyDescent="0.3">
      <c r="A83" s="1" t="s">
        <v>164</v>
      </c>
      <c r="B83" s="1" t="s">
        <v>165</v>
      </c>
      <c r="C83" s="1" t="s">
        <v>166</v>
      </c>
      <c r="D83" s="1" t="s">
        <v>123</v>
      </c>
      <c r="E83" s="1" t="s">
        <v>61</v>
      </c>
      <c r="F83" s="1" t="s">
        <v>152</v>
      </c>
      <c r="G83" s="1" t="s">
        <v>54</v>
      </c>
      <c r="H83" s="1" t="s">
        <v>110</v>
      </c>
      <c r="I83" s="2">
        <v>120</v>
      </c>
      <c r="J83" s="2">
        <v>40</v>
      </c>
      <c r="K83" s="2">
        <f t="shared" si="15"/>
        <v>27.290000000000003</v>
      </c>
      <c r="L83" s="2">
        <f t="shared" si="16"/>
        <v>12.700000000000001</v>
      </c>
      <c r="N83" s="4">
        <v>5.07</v>
      </c>
      <c r="O83" s="5">
        <v>19364.231250000001</v>
      </c>
      <c r="P83" s="6">
        <v>15</v>
      </c>
      <c r="Q83" s="5">
        <v>36684.375</v>
      </c>
      <c r="R83" s="7">
        <v>6.42</v>
      </c>
      <c r="S83" s="5">
        <v>11740.575000000001</v>
      </c>
      <c r="T83" s="8">
        <v>0.8</v>
      </c>
      <c r="U83" s="5">
        <v>438.9</v>
      </c>
      <c r="AL83" s="5" t="str">
        <f t="shared" si="17"/>
        <v/>
      </c>
      <c r="AM83" s="3">
        <v>0.72</v>
      </c>
      <c r="AN83" s="5">
        <f t="shared" si="18"/>
        <v>5418.7199999999993</v>
      </c>
      <c r="AO83" s="2">
        <v>0.5</v>
      </c>
      <c r="AP83" s="5">
        <f t="shared" si="19"/>
        <v>0.5</v>
      </c>
      <c r="AQ83" s="2">
        <v>1.96</v>
      </c>
      <c r="AR83" s="2">
        <v>9.5200000000000014</v>
      </c>
      <c r="AS83" s="5">
        <f t="shared" si="21"/>
        <v>68228.081249999988</v>
      </c>
      <c r="AT83" s="11">
        <f t="shared" si="20"/>
        <v>1.7402786402051496</v>
      </c>
      <c r="AU83" s="5">
        <f t="shared" si="22"/>
        <v>1740.2786402051497</v>
      </c>
    </row>
    <row r="84" spans="1:47" x14ac:dyDescent="0.3">
      <c r="A84" s="1" t="s">
        <v>164</v>
      </c>
      <c r="B84" s="1" t="s">
        <v>165</v>
      </c>
      <c r="C84" s="1" t="s">
        <v>166</v>
      </c>
      <c r="D84" s="1" t="s">
        <v>123</v>
      </c>
      <c r="E84" s="1" t="s">
        <v>66</v>
      </c>
      <c r="F84" s="1" t="s">
        <v>152</v>
      </c>
      <c r="G84" s="1" t="s">
        <v>54</v>
      </c>
      <c r="H84" s="1" t="s">
        <v>110</v>
      </c>
      <c r="I84" s="2">
        <v>120</v>
      </c>
      <c r="J84" s="2">
        <v>38.86</v>
      </c>
      <c r="K84" s="2">
        <f t="shared" si="15"/>
        <v>37.380000000000003</v>
      </c>
      <c r="L84" s="2">
        <f t="shared" si="16"/>
        <v>1.4899999999999998</v>
      </c>
      <c r="N84" s="4">
        <v>3.67</v>
      </c>
      <c r="O84" s="5">
        <v>14017.106250000001</v>
      </c>
      <c r="P84" s="6">
        <v>14.21</v>
      </c>
      <c r="Q84" s="5">
        <v>34752.331250000003</v>
      </c>
      <c r="R84" s="7">
        <v>10.59</v>
      </c>
      <c r="S84" s="5">
        <v>19366.462500000001</v>
      </c>
      <c r="T84" s="8">
        <v>3.86</v>
      </c>
      <c r="U84" s="5">
        <v>2117.6925000000001</v>
      </c>
      <c r="Z84" s="9">
        <v>5.05</v>
      </c>
      <c r="AA84" s="5">
        <v>1109.10625</v>
      </c>
      <c r="AL84" s="5" t="str">
        <f t="shared" si="17"/>
        <v/>
      </c>
      <c r="AM84" s="3">
        <v>0.48</v>
      </c>
      <c r="AN84" s="5">
        <f t="shared" si="18"/>
        <v>3612.48</v>
      </c>
      <c r="AP84" s="5" t="str">
        <f t="shared" si="19"/>
        <v/>
      </c>
      <c r="AQ84" s="2">
        <v>0.65</v>
      </c>
      <c r="AR84" s="2">
        <v>0.36</v>
      </c>
      <c r="AS84" s="5">
        <f t="shared" si="21"/>
        <v>71362.698749999996</v>
      </c>
      <c r="AT84" s="11">
        <f t="shared" si="20"/>
        <v>1.8202326383320317</v>
      </c>
      <c r="AU84" s="5">
        <f t="shared" si="22"/>
        <v>1820.2326383320317</v>
      </c>
    </row>
    <row r="85" spans="1:47" x14ac:dyDescent="0.3">
      <c r="A85" s="1" t="s">
        <v>168</v>
      </c>
      <c r="B85" s="1" t="s">
        <v>73</v>
      </c>
      <c r="C85" s="1" t="s">
        <v>74</v>
      </c>
      <c r="D85" s="1" t="s">
        <v>169</v>
      </c>
      <c r="E85" s="1" t="s">
        <v>108</v>
      </c>
      <c r="F85" s="1" t="s">
        <v>152</v>
      </c>
      <c r="G85" s="1" t="s">
        <v>54</v>
      </c>
      <c r="H85" s="1" t="s">
        <v>110</v>
      </c>
      <c r="I85" s="2">
        <v>71</v>
      </c>
      <c r="J85" s="2">
        <v>31.94</v>
      </c>
      <c r="K85" s="2">
        <f t="shared" si="15"/>
        <v>31.94</v>
      </c>
      <c r="L85" s="2">
        <f t="shared" si="16"/>
        <v>0</v>
      </c>
      <c r="P85" s="6">
        <v>1.87</v>
      </c>
      <c r="Q85" s="5">
        <v>4573.3187500000004</v>
      </c>
      <c r="R85" s="7">
        <v>10.77</v>
      </c>
      <c r="S85" s="5">
        <v>19695.637500000001</v>
      </c>
      <c r="T85" s="8">
        <v>4.3</v>
      </c>
      <c r="U85" s="5">
        <v>2359.0875000000001</v>
      </c>
      <c r="Z85" s="9">
        <v>15</v>
      </c>
      <c r="AA85" s="5">
        <v>3294.375</v>
      </c>
      <c r="AL85" s="5" t="str">
        <f t="shared" si="17"/>
        <v/>
      </c>
      <c r="AN85" s="5" t="str">
        <f t="shared" si="18"/>
        <v/>
      </c>
      <c r="AP85" s="5" t="str">
        <f t="shared" si="19"/>
        <v/>
      </c>
      <c r="AS85" s="5">
        <f t="shared" si="21"/>
        <v>29922.418750000004</v>
      </c>
      <c r="AT85" s="11">
        <f t="shared" si="20"/>
        <v>0.76322454420333108</v>
      </c>
      <c r="AU85" s="5">
        <f t="shared" si="22"/>
        <v>763.22454420333111</v>
      </c>
    </row>
    <row r="86" spans="1:47" x14ac:dyDescent="0.3">
      <c r="A86" s="1" t="s">
        <v>168</v>
      </c>
      <c r="B86" s="1" t="s">
        <v>73</v>
      </c>
      <c r="C86" s="1" t="s">
        <v>74</v>
      </c>
      <c r="D86" s="1" t="s">
        <v>169</v>
      </c>
      <c r="E86" s="1" t="s">
        <v>116</v>
      </c>
      <c r="F86" s="1" t="s">
        <v>152</v>
      </c>
      <c r="G86" s="1" t="s">
        <v>54</v>
      </c>
      <c r="H86" s="1" t="s">
        <v>110</v>
      </c>
      <c r="I86" s="2">
        <v>71</v>
      </c>
      <c r="J86" s="2">
        <v>35.840000000000003</v>
      </c>
      <c r="K86" s="2">
        <f t="shared" si="15"/>
        <v>35.81</v>
      </c>
      <c r="L86" s="2">
        <f t="shared" si="16"/>
        <v>0.03</v>
      </c>
      <c r="P86" s="6">
        <v>7.52</v>
      </c>
      <c r="Q86" s="5">
        <v>18391.099999999999</v>
      </c>
      <c r="R86" s="7">
        <v>25.98</v>
      </c>
      <c r="S86" s="5">
        <v>47510.925000000003</v>
      </c>
      <c r="T86" s="8">
        <v>2.31</v>
      </c>
      <c r="U86" s="5">
        <v>1267.32375</v>
      </c>
      <c r="AL86" s="5" t="str">
        <f t="shared" si="17"/>
        <v/>
      </c>
      <c r="AM86" s="3">
        <v>0.02</v>
      </c>
      <c r="AN86" s="5">
        <f t="shared" si="18"/>
        <v>150.52000000000001</v>
      </c>
      <c r="AP86" s="5" t="str">
        <f t="shared" si="19"/>
        <v/>
      </c>
      <c r="AQ86" s="2">
        <v>0.01</v>
      </c>
      <c r="AS86" s="5">
        <f t="shared" si="21"/>
        <v>67169.34874999999</v>
      </c>
      <c r="AT86" s="11">
        <f t="shared" si="20"/>
        <v>1.7132737835290579</v>
      </c>
      <c r="AU86" s="5">
        <f t="shared" si="22"/>
        <v>1713.2737835290579</v>
      </c>
    </row>
    <row r="87" spans="1:47" s="41" customFormat="1" x14ac:dyDescent="0.3">
      <c r="A87" s="30" t="s">
        <v>285</v>
      </c>
      <c r="B87" s="30" t="s">
        <v>286</v>
      </c>
      <c r="C87" s="30" t="s">
        <v>287</v>
      </c>
      <c r="D87" s="30" t="s">
        <v>123</v>
      </c>
      <c r="E87" s="30" t="s">
        <v>67</v>
      </c>
      <c r="F87" s="30" t="s">
        <v>152</v>
      </c>
      <c r="G87" s="30" t="s">
        <v>54</v>
      </c>
      <c r="H87" s="30" t="s">
        <v>110</v>
      </c>
      <c r="I87" s="31">
        <v>15.74</v>
      </c>
      <c r="J87" s="31">
        <v>15.46</v>
      </c>
      <c r="K87" s="31">
        <f t="shared" ref="K87:K93" si="23">SUM(N87,P87,R87,T87,V87,X87,Z87,AB87,AE87,AG87,AI87)</f>
        <v>7.0722000000000005</v>
      </c>
      <c r="L87" s="31">
        <f t="shared" ref="L87:L93" si="24">SUM(M87,AD87,AK87,AM87,AO87,AQ87,AR87)</f>
        <v>8.39</v>
      </c>
      <c r="M87" s="32"/>
      <c r="N87" s="33"/>
      <c r="O87" s="34"/>
      <c r="P87" s="35"/>
      <c r="Q87" s="34"/>
      <c r="R87" s="36">
        <v>0.48499999999999999</v>
      </c>
      <c r="S87" s="34">
        <v>887.99289999999996</v>
      </c>
      <c r="T87" s="37">
        <v>3.8050000000000002</v>
      </c>
      <c r="U87" s="34">
        <v>2087.924</v>
      </c>
      <c r="V87" s="31"/>
      <c r="W87" s="34"/>
      <c r="X87" s="31"/>
      <c r="Y87" s="34"/>
      <c r="Z87" s="38">
        <v>2.7822</v>
      </c>
      <c r="AA87" s="34">
        <v>610.5575</v>
      </c>
      <c r="AB87" s="39"/>
      <c r="AC87" s="34"/>
      <c r="AD87" s="31"/>
      <c r="AE87" s="31"/>
      <c r="AF87" s="34"/>
      <c r="AG87" s="38"/>
      <c r="AH87" s="34"/>
      <c r="AI87" s="31"/>
      <c r="AJ87" s="34"/>
      <c r="AK87" s="32"/>
      <c r="AL87" s="34"/>
      <c r="AM87" s="32"/>
      <c r="AN87" s="34"/>
      <c r="AO87" s="31"/>
      <c r="AP87" s="34"/>
      <c r="AQ87" s="31"/>
      <c r="AR87" s="31">
        <v>8.39</v>
      </c>
      <c r="AS87" s="34">
        <f t="shared" si="21"/>
        <v>3586.4744000000001</v>
      </c>
      <c r="AT87" s="40">
        <f t="shared" si="20"/>
        <v>9.1479412547052691E-2</v>
      </c>
      <c r="AU87" s="34">
        <f t="shared" si="22"/>
        <v>91.479412547052689</v>
      </c>
    </row>
    <row r="88" spans="1:47" s="41" customFormat="1" x14ac:dyDescent="0.3">
      <c r="A88" s="30" t="s">
        <v>284</v>
      </c>
      <c r="B88" s="30" t="s">
        <v>170</v>
      </c>
      <c r="C88" s="30" t="s">
        <v>171</v>
      </c>
      <c r="D88" s="30" t="s">
        <v>172</v>
      </c>
      <c r="E88" s="30" t="s">
        <v>67</v>
      </c>
      <c r="F88" s="30" t="s">
        <v>152</v>
      </c>
      <c r="G88" s="30" t="s">
        <v>54</v>
      </c>
      <c r="H88" s="30" t="s">
        <v>110</v>
      </c>
      <c r="I88" s="31">
        <v>144.26</v>
      </c>
      <c r="J88" s="31">
        <v>23.213999999999999</v>
      </c>
      <c r="K88" s="31">
        <f t="shared" si="23"/>
        <v>23.213999999999999</v>
      </c>
      <c r="L88" s="31">
        <f t="shared" si="24"/>
        <v>0.17280000000000001</v>
      </c>
      <c r="M88" s="32"/>
      <c r="N88" s="33"/>
      <c r="O88" s="34"/>
      <c r="P88" s="35">
        <v>1.67</v>
      </c>
      <c r="Q88" s="34">
        <v>4084.1937499999999</v>
      </c>
      <c r="R88" s="36">
        <v>17.038</v>
      </c>
      <c r="S88" s="34">
        <v>31159.809000000001</v>
      </c>
      <c r="T88" s="37">
        <v>4.5060000000000002</v>
      </c>
      <c r="U88" s="34">
        <v>2472.7750000000001</v>
      </c>
      <c r="V88" s="31"/>
      <c r="W88" s="34"/>
      <c r="X88" s="31"/>
      <c r="Y88" s="34"/>
      <c r="Z88" s="38"/>
      <c r="AB88" s="39"/>
      <c r="AC88" s="34"/>
      <c r="AD88" s="31"/>
      <c r="AE88" s="31"/>
      <c r="AF88" s="34"/>
      <c r="AG88" s="38"/>
      <c r="AH88" s="34"/>
      <c r="AI88" s="31"/>
      <c r="AJ88" s="34"/>
      <c r="AK88" s="32"/>
      <c r="AL88" s="34" t="str">
        <f t="shared" si="17"/>
        <v/>
      </c>
      <c r="AM88" s="32"/>
      <c r="AN88" s="34" t="str">
        <f t="shared" si="18"/>
        <v/>
      </c>
      <c r="AO88" s="31"/>
      <c r="AP88" s="34" t="str">
        <f t="shared" si="19"/>
        <v/>
      </c>
      <c r="AQ88" s="31"/>
      <c r="AR88" s="31">
        <v>0.17280000000000001</v>
      </c>
      <c r="AS88" s="34">
        <f t="shared" si="21"/>
        <v>37716.777750000001</v>
      </c>
      <c r="AT88" s="40">
        <f t="shared" si="20"/>
        <v>0.96203354239409822</v>
      </c>
      <c r="AU88" s="34">
        <f t="shared" si="22"/>
        <v>962.03354239409816</v>
      </c>
    </row>
    <row r="89" spans="1:47" s="41" customFormat="1" x14ac:dyDescent="0.3">
      <c r="A89" s="30" t="s">
        <v>284</v>
      </c>
      <c r="B89" s="30" t="s">
        <v>170</v>
      </c>
      <c r="C89" s="30" t="s">
        <v>171</v>
      </c>
      <c r="D89" s="30" t="s">
        <v>172</v>
      </c>
      <c r="E89" s="30" t="s">
        <v>71</v>
      </c>
      <c r="F89" s="30" t="s">
        <v>152</v>
      </c>
      <c r="G89" s="30" t="s">
        <v>54</v>
      </c>
      <c r="H89" s="30" t="s">
        <v>110</v>
      </c>
      <c r="I89" s="31">
        <v>144.26</v>
      </c>
      <c r="J89" s="31">
        <v>38.94</v>
      </c>
      <c r="K89" s="31">
        <f t="shared" si="23"/>
        <v>35.589999999999996</v>
      </c>
      <c r="L89" s="31">
        <f t="shared" si="24"/>
        <v>3.36</v>
      </c>
      <c r="M89" s="32"/>
      <c r="N89" s="33">
        <v>0.28999999999999998</v>
      </c>
      <c r="O89" s="34">
        <v>1107.6187500000001</v>
      </c>
      <c r="P89" s="35">
        <v>24.97</v>
      </c>
      <c r="Q89" s="34">
        <v>61067.256249999999</v>
      </c>
      <c r="R89" s="36">
        <v>10.33</v>
      </c>
      <c r="S89" s="34">
        <v>18890.987499999999</v>
      </c>
      <c r="T89" s="37"/>
      <c r="U89" s="34"/>
      <c r="V89" s="31"/>
      <c r="W89" s="34"/>
      <c r="X89" s="31"/>
      <c r="Y89" s="34"/>
      <c r="Z89" s="38"/>
      <c r="AA89" s="34"/>
      <c r="AB89" s="39"/>
      <c r="AC89" s="34"/>
      <c r="AD89" s="31"/>
      <c r="AE89" s="31"/>
      <c r="AF89" s="34"/>
      <c r="AG89" s="38"/>
      <c r="AH89" s="34"/>
      <c r="AI89" s="31"/>
      <c r="AJ89" s="34"/>
      <c r="AK89" s="32"/>
      <c r="AL89" s="34" t="str">
        <f t="shared" si="17"/>
        <v/>
      </c>
      <c r="AM89" s="32">
        <v>1.35</v>
      </c>
      <c r="AN89" s="34">
        <f t="shared" si="18"/>
        <v>10160.1</v>
      </c>
      <c r="AO89" s="31"/>
      <c r="AP89" s="34" t="str">
        <f t="shared" si="19"/>
        <v/>
      </c>
      <c r="AQ89" s="31">
        <v>2.0099999999999998</v>
      </c>
      <c r="AR89" s="31"/>
      <c r="AS89" s="34">
        <f t="shared" si="21"/>
        <v>81065.862500000003</v>
      </c>
      <c r="AT89" s="40">
        <f t="shared" si="20"/>
        <v>2.0677290988387229</v>
      </c>
      <c r="AU89" s="34">
        <f t="shared" si="22"/>
        <v>2067.7290988387231</v>
      </c>
    </row>
    <row r="90" spans="1:47" s="41" customFormat="1" x14ac:dyDescent="0.3">
      <c r="A90" s="30" t="s">
        <v>284</v>
      </c>
      <c r="B90" s="30" t="s">
        <v>170</v>
      </c>
      <c r="C90" s="30" t="s">
        <v>171</v>
      </c>
      <c r="D90" s="30" t="s">
        <v>172</v>
      </c>
      <c r="E90" s="30" t="s">
        <v>108</v>
      </c>
      <c r="F90" s="30" t="s">
        <v>173</v>
      </c>
      <c r="G90" s="30" t="s">
        <v>54</v>
      </c>
      <c r="H90" s="30" t="s">
        <v>110</v>
      </c>
      <c r="I90" s="31">
        <v>144.26</v>
      </c>
      <c r="J90" s="31">
        <v>35.47</v>
      </c>
      <c r="K90" s="31">
        <f t="shared" si="23"/>
        <v>32.31</v>
      </c>
      <c r="L90" s="31">
        <f t="shared" si="24"/>
        <v>3.1599999999999997</v>
      </c>
      <c r="M90" s="32"/>
      <c r="N90" s="33"/>
      <c r="O90" s="34"/>
      <c r="P90" s="35">
        <v>26.43</v>
      </c>
      <c r="Q90" s="34">
        <v>64637.868750000001</v>
      </c>
      <c r="R90" s="36">
        <v>5.88</v>
      </c>
      <c r="S90" s="34">
        <v>10753.05</v>
      </c>
      <c r="T90" s="37"/>
      <c r="U90" s="34"/>
      <c r="V90" s="31"/>
      <c r="W90" s="34"/>
      <c r="X90" s="31"/>
      <c r="Y90" s="34"/>
      <c r="Z90" s="38"/>
      <c r="AA90" s="34"/>
      <c r="AB90" s="39"/>
      <c r="AC90" s="34"/>
      <c r="AD90" s="31"/>
      <c r="AE90" s="31"/>
      <c r="AF90" s="34"/>
      <c r="AG90" s="38"/>
      <c r="AH90" s="34"/>
      <c r="AI90" s="31"/>
      <c r="AJ90" s="34"/>
      <c r="AK90" s="32"/>
      <c r="AL90" s="34" t="str">
        <f t="shared" si="17"/>
        <v/>
      </c>
      <c r="AM90" s="32">
        <v>0.96</v>
      </c>
      <c r="AN90" s="34">
        <f t="shared" si="18"/>
        <v>7224.96</v>
      </c>
      <c r="AO90" s="31"/>
      <c r="AP90" s="34" t="str">
        <f t="shared" si="19"/>
        <v/>
      </c>
      <c r="AQ90" s="31">
        <v>2.19</v>
      </c>
      <c r="AR90" s="31">
        <v>0.01</v>
      </c>
      <c r="AS90" s="34">
        <f t="shared" si="21"/>
        <v>75390.918749999997</v>
      </c>
      <c r="AT90" s="40">
        <f t="shared" si="20"/>
        <v>1.9229795585973177</v>
      </c>
      <c r="AU90" s="34">
        <f t="shared" si="22"/>
        <v>1922.9795585973177</v>
      </c>
    </row>
    <row r="91" spans="1:47" s="41" customFormat="1" x14ac:dyDescent="0.3">
      <c r="A91" s="30" t="s">
        <v>284</v>
      </c>
      <c r="B91" s="30" t="s">
        <v>170</v>
      </c>
      <c r="C91" s="30" t="s">
        <v>171</v>
      </c>
      <c r="D91" s="30" t="s">
        <v>172</v>
      </c>
      <c r="E91" s="30" t="s">
        <v>115</v>
      </c>
      <c r="F91" s="30" t="s">
        <v>173</v>
      </c>
      <c r="G91" s="30" t="s">
        <v>54</v>
      </c>
      <c r="H91" s="30" t="s">
        <v>110</v>
      </c>
      <c r="I91" s="31">
        <v>144.26</v>
      </c>
      <c r="J91" s="31">
        <v>42.85</v>
      </c>
      <c r="K91" s="31">
        <f t="shared" si="23"/>
        <v>41.019999999999996</v>
      </c>
      <c r="L91" s="31">
        <f t="shared" si="24"/>
        <v>1.8399999999999999</v>
      </c>
      <c r="M91" s="32"/>
      <c r="N91" s="33"/>
      <c r="O91" s="34"/>
      <c r="P91" s="35">
        <v>4.37</v>
      </c>
      <c r="Q91" s="34">
        <v>10687.38125</v>
      </c>
      <c r="R91" s="36">
        <v>33.89</v>
      </c>
      <c r="S91" s="34">
        <v>61976.337500000009</v>
      </c>
      <c r="T91" s="37">
        <v>2.76</v>
      </c>
      <c r="U91" s="34">
        <v>1514.2049999999999</v>
      </c>
      <c r="V91" s="31"/>
      <c r="W91" s="34"/>
      <c r="X91" s="31"/>
      <c r="Y91" s="34"/>
      <c r="Z91" s="38"/>
      <c r="AA91" s="34"/>
      <c r="AB91" s="39"/>
      <c r="AC91" s="34"/>
      <c r="AD91" s="31"/>
      <c r="AE91" s="31"/>
      <c r="AF91" s="34"/>
      <c r="AG91" s="38"/>
      <c r="AH91" s="34"/>
      <c r="AI91" s="31"/>
      <c r="AJ91" s="34"/>
      <c r="AK91" s="32"/>
      <c r="AL91" s="34" t="str">
        <f t="shared" si="17"/>
        <v/>
      </c>
      <c r="AM91" s="32">
        <v>0.13</v>
      </c>
      <c r="AN91" s="34">
        <f t="shared" si="18"/>
        <v>978.38</v>
      </c>
      <c r="AO91" s="31"/>
      <c r="AP91" s="34" t="str">
        <f t="shared" si="19"/>
        <v/>
      </c>
      <c r="AQ91" s="31">
        <v>0.22</v>
      </c>
      <c r="AR91" s="31">
        <v>1.49</v>
      </c>
      <c r="AS91" s="34">
        <f t="shared" si="21"/>
        <v>74177.923750000016</v>
      </c>
      <c r="AT91" s="40">
        <f t="shared" si="20"/>
        <v>1.8920399623123112</v>
      </c>
      <c r="AU91" s="34">
        <f t="shared" si="22"/>
        <v>1892.0399623123112</v>
      </c>
    </row>
    <row r="92" spans="1:47" s="41" customFormat="1" x14ac:dyDescent="0.3">
      <c r="A92" s="30" t="s">
        <v>284</v>
      </c>
      <c r="B92" s="30" t="s">
        <v>170</v>
      </c>
      <c r="C92" s="30" t="s">
        <v>171</v>
      </c>
      <c r="D92" s="30" t="s">
        <v>172</v>
      </c>
      <c r="E92" s="30" t="s">
        <v>66</v>
      </c>
      <c r="F92" s="30" t="s">
        <v>173</v>
      </c>
      <c r="G92" s="30" t="s">
        <v>54</v>
      </c>
      <c r="H92" s="30" t="s">
        <v>110</v>
      </c>
      <c r="I92" s="31">
        <v>144.26</v>
      </c>
      <c r="J92" s="31">
        <v>0.05</v>
      </c>
      <c r="K92" s="31">
        <f t="shared" si="23"/>
        <v>0.03</v>
      </c>
      <c r="L92" s="31">
        <f t="shared" si="24"/>
        <v>0.02</v>
      </c>
      <c r="M92" s="32"/>
      <c r="N92" s="33"/>
      <c r="O92" s="34"/>
      <c r="P92" s="35"/>
      <c r="Q92" s="34"/>
      <c r="R92" s="36">
        <v>0.03</v>
      </c>
      <c r="S92" s="34">
        <v>54.862499999999997</v>
      </c>
      <c r="T92" s="37"/>
      <c r="U92" s="34"/>
      <c r="V92" s="31"/>
      <c r="W92" s="34"/>
      <c r="X92" s="31"/>
      <c r="Y92" s="34"/>
      <c r="Z92" s="38"/>
      <c r="AA92" s="34"/>
      <c r="AB92" s="39"/>
      <c r="AC92" s="34"/>
      <c r="AD92" s="31"/>
      <c r="AE92" s="31"/>
      <c r="AF92" s="34"/>
      <c r="AG92" s="38"/>
      <c r="AH92" s="34"/>
      <c r="AI92" s="31"/>
      <c r="AJ92" s="34"/>
      <c r="AK92" s="32"/>
      <c r="AL92" s="34" t="str">
        <f t="shared" si="17"/>
        <v/>
      </c>
      <c r="AM92" s="32"/>
      <c r="AN92" s="34" t="str">
        <f t="shared" si="18"/>
        <v/>
      </c>
      <c r="AO92" s="31"/>
      <c r="AP92" s="34" t="str">
        <f t="shared" si="19"/>
        <v/>
      </c>
      <c r="AQ92" s="31"/>
      <c r="AR92" s="31">
        <v>0.02</v>
      </c>
      <c r="AS92" s="34">
        <f t="shared" si="21"/>
        <v>54.862499999999997</v>
      </c>
      <c r="AT92" s="40">
        <f t="shared" si="20"/>
        <v>1.3993657032272914E-3</v>
      </c>
      <c r="AU92" s="34">
        <f t="shared" si="22"/>
        <v>1.3993657032272915</v>
      </c>
    </row>
    <row r="93" spans="1:47" s="41" customFormat="1" x14ac:dyDescent="0.3">
      <c r="A93" s="30" t="s">
        <v>284</v>
      </c>
      <c r="B93" s="30" t="s">
        <v>170</v>
      </c>
      <c r="C93" s="30" t="s">
        <v>171</v>
      </c>
      <c r="D93" s="30" t="s">
        <v>172</v>
      </c>
      <c r="E93" s="30" t="s">
        <v>82</v>
      </c>
      <c r="F93" s="30" t="s">
        <v>173</v>
      </c>
      <c r="G93" s="30" t="s">
        <v>54</v>
      </c>
      <c r="H93" s="30" t="s">
        <v>110</v>
      </c>
      <c r="I93" s="31">
        <v>144.26</v>
      </c>
      <c r="J93" s="31">
        <v>0.03</v>
      </c>
      <c r="K93" s="31">
        <f t="shared" si="23"/>
        <v>0.01</v>
      </c>
      <c r="L93" s="31">
        <f t="shared" si="24"/>
        <v>0.02</v>
      </c>
      <c r="M93" s="32"/>
      <c r="N93" s="33"/>
      <c r="O93" s="34"/>
      <c r="P93" s="35">
        <v>0.01</v>
      </c>
      <c r="Q93" s="34">
        <v>24.456250000000001</v>
      </c>
      <c r="R93" s="36"/>
      <c r="S93" s="34"/>
      <c r="T93" s="37"/>
      <c r="U93" s="34"/>
      <c r="V93" s="31"/>
      <c r="W93" s="34"/>
      <c r="X93" s="31"/>
      <c r="Y93" s="34"/>
      <c r="Z93" s="38"/>
      <c r="AA93" s="34"/>
      <c r="AB93" s="39"/>
      <c r="AC93" s="34"/>
      <c r="AD93" s="31"/>
      <c r="AE93" s="31"/>
      <c r="AF93" s="34"/>
      <c r="AG93" s="38"/>
      <c r="AH93" s="34"/>
      <c r="AI93" s="31"/>
      <c r="AJ93" s="34"/>
      <c r="AK93" s="32"/>
      <c r="AL93" s="34" t="str">
        <f t="shared" si="17"/>
        <v/>
      </c>
      <c r="AM93" s="32"/>
      <c r="AN93" s="34" t="str">
        <f t="shared" si="18"/>
        <v/>
      </c>
      <c r="AO93" s="31"/>
      <c r="AP93" s="34" t="str">
        <f t="shared" si="19"/>
        <v/>
      </c>
      <c r="AQ93" s="31"/>
      <c r="AR93" s="31">
        <v>0.02</v>
      </c>
      <c r="AS93" s="34">
        <f t="shared" si="21"/>
        <v>24.456250000000001</v>
      </c>
      <c r="AT93" s="40">
        <f t="shared" si="20"/>
        <v>6.23800181901161E-4</v>
      </c>
      <c r="AU93" s="34">
        <f t="shared" si="22"/>
        <v>0.62380018190116093</v>
      </c>
    </row>
    <row r="94" spans="1:47" x14ac:dyDescent="0.3">
      <c r="A94" s="1" t="s">
        <v>174</v>
      </c>
      <c r="B94" s="1" t="s">
        <v>175</v>
      </c>
      <c r="C94" s="1" t="s">
        <v>176</v>
      </c>
      <c r="D94" s="1" t="s">
        <v>177</v>
      </c>
      <c r="E94" s="1" t="s">
        <v>52</v>
      </c>
      <c r="F94" s="1" t="s">
        <v>173</v>
      </c>
      <c r="G94" s="1" t="s">
        <v>54</v>
      </c>
      <c r="H94" s="1" t="s">
        <v>110</v>
      </c>
      <c r="I94" s="2">
        <v>3.73</v>
      </c>
      <c r="J94" s="2">
        <v>3.49</v>
      </c>
      <c r="K94" s="2">
        <f t="shared" si="15"/>
        <v>3.4899999999999998</v>
      </c>
      <c r="L94" s="2">
        <f t="shared" si="16"/>
        <v>0</v>
      </c>
      <c r="R94" s="7">
        <v>0.05</v>
      </c>
      <c r="S94" s="5">
        <v>91.4375</v>
      </c>
      <c r="Z94" s="9">
        <v>3.44</v>
      </c>
      <c r="AA94" s="5">
        <v>755.51</v>
      </c>
      <c r="AL94" s="5" t="str">
        <f t="shared" si="17"/>
        <v/>
      </c>
      <c r="AN94" s="5" t="str">
        <f t="shared" si="18"/>
        <v/>
      </c>
      <c r="AP94" s="5" t="str">
        <f t="shared" si="19"/>
        <v/>
      </c>
      <c r="AS94" s="5">
        <f t="shared" si="21"/>
        <v>846.94749999999999</v>
      </c>
      <c r="AT94" s="11">
        <f t="shared" si="20"/>
        <v>2.1602903329853661E-2</v>
      </c>
      <c r="AU94" s="5">
        <f t="shared" si="22"/>
        <v>21.60290332985366</v>
      </c>
    </row>
    <row r="95" spans="1:47" x14ac:dyDescent="0.3">
      <c r="A95" s="1" t="s">
        <v>178</v>
      </c>
      <c r="B95" s="1" t="s">
        <v>179</v>
      </c>
      <c r="C95" s="1" t="s">
        <v>180</v>
      </c>
      <c r="D95" s="1" t="s">
        <v>107</v>
      </c>
      <c r="E95" s="1" t="s">
        <v>52</v>
      </c>
      <c r="F95" s="1" t="s">
        <v>173</v>
      </c>
      <c r="G95" s="1" t="s">
        <v>54</v>
      </c>
      <c r="H95" s="1" t="s">
        <v>110</v>
      </c>
      <c r="I95" s="2">
        <v>76.27</v>
      </c>
      <c r="J95" s="2">
        <v>36.14</v>
      </c>
      <c r="K95" s="2">
        <f t="shared" si="15"/>
        <v>34.669999999999995</v>
      </c>
      <c r="L95" s="2">
        <f t="shared" si="16"/>
        <v>1.4700000000000002</v>
      </c>
      <c r="N95" s="4">
        <v>11.05</v>
      </c>
      <c r="O95" s="5">
        <v>42204.09375</v>
      </c>
      <c r="P95" s="6">
        <v>14.53</v>
      </c>
      <c r="Q95" s="5">
        <v>35534.931250000001</v>
      </c>
      <c r="R95" s="7">
        <v>9.0500000000000007</v>
      </c>
      <c r="S95" s="5">
        <v>16550.1875</v>
      </c>
      <c r="Z95" s="9">
        <v>0.04</v>
      </c>
      <c r="AA95" s="5">
        <v>8.7850000000000001</v>
      </c>
      <c r="AL95" s="5" t="str">
        <f t="shared" si="17"/>
        <v/>
      </c>
      <c r="AM95" s="3">
        <v>0.43</v>
      </c>
      <c r="AN95" s="5">
        <f t="shared" si="18"/>
        <v>3236.18</v>
      </c>
      <c r="AO95" s="2">
        <v>0.01</v>
      </c>
      <c r="AP95" s="5">
        <f t="shared" si="19"/>
        <v>0.01</v>
      </c>
      <c r="AQ95" s="2">
        <v>0.89</v>
      </c>
      <c r="AR95" s="2">
        <v>0.14000000000000001</v>
      </c>
      <c r="AS95" s="5">
        <f t="shared" si="21"/>
        <v>94297.997499999998</v>
      </c>
      <c r="AT95" s="11">
        <f t="shared" si="20"/>
        <v>2.4052382517113302</v>
      </c>
      <c r="AU95" s="5">
        <f t="shared" si="22"/>
        <v>2405.2382517113301</v>
      </c>
    </row>
    <row r="96" spans="1:47" x14ac:dyDescent="0.3">
      <c r="A96" s="1" t="s">
        <v>178</v>
      </c>
      <c r="B96" s="1" t="s">
        <v>179</v>
      </c>
      <c r="C96" s="1" t="s">
        <v>180</v>
      </c>
      <c r="D96" s="1" t="s">
        <v>107</v>
      </c>
      <c r="E96" s="1" t="s">
        <v>56</v>
      </c>
      <c r="F96" s="1" t="s">
        <v>173</v>
      </c>
      <c r="G96" s="1" t="s">
        <v>54</v>
      </c>
      <c r="H96" s="1" t="s">
        <v>110</v>
      </c>
      <c r="I96" s="2">
        <v>76.27</v>
      </c>
      <c r="J96" s="2">
        <v>40.130000000000003</v>
      </c>
      <c r="K96" s="2">
        <f t="shared" si="15"/>
        <v>38.690000000000005</v>
      </c>
      <c r="L96" s="2">
        <f t="shared" si="16"/>
        <v>0.76</v>
      </c>
      <c r="P96" s="6">
        <v>3.52</v>
      </c>
      <c r="Q96" s="5">
        <v>8608.6</v>
      </c>
      <c r="R96" s="7">
        <v>31.07</v>
      </c>
      <c r="S96" s="5">
        <v>56819.262499999997</v>
      </c>
      <c r="T96" s="8">
        <v>4.0999999999999996</v>
      </c>
      <c r="U96" s="5">
        <v>2249.3625000000002</v>
      </c>
      <c r="AL96" s="5" t="str">
        <f t="shared" si="17"/>
        <v/>
      </c>
      <c r="AN96" s="5" t="str">
        <f t="shared" si="18"/>
        <v/>
      </c>
      <c r="AP96" s="5" t="str">
        <f t="shared" si="19"/>
        <v/>
      </c>
      <c r="AR96" s="2">
        <v>0.76</v>
      </c>
      <c r="AS96" s="5">
        <f t="shared" si="21"/>
        <v>67677.224999999991</v>
      </c>
      <c r="AT96" s="11">
        <f t="shared" si="20"/>
        <v>1.7262280711705922</v>
      </c>
      <c r="AU96" s="5">
        <f t="shared" si="22"/>
        <v>1726.2280711705921</v>
      </c>
    </row>
    <row r="97" spans="1:47" x14ac:dyDescent="0.3">
      <c r="A97" s="1" t="s">
        <v>181</v>
      </c>
      <c r="B97" s="1" t="s">
        <v>182</v>
      </c>
      <c r="C97" s="1" t="s">
        <v>183</v>
      </c>
      <c r="D97" s="1" t="s">
        <v>184</v>
      </c>
      <c r="E97" s="1" t="s">
        <v>76</v>
      </c>
      <c r="F97" s="1" t="s">
        <v>173</v>
      </c>
      <c r="G97" s="1" t="s">
        <v>54</v>
      </c>
      <c r="H97" s="1" t="s">
        <v>110</v>
      </c>
      <c r="I97" s="2">
        <v>103.29</v>
      </c>
      <c r="J97" s="2">
        <v>36.67</v>
      </c>
      <c r="K97" s="2">
        <f t="shared" si="15"/>
        <v>0</v>
      </c>
      <c r="L97" s="2">
        <f t="shared" si="16"/>
        <v>35.39</v>
      </c>
      <c r="AR97" s="2">
        <v>35.39</v>
      </c>
      <c r="AS97" s="5">
        <f t="shared" si="21"/>
        <v>0</v>
      </c>
      <c r="AT97" s="11">
        <f t="shared" si="20"/>
        <v>0</v>
      </c>
      <c r="AU97" s="5">
        <f t="shared" si="22"/>
        <v>0</v>
      </c>
    </row>
    <row r="98" spans="1:47" x14ac:dyDescent="0.3">
      <c r="A98" s="1" t="s">
        <v>181</v>
      </c>
      <c r="B98" s="1" t="s">
        <v>182</v>
      </c>
      <c r="C98" s="1" t="s">
        <v>183</v>
      </c>
      <c r="D98" s="1" t="s">
        <v>184</v>
      </c>
      <c r="E98" s="1" t="s">
        <v>67</v>
      </c>
      <c r="F98" s="1" t="s">
        <v>173</v>
      </c>
      <c r="G98" s="1" t="s">
        <v>54</v>
      </c>
      <c r="H98" s="1" t="s">
        <v>110</v>
      </c>
      <c r="I98" s="2">
        <v>103.29</v>
      </c>
      <c r="J98" s="2">
        <v>11.04</v>
      </c>
      <c r="K98" s="2">
        <f t="shared" si="15"/>
        <v>0</v>
      </c>
      <c r="L98" s="2">
        <f t="shared" si="16"/>
        <v>3.97</v>
      </c>
      <c r="AL98" s="5" t="str">
        <f t="shared" ref="AL98:AL129" si="25">IF(AK98&gt;0,AK98*$AL$1,"")</f>
        <v/>
      </c>
      <c r="AN98" s="5" t="str">
        <f>IF(AM98&gt;0,AM98*$AN$1,"")</f>
        <v/>
      </c>
      <c r="AP98" s="5" t="str">
        <f>IF(AO98&gt;0,AO98*$AP$1,"")</f>
        <v/>
      </c>
      <c r="AR98" s="2">
        <v>3.97</v>
      </c>
      <c r="AS98" s="5">
        <f t="shared" si="21"/>
        <v>0</v>
      </c>
      <c r="AT98" s="11">
        <f t="shared" si="20"/>
        <v>0</v>
      </c>
      <c r="AU98" s="5">
        <f t="shared" si="22"/>
        <v>0</v>
      </c>
    </row>
    <row r="99" spans="1:47" x14ac:dyDescent="0.3">
      <c r="A99" s="1" t="s">
        <v>181</v>
      </c>
      <c r="B99" s="1" t="s">
        <v>182</v>
      </c>
      <c r="C99" s="1" t="s">
        <v>183</v>
      </c>
      <c r="D99" s="1" t="s">
        <v>184</v>
      </c>
      <c r="E99" s="1" t="s">
        <v>71</v>
      </c>
      <c r="F99" s="1" t="s">
        <v>173</v>
      </c>
      <c r="G99" s="1" t="s">
        <v>54</v>
      </c>
      <c r="H99" s="1" t="s">
        <v>110</v>
      </c>
      <c r="I99" s="2">
        <v>103.29</v>
      </c>
      <c r="J99" s="2">
        <v>13.56</v>
      </c>
      <c r="K99" s="2">
        <f t="shared" si="15"/>
        <v>0</v>
      </c>
      <c r="L99" s="2">
        <f t="shared" si="16"/>
        <v>13.56</v>
      </c>
      <c r="AL99" s="5" t="str">
        <f t="shared" si="25"/>
        <v/>
      </c>
      <c r="AN99" s="5" t="str">
        <f>IF(AM99&gt;0,AM99*$AN$1,"")</f>
        <v/>
      </c>
      <c r="AP99" s="5" t="str">
        <f>IF(AO99&gt;0,AO99*$AP$1,"")</f>
        <v/>
      </c>
      <c r="AR99" s="2">
        <v>13.56</v>
      </c>
      <c r="AS99" s="5">
        <f t="shared" si="21"/>
        <v>0</v>
      </c>
      <c r="AT99" s="11">
        <f t="shared" si="20"/>
        <v>0</v>
      </c>
      <c r="AU99" s="5">
        <f t="shared" si="22"/>
        <v>0</v>
      </c>
    </row>
    <row r="100" spans="1:47" x14ac:dyDescent="0.3">
      <c r="A100" s="1" t="s">
        <v>181</v>
      </c>
      <c r="B100" s="1" t="s">
        <v>182</v>
      </c>
      <c r="C100" s="1" t="s">
        <v>183</v>
      </c>
      <c r="D100" s="1" t="s">
        <v>184</v>
      </c>
      <c r="E100" s="1" t="s">
        <v>75</v>
      </c>
      <c r="F100" s="1" t="s">
        <v>173</v>
      </c>
      <c r="G100" s="1" t="s">
        <v>54</v>
      </c>
      <c r="H100" s="1" t="s">
        <v>110</v>
      </c>
      <c r="I100" s="2">
        <v>103.29</v>
      </c>
      <c r="J100" s="2">
        <v>38.119999999999997</v>
      </c>
      <c r="K100" s="2">
        <f t="shared" ref="K100:K131" si="26">SUM(N100,P100,R100,T100,V100,X100,Z100,AB100,AE100,AG100,AI100)</f>
        <v>0</v>
      </c>
      <c r="L100" s="2">
        <f t="shared" ref="L100:L131" si="27">SUM(M100,AD100,AK100,AM100,AO100,AQ100,AR100)</f>
        <v>38.119999999999997</v>
      </c>
      <c r="AL100" s="5" t="str">
        <f t="shared" si="25"/>
        <v/>
      </c>
      <c r="AR100" s="2">
        <v>38.119999999999997</v>
      </c>
      <c r="AS100" s="5">
        <f t="shared" si="21"/>
        <v>0</v>
      </c>
      <c r="AT100" s="11">
        <f t="shared" si="20"/>
        <v>0</v>
      </c>
      <c r="AU100" s="5">
        <f t="shared" si="22"/>
        <v>0</v>
      </c>
    </row>
    <row r="101" spans="1:47" x14ac:dyDescent="0.3">
      <c r="A101" s="1" t="s">
        <v>185</v>
      </c>
      <c r="B101" s="1" t="s">
        <v>186</v>
      </c>
      <c r="C101" s="1" t="s">
        <v>187</v>
      </c>
      <c r="D101" s="1" t="s">
        <v>123</v>
      </c>
      <c r="E101" s="1" t="s">
        <v>61</v>
      </c>
      <c r="F101" s="1" t="s">
        <v>173</v>
      </c>
      <c r="G101" s="1" t="s">
        <v>54</v>
      </c>
      <c r="H101" s="1" t="s">
        <v>110</v>
      </c>
      <c r="I101" s="2">
        <v>112.5</v>
      </c>
      <c r="J101" s="2">
        <v>23.47</v>
      </c>
      <c r="K101" s="2">
        <f t="shared" si="26"/>
        <v>0</v>
      </c>
      <c r="L101" s="2">
        <f t="shared" si="27"/>
        <v>0.34</v>
      </c>
      <c r="AL101" s="5" t="str">
        <f t="shared" si="25"/>
        <v/>
      </c>
      <c r="AN101" s="5" t="str">
        <f t="shared" ref="AN101:AN132" si="28">IF(AM101&gt;0,AM101*$AN$1,"")</f>
        <v/>
      </c>
      <c r="AP101" s="5" t="str">
        <f t="shared" ref="AP101:AP132" si="29">IF(AO101&gt;0,AO101*$AP$1,"")</f>
        <v/>
      </c>
      <c r="AR101" s="2">
        <v>0.34</v>
      </c>
      <c r="AS101" s="5">
        <f t="shared" si="21"/>
        <v>0</v>
      </c>
      <c r="AT101" s="11">
        <f t="shared" si="20"/>
        <v>0</v>
      </c>
      <c r="AU101" s="5">
        <f t="shared" si="22"/>
        <v>0</v>
      </c>
    </row>
    <row r="102" spans="1:47" x14ac:dyDescent="0.3">
      <c r="A102" s="1" t="s">
        <v>185</v>
      </c>
      <c r="B102" s="1" t="s">
        <v>186</v>
      </c>
      <c r="C102" s="1" t="s">
        <v>187</v>
      </c>
      <c r="D102" s="1" t="s">
        <v>123</v>
      </c>
      <c r="E102" s="1" t="s">
        <v>63</v>
      </c>
      <c r="F102" s="1" t="s">
        <v>173</v>
      </c>
      <c r="G102" s="1" t="s">
        <v>54</v>
      </c>
      <c r="H102" s="1" t="s">
        <v>110</v>
      </c>
      <c r="I102" s="2">
        <v>112.5</v>
      </c>
      <c r="J102" s="2">
        <v>22.48</v>
      </c>
      <c r="K102" s="2">
        <f t="shared" si="26"/>
        <v>0</v>
      </c>
      <c r="L102" s="2">
        <f t="shared" si="27"/>
        <v>2.81</v>
      </c>
      <c r="AL102" s="5" t="str">
        <f t="shared" si="25"/>
        <v/>
      </c>
      <c r="AN102" s="5" t="str">
        <f t="shared" si="28"/>
        <v/>
      </c>
      <c r="AP102" s="5" t="str">
        <f t="shared" si="29"/>
        <v/>
      </c>
      <c r="AR102" s="2">
        <v>2.81</v>
      </c>
      <c r="AS102" s="5">
        <f t="shared" si="21"/>
        <v>0</v>
      </c>
      <c r="AT102" s="11">
        <f t="shared" si="20"/>
        <v>0</v>
      </c>
      <c r="AU102" s="5">
        <f t="shared" si="22"/>
        <v>0</v>
      </c>
    </row>
    <row r="103" spans="1:47" x14ac:dyDescent="0.3">
      <c r="A103" s="1" t="s">
        <v>185</v>
      </c>
      <c r="B103" s="1" t="s">
        <v>186</v>
      </c>
      <c r="C103" s="1" t="s">
        <v>187</v>
      </c>
      <c r="D103" s="1" t="s">
        <v>123</v>
      </c>
      <c r="E103" s="1" t="s">
        <v>66</v>
      </c>
      <c r="F103" s="1" t="s">
        <v>173</v>
      </c>
      <c r="G103" s="1" t="s">
        <v>54</v>
      </c>
      <c r="H103" s="1" t="s">
        <v>110</v>
      </c>
      <c r="I103" s="2">
        <v>112.5</v>
      </c>
      <c r="J103" s="2">
        <v>19</v>
      </c>
      <c r="K103" s="2">
        <f t="shared" si="26"/>
        <v>17.559999999999999</v>
      </c>
      <c r="L103" s="2">
        <f t="shared" si="27"/>
        <v>0.06</v>
      </c>
      <c r="R103" s="7">
        <v>16.98</v>
      </c>
      <c r="S103" s="5">
        <v>31052.174999999999</v>
      </c>
      <c r="T103" s="8">
        <v>0.57999999999999996</v>
      </c>
      <c r="U103" s="5">
        <v>318.20249999999999</v>
      </c>
      <c r="AL103" s="5" t="str">
        <f t="shared" si="25"/>
        <v/>
      </c>
      <c r="AN103" s="5" t="str">
        <f t="shared" si="28"/>
        <v/>
      </c>
      <c r="AP103" s="5" t="str">
        <f t="shared" si="29"/>
        <v/>
      </c>
      <c r="AR103" s="2">
        <v>0.06</v>
      </c>
      <c r="AS103" s="5">
        <f t="shared" si="21"/>
        <v>31370.377499999999</v>
      </c>
      <c r="AT103" s="11">
        <f t="shared" si="20"/>
        <v>0.8001573091053652</v>
      </c>
      <c r="AU103" s="5">
        <f t="shared" si="22"/>
        <v>800.15730910536524</v>
      </c>
    </row>
    <row r="104" spans="1:47" x14ac:dyDescent="0.3">
      <c r="A104" s="1" t="s">
        <v>185</v>
      </c>
      <c r="B104" s="1" t="s">
        <v>186</v>
      </c>
      <c r="C104" s="1" t="s">
        <v>187</v>
      </c>
      <c r="D104" s="1" t="s">
        <v>123</v>
      </c>
      <c r="E104" s="1" t="s">
        <v>67</v>
      </c>
      <c r="F104" s="1" t="s">
        <v>173</v>
      </c>
      <c r="G104" s="1" t="s">
        <v>54</v>
      </c>
      <c r="H104" s="1" t="s">
        <v>110</v>
      </c>
      <c r="I104" s="2">
        <v>112.5</v>
      </c>
      <c r="J104" s="2">
        <v>29.89</v>
      </c>
      <c r="K104" s="2">
        <f t="shared" si="26"/>
        <v>0.1</v>
      </c>
      <c r="L104" s="2">
        <f t="shared" si="27"/>
        <v>0.83</v>
      </c>
      <c r="R104" s="7">
        <v>0.1</v>
      </c>
      <c r="S104" s="5">
        <v>182.875</v>
      </c>
      <c r="AL104" s="5" t="str">
        <f t="shared" si="25"/>
        <v/>
      </c>
      <c r="AN104" s="5" t="str">
        <f t="shared" si="28"/>
        <v/>
      </c>
      <c r="AP104" s="5" t="str">
        <f t="shared" si="29"/>
        <v/>
      </c>
      <c r="AR104" s="2">
        <v>0.83</v>
      </c>
      <c r="AS104" s="5">
        <f t="shared" si="21"/>
        <v>182.875</v>
      </c>
      <c r="AT104" s="11">
        <f t="shared" si="20"/>
        <v>4.6645523440909716E-3</v>
      </c>
      <c r="AU104" s="5">
        <f t="shared" si="22"/>
        <v>4.6645523440909713</v>
      </c>
    </row>
    <row r="105" spans="1:47" x14ac:dyDescent="0.3">
      <c r="A105" s="1" t="s">
        <v>185</v>
      </c>
      <c r="B105" s="1" t="s">
        <v>186</v>
      </c>
      <c r="C105" s="1" t="s">
        <v>187</v>
      </c>
      <c r="D105" s="1" t="s">
        <v>123</v>
      </c>
      <c r="E105" s="1" t="s">
        <v>71</v>
      </c>
      <c r="F105" s="1" t="s">
        <v>173</v>
      </c>
      <c r="G105" s="1" t="s">
        <v>54</v>
      </c>
      <c r="H105" s="1" t="s">
        <v>110</v>
      </c>
      <c r="I105" s="2">
        <v>112.5</v>
      </c>
      <c r="J105" s="2">
        <v>17.66</v>
      </c>
      <c r="K105" s="2">
        <f t="shared" si="26"/>
        <v>4.46</v>
      </c>
      <c r="L105" s="2">
        <f t="shared" si="27"/>
        <v>9.73</v>
      </c>
      <c r="N105" s="4">
        <v>0.03</v>
      </c>
      <c r="O105" s="5">
        <v>114.58125</v>
      </c>
      <c r="P105" s="6">
        <v>1.3</v>
      </c>
      <c r="Q105" s="5">
        <v>3179.3125</v>
      </c>
      <c r="R105" s="7">
        <v>3.13</v>
      </c>
      <c r="S105" s="5">
        <v>5723.9875000000002</v>
      </c>
      <c r="AL105" s="5" t="str">
        <f t="shared" si="25"/>
        <v/>
      </c>
      <c r="AN105" s="5" t="str">
        <f t="shared" si="28"/>
        <v/>
      </c>
      <c r="AO105" s="2">
        <v>0.23</v>
      </c>
      <c r="AP105" s="5">
        <f t="shared" si="29"/>
        <v>0.23</v>
      </c>
      <c r="AQ105" s="2">
        <v>0.34</v>
      </c>
      <c r="AR105" s="2">
        <v>9.16</v>
      </c>
      <c r="AS105" s="5">
        <f t="shared" si="21"/>
        <v>9017.8812500000004</v>
      </c>
      <c r="AT105" s="11">
        <f t="shared" si="20"/>
        <v>0.23001711072274242</v>
      </c>
      <c r="AU105" s="5">
        <f t="shared" si="22"/>
        <v>230.01711072274242</v>
      </c>
    </row>
    <row r="106" spans="1:47" x14ac:dyDescent="0.3">
      <c r="A106" s="1" t="s">
        <v>188</v>
      </c>
      <c r="B106" s="1" t="s">
        <v>189</v>
      </c>
      <c r="C106" s="1" t="s">
        <v>190</v>
      </c>
      <c r="D106" s="1" t="s">
        <v>191</v>
      </c>
      <c r="E106" s="1" t="s">
        <v>66</v>
      </c>
      <c r="F106" s="1" t="s">
        <v>173</v>
      </c>
      <c r="G106" s="1" t="s">
        <v>54</v>
      </c>
      <c r="H106" s="1" t="s">
        <v>110</v>
      </c>
      <c r="I106" s="2">
        <v>100</v>
      </c>
      <c r="J106" s="2">
        <v>21.71</v>
      </c>
      <c r="K106" s="2">
        <f t="shared" si="26"/>
        <v>3.1799999999999997</v>
      </c>
      <c r="L106" s="2">
        <f t="shared" si="27"/>
        <v>18.53</v>
      </c>
      <c r="P106" s="6">
        <v>1.27</v>
      </c>
      <c r="Q106" s="5">
        <v>3105.9437499999999</v>
      </c>
      <c r="R106" s="7">
        <v>1.91</v>
      </c>
      <c r="S106" s="5">
        <v>3492.9124999999999</v>
      </c>
      <c r="AL106" s="5" t="str">
        <f t="shared" si="25"/>
        <v/>
      </c>
      <c r="AN106" s="5" t="str">
        <f t="shared" si="28"/>
        <v/>
      </c>
      <c r="AP106" s="5" t="str">
        <f t="shared" si="29"/>
        <v/>
      </c>
      <c r="AR106" s="2">
        <v>18.53</v>
      </c>
      <c r="AS106" s="5">
        <f t="shared" si="21"/>
        <v>6598.8562499999998</v>
      </c>
      <c r="AT106" s="11">
        <f t="shared" si="20"/>
        <v>0.16831557287358501</v>
      </c>
      <c r="AU106" s="5">
        <f t="shared" si="22"/>
        <v>168.31557287358501</v>
      </c>
    </row>
    <row r="107" spans="1:47" x14ac:dyDescent="0.3">
      <c r="A107" s="1" t="s">
        <v>188</v>
      </c>
      <c r="B107" s="1" t="s">
        <v>189</v>
      </c>
      <c r="C107" s="1" t="s">
        <v>190</v>
      </c>
      <c r="D107" s="1" t="s">
        <v>191</v>
      </c>
      <c r="E107" s="1" t="s">
        <v>82</v>
      </c>
      <c r="F107" s="1" t="s">
        <v>173</v>
      </c>
      <c r="G107" s="1" t="s">
        <v>54</v>
      </c>
      <c r="H107" s="1" t="s">
        <v>110</v>
      </c>
      <c r="I107" s="2">
        <v>100</v>
      </c>
      <c r="J107" s="2">
        <v>35.6</v>
      </c>
      <c r="K107" s="2">
        <f t="shared" si="26"/>
        <v>14.639999999999999</v>
      </c>
      <c r="L107" s="2">
        <f t="shared" si="27"/>
        <v>20.96</v>
      </c>
      <c r="N107" s="4">
        <v>3.54</v>
      </c>
      <c r="O107" s="5">
        <v>13520.5875</v>
      </c>
      <c r="P107" s="6">
        <v>6.28</v>
      </c>
      <c r="Q107" s="5">
        <v>15358.525</v>
      </c>
      <c r="R107" s="7">
        <v>4.72</v>
      </c>
      <c r="S107" s="5">
        <v>8631.6999999999989</v>
      </c>
      <c r="Z107" s="9">
        <v>0.1</v>
      </c>
      <c r="AA107" s="5">
        <v>21.962499999999999</v>
      </c>
      <c r="AK107" s="3">
        <v>0.03</v>
      </c>
      <c r="AL107" s="5">
        <f t="shared" si="25"/>
        <v>135.47999999999999</v>
      </c>
      <c r="AM107" s="3">
        <v>0.43</v>
      </c>
      <c r="AN107" s="5">
        <f t="shared" si="28"/>
        <v>3236.18</v>
      </c>
      <c r="AO107" s="2">
        <v>0.53</v>
      </c>
      <c r="AP107" s="5">
        <f t="shared" si="29"/>
        <v>0.53</v>
      </c>
      <c r="AQ107" s="2">
        <v>1.5</v>
      </c>
      <c r="AR107" s="2">
        <v>18.47</v>
      </c>
      <c r="AS107" s="5">
        <f t="shared" si="21"/>
        <v>37532.775000000001</v>
      </c>
      <c r="AT107" s="11">
        <f t="shared" si="20"/>
        <v>0.9573402247791607</v>
      </c>
      <c r="AU107" s="5">
        <f t="shared" si="22"/>
        <v>957.34022477916062</v>
      </c>
    </row>
    <row r="108" spans="1:47" x14ac:dyDescent="0.3">
      <c r="A108" s="1" t="s">
        <v>188</v>
      </c>
      <c r="B108" s="1" t="s">
        <v>189</v>
      </c>
      <c r="C108" s="1" t="s">
        <v>190</v>
      </c>
      <c r="D108" s="1" t="s">
        <v>191</v>
      </c>
      <c r="E108" s="1" t="s">
        <v>139</v>
      </c>
      <c r="F108" s="1" t="s">
        <v>173</v>
      </c>
      <c r="G108" s="1" t="s">
        <v>54</v>
      </c>
      <c r="H108" s="1" t="s">
        <v>110</v>
      </c>
      <c r="I108" s="2">
        <v>100</v>
      </c>
      <c r="J108" s="2">
        <v>38.409999999999997</v>
      </c>
      <c r="K108" s="2">
        <f t="shared" si="26"/>
        <v>34.590000000000003</v>
      </c>
      <c r="L108" s="2">
        <f t="shared" si="27"/>
        <v>3.82</v>
      </c>
      <c r="N108" s="4">
        <v>0.33</v>
      </c>
      <c r="O108" s="5">
        <v>1260.39375</v>
      </c>
      <c r="P108" s="6">
        <v>6.07</v>
      </c>
      <c r="Q108" s="5">
        <v>14844.94375</v>
      </c>
      <c r="R108" s="7">
        <v>21.03</v>
      </c>
      <c r="S108" s="5">
        <v>38458.612500000003</v>
      </c>
      <c r="T108" s="8">
        <v>5.14</v>
      </c>
      <c r="U108" s="5">
        <v>2819.9324999999999</v>
      </c>
      <c r="Z108" s="9">
        <v>2.02</v>
      </c>
      <c r="AA108" s="5">
        <v>443.64249999999998</v>
      </c>
      <c r="AL108" s="5" t="str">
        <f t="shared" si="25"/>
        <v/>
      </c>
      <c r="AM108" s="3">
        <v>0.01</v>
      </c>
      <c r="AN108" s="5">
        <f t="shared" si="28"/>
        <v>75.260000000000005</v>
      </c>
      <c r="AP108" s="5" t="str">
        <f t="shared" si="29"/>
        <v/>
      </c>
      <c r="AR108" s="2">
        <v>3.81</v>
      </c>
      <c r="AS108" s="5">
        <f t="shared" si="21"/>
        <v>57827.525000000009</v>
      </c>
      <c r="AT108" s="11">
        <f t="shared" si="20"/>
        <v>1.474993942811917</v>
      </c>
      <c r="AU108" s="5">
        <f t="shared" si="22"/>
        <v>1474.9939428119171</v>
      </c>
    </row>
    <row r="109" spans="1:47" x14ac:dyDescent="0.3">
      <c r="A109" s="1" t="s">
        <v>192</v>
      </c>
      <c r="B109" s="1" t="s">
        <v>193</v>
      </c>
      <c r="C109" s="1" t="s">
        <v>194</v>
      </c>
      <c r="D109" s="1" t="s">
        <v>195</v>
      </c>
      <c r="E109" s="1" t="s">
        <v>116</v>
      </c>
      <c r="F109" s="1" t="s">
        <v>173</v>
      </c>
      <c r="G109" s="1" t="s">
        <v>54</v>
      </c>
      <c r="H109" s="1" t="s">
        <v>110</v>
      </c>
      <c r="I109" s="2">
        <v>40</v>
      </c>
      <c r="J109" s="2">
        <v>38.92</v>
      </c>
      <c r="K109" s="2">
        <f t="shared" si="26"/>
        <v>38.5</v>
      </c>
      <c r="L109" s="2">
        <f t="shared" si="27"/>
        <v>0.42</v>
      </c>
      <c r="N109" s="4">
        <v>9.25</v>
      </c>
      <c r="O109" s="5">
        <v>35329.21875</v>
      </c>
      <c r="P109" s="6">
        <v>21.2</v>
      </c>
      <c r="Q109" s="5">
        <v>51847.25</v>
      </c>
      <c r="R109" s="7">
        <v>6.76</v>
      </c>
      <c r="S109" s="5">
        <v>12362.35</v>
      </c>
      <c r="T109" s="8">
        <v>1.29</v>
      </c>
      <c r="U109" s="5">
        <v>707.72625000000005</v>
      </c>
      <c r="AL109" s="5" t="str">
        <f t="shared" si="25"/>
        <v/>
      </c>
      <c r="AM109" s="3">
        <v>0.42</v>
      </c>
      <c r="AN109" s="5">
        <f t="shared" si="28"/>
        <v>3160.92</v>
      </c>
      <c r="AP109" s="5" t="str">
        <f t="shared" si="29"/>
        <v/>
      </c>
      <c r="AS109" s="5">
        <f t="shared" si="21"/>
        <v>100246.54500000001</v>
      </c>
      <c r="AT109" s="11">
        <f t="shared" si="20"/>
        <v>2.5569665425387349</v>
      </c>
      <c r="AU109" s="5">
        <f t="shared" si="22"/>
        <v>2556.9665425387348</v>
      </c>
    </row>
    <row r="110" spans="1:47" x14ac:dyDescent="0.3">
      <c r="A110" s="1" t="s">
        <v>196</v>
      </c>
      <c r="B110" s="1" t="s">
        <v>197</v>
      </c>
      <c r="C110" s="1" t="s">
        <v>198</v>
      </c>
      <c r="D110" s="1" t="s">
        <v>199</v>
      </c>
      <c r="E110" s="1" t="s">
        <v>156</v>
      </c>
      <c r="F110" s="1" t="s">
        <v>173</v>
      </c>
      <c r="G110" s="1" t="s">
        <v>54</v>
      </c>
      <c r="H110" s="1" t="s">
        <v>110</v>
      </c>
      <c r="I110" s="2">
        <v>80</v>
      </c>
      <c r="J110" s="2">
        <v>40.159999999999997</v>
      </c>
      <c r="K110" s="2">
        <f t="shared" si="26"/>
        <v>22.61</v>
      </c>
      <c r="L110" s="2">
        <f t="shared" si="27"/>
        <v>17.22</v>
      </c>
      <c r="P110" s="6">
        <v>6.33</v>
      </c>
      <c r="Q110" s="5">
        <v>15480.80625</v>
      </c>
      <c r="R110" s="7">
        <v>15.96</v>
      </c>
      <c r="S110" s="5">
        <v>29186.85</v>
      </c>
      <c r="T110" s="8">
        <v>0.32</v>
      </c>
      <c r="U110" s="5">
        <v>175.56</v>
      </c>
      <c r="AL110" s="5" t="str">
        <f t="shared" si="25"/>
        <v/>
      </c>
      <c r="AN110" s="5" t="str">
        <f t="shared" si="28"/>
        <v/>
      </c>
      <c r="AP110" s="5" t="str">
        <f t="shared" si="29"/>
        <v/>
      </c>
      <c r="AR110" s="2">
        <v>17.22</v>
      </c>
      <c r="AS110" s="5">
        <f t="shared" si="21"/>
        <v>44843.216249999998</v>
      </c>
      <c r="AT110" s="11">
        <f t="shared" si="20"/>
        <v>1.1438060395106813</v>
      </c>
      <c r="AU110" s="5">
        <f t="shared" si="22"/>
        <v>1143.8060395106813</v>
      </c>
    </row>
    <row r="111" spans="1:47" x14ac:dyDescent="0.3">
      <c r="A111" s="1" t="s">
        <v>196</v>
      </c>
      <c r="B111" s="1" t="s">
        <v>197</v>
      </c>
      <c r="C111" s="1" t="s">
        <v>198</v>
      </c>
      <c r="D111" s="1" t="s">
        <v>199</v>
      </c>
      <c r="E111" s="1" t="s">
        <v>167</v>
      </c>
      <c r="F111" s="1" t="s">
        <v>173</v>
      </c>
      <c r="G111" s="1" t="s">
        <v>54</v>
      </c>
      <c r="H111" s="1" t="s">
        <v>110</v>
      </c>
      <c r="I111" s="2">
        <v>80</v>
      </c>
      <c r="J111" s="2">
        <v>37.81</v>
      </c>
      <c r="K111" s="2">
        <f t="shared" si="26"/>
        <v>14.11</v>
      </c>
      <c r="L111" s="2">
        <f t="shared" si="27"/>
        <v>0.38</v>
      </c>
      <c r="R111" s="7">
        <v>12.86</v>
      </c>
      <c r="S111" s="5">
        <v>23517.724999999999</v>
      </c>
      <c r="T111" s="8">
        <v>1.25</v>
      </c>
      <c r="U111" s="5">
        <v>685.78125</v>
      </c>
      <c r="AL111" s="5" t="str">
        <f t="shared" si="25"/>
        <v/>
      </c>
      <c r="AN111" s="5" t="str">
        <f t="shared" si="28"/>
        <v/>
      </c>
      <c r="AP111" s="5" t="str">
        <f t="shared" si="29"/>
        <v/>
      </c>
      <c r="AR111" s="2">
        <v>0.38</v>
      </c>
      <c r="AS111" s="5">
        <f t="shared" si="21"/>
        <v>24203.506249999999</v>
      </c>
      <c r="AT111" s="11">
        <f t="shared" si="20"/>
        <v>0.6173535027404401</v>
      </c>
      <c r="AU111" s="5">
        <f t="shared" si="22"/>
        <v>617.35350274044004</v>
      </c>
    </row>
    <row r="112" spans="1:47" x14ac:dyDescent="0.3">
      <c r="A112" s="1" t="s">
        <v>200</v>
      </c>
      <c r="B112" s="1" t="s">
        <v>201</v>
      </c>
      <c r="C112" s="1" t="s">
        <v>202</v>
      </c>
      <c r="D112" s="1" t="s">
        <v>203</v>
      </c>
      <c r="E112" s="1" t="s">
        <v>116</v>
      </c>
      <c r="F112" s="1" t="s">
        <v>204</v>
      </c>
      <c r="G112" s="1" t="s">
        <v>54</v>
      </c>
      <c r="H112" s="1" t="s">
        <v>110</v>
      </c>
      <c r="I112" s="2">
        <v>86</v>
      </c>
      <c r="J112" s="2">
        <v>16.59</v>
      </c>
      <c r="K112" s="2">
        <f t="shared" si="26"/>
        <v>0</v>
      </c>
      <c r="L112" s="2">
        <f t="shared" si="27"/>
        <v>3.75</v>
      </c>
      <c r="AL112" s="5" t="str">
        <f t="shared" si="25"/>
        <v/>
      </c>
      <c r="AN112" s="5" t="str">
        <f t="shared" si="28"/>
        <v/>
      </c>
      <c r="AP112" s="5" t="str">
        <f t="shared" si="29"/>
        <v/>
      </c>
      <c r="AR112" s="2">
        <v>3.75</v>
      </c>
      <c r="AS112" s="5">
        <f t="shared" si="21"/>
        <v>0</v>
      </c>
      <c r="AT112" s="11">
        <f t="shared" si="20"/>
        <v>0</v>
      </c>
      <c r="AU112" s="5">
        <f t="shared" si="22"/>
        <v>0</v>
      </c>
    </row>
    <row r="113" spans="1:47" x14ac:dyDescent="0.3">
      <c r="A113" s="1" t="s">
        <v>200</v>
      </c>
      <c r="B113" s="1" t="s">
        <v>201</v>
      </c>
      <c r="C113" s="1" t="s">
        <v>202</v>
      </c>
      <c r="D113" s="1" t="s">
        <v>203</v>
      </c>
      <c r="E113" s="1" t="s">
        <v>108</v>
      </c>
      <c r="F113" s="1" t="s">
        <v>204</v>
      </c>
      <c r="G113" s="1" t="s">
        <v>54</v>
      </c>
      <c r="H113" s="1" t="s">
        <v>110</v>
      </c>
      <c r="I113" s="2">
        <v>86</v>
      </c>
      <c r="J113" s="2">
        <v>29.98</v>
      </c>
      <c r="K113" s="2">
        <f t="shared" si="26"/>
        <v>0</v>
      </c>
      <c r="L113" s="2">
        <f t="shared" si="27"/>
        <v>2.9</v>
      </c>
      <c r="AL113" s="5" t="str">
        <f t="shared" si="25"/>
        <v/>
      </c>
      <c r="AN113" s="5" t="str">
        <f t="shared" si="28"/>
        <v/>
      </c>
      <c r="AP113" s="5" t="str">
        <f t="shared" si="29"/>
        <v/>
      </c>
      <c r="AR113" s="2">
        <v>2.9</v>
      </c>
      <c r="AS113" s="5">
        <f t="shared" si="21"/>
        <v>0</v>
      </c>
      <c r="AT113" s="11">
        <f t="shared" si="20"/>
        <v>0</v>
      </c>
      <c r="AU113" s="5">
        <f t="shared" si="22"/>
        <v>0</v>
      </c>
    </row>
    <row r="114" spans="1:47" x14ac:dyDescent="0.3">
      <c r="A114" s="1" t="s">
        <v>200</v>
      </c>
      <c r="B114" s="1" t="s">
        <v>201</v>
      </c>
      <c r="C114" s="1" t="s">
        <v>202</v>
      </c>
      <c r="D114" s="1" t="s">
        <v>203</v>
      </c>
      <c r="E114" s="1" t="s">
        <v>115</v>
      </c>
      <c r="F114" s="1" t="s">
        <v>204</v>
      </c>
      <c r="G114" s="1" t="s">
        <v>54</v>
      </c>
      <c r="H114" s="1" t="s">
        <v>110</v>
      </c>
      <c r="I114" s="2">
        <v>86</v>
      </c>
      <c r="J114" s="2">
        <v>2.84</v>
      </c>
      <c r="K114" s="2">
        <f t="shared" si="26"/>
        <v>0</v>
      </c>
      <c r="L114" s="2">
        <f t="shared" si="27"/>
        <v>2.08</v>
      </c>
      <c r="AL114" s="5" t="str">
        <f t="shared" si="25"/>
        <v/>
      </c>
      <c r="AN114" s="5" t="str">
        <f t="shared" si="28"/>
        <v/>
      </c>
      <c r="AP114" s="5" t="str">
        <f t="shared" si="29"/>
        <v/>
      </c>
      <c r="AR114" s="2">
        <v>2.08</v>
      </c>
      <c r="AS114" s="5">
        <f t="shared" si="21"/>
        <v>0</v>
      </c>
      <c r="AT114" s="11">
        <f t="shared" si="20"/>
        <v>0</v>
      </c>
      <c r="AU114" s="5">
        <f t="shared" si="22"/>
        <v>0</v>
      </c>
    </row>
    <row r="115" spans="1:47" x14ac:dyDescent="0.3">
      <c r="A115" s="1" t="s">
        <v>205</v>
      </c>
      <c r="B115" s="1" t="s">
        <v>206</v>
      </c>
      <c r="C115" s="1" t="s">
        <v>207</v>
      </c>
      <c r="D115" s="1" t="s">
        <v>208</v>
      </c>
      <c r="E115" s="1" t="s">
        <v>116</v>
      </c>
      <c r="F115" s="1" t="s">
        <v>204</v>
      </c>
      <c r="G115" s="1" t="s">
        <v>54</v>
      </c>
      <c r="H115" s="1" t="s">
        <v>110</v>
      </c>
      <c r="I115" s="2">
        <v>10</v>
      </c>
      <c r="J115" s="2">
        <v>8.57</v>
      </c>
      <c r="K115" s="2">
        <f t="shared" si="26"/>
        <v>0.02</v>
      </c>
      <c r="L115" s="2">
        <f t="shared" si="27"/>
        <v>0.45</v>
      </c>
      <c r="R115" s="7">
        <v>0.01</v>
      </c>
      <c r="S115" s="5">
        <v>18.287500000000001</v>
      </c>
      <c r="T115" s="8">
        <v>0.01</v>
      </c>
      <c r="U115" s="5">
        <v>5.4862500000000001</v>
      </c>
      <c r="AL115" s="5" t="str">
        <f t="shared" si="25"/>
        <v/>
      </c>
      <c r="AN115" s="5" t="str">
        <f t="shared" si="28"/>
        <v/>
      </c>
      <c r="AP115" s="5" t="str">
        <f t="shared" si="29"/>
        <v/>
      </c>
      <c r="AR115" s="2">
        <v>0.45</v>
      </c>
      <c r="AS115" s="5">
        <f t="shared" si="21"/>
        <v>23.77375</v>
      </c>
      <c r="AT115" s="11">
        <f t="shared" si="20"/>
        <v>6.0639180473182628E-4</v>
      </c>
      <c r="AU115" s="5">
        <f t="shared" si="22"/>
        <v>0.6063918047318263</v>
      </c>
    </row>
    <row r="116" spans="1:47" x14ac:dyDescent="0.3">
      <c r="A116" s="1" t="s">
        <v>209</v>
      </c>
      <c r="B116" s="1" t="s">
        <v>210</v>
      </c>
      <c r="C116" s="1" t="s">
        <v>211</v>
      </c>
      <c r="D116" s="1" t="s">
        <v>212</v>
      </c>
      <c r="E116" s="1" t="s">
        <v>167</v>
      </c>
      <c r="F116" s="1" t="s">
        <v>213</v>
      </c>
      <c r="G116" s="1" t="s">
        <v>54</v>
      </c>
      <c r="H116" s="1" t="s">
        <v>110</v>
      </c>
      <c r="J116" s="2">
        <v>33.979999999999997</v>
      </c>
      <c r="K116" s="2">
        <f t="shared" si="26"/>
        <v>15.11</v>
      </c>
      <c r="L116" s="2">
        <f t="shared" si="27"/>
        <v>0</v>
      </c>
      <c r="R116" s="7">
        <v>5.94</v>
      </c>
      <c r="S116" s="5">
        <v>10862.775</v>
      </c>
      <c r="T116" s="8">
        <v>9.17</v>
      </c>
      <c r="U116" s="5">
        <v>5030.8912499999997</v>
      </c>
      <c r="AL116" s="5" t="str">
        <f t="shared" si="25"/>
        <v/>
      </c>
      <c r="AN116" s="5" t="str">
        <f t="shared" si="28"/>
        <v/>
      </c>
      <c r="AP116" s="5" t="str">
        <f t="shared" si="29"/>
        <v/>
      </c>
      <c r="AS116" s="5">
        <f t="shared" si="21"/>
        <v>15893.666249999998</v>
      </c>
      <c r="AT116" s="11">
        <f t="shared" si="20"/>
        <v>0.4053962442249463</v>
      </c>
      <c r="AU116" s="5">
        <f t="shared" si="22"/>
        <v>405.39624422494632</v>
      </c>
    </row>
    <row r="117" spans="1:47" x14ac:dyDescent="0.3">
      <c r="A117" s="1" t="s">
        <v>209</v>
      </c>
      <c r="B117" s="1" t="s">
        <v>210</v>
      </c>
      <c r="C117" s="1" t="s">
        <v>211</v>
      </c>
      <c r="D117" s="1" t="s">
        <v>212</v>
      </c>
      <c r="E117" s="1" t="s">
        <v>67</v>
      </c>
      <c r="F117" s="1" t="s">
        <v>213</v>
      </c>
      <c r="G117" s="1" t="s">
        <v>54</v>
      </c>
      <c r="H117" s="1" t="s">
        <v>110</v>
      </c>
      <c r="J117" s="2">
        <v>26.54</v>
      </c>
      <c r="K117" s="2">
        <f t="shared" si="26"/>
        <v>1.34</v>
      </c>
      <c r="L117" s="2">
        <f t="shared" si="27"/>
        <v>0.18</v>
      </c>
      <c r="T117" s="8">
        <v>1.34</v>
      </c>
      <c r="U117" s="5">
        <v>735.15750000000003</v>
      </c>
      <c r="AL117" s="5" t="str">
        <f t="shared" si="25"/>
        <v/>
      </c>
      <c r="AN117" s="5" t="str">
        <f t="shared" si="28"/>
        <v/>
      </c>
      <c r="AP117" s="5" t="str">
        <f t="shared" si="29"/>
        <v/>
      </c>
      <c r="AR117" s="2">
        <v>0.18</v>
      </c>
      <c r="AS117" s="5">
        <f t="shared" si="21"/>
        <v>735.15750000000003</v>
      </c>
      <c r="AT117" s="11">
        <f t="shared" si="20"/>
        <v>1.8751500423245707E-2</v>
      </c>
      <c r="AU117" s="5">
        <f t="shared" si="22"/>
        <v>18.751500423245709</v>
      </c>
    </row>
    <row r="118" spans="1:47" x14ac:dyDescent="0.3">
      <c r="A118" s="1" t="s">
        <v>209</v>
      </c>
      <c r="B118" s="1" t="s">
        <v>210</v>
      </c>
      <c r="C118" s="1" t="s">
        <v>211</v>
      </c>
      <c r="D118" s="1" t="s">
        <v>212</v>
      </c>
      <c r="E118" s="1" t="s">
        <v>61</v>
      </c>
      <c r="F118" s="1" t="s">
        <v>213</v>
      </c>
      <c r="G118" s="1" t="s">
        <v>54</v>
      </c>
      <c r="H118" s="1" t="s">
        <v>110</v>
      </c>
      <c r="J118" s="2">
        <v>31.54</v>
      </c>
      <c r="K118" s="2">
        <f t="shared" si="26"/>
        <v>18.21</v>
      </c>
      <c r="L118" s="2">
        <f t="shared" si="27"/>
        <v>1.96</v>
      </c>
      <c r="R118" s="7">
        <v>9.91</v>
      </c>
      <c r="S118" s="5">
        <v>18122.912499999999</v>
      </c>
      <c r="T118" s="8">
        <v>8.3000000000000007</v>
      </c>
      <c r="U118" s="5">
        <v>4553.5875000000005</v>
      </c>
      <c r="AL118" s="5" t="str">
        <f t="shared" si="25"/>
        <v/>
      </c>
      <c r="AN118" s="5" t="str">
        <f t="shared" si="28"/>
        <v/>
      </c>
      <c r="AP118" s="5" t="str">
        <f t="shared" si="29"/>
        <v/>
      </c>
      <c r="AR118" s="2">
        <v>1.96</v>
      </c>
      <c r="AS118" s="5">
        <f t="shared" si="21"/>
        <v>22676.5</v>
      </c>
      <c r="AT118" s="11">
        <f t="shared" si="20"/>
        <v>0.5784044906672805</v>
      </c>
      <c r="AU118" s="5">
        <f t="shared" si="22"/>
        <v>578.40449066728047</v>
      </c>
    </row>
    <row r="119" spans="1:47" x14ac:dyDescent="0.3">
      <c r="A119" s="1" t="s">
        <v>214</v>
      </c>
      <c r="B119" s="1" t="s">
        <v>215</v>
      </c>
      <c r="C119" s="1" t="s">
        <v>216</v>
      </c>
      <c r="D119" s="1" t="s">
        <v>217</v>
      </c>
      <c r="E119" s="1" t="s">
        <v>63</v>
      </c>
      <c r="F119" s="1" t="s">
        <v>213</v>
      </c>
      <c r="G119" s="1" t="s">
        <v>54</v>
      </c>
      <c r="H119" s="1" t="s">
        <v>110</v>
      </c>
      <c r="I119" s="2">
        <v>29.57</v>
      </c>
      <c r="J119" s="2">
        <v>28.54</v>
      </c>
      <c r="K119" s="2">
        <f t="shared" si="26"/>
        <v>2.76</v>
      </c>
      <c r="L119" s="2">
        <f t="shared" si="27"/>
        <v>0</v>
      </c>
      <c r="R119" s="7">
        <v>2.76</v>
      </c>
      <c r="S119" s="5">
        <v>5047.3499999999995</v>
      </c>
      <c r="AL119" s="5" t="str">
        <f t="shared" si="25"/>
        <v/>
      </c>
      <c r="AN119" s="5" t="str">
        <f t="shared" si="28"/>
        <v/>
      </c>
      <c r="AP119" s="5" t="str">
        <f t="shared" si="29"/>
        <v/>
      </c>
      <c r="AS119" s="5">
        <f t="shared" si="21"/>
        <v>5047.3499999999995</v>
      </c>
      <c r="AT119" s="11">
        <f t="shared" si="20"/>
        <v>0.1287416446969108</v>
      </c>
      <c r="AU119" s="5">
        <f t="shared" si="22"/>
        <v>128.74164469691081</v>
      </c>
    </row>
    <row r="120" spans="1:47" x14ac:dyDescent="0.3">
      <c r="A120" s="1" t="s">
        <v>218</v>
      </c>
      <c r="B120" s="1" t="s">
        <v>219</v>
      </c>
      <c r="C120" s="1" t="s">
        <v>220</v>
      </c>
      <c r="D120" s="1" t="s">
        <v>221</v>
      </c>
      <c r="E120" s="1" t="s">
        <v>67</v>
      </c>
      <c r="F120" s="1" t="s">
        <v>213</v>
      </c>
      <c r="G120" s="1" t="s">
        <v>54</v>
      </c>
      <c r="H120" s="1" t="s">
        <v>110</v>
      </c>
      <c r="I120" s="2">
        <v>8</v>
      </c>
      <c r="J120" s="2">
        <v>4.78</v>
      </c>
      <c r="K120" s="2">
        <f t="shared" si="26"/>
        <v>0</v>
      </c>
      <c r="L120" s="2">
        <f t="shared" si="27"/>
        <v>1.31</v>
      </c>
      <c r="AL120" s="5" t="str">
        <f t="shared" si="25"/>
        <v/>
      </c>
      <c r="AN120" s="5" t="str">
        <f t="shared" si="28"/>
        <v/>
      </c>
      <c r="AP120" s="5" t="str">
        <f t="shared" si="29"/>
        <v/>
      </c>
      <c r="AR120" s="2">
        <v>1.31</v>
      </c>
      <c r="AS120" s="5">
        <f t="shared" si="21"/>
        <v>0</v>
      </c>
      <c r="AT120" s="11">
        <f t="shared" si="20"/>
        <v>0</v>
      </c>
      <c r="AU120" s="5">
        <f t="shared" si="22"/>
        <v>0</v>
      </c>
    </row>
    <row r="121" spans="1:47" x14ac:dyDescent="0.3">
      <c r="A121" s="1" t="s">
        <v>218</v>
      </c>
      <c r="B121" s="1" t="s">
        <v>219</v>
      </c>
      <c r="C121" s="1" t="s">
        <v>220</v>
      </c>
      <c r="D121" s="1" t="s">
        <v>221</v>
      </c>
      <c r="E121" s="1" t="s">
        <v>61</v>
      </c>
      <c r="F121" s="1" t="s">
        <v>213</v>
      </c>
      <c r="G121" s="1" t="s">
        <v>54</v>
      </c>
      <c r="H121" s="1" t="s">
        <v>110</v>
      </c>
      <c r="I121" s="2">
        <v>8</v>
      </c>
      <c r="J121" s="2">
        <v>2.23</v>
      </c>
      <c r="K121" s="2">
        <f t="shared" si="26"/>
        <v>0</v>
      </c>
      <c r="L121" s="2">
        <f t="shared" si="27"/>
        <v>2.23</v>
      </c>
      <c r="AL121" s="5" t="str">
        <f t="shared" si="25"/>
        <v/>
      </c>
      <c r="AN121" s="5" t="str">
        <f t="shared" si="28"/>
        <v/>
      </c>
      <c r="AP121" s="5" t="str">
        <f t="shared" si="29"/>
        <v/>
      </c>
      <c r="AR121" s="2">
        <v>2.23</v>
      </c>
      <c r="AS121" s="5">
        <f t="shared" si="21"/>
        <v>0</v>
      </c>
      <c r="AT121" s="11">
        <f t="shared" si="20"/>
        <v>0</v>
      </c>
      <c r="AU121" s="5">
        <f t="shared" si="22"/>
        <v>0</v>
      </c>
    </row>
    <row r="122" spans="1:47" x14ac:dyDescent="0.3">
      <c r="A122" s="1" t="s">
        <v>222</v>
      </c>
      <c r="B122" s="1" t="s">
        <v>210</v>
      </c>
      <c r="C122" s="1" t="s">
        <v>211</v>
      </c>
      <c r="D122" s="1" t="s">
        <v>212</v>
      </c>
      <c r="E122" s="1" t="s">
        <v>67</v>
      </c>
      <c r="F122" s="1" t="s">
        <v>213</v>
      </c>
      <c r="G122" s="1" t="s">
        <v>54</v>
      </c>
      <c r="H122" s="1" t="s">
        <v>110</v>
      </c>
      <c r="I122" s="2">
        <v>1.5</v>
      </c>
      <c r="J122" s="2">
        <v>0.13</v>
      </c>
      <c r="K122" s="2">
        <f t="shared" si="26"/>
        <v>0.01</v>
      </c>
      <c r="L122" s="2">
        <f t="shared" si="27"/>
        <v>0.12</v>
      </c>
      <c r="T122" s="8">
        <v>0.01</v>
      </c>
      <c r="U122" s="5">
        <v>5.4862500000000001</v>
      </c>
      <c r="AL122" s="5" t="str">
        <f t="shared" si="25"/>
        <v/>
      </c>
      <c r="AN122" s="5" t="str">
        <f t="shared" si="28"/>
        <v/>
      </c>
      <c r="AP122" s="5" t="str">
        <f t="shared" si="29"/>
        <v/>
      </c>
      <c r="AR122" s="2">
        <v>0.12</v>
      </c>
      <c r="AS122" s="5">
        <f t="shared" si="21"/>
        <v>5.4862500000000001</v>
      </c>
      <c r="AT122" s="11">
        <f t="shared" si="20"/>
        <v>1.3993657032272916E-4</v>
      </c>
      <c r="AU122" s="5">
        <f t="shared" si="22"/>
        <v>0.13993657032272916</v>
      </c>
    </row>
    <row r="123" spans="1:47" x14ac:dyDescent="0.3">
      <c r="A123" s="1" t="s">
        <v>222</v>
      </c>
      <c r="B123" s="1" t="s">
        <v>210</v>
      </c>
      <c r="C123" s="1" t="s">
        <v>211</v>
      </c>
      <c r="D123" s="1" t="s">
        <v>212</v>
      </c>
      <c r="E123" s="1" t="s">
        <v>61</v>
      </c>
      <c r="F123" s="1" t="s">
        <v>213</v>
      </c>
      <c r="G123" s="1" t="s">
        <v>54</v>
      </c>
      <c r="H123" s="1" t="s">
        <v>110</v>
      </c>
      <c r="I123" s="2">
        <v>1.5</v>
      </c>
      <c r="J123" s="2">
        <v>1.37</v>
      </c>
      <c r="K123" s="2">
        <f t="shared" si="26"/>
        <v>0</v>
      </c>
      <c r="L123" s="2">
        <f t="shared" si="27"/>
        <v>1.37</v>
      </c>
      <c r="AL123" s="5" t="str">
        <f t="shared" si="25"/>
        <v/>
      </c>
      <c r="AN123" s="5" t="str">
        <f t="shared" si="28"/>
        <v/>
      </c>
      <c r="AP123" s="5" t="str">
        <f t="shared" si="29"/>
        <v/>
      </c>
      <c r="AR123" s="2">
        <v>1.37</v>
      </c>
      <c r="AS123" s="5">
        <f t="shared" si="21"/>
        <v>0</v>
      </c>
      <c r="AT123" s="11">
        <f t="shared" si="20"/>
        <v>0</v>
      </c>
      <c r="AU123" s="5">
        <f t="shared" si="22"/>
        <v>0</v>
      </c>
    </row>
    <row r="124" spans="1:47" x14ac:dyDescent="0.3">
      <c r="A124" s="1" t="s">
        <v>223</v>
      </c>
      <c r="B124" s="1" t="s">
        <v>224</v>
      </c>
      <c r="C124" s="1" t="s">
        <v>225</v>
      </c>
      <c r="D124" s="1" t="s">
        <v>226</v>
      </c>
      <c r="E124" s="1" t="s">
        <v>108</v>
      </c>
      <c r="F124" s="1" t="s">
        <v>213</v>
      </c>
      <c r="G124" s="1" t="s">
        <v>54</v>
      </c>
      <c r="H124" s="1" t="s">
        <v>110</v>
      </c>
      <c r="I124" s="2">
        <v>80</v>
      </c>
      <c r="J124" s="2">
        <v>37.39</v>
      </c>
      <c r="K124" s="2">
        <f t="shared" si="26"/>
        <v>9.92</v>
      </c>
      <c r="L124" s="2">
        <f t="shared" si="27"/>
        <v>0</v>
      </c>
      <c r="T124" s="8">
        <v>9.92</v>
      </c>
      <c r="U124" s="5">
        <v>5442.36</v>
      </c>
      <c r="AL124" s="5" t="str">
        <f t="shared" si="25"/>
        <v/>
      </c>
      <c r="AN124" s="5" t="str">
        <f t="shared" si="28"/>
        <v/>
      </c>
      <c r="AP124" s="5" t="str">
        <f t="shared" si="29"/>
        <v/>
      </c>
      <c r="AS124" s="5">
        <f t="shared" si="21"/>
        <v>5442.36</v>
      </c>
      <c r="AT124" s="11">
        <f t="shared" si="20"/>
        <v>0.13881707776014729</v>
      </c>
      <c r="AU124" s="5">
        <f t="shared" si="22"/>
        <v>138.8170777601473</v>
      </c>
    </row>
    <row r="125" spans="1:47" x14ac:dyDescent="0.3">
      <c r="A125" s="1" t="s">
        <v>227</v>
      </c>
      <c r="B125" s="1" t="s">
        <v>228</v>
      </c>
      <c r="C125" s="1" t="s">
        <v>229</v>
      </c>
      <c r="D125" s="1" t="s">
        <v>221</v>
      </c>
      <c r="E125" s="1" t="s">
        <v>66</v>
      </c>
      <c r="F125" s="1" t="s">
        <v>213</v>
      </c>
      <c r="G125" s="1" t="s">
        <v>54</v>
      </c>
      <c r="H125" s="1" t="s">
        <v>110</v>
      </c>
      <c r="I125" s="2">
        <v>2.72</v>
      </c>
      <c r="J125" s="2">
        <v>2.2400000000000002</v>
      </c>
      <c r="K125" s="2">
        <f t="shared" si="26"/>
        <v>0.11</v>
      </c>
      <c r="L125" s="2">
        <f t="shared" si="27"/>
        <v>0</v>
      </c>
      <c r="Z125" s="9">
        <v>0.11</v>
      </c>
      <c r="AA125" s="5">
        <v>24.158750000000001</v>
      </c>
      <c r="AL125" s="5" t="str">
        <f t="shared" si="25"/>
        <v/>
      </c>
      <c r="AN125" s="5" t="str">
        <f t="shared" si="28"/>
        <v/>
      </c>
      <c r="AP125" s="5" t="str">
        <f t="shared" si="29"/>
        <v/>
      </c>
      <c r="AS125" s="5">
        <f t="shared" si="21"/>
        <v>24.158750000000001</v>
      </c>
      <c r="AT125" s="11">
        <f t="shared" si="20"/>
        <v>6.1621191492991262E-4</v>
      </c>
      <c r="AU125" s="5">
        <f t="shared" si="22"/>
        <v>0.61621191492991256</v>
      </c>
    </row>
    <row r="126" spans="1:47" x14ac:dyDescent="0.3">
      <c r="A126" s="1" t="s">
        <v>230</v>
      </c>
      <c r="B126" s="1" t="s">
        <v>231</v>
      </c>
      <c r="C126" s="1" t="s">
        <v>232</v>
      </c>
      <c r="D126" s="1" t="s">
        <v>212</v>
      </c>
      <c r="E126" s="1" t="s">
        <v>61</v>
      </c>
      <c r="F126" s="1" t="s">
        <v>233</v>
      </c>
      <c r="G126" s="1" t="s">
        <v>54</v>
      </c>
      <c r="H126" s="1" t="s">
        <v>110</v>
      </c>
      <c r="I126" s="2">
        <v>89.5</v>
      </c>
      <c r="J126" s="2">
        <v>8.26</v>
      </c>
      <c r="K126" s="2">
        <f t="shared" si="26"/>
        <v>8.26</v>
      </c>
      <c r="L126" s="2">
        <f t="shared" si="27"/>
        <v>0</v>
      </c>
      <c r="R126" s="7">
        <v>7.22</v>
      </c>
      <c r="S126" s="5">
        <v>13203.575000000001</v>
      </c>
      <c r="T126" s="8">
        <v>1.04</v>
      </c>
      <c r="U126" s="5">
        <v>570.57000000000005</v>
      </c>
      <c r="AL126" s="5" t="str">
        <f t="shared" si="25"/>
        <v/>
      </c>
      <c r="AN126" s="5" t="str">
        <f t="shared" si="28"/>
        <v/>
      </c>
      <c r="AP126" s="5" t="str">
        <f t="shared" si="29"/>
        <v/>
      </c>
      <c r="AS126" s="5">
        <f t="shared" si="21"/>
        <v>13774.145</v>
      </c>
      <c r="AT126" s="11">
        <f t="shared" si="20"/>
        <v>0.35133408255693199</v>
      </c>
      <c r="AU126" s="5">
        <f t="shared" si="22"/>
        <v>351.33408255693195</v>
      </c>
    </row>
    <row r="127" spans="1:47" x14ac:dyDescent="0.3">
      <c r="A127" s="1" t="s">
        <v>230</v>
      </c>
      <c r="B127" s="1" t="s">
        <v>231</v>
      </c>
      <c r="C127" s="1" t="s">
        <v>232</v>
      </c>
      <c r="D127" s="1" t="s">
        <v>212</v>
      </c>
      <c r="E127" s="1" t="s">
        <v>67</v>
      </c>
      <c r="F127" s="1" t="s">
        <v>233</v>
      </c>
      <c r="G127" s="1" t="s">
        <v>54</v>
      </c>
      <c r="H127" s="1" t="s">
        <v>110</v>
      </c>
      <c r="I127" s="2">
        <v>89.5</v>
      </c>
      <c r="J127" s="2">
        <v>34.130000000000003</v>
      </c>
      <c r="K127" s="2">
        <f t="shared" si="26"/>
        <v>34.130000000000003</v>
      </c>
      <c r="L127" s="2">
        <f t="shared" si="27"/>
        <v>0</v>
      </c>
      <c r="P127" s="6">
        <v>15.47</v>
      </c>
      <c r="Q127" s="5">
        <v>37833.818749999999</v>
      </c>
      <c r="R127" s="7">
        <v>18.66</v>
      </c>
      <c r="S127" s="5">
        <v>34124.474999999999</v>
      </c>
      <c r="AL127" s="5" t="str">
        <f t="shared" si="25"/>
        <v/>
      </c>
      <c r="AN127" s="5" t="str">
        <f t="shared" si="28"/>
        <v/>
      </c>
      <c r="AP127" s="5" t="str">
        <f t="shared" si="29"/>
        <v/>
      </c>
      <c r="AS127" s="5">
        <f t="shared" si="21"/>
        <v>71958.293749999997</v>
      </c>
      <c r="AT127" s="11">
        <f t="shared" si="20"/>
        <v>1.8354243488084714</v>
      </c>
      <c r="AU127" s="5">
        <f t="shared" si="22"/>
        <v>1835.4243488084714</v>
      </c>
    </row>
    <row r="128" spans="1:47" x14ac:dyDescent="0.3">
      <c r="A128" s="1" t="s">
        <v>230</v>
      </c>
      <c r="B128" s="1" t="s">
        <v>231</v>
      </c>
      <c r="C128" s="1" t="s">
        <v>232</v>
      </c>
      <c r="D128" s="1" t="s">
        <v>212</v>
      </c>
      <c r="E128" s="1" t="s">
        <v>71</v>
      </c>
      <c r="F128" s="1" t="s">
        <v>233</v>
      </c>
      <c r="G128" s="1" t="s">
        <v>54</v>
      </c>
      <c r="H128" s="1" t="s">
        <v>110</v>
      </c>
      <c r="I128" s="2">
        <v>89.5</v>
      </c>
      <c r="J128" s="2">
        <v>33.46</v>
      </c>
      <c r="K128" s="2">
        <f t="shared" si="26"/>
        <v>31.47</v>
      </c>
      <c r="L128" s="2">
        <f t="shared" si="27"/>
        <v>2</v>
      </c>
      <c r="R128" s="7">
        <v>21.83</v>
      </c>
      <c r="S128" s="5">
        <v>39921.612500000003</v>
      </c>
      <c r="T128" s="8">
        <v>9.64</v>
      </c>
      <c r="U128" s="5">
        <v>5288.7449999999999</v>
      </c>
      <c r="AL128" s="5" t="str">
        <f t="shared" si="25"/>
        <v/>
      </c>
      <c r="AN128" s="5" t="str">
        <f t="shared" si="28"/>
        <v/>
      </c>
      <c r="AP128" s="5" t="str">
        <f t="shared" si="29"/>
        <v/>
      </c>
      <c r="AR128" s="2">
        <v>2</v>
      </c>
      <c r="AS128" s="5">
        <f t="shared" si="21"/>
        <v>45210.357500000006</v>
      </c>
      <c r="AT128" s="11">
        <f t="shared" si="20"/>
        <v>1.1531706305061702</v>
      </c>
      <c r="AU128" s="5">
        <f t="shared" si="22"/>
        <v>1153.1706305061703</v>
      </c>
    </row>
    <row r="129" spans="1:47" x14ac:dyDescent="0.3">
      <c r="A129" s="1" t="s">
        <v>234</v>
      </c>
      <c r="B129" s="1" t="s">
        <v>193</v>
      </c>
      <c r="C129" s="1" t="s">
        <v>194</v>
      </c>
      <c r="D129" s="1" t="s">
        <v>195</v>
      </c>
      <c r="E129" s="1" t="s">
        <v>156</v>
      </c>
      <c r="F129" s="1" t="s">
        <v>213</v>
      </c>
      <c r="G129" s="1" t="s">
        <v>54</v>
      </c>
      <c r="H129" s="1" t="s">
        <v>110</v>
      </c>
      <c r="I129" s="2">
        <v>98.31</v>
      </c>
      <c r="J129" s="2">
        <v>34.770000000000003</v>
      </c>
      <c r="K129" s="2">
        <f t="shared" si="26"/>
        <v>15.65</v>
      </c>
      <c r="L129" s="2">
        <f t="shared" si="27"/>
        <v>0</v>
      </c>
      <c r="P129" s="6">
        <v>4.26</v>
      </c>
      <c r="Q129" s="5">
        <v>10418.362499999999</v>
      </c>
      <c r="R129" s="7">
        <v>9.65</v>
      </c>
      <c r="S129" s="5">
        <v>17647.4375</v>
      </c>
      <c r="T129" s="8">
        <v>1.74</v>
      </c>
      <c r="U129" s="5">
        <v>954.60749999999996</v>
      </c>
      <c r="AL129" s="5" t="str">
        <f t="shared" si="25"/>
        <v/>
      </c>
      <c r="AN129" s="5" t="str">
        <f t="shared" si="28"/>
        <v/>
      </c>
      <c r="AP129" s="5" t="str">
        <f t="shared" si="29"/>
        <v/>
      </c>
      <c r="AS129" s="5">
        <f t="shared" si="21"/>
        <v>29020.407499999998</v>
      </c>
      <c r="AT129" s="11">
        <f t="shared" si="20"/>
        <v>0.7402171419308281</v>
      </c>
      <c r="AU129" s="5">
        <f t="shared" si="22"/>
        <v>740.21714193082812</v>
      </c>
    </row>
    <row r="130" spans="1:47" x14ac:dyDescent="0.3">
      <c r="A130" s="1" t="s">
        <v>234</v>
      </c>
      <c r="B130" s="1" t="s">
        <v>193</v>
      </c>
      <c r="C130" s="1" t="s">
        <v>194</v>
      </c>
      <c r="D130" s="1" t="s">
        <v>195</v>
      </c>
      <c r="E130" s="1" t="s">
        <v>61</v>
      </c>
      <c r="F130" s="1" t="s">
        <v>233</v>
      </c>
      <c r="G130" s="1" t="s">
        <v>54</v>
      </c>
      <c r="H130" s="1" t="s">
        <v>110</v>
      </c>
      <c r="I130" s="2">
        <v>98.31</v>
      </c>
      <c r="J130" s="2">
        <v>27.27</v>
      </c>
      <c r="K130" s="2">
        <f t="shared" si="26"/>
        <v>27.28</v>
      </c>
      <c r="L130" s="2">
        <f t="shared" si="27"/>
        <v>0</v>
      </c>
      <c r="P130" s="6">
        <v>2.0699999999999998</v>
      </c>
      <c r="Q130" s="5">
        <v>5062.4437499999995</v>
      </c>
      <c r="R130" s="7">
        <v>18.25</v>
      </c>
      <c r="S130" s="5">
        <v>33374.6875</v>
      </c>
      <c r="T130" s="8">
        <v>6.96</v>
      </c>
      <c r="U130" s="5">
        <v>3818.43</v>
      </c>
      <c r="AL130" s="5" t="str">
        <f t="shared" ref="AL130:AL149" si="30">IF(AK130&gt;0,AK130*$AL$1,"")</f>
        <v/>
      </c>
      <c r="AN130" s="5" t="str">
        <f t="shared" si="28"/>
        <v/>
      </c>
      <c r="AP130" s="5" t="str">
        <f t="shared" si="29"/>
        <v/>
      </c>
      <c r="AS130" s="5">
        <f t="shared" si="21"/>
        <v>42255.561249999999</v>
      </c>
      <c r="AT130" s="11">
        <f t="shared" si="20"/>
        <v>1.0778032933947621</v>
      </c>
      <c r="AU130" s="5">
        <f t="shared" si="22"/>
        <v>1077.803293394762</v>
      </c>
    </row>
    <row r="131" spans="1:47" x14ac:dyDescent="0.3">
      <c r="A131" s="1" t="s">
        <v>234</v>
      </c>
      <c r="B131" s="1" t="s">
        <v>193</v>
      </c>
      <c r="C131" s="1" t="s">
        <v>194</v>
      </c>
      <c r="D131" s="1" t="s">
        <v>195</v>
      </c>
      <c r="E131" s="1" t="s">
        <v>63</v>
      </c>
      <c r="F131" s="1" t="s">
        <v>233</v>
      </c>
      <c r="G131" s="1" t="s">
        <v>54</v>
      </c>
      <c r="H131" s="1" t="s">
        <v>110</v>
      </c>
      <c r="I131" s="2">
        <v>98.31</v>
      </c>
      <c r="J131" s="2">
        <v>34.49</v>
      </c>
      <c r="K131" s="2">
        <f t="shared" si="26"/>
        <v>34.47</v>
      </c>
      <c r="L131" s="2">
        <f t="shared" si="27"/>
        <v>0.01</v>
      </c>
      <c r="P131" s="6">
        <v>2.0099999999999998</v>
      </c>
      <c r="Q131" s="5">
        <v>4915.7062499999993</v>
      </c>
      <c r="R131" s="7">
        <v>15.67</v>
      </c>
      <c r="S131" s="5">
        <v>28656.512500000001</v>
      </c>
      <c r="T131" s="8">
        <v>0.03</v>
      </c>
      <c r="U131" s="5">
        <v>16.458749999999998</v>
      </c>
      <c r="Z131" s="9">
        <v>16.760000000000002</v>
      </c>
      <c r="AA131" s="5">
        <v>3680.915</v>
      </c>
      <c r="AL131" s="5" t="str">
        <f t="shared" si="30"/>
        <v/>
      </c>
      <c r="AN131" s="5" t="str">
        <f t="shared" si="28"/>
        <v/>
      </c>
      <c r="AP131" s="5" t="str">
        <f t="shared" si="29"/>
        <v/>
      </c>
      <c r="AR131" s="2">
        <v>0.01</v>
      </c>
      <c r="AS131" s="5">
        <f t="shared" si="21"/>
        <v>37269.592499999999</v>
      </c>
      <c r="AT131" s="11">
        <f t="shared" ref="AT131:AT164" si="31">(AS131/$AS$165)*100</f>
        <v>0.950627286721478</v>
      </c>
      <c r="AU131" s="5">
        <f t="shared" si="22"/>
        <v>950.62728672147807</v>
      </c>
    </row>
    <row r="132" spans="1:47" x14ac:dyDescent="0.3">
      <c r="A132" s="1" t="s">
        <v>235</v>
      </c>
      <c r="B132" s="1" t="s">
        <v>236</v>
      </c>
      <c r="C132" s="1" t="s">
        <v>237</v>
      </c>
      <c r="D132" s="1" t="s">
        <v>238</v>
      </c>
      <c r="E132" s="1" t="s">
        <v>76</v>
      </c>
      <c r="F132" s="1" t="s">
        <v>233</v>
      </c>
      <c r="G132" s="1" t="s">
        <v>54</v>
      </c>
      <c r="H132" s="1" t="s">
        <v>110</v>
      </c>
      <c r="I132" s="2">
        <v>80</v>
      </c>
      <c r="J132" s="2">
        <v>36.369999999999997</v>
      </c>
      <c r="K132" s="2">
        <f t="shared" ref="K132:K149" si="32">SUM(N132,P132,R132,T132,V132,X132,Z132,AB132,AE132,AG132,AI132)</f>
        <v>21.32</v>
      </c>
      <c r="L132" s="2">
        <f t="shared" ref="L132:L149" si="33">SUM(M132,AD132,AK132,AM132,AO132,AQ132,AR132)</f>
        <v>15.04</v>
      </c>
      <c r="R132" s="7">
        <v>15.61</v>
      </c>
      <c r="S132" s="5">
        <v>28546.787499999999</v>
      </c>
      <c r="T132" s="8">
        <v>5.7</v>
      </c>
      <c r="U132" s="5">
        <v>3127.1624999999999</v>
      </c>
      <c r="Z132" s="9">
        <v>0.01</v>
      </c>
      <c r="AA132" s="5">
        <v>2.19625</v>
      </c>
      <c r="AL132" s="5" t="str">
        <f t="shared" si="30"/>
        <v/>
      </c>
      <c r="AN132" s="5" t="str">
        <f t="shared" si="28"/>
        <v/>
      </c>
      <c r="AP132" s="5" t="str">
        <f t="shared" si="29"/>
        <v/>
      </c>
      <c r="AR132" s="2">
        <v>15.04</v>
      </c>
      <c r="AS132" s="5">
        <f t="shared" ref="AS132:AS164" si="34">SUM(O132,Q132,S132,U132,W132,Y132,AA132,AC132,AF132,AH132,AJ132)</f>
        <v>31676.146249999998</v>
      </c>
      <c r="AT132" s="11">
        <f t="shared" si="31"/>
        <v>0.80795648526154984</v>
      </c>
      <c r="AU132" s="5">
        <f t="shared" ref="AU132:AU164" si="35">(AT132/100)*$AU$1</f>
        <v>807.9564852615498</v>
      </c>
    </row>
    <row r="133" spans="1:47" x14ac:dyDescent="0.3">
      <c r="A133" s="1" t="s">
        <v>235</v>
      </c>
      <c r="B133" s="1" t="s">
        <v>236</v>
      </c>
      <c r="C133" s="1" t="s">
        <v>237</v>
      </c>
      <c r="D133" s="1" t="s">
        <v>238</v>
      </c>
      <c r="E133" s="1" t="s">
        <v>52</v>
      </c>
      <c r="F133" s="1" t="s">
        <v>233</v>
      </c>
      <c r="G133" s="1" t="s">
        <v>54</v>
      </c>
      <c r="H133" s="1" t="s">
        <v>110</v>
      </c>
      <c r="I133" s="2">
        <v>80</v>
      </c>
      <c r="J133" s="2">
        <v>39.54</v>
      </c>
      <c r="K133" s="2">
        <f t="shared" si="32"/>
        <v>38.239999999999995</v>
      </c>
      <c r="L133" s="2">
        <f t="shared" si="33"/>
        <v>0</v>
      </c>
      <c r="R133" s="7">
        <v>16.989999999999998</v>
      </c>
      <c r="S133" s="5">
        <v>31070.462500000001</v>
      </c>
      <c r="T133" s="8">
        <v>21.25</v>
      </c>
      <c r="U133" s="5">
        <v>11658.28125</v>
      </c>
      <c r="AL133" s="5" t="str">
        <f t="shared" si="30"/>
        <v/>
      </c>
      <c r="AN133" s="5" t="str">
        <f t="shared" ref="AN133:AN149" si="36">IF(AM133&gt;0,AM133*$AN$1,"")</f>
        <v/>
      </c>
      <c r="AP133" s="5" t="str">
        <f t="shared" ref="AP133:AP149" si="37">IF(AO133&gt;0,AO133*$AP$1,"")</f>
        <v/>
      </c>
      <c r="AS133" s="5">
        <f t="shared" si="34"/>
        <v>42728.743750000001</v>
      </c>
      <c r="AT133" s="11">
        <f t="shared" si="31"/>
        <v>1.0898726551968556</v>
      </c>
      <c r="AU133" s="5">
        <f t="shared" si="35"/>
        <v>1089.8726551968557</v>
      </c>
    </row>
    <row r="134" spans="1:47" x14ac:dyDescent="0.3">
      <c r="A134" s="1" t="s">
        <v>239</v>
      </c>
      <c r="B134" s="1" t="s">
        <v>240</v>
      </c>
      <c r="C134" s="1" t="s">
        <v>241</v>
      </c>
      <c r="D134" s="1" t="s">
        <v>208</v>
      </c>
      <c r="E134" s="1" t="s">
        <v>108</v>
      </c>
      <c r="F134" s="1" t="s">
        <v>233</v>
      </c>
      <c r="G134" s="1" t="s">
        <v>54</v>
      </c>
      <c r="H134" s="1" t="s">
        <v>110</v>
      </c>
      <c r="I134" s="2">
        <v>3.63</v>
      </c>
      <c r="J134" s="2">
        <v>3.62</v>
      </c>
      <c r="K134" s="2">
        <f t="shared" si="32"/>
        <v>0.46</v>
      </c>
      <c r="L134" s="2">
        <f t="shared" si="33"/>
        <v>2.27</v>
      </c>
      <c r="T134" s="8">
        <v>0.46</v>
      </c>
      <c r="U134" s="5">
        <v>252.36750000000001</v>
      </c>
      <c r="AL134" s="5" t="str">
        <f t="shared" si="30"/>
        <v/>
      </c>
      <c r="AN134" s="5" t="str">
        <f t="shared" si="36"/>
        <v/>
      </c>
      <c r="AP134" s="5" t="str">
        <f t="shared" si="37"/>
        <v/>
      </c>
      <c r="AR134" s="2">
        <v>2.27</v>
      </c>
      <c r="AS134" s="5">
        <f t="shared" si="34"/>
        <v>252.36750000000001</v>
      </c>
      <c r="AT134" s="11">
        <f t="shared" si="31"/>
        <v>6.4370822348455417E-3</v>
      </c>
      <c r="AU134" s="5">
        <f t="shared" si="35"/>
        <v>6.4370822348455414</v>
      </c>
    </row>
    <row r="135" spans="1:47" x14ac:dyDescent="0.3">
      <c r="A135" s="1" t="s">
        <v>242</v>
      </c>
      <c r="B135" s="1" t="s">
        <v>236</v>
      </c>
      <c r="C135" s="1" t="s">
        <v>237</v>
      </c>
      <c r="D135" s="1" t="s">
        <v>238</v>
      </c>
      <c r="E135" s="1" t="s">
        <v>108</v>
      </c>
      <c r="F135" s="1" t="s">
        <v>233</v>
      </c>
      <c r="G135" s="1" t="s">
        <v>54</v>
      </c>
      <c r="H135" s="1" t="s">
        <v>110</v>
      </c>
      <c r="I135" s="2">
        <v>151.61000000000001</v>
      </c>
      <c r="J135" s="2">
        <v>27.96</v>
      </c>
      <c r="K135" s="2">
        <f t="shared" si="32"/>
        <v>11.19</v>
      </c>
      <c r="L135" s="2">
        <f t="shared" si="33"/>
        <v>0.51</v>
      </c>
      <c r="R135" s="7">
        <v>0.64</v>
      </c>
      <c r="S135" s="5">
        <v>1170.4000000000001</v>
      </c>
      <c r="T135" s="8">
        <v>9.7899999999999991</v>
      </c>
      <c r="U135" s="5">
        <v>5371.0387499999997</v>
      </c>
      <c r="Z135" s="9">
        <v>0.76</v>
      </c>
      <c r="AA135" s="5">
        <v>166.91499999999999</v>
      </c>
      <c r="AL135" s="5" t="str">
        <f t="shared" si="30"/>
        <v/>
      </c>
      <c r="AN135" s="5" t="str">
        <f t="shared" si="36"/>
        <v/>
      </c>
      <c r="AP135" s="5" t="str">
        <f t="shared" si="37"/>
        <v/>
      </c>
      <c r="AR135" s="2">
        <v>0.51</v>
      </c>
      <c r="AS135" s="5">
        <f t="shared" si="34"/>
        <v>6708.3537499999993</v>
      </c>
      <c r="AT135" s="11">
        <f t="shared" si="31"/>
        <v>0.17110850148764981</v>
      </c>
      <c r="AU135" s="5">
        <f t="shared" si="35"/>
        <v>171.10850148764979</v>
      </c>
    </row>
    <row r="136" spans="1:47" x14ac:dyDescent="0.3">
      <c r="A136" s="1" t="s">
        <v>242</v>
      </c>
      <c r="B136" s="1" t="s">
        <v>236</v>
      </c>
      <c r="C136" s="1" t="s">
        <v>237</v>
      </c>
      <c r="D136" s="1" t="s">
        <v>238</v>
      </c>
      <c r="E136" s="1" t="s">
        <v>116</v>
      </c>
      <c r="F136" s="1" t="s">
        <v>233</v>
      </c>
      <c r="G136" s="1" t="s">
        <v>54</v>
      </c>
      <c r="H136" s="1" t="s">
        <v>110</v>
      </c>
      <c r="I136" s="2">
        <v>151.61000000000001</v>
      </c>
      <c r="J136" s="2">
        <v>35.770000000000003</v>
      </c>
      <c r="K136" s="2">
        <f t="shared" si="32"/>
        <v>2.71</v>
      </c>
      <c r="L136" s="2">
        <f t="shared" si="33"/>
        <v>0</v>
      </c>
      <c r="T136" s="8">
        <v>2.71</v>
      </c>
      <c r="U136" s="5">
        <v>1486.7737500000001</v>
      </c>
      <c r="AL136" s="5" t="str">
        <f t="shared" si="30"/>
        <v/>
      </c>
      <c r="AN136" s="5" t="str">
        <f t="shared" si="36"/>
        <v/>
      </c>
      <c r="AP136" s="5" t="str">
        <f t="shared" si="37"/>
        <v/>
      </c>
      <c r="AS136" s="5">
        <f t="shared" si="34"/>
        <v>1486.7737500000001</v>
      </c>
      <c r="AT136" s="11">
        <f t="shared" si="31"/>
        <v>3.7922810557459601E-2</v>
      </c>
      <c r="AU136" s="5">
        <f t="shared" si="35"/>
        <v>37.922810557459599</v>
      </c>
    </row>
    <row r="137" spans="1:47" x14ac:dyDescent="0.3">
      <c r="A137" s="1" t="s">
        <v>242</v>
      </c>
      <c r="B137" s="1" t="s">
        <v>236</v>
      </c>
      <c r="C137" s="1" t="s">
        <v>237</v>
      </c>
      <c r="D137" s="1" t="s">
        <v>238</v>
      </c>
      <c r="E137" s="1" t="s">
        <v>139</v>
      </c>
      <c r="F137" s="1" t="s">
        <v>233</v>
      </c>
      <c r="G137" s="1" t="s">
        <v>54</v>
      </c>
      <c r="H137" s="1" t="s">
        <v>110</v>
      </c>
      <c r="I137" s="2">
        <v>151.61000000000001</v>
      </c>
      <c r="J137" s="2">
        <v>42.31</v>
      </c>
      <c r="K137" s="2">
        <f t="shared" si="32"/>
        <v>30.36</v>
      </c>
      <c r="L137" s="2">
        <f t="shared" si="33"/>
        <v>0</v>
      </c>
      <c r="R137" s="7">
        <v>22.39</v>
      </c>
      <c r="S137" s="5">
        <v>40945.712500000001</v>
      </c>
      <c r="T137" s="8">
        <v>7.97</v>
      </c>
      <c r="U137" s="5">
        <v>4372.5412500000002</v>
      </c>
      <c r="AL137" s="5" t="str">
        <f t="shared" si="30"/>
        <v/>
      </c>
      <c r="AN137" s="5" t="str">
        <f t="shared" si="36"/>
        <v/>
      </c>
      <c r="AP137" s="5" t="str">
        <f t="shared" si="37"/>
        <v/>
      </c>
      <c r="AS137" s="5">
        <f t="shared" si="34"/>
        <v>45318.253750000003</v>
      </c>
      <c r="AT137" s="11">
        <f t="shared" si="31"/>
        <v>1.1559227163891839</v>
      </c>
      <c r="AU137" s="5">
        <f t="shared" si="35"/>
        <v>1155.922716389184</v>
      </c>
    </row>
    <row r="138" spans="1:47" x14ac:dyDescent="0.3">
      <c r="A138" s="1" t="s">
        <v>242</v>
      </c>
      <c r="B138" s="1" t="s">
        <v>236</v>
      </c>
      <c r="C138" s="1" t="s">
        <v>237</v>
      </c>
      <c r="D138" s="1" t="s">
        <v>238</v>
      </c>
      <c r="E138" s="1" t="s">
        <v>82</v>
      </c>
      <c r="F138" s="1" t="s">
        <v>233</v>
      </c>
      <c r="G138" s="1" t="s">
        <v>54</v>
      </c>
      <c r="H138" s="1" t="s">
        <v>110</v>
      </c>
      <c r="I138" s="2">
        <v>151.61000000000001</v>
      </c>
      <c r="J138" s="2">
        <v>37.67</v>
      </c>
      <c r="K138" s="2">
        <f t="shared" si="32"/>
        <v>21.93</v>
      </c>
      <c r="L138" s="2">
        <f t="shared" si="33"/>
        <v>15.75</v>
      </c>
      <c r="R138" s="7">
        <v>15.29</v>
      </c>
      <c r="S138" s="5">
        <v>27961.587500000001</v>
      </c>
      <c r="T138" s="8">
        <v>1.22</v>
      </c>
      <c r="U138" s="5">
        <v>669.32249999999999</v>
      </c>
      <c r="Z138" s="9">
        <v>5.42</v>
      </c>
      <c r="AA138" s="5">
        <v>1190.3675000000001</v>
      </c>
      <c r="AL138" s="5" t="str">
        <f t="shared" si="30"/>
        <v/>
      </c>
      <c r="AN138" s="5" t="str">
        <f t="shared" si="36"/>
        <v/>
      </c>
      <c r="AP138" s="5" t="str">
        <f t="shared" si="37"/>
        <v/>
      </c>
      <c r="AR138" s="2">
        <v>15.75</v>
      </c>
      <c r="AS138" s="5">
        <f t="shared" si="34"/>
        <v>29821.2775</v>
      </c>
      <c r="AT138" s="11">
        <f t="shared" si="31"/>
        <v>0.76064475661742914</v>
      </c>
      <c r="AU138" s="5">
        <f t="shared" si="35"/>
        <v>760.64475661742915</v>
      </c>
    </row>
    <row r="139" spans="1:47" x14ac:dyDescent="0.3">
      <c r="A139" s="1" t="s">
        <v>243</v>
      </c>
      <c r="B139" s="1" t="s">
        <v>244</v>
      </c>
      <c r="C139" s="1" t="s">
        <v>245</v>
      </c>
      <c r="D139" s="1" t="s">
        <v>246</v>
      </c>
      <c r="E139" s="1" t="s">
        <v>75</v>
      </c>
      <c r="F139" s="1" t="s">
        <v>233</v>
      </c>
      <c r="G139" s="1" t="s">
        <v>54</v>
      </c>
      <c r="H139" s="1" t="s">
        <v>110</v>
      </c>
      <c r="I139" s="2">
        <v>70</v>
      </c>
      <c r="J139" s="2">
        <v>27.76</v>
      </c>
      <c r="K139" s="2">
        <f t="shared" si="32"/>
        <v>11</v>
      </c>
      <c r="L139" s="2">
        <f t="shared" si="33"/>
        <v>7.21</v>
      </c>
      <c r="R139" s="7">
        <v>0.5</v>
      </c>
      <c r="S139" s="5">
        <v>914.375</v>
      </c>
      <c r="T139" s="8">
        <v>10.5</v>
      </c>
      <c r="U139" s="5">
        <v>5760.5625</v>
      </c>
      <c r="AL139" s="5" t="str">
        <f t="shared" si="30"/>
        <v/>
      </c>
      <c r="AN139" s="5" t="str">
        <f t="shared" si="36"/>
        <v/>
      </c>
      <c r="AP139" s="5" t="str">
        <f t="shared" si="37"/>
        <v/>
      </c>
      <c r="AR139" s="2">
        <v>7.21</v>
      </c>
      <c r="AS139" s="5">
        <f t="shared" si="34"/>
        <v>6674.9375</v>
      </c>
      <c r="AT139" s="11">
        <f t="shared" si="31"/>
        <v>0.17025616055932044</v>
      </c>
      <c r="AU139" s="5">
        <f t="shared" si="35"/>
        <v>170.25616055932045</v>
      </c>
    </row>
    <row r="140" spans="1:47" x14ac:dyDescent="0.3">
      <c r="A140" s="1" t="s">
        <v>243</v>
      </c>
      <c r="B140" s="1" t="s">
        <v>244</v>
      </c>
      <c r="C140" s="1" t="s">
        <v>245</v>
      </c>
      <c r="D140" s="1" t="s">
        <v>246</v>
      </c>
      <c r="E140" s="1" t="s">
        <v>56</v>
      </c>
      <c r="F140" s="1" t="s">
        <v>233</v>
      </c>
      <c r="G140" s="1" t="s">
        <v>54</v>
      </c>
      <c r="H140" s="1" t="s">
        <v>110</v>
      </c>
      <c r="I140" s="2">
        <v>70</v>
      </c>
      <c r="J140" s="2">
        <v>38.85</v>
      </c>
      <c r="K140" s="2">
        <f t="shared" si="32"/>
        <v>0.91</v>
      </c>
      <c r="L140" s="2">
        <f t="shared" si="33"/>
        <v>0</v>
      </c>
      <c r="R140" s="7">
        <v>0.16</v>
      </c>
      <c r="S140" s="5">
        <v>292.60000000000002</v>
      </c>
      <c r="T140" s="8">
        <v>0.75</v>
      </c>
      <c r="U140" s="5">
        <v>411.46875</v>
      </c>
      <c r="AL140" s="5" t="str">
        <f t="shared" si="30"/>
        <v/>
      </c>
      <c r="AN140" s="5" t="str">
        <f t="shared" si="36"/>
        <v/>
      </c>
      <c r="AP140" s="5" t="str">
        <f t="shared" si="37"/>
        <v/>
      </c>
      <c r="AS140" s="5">
        <f t="shared" si="34"/>
        <v>704.06875000000002</v>
      </c>
      <c r="AT140" s="11">
        <f t="shared" si="31"/>
        <v>1.7958526524750242E-2</v>
      </c>
      <c r="AU140" s="5">
        <f t="shared" si="35"/>
        <v>17.958526524750241</v>
      </c>
    </row>
    <row r="141" spans="1:47" x14ac:dyDescent="0.3">
      <c r="A141" s="1" t="s">
        <v>247</v>
      </c>
      <c r="B141" s="1" t="s">
        <v>248</v>
      </c>
      <c r="C141" s="1" t="s">
        <v>249</v>
      </c>
      <c r="D141" s="1" t="s">
        <v>123</v>
      </c>
      <c r="E141" s="1" t="s">
        <v>75</v>
      </c>
      <c r="F141" s="1" t="s">
        <v>233</v>
      </c>
      <c r="G141" s="1" t="s">
        <v>54</v>
      </c>
      <c r="H141" s="1" t="s">
        <v>110</v>
      </c>
      <c r="I141" s="2">
        <v>10</v>
      </c>
      <c r="J141" s="2">
        <v>8.98</v>
      </c>
      <c r="K141" s="2">
        <f t="shared" si="32"/>
        <v>3.8899999999999997</v>
      </c>
      <c r="L141" s="2">
        <f t="shared" si="33"/>
        <v>5.03</v>
      </c>
      <c r="R141" s="7">
        <v>0.01</v>
      </c>
      <c r="S141" s="5">
        <v>18.287500000000001</v>
      </c>
      <c r="T141" s="8">
        <v>0.04</v>
      </c>
      <c r="U141" s="5">
        <v>21.945</v>
      </c>
      <c r="Z141" s="9">
        <v>3.84</v>
      </c>
      <c r="AA141" s="5">
        <v>843.36</v>
      </c>
      <c r="AL141" s="5" t="str">
        <f t="shared" si="30"/>
        <v/>
      </c>
      <c r="AN141" s="5" t="str">
        <f t="shared" si="36"/>
        <v/>
      </c>
      <c r="AP141" s="5" t="str">
        <f t="shared" si="37"/>
        <v/>
      </c>
      <c r="AR141" s="2">
        <v>5.03</v>
      </c>
      <c r="AS141" s="5">
        <f t="shared" si="34"/>
        <v>883.59249999999997</v>
      </c>
      <c r="AT141" s="11">
        <f t="shared" si="31"/>
        <v>2.2537599273253325E-2</v>
      </c>
      <c r="AU141" s="5">
        <f t="shared" si="35"/>
        <v>22.537599273253324</v>
      </c>
    </row>
    <row r="142" spans="1:47" x14ac:dyDescent="0.3">
      <c r="A142" s="1" t="s">
        <v>250</v>
      </c>
      <c r="B142" s="1" t="s">
        <v>251</v>
      </c>
      <c r="C142" s="1" t="s">
        <v>252</v>
      </c>
      <c r="D142" s="1" t="s">
        <v>253</v>
      </c>
      <c r="E142" s="1" t="s">
        <v>156</v>
      </c>
      <c r="F142" s="1" t="s">
        <v>233</v>
      </c>
      <c r="G142" s="1" t="s">
        <v>54</v>
      </c>
      <c r="H142" s="1" t="s">
        <v>110</v>
      </c>
      <c r="I142" s="2">
        <v>143.38</v>
      </c>
      <c r="J142" s="2">
        <v>29.49</v>
      </c>
      <c r="K142" s="2">
        <f t="shared" si="32"/>
        <v>25.92</v>
      </c>
      <c r="L142" s="2">
        <f t="shared" si="33"/>
        <v>3.5599999999999996</v>
      </c>
      <c r="N142" s="4">
        <v>13.63</v>
      </c>
      <c r="O142" s="5">
        <v>52058.081250000003</v>
      </c>
      <c r="P142" s="6">
        <v>9.0500000000000007</v>
      </c>
      <c r="Q142" s="5">
        <v>22132.90625</v>
      </c>
      <c r="Z142" s="9">
        <v>3.24</v>
      </c>
      <c r="AA142" s="5">
        <v>711.58500000000004</v>
      </c>
      <c r="AL142" s="5" t="str">
        <f t="shared" si="30"/>
        <v/>
      </c>
      <c r="AM142" s="3">
        <v>1.01</v>
      </c>
      <c r="AN142" s="5">
        <f t="shared" si="36"/>
        <v>7601.26</v>
      </c>
      <c r="AP142" s="5" t="str">
        <f t="shared" si="37"/>
        <v/>
      </c>
      <c r="AQ142" s="2">
        <v>1.54</v>
      </c>
      <c r="AR142" s="2">
        <v>1.01</v>
      </c>
      <c r="AS142" s="5">
        <f t="shared" si="34"/>
        <v>74902.572500000009</v>
      </c>
      <c r="AT142" s="11">
        <f t="shared" si="31"/>
        <v>1.9105234183640136</v>
      </c>
      <c r="AU142" s="5">
        <f t="shared" si="35"/>
        <v>1910.5234183640137</v>
      </c>
    </row>
    <row r="143" spans="1:47" x14ac:dyDescent="0.3">
      <c r="A143" s="1" t="s">
        <v>250</v>
      </c>
      <c r="B143" s="1" t="s">
        <v>251</v>
      </c>
      <c r="C143" s="1" t="s">
        <v>252</v>
      </c>
      <c r="D143" s="1" t="s">
        <v>253</v>
      </c>
      <c r="E143" s="1" t="s">
        <v>115</v>
      </c>
      <c r="F143" s="1" t="s">
        <v>233</v>
      </c>
      <c r="G143" s="1" t="s">
        <v>54</v>
      </c>
      <c r="H143" s="1" t="s">
        <v>110</v>
      </c>
      <c r="I143" s="2">
        <v>143.38</v>
      </c>
      <c r="J143" s="2">
        <v>30.93</v>
      </c>
      <c r="K143" s="2">
        <f t="shared" si="32"/>
        <v>30.93</v>
      </c>
      <c r="L143" s="2">
        <f t="shared" si="33"/>
        <v>0</v>
      </c>
      <c r="N143" s="4">
        <v>0.78</v>
      </c>
      <c r="O143" s="5">
        <v>2979.1125000000002</v>
      </c>
      <c r="P143" s="6">
        <v>11.89</v>
      </c>
      <c r="Q143" s="5">
        <v>29078.481250000001</v>
      </c>
      <c r="R143" s="7">
        <v>12.58</v>
      </c>
      <c r="S143" s="5">
        <v>23005.674999999999</v>
      </c>
      <c r="Z143" s="9">
        <v>5.68</v>
      </c>
      <c r="AA143" s="5">
        <v>1247.47</v>
      </c>
      <c r="AL143" s="5" t="str">
        <f t="shared" si="30"/>
        <v/>
      </c>
      <c r="AN143" s="5" t="str">
        <f t="shared" si="36"/>
        <v/>
      </c>
      <c r="AP143" s="5" t="str">
        <f t="shared" si="37"/>
        <v/>
      </c>
      <c r="AS143" s="5">
        <f t="shared" si="34"/>
        <v>56310.738750000004</v>
      </c>
      <c r="AT143" s="11">
        <f t="shared" si="31"/>
        <v>1.4363056100276519</v>
      </c>
      <c r="AU143" s="5">
        <f t="shared" si="35"/>
        <v>1436.3056100276519</v>
      </c>
    </row>
    <row r="144" spans="1:47" x14ac:dyDescent="0.3">
      <c r="A144" s="1" t="s">
        <v>250</v>
      </c>
      <c r="B144" s="1" t="s">
        <v>251</v>
      </c>
      <c r="C144" s="1" t="s">
        <v>252</v>
      </c>
      <c r="D144" s="1" t="s">
        <v>253</v>
      </c>
      <c r="E144" s="1" t="s">
        <v>66</v>
      </c>
      <c r="F144" s="1" t="s">
        <v>233</v>
      </c>
      <c r="G144" s="1" t="s">
        <v>54</v>
      </c>
      <c r="H144" s="1" t="s">
        <v>110</v>
      </c>
      <c r="I144" s="2">
        <v>143.38</v>
      </c>
      <c r="J144" s="2">
        <v>35.9</v>
      </c>
      <c r="K144" s="2">
        <f t="shared" si="32"/>
        <v>35.910000000000004</v>
      </c>
      <c r="L144" s="2">
        <f t="shared" si="33"/>
        <v>0</v>
      </c>
      <c r="P144" s="6">
        <v>31.3</v>
      </c>
      <c r="Q144" s="5">
        <v>76548.0625</v>
      </c>
      <c r="R144" s="7">
        <v>4.6100000000000003</v>
      </c>
      <c r="S144" s="5">
        <v>8430.5375000000004</v>
      </c>
      <c r="AL144" s="5" t="str">
        <f t="shared" si="30"/>
        <v/>
      </c>
      <c r="AN144" s="5" t="str">
        <f t="shared" si="36"/>
        <v/>
      </c>
      <c r="AP144" s="5" t="str">
        <f t="shared" si="37"/>
        <v/>
      </c>
      <c r="AS144" s="5">
        <f t="shared" si="34"/>
        <v>84978.6</v>
      </c>
      <c r="AT144" s="11">
        <f t="shared" si="31"/>
        <v>2.1675304324132281</v>
      </c>
      <c r="AU144" s="5">
        <f t="shared" si="35"/>
        <v>2167.530432413228</v>
      </c>
    </row>
    <row r="145" spans="1:47" x14ac:dyDescent="0.3">
      <c r="A145" s="1" t="s">
        <v>250</v>
      </c>
      <c r="B145" s="1" t="s">
        <v>251</v>
      </c>
      <c r="C145" s="1" t="s">
        <v>252</v>
      </c>
      <c r="D145" s="1" t="s">
        <v>253</v>
      </c>
      <c r="E145" s="1" t="s">
        <v>167</v>
      </c>
      <c r="F145" s="1" t="s">
        <v>233</v>
      </c>
      <c r="G145" s="1" t="s">
        <v>54</v>
      </c>
      <c r="H145" s="1" t="s">
        <v>110</v>
      </c>
      <c r="I145" s="2">
        <v>143.38</v>
      </c>
      <c r="J145" s="2">
        <v>35.229999999999997</v>
      </c>
      <c r="K145" s="2">
        <f t="shared" si="32"/>
        <v>27.049999999999997</v>
      </c>
      <c r="L145" s="2">
        <f t="shared" si="33"/>
        <v>8.18</v>
      </c>
      <c r="N145" s="4">
        <v>1.9</v>
      </c>
      <c r="O145" s="5">
        <v>7256.8125</v>
      </c>
      <c r="P145" s="6">
        <v>17.399999999999999</v>
      </c>
      <c r="Q145" s="5">
        <v>42553.875</v>
      </c>
      <c r="R145" s="7">
        <v>7.63</v>
      </c>
      <c r="S145" s="5">
        <v>13953.362499999999</v>
      </c>
      <c r="T145" s="8">
        <v>0.12</v>
      </c>
      <c r="U145" s="5">
        <v>65.834999999999994</v>
      </c>
      <c r="AL145" s="5" t="str">
        <f t="shared" si="30"/>
        <v/>
      </c>
      <c r="AM145" s="3">
        <v>0.28999999999999998</v>
      </c>
      <c r="AN145" s="5">
        <f t="shared" si="36"/>
        <v>2182.54</v>
      </c>
      <c r="AP145" s="5" t="str">
        <f t="shared" si="37"/>
        <v/>
      </c>
      <c r="AQ145" s="2">
        <v>0.32</v>
      </c>
      <c r="AR145" s="2">
        <v>7.57</v>
      </c>
      <c r="AS145" s="5">
        <f t="shared" si="34"/>
        <v>63829.885000000002</v>
      </c>
      <c r="AT145" s="11">
        <f t="shared" si="31"/>
        <v>1.6280948172238259</v>
      </c>
      <c r="AU145" s="5">
        <f t="shared" si="35"/>
        <v>1628.0948172238259</v>
      </c>
    </row>
    <row r="146" spans="1:47" x14ac:dyDescent="0.3">
      <c r="A146" s="1" t="s">
        <v>250</v>
      </c>
      <c r="B146" s="1" t="s">
        <v>251</v>
      </c>
      <c r="C146" s="1" t="s">
        <v>252</v>
      </c>
      <c r="D146" s="1" t="s">
        <v>253</v>
      </c>
      <c r="E146" s="1" t="s">
        <v>67</v>
      </c>
      <c r="F146" s="1" t="s">
        <v>233</v>
      </c>
      <c r="G146" s="1" t="s">
        <v>54</v>
      </c>
      <c r="H146" s="1" t="s">
        <v>110</v>
      </c>
      <c r="I146" s="2">
        <v>143.38</v>
      </c>
      <c r="J146" s="2">
        <v>0.03</v>
      </c>
      <c r="K146" s="2">
        <f t="shared" si="32"/>
        <v>0.03</v>
      </c>
      <c r="L146" s="2">
        <f t="shared" si="33"/>
        <v>0</v>
      </c>
      <c r="P146" s="6">
        <v>0.02</v>
      </c>
      <c r="Q146" s="5">
        <v>48.912500000000001</v>
      </c>
      <c r="R146" s="7">
        <v>0.01</v>
      </c>
      <c r="S146" s="5">
        <v>18.287500000000001</v>
      </c>
      <c r="AL146" s="5" t="str">
        <f t="shared" si="30"/>
        <v/>
      </c>
      <c r="AN146" s="5" t="str">
        <f t="shared" si="36"/>
        <v/>
      </c>
      <c r="AP146" s="5" t="str">
        <f t="shared" si="37"/>
        <v/>
      </c>
      <c r="AS146" s="5">
        <f t="shared" si="34"/>
        <v>67.2</v>
      </c>
      <c r="AT146" s="11">
        <f t="shared" si="31"/>
        <v>1.7140555982114193E-3</v>
      </c>
      <c r="AU146" s="5">
        <f t="shared" si="35"/>
        <v>1.7140555982114194</v>
      </c>
    </row>
    <row r="147" spans="1:47" x14ac:dyDescent="0.3">
      <c r="A147" s="1" t="s">
        <v>254</v>
      </c>
      <c r="B147" s="1" t="s">
        <v>236</v>
      </c>
      <c r="C147" s="1" t="s">
        <v>237</v>
      </c>
      <c r="D147" s="1" t="s">
        <v>238</v>
      </c>
      <c r="E147" s="1" t="s">
        <v>61</v>
      </c>
      <c r="F147" s="1" t="s">
        <v>255</v>
      </c>
      <c r="G147" s="1" t="s">
        <v>54</v>
      </c>
      <c r="H147" s="1" t="s">
        <v>110</v>
      </c>
      <c r="I147" s="2">
        <v>35.479999999999997</v>
      </c>
      <c r="J147" s="2">
        <v>34.99</v>
      </c>
      <c r="K147" s="2">
        <f t="shared" si="32"/>
        <v>4.2699999999999996</v>
      </c>
      <c r="L147" s="2">
        <f t="shared" si="33"/>
        <v>0</v>
      </c>
      <c r="T147" s="8">
        <v>4.2699999999999996</v>
      </c>
      <c r="U147" s="5">
        <v>2342.6287499999999</v>
      </c>
      <c r="AL147" s="5" t="str">
        <f t="shared" si="30"/>
        <v/>
      </c>
      <c r="AN147" s="5" t="str">
        <f t="shared" si="36"/>
        <v/>
      </c>
      <c r="AP147" s="5" t="str">
        <f t="shared" si="37"/>
        <v/>
      </c>
      <c r="AS147" s="5">
        <f t="shared" si="34"/>
        <v>2342.6287499999999</v>
      </c>
      <c r="AT147" s="11">
        <f t="shared" si="31"/>
        <v>5.9752915527805338E-2</v>
      </c>
      <c r="AU147" s="5">
        <f t="shared" si="35"/>
        <v>59.752915527805342</v>
      </c>
    </row>
    <row r="148" spans="1:47" x14ac:dyDescent="0.3">
      <c r="A148" s="1" t="s">
        <v>256</v>
      </c>
      <c r="B148" s="1" t="s">
        <v>257</v>
      </c>
      <c r="C148" s="1" t="s">
        <v>258</v>
      </c>
      <c r="D148" s="1" t="s">
        <v>208</v>
      </c>
      <c r="E148" s="1" t="s">
        <v>167</v>
      </c>
      <c r="F148" s="1" t="s">
        <v>255</v>
      </c>
      <c r="G148" s="1" t="s">
        <v>54</v>
      </c>
      <c r="H148" s="1" t="s">
        <v>110</v>
      </c>
      <c r="I148" s="2">
        <v>155.56</v>
      </c>
      <c r="J148" s="2">
        <v>41.34</v>
      </c>
      <c r="K148" s="2">
        <f t="shared" si="32"/>
        <v>1.1299999999999999</v>
      </c>
      <c r="L148" s="2">
        <f t="shared" si="33"/>
        <v>0</v>
      </c>
      <c r="T148" s="8">
        <v>1.1299999999999999</v>
      </c>
      <c r="U148" s="5">
        <v>619.94624999999996</v>
      </c>
      <c r="AL148" s="5" t="str">
        <f t="shared" si="30"/>
        <v/>
      </c>
      <c r="AN148" s="5" t="str">
        <f t="shared" si="36"/>
        <v/>
      </c>
      <c r="AP148" s="5" t="str">
        <f t="shared" si="37"/>
        <v/>
      </c>
      <c r="AS148" s="5">
        <f t="shared" si="34"/>
        <v>619.94624999999996</v>
      </c>
      <c r="AT148" s="11">
        <f t="shared" si="31"/>
        <v>1.5812832446468392E-2</v>
      </c>
      <c r="AU148" s="5">
        <f t="shared" si="35"/>
        <v>15.812832446468393</v>
      </c>
    </row>
    <row r="149" spans="1:47" x14ac:dyDescent="0.3">
      <c r="A149" s="1" t="s">
        <v>259</v>
      </c>
      <c r="B149" s="1" t="s">
        <v>259</v>
      </c>
      <c r="C149" s="1" t="s">
        <v>282</v>
      </c>
      <c r="D149" s="1" t="s">
        <v>283</v>
      </c>
      <c r="J149" s="2">
        <v>19.54</v>
      </c>
      <c r="K149" s="2">
        <f t="shared" si="32"/>
        <v>0</v>
      </c>
      <c r="L149" s="2">
        <f t="shared" si="33"/>
        <v>5.29</v>
      </c>
      <c r="AL149" s="5" t="str">
        <f t="shared" si="30"/>
        <v/>
      </c>
      <c r="AN149" s="5" t="str">
        <f t="shared" si="36"/>
        <v/>
      </c>
      <c r="AP149" s="5" t="str">
        <f t="shared" si="37"/>
        <v/>
      </c>
      <c r="AR149" s="2">
        <v>5.29</v>
      </c>
      <c r="AS149" s="5">
        <f t="shared" si="34"/>
        <v>0</v>
      </c>
      <c r="AT149" s="11">
        <f t="shared" si="31"/>
        <v>0</v>
      </c>
      <c r="AU149" s="5">
        <f t="shared" si="35"/>
        <v>0</v>
      </c>
    </row>
    <row r="150" spans="1:47" x14ac:dyDescent="0.3">
      <c r="B150" s="29" t="s">
        <v>266</v>
      </c>
      <c r="AS150" s="5">
        <f t="shared" si="34"/>
        <v>0</v>
      </c>
      <c r="AT150" s="11">
        <f t="shared" si="31"/>
        <v>0</v>
      </c>
      <c r="AU150" s="5">
        <f t="shared" si="35"/>
        <v>0</v>
      </c>
    </row>
    <row r="151" spans="1:47" x14ac:dyDescent="0.3">
      <c r="B151" s="1" t="s">
        <v>260</v>
      </c>
      <c r="C151" s="1" t="s">
        <v>103</v>
      </c>
      <c r="D151" s="1" t="s">
        <v>86</v>
      </c>
      <c r="J151" s="2">
        <v>35.489999999999988</v>
      </c>
      <c r="K151" s="2">
        <f>SUM(N151,P151,R151,T151,V151,X151,Z151,AB151,AE151,AG151,AI151)</f>
        <v>26.55</v>
      </c>
      <c r="L151" s="2">
        <f>SUM(M151,AD151,AK151,AM151,AO151,AQ151,AR151)</f>
        <v>0</v>
      </c>
      <c r="AG151" s="9">
        <v>26.55</v>
      </c>
      <c r="AH151" s="5">
        <v>51945.074999999997</v>
      </c>
      <c r="AL151" s="5" t="str">
        <f>IF(AK151&gt;0,AK151*$AL$1,"")</f>
        <v/>
      </c>
      <c r="AN151" s="5" t="str">
        <f>IF(AM151&gt;0,AM151*$AN$1,"")</f>
        <v/>
      </c>
      <c r="AP151" s="5" t="str">
        <f>IF(AO151&gt;0,AO151*$AP$1,"")</f>
        <v/>
      </c>
      <c r="AS151" s="5">
        <f t="shared" si="34"/>
        <v>51945.074999999997</v>
      </c>
      <c r="AT151" s="11">
        <f t="shared" si="31"/>
        <v>1.3249515863580661</v>
      </c>
      <c r="AU151" s="5">
        <f t="shared" si="35"/>
        <v>1324.9515863580662</v>
      </c>
    </row>
    <row r="152" spans="1:47" x14ac:dyDescent="0.3">
      <c r="B152" s="29" t="s">
        <v>267</v>
      </c>
      <c r="AS152" s="5">
        <f t="shared" si="34"/>
        <v>0</v>
      </c>
      <c r="AT152" s="11">
        <f t="shared" si="31"/>
        <v>0</v>
      </c>
      <c r="AU152" s="5">
        <f t="shared" si="35"/>
        <v>0</v>
      </c>
    </row>
    <row r="153" spans="1:47" x14ac:dyDescent="0.3">
      <c r="B153" s="1" t="s">
        <v>261</v>
      </c>
      <c r="C153" s="1" t="s">
        <v>280</v>
      </c>
      <c r="D153" s="1" t="s">
        <v>281</v>
      </c>
      <c r="J153" s="2">
        <v>45.49</v>
      </c>
      <c r="K153" s="2">
        <f>SUM(N153,P153,R153,T153,V153,X153,Z153,AB153,AE153,AG153,AI153)</f>
        <v>35.450000000000003</v>
      </c>
      <c r="L153" s="2">
        <f>SUM(M153,AD153,AK153,AM153,AO153,AQ153,AR153)</f>
        <v>0</v>
      </c>
      <c r="AG153" s="9">
        <v>35.450000000000003</v>
      </c>
      <c r="AH153" s="5">
        <v>69357.924999999988</v>
      </c>
      <c r="AL153" s="5" t="str">
        <f>IF(AK153&gt;0,AK153*$AL$1,"")</f>
        <v/>
      </c>
      <c r="AN153" s="5" t="str">
        <f>IF(AM153&gt;0,AM153*$AN$1,"")</f>
        <v/>
      </c>
      <c r="AP153" s="5" t="str">
        <f>IF(AO153&gt;0,AO153*$AP$1,"")</f>
        <v/>
      </c>
      <c r="AS153" s="5">
        <f t="shared" si="34"/>
        <v>69357.924999999988</v>
      </c>
      <c r="AT153" s="11">
        <f t="shared" si="31"/>
        <v>1.7690973158716923</v>
      </c>
      <c r="AU153" s="5">
        <f t="shared" si="35"/>
        <v>1769.0973158716924</v>
      </c>
    </row>
    <row r="154" spans="1:47" x14ac:dyDescent="0.3">
      <c r="B154" s="29" t="s">
        <v>273</v>
      </c>
      <c r="AS154" s="5">
        <f t="shared" si="34"/>
        <v>0</v>
      </c>
      <c r="AT154" s="11">
        <f t="shared" si="31"/>
        <v>0</v>
      </c>
      <c r="AU154" s="5">
        <f t="shared" si="35"/>
        <v>0</v>
      </c>
    </row>
    <row r="155" spans="1:47" x14ac:dyDescent="0.3">
      <c r="B155" s="1" t="s">
        <v>262</v>
      </c>
      <c r="C155" s="1" t="s">
        <v>275</v>
      </c>
      <c r="D155" s="1" t="s">
        <v>276</v>
      </c>
      <c r="J155" s="2">
        <v>17.04</v>
      </c>
      <c r="K155" s="2">
        <f>SUM(N155,P155,R155,T155,V155,X155,Z155,AB155,AE155,AG155,AI155)</f>
        <v>10.79</v>
      </c>
      <c r="L155" s="2">
        <f>SUM(M155,AD155,AK155,AM155,AO155,AQ155,AR155)</f>
        <v>0</v>
      </c>
      <c r="AG155" s="9">
        <v>10.79</v>
      </c>
      <c r="AH155" s="5">
        <v>21110.634999999998</v>
      </c>
      <c r="AL155" s="5" t="str">
        <f>IF(AK155&gt;0,AK155*$AL$1,"")</f>
        <v/>
      </c>
      <c r="AN155" s="5" t="str">
        <f>IF(AM155&gt;0,AM155*$AN$1,"")</f>
        <v/>
      </c>
      <c r="AP155" s="5" t="str">
        <f>IF(AO155&gt;0,AO155*$AP$1,"")</f>
        <v/>
      </c>
      <c r="AS155" s="5">
        <f t="shared" si="34"/>
        <v>21110.634999999998</v>
      </c>
      <c r="AT155" s="11">
        <f t="shared" si="31"/>
        <v>0.53846431701708219</v>
      </c>
      <c r="AU155" s="5">
        <f t="shared" si="35"/>
        <v>538.46431701708218</v>
      </c>
    </row>
    <row r="156" spans="1:47" x14ac:dyDescent="0.3">
      <c r="B156" s="1" t="s">
        <v>263</v>
      </c>
      <c r="C156" s="1" t="s">
        <v>275</v>
      </c>
      <c r="D156" s="1" t="s">
        <v>276</v>
      </c>
      <c r="J156" s="2">
        <v>14.58</v>
      </c>
      <c r="K156" s="2">
        <f>SUM(N156,P156,R156,T156,V156,X156,Z156,AB156,AE156,AG156,AI156)</f>
        <v>10.35</v>
      </c>
      <c r="L156" s="2">
        <f>SUM(M156,AD156,AK156,AM156,AO156,AQ156,AR156)</f>
        <v>0</v>
      </c>
      <c r="AG156" s="9">
        <v>10.35</v>
      </c>
      <c r="AH156" s="5">
        <v>20249.775000000001</v>
      </c>
      <c r="AL156" s="5" t="str">
        <f>IF(AK156&gt;0,AK156*$AL$1,"")</f>
        <v/>
      </c>
      <c r="AN156" s="5" t="str">
        <f>IF(AM156&gt;0,AM156*$AN$1,"")</f>
        <v/>
      </c>
      <c r="AP156" s="5" t="str">
        <f>IF(AO156&gt;0,AO156*$AP$1,"")</f>
        <v/>
      </c>
      <c r="AS156" s="5">
        <f t="shared" si="34"/>
        <v>20249.775000000001</v>
      </c>
      <c r="AT156" s="11">
        <f t="shared" si="31"/>
        <v>0.5165065506141614</v>
      </c>
      <c r="AU156" s="5">
        <f t="shared" si="35"/>
        <v>516.50655061416137</v>
      </c>
    </row>
    <row r="157" spans="1:47" x14ac:dyDescent="0.3">
      <c r="B157" s="29" t="s">
        <v>272</v>
      </c>
      <c r="AS157" s="5">
        <f t="shared" si="34"/>
        <v>0</v>
      </c>
      <c r="AT157" s="11">
        <f t="shared" si="31"/>
        <v>0</v>
      </c>
      <c r="AU157" s="5">
        <f t="shared" si="35"/>
        <v>0</v>
      </c>
    </row>
    <row r="158" spans="1:47" x14ac:dyDescent="0.3">
      <c r="B158" s="1" t="s">
        <v>271</v>
      </c>
      <c r="C158" s="1" t="s">
        <v>277</v>
      </c>
      <c r="D158" s="1" t="s">
        <v>86</v>
      </c>
      <c r="J158" s="2">
        <v>3.01</v>
      </c>
      <c r="K158" s="2">
        <f>SUM(N158,P158,R158,T158,V158,X158,Z158,AB158,AE158,AG158,AI158)</f>
        <v>2.87</v>
      </c>
      <c r="L158" s="2">
        <f>SUM(M158,AD158,AK158,AM158,AO158,AQ158,AR158)</f>
        <v>0</v>
      </c>
      <c r="AG158" s="9">
        <v>2.87</v>
      </c>
      <c r="AH158" s="5">
        <v>5235.0349999999999</v>
      </c>
      <c r="AL158" s="5" t="str">
        <f>IF(AK158&gt;0,AK158*$AL$1,"")</f>
        <v/>
      </c>
      <c r="AN158" s="5" t="str">
        <f>IF(AM158&gt;0,AM158*$AN$1,"")</f>
        <v/>
      </c>
      <c r="AP158" s="5" t="str">
        <f>IF(AO158&gt;0,AO158*$AP$1,"")</f>
        <v/>
      </c>
      <c r="AS158" s="5">
        <f t="shared" si="34"/>
        <v>5235.0349999999999</v>
      </c>
      <c r="AT158" s="11">
        <f t="shared" si="31"/>
        <v>0.13352888465152851</v>
      </c>
      <c r="AU158" s="5">
        <f t="shared" si="35"/>
        <v>133.52888465152853</v>
      </c>
    </row>
    <row r="159" spans="1:47" x14ac:dyDescent="0.3">
      <c r="B159" s="1" t="s">
        <v>265</v>
      </c>
      <c r="C159" s="1" t="s">
        <v>277</v>
      </c>
      <c r="D159" s="1" t="s">
        <v>86</v>
      </c>
      <c r="J159" s="2">
        <v>9.52</v>
      </c>
      <c r="K159" s="2">
        <f>SUM(N159,P159,R159,T159,V159,X159,Z159,AB159,AE159,AG159,AI159)</f>
        <v>4.6900000000000004</v>
      </c>
      <c r="L159" s="2">
        <f>SUM(M159,AD159,AK159,AM159,AO159,AQ159,AR159)</f>
        <v>0</v>
      </c>
      <c r="AG159" s="9">
        <v>4.6900000000000004</v>
      </c>
      <c r="AH159" s="5">
        <v>8686.86</v>
      </c>
      <c r="AL159" s="5" t="str">
        <f>IF(AK159&gt;0,AK159*$AL$1,"")</f>
        <v/>
      </c>
      <c r="AN159" s="5" t="str">
        <f>IF(AM159&gt;0,AM159*$AN$1,"")</f>
        <v/>
      </c>
      <c r="AP159" s="5" t="str">
        <f>IF(AO159&gt;0,AO159*$AP$1,"")</f>
        <v/>
      </c>
      <c r="AS159" s="5">
        <f t="shared" si="34"/>
        <v>8686.86</v>
      </c>
      <c r="AT159" s="11">
        <f t="shared" si="31"/>
        <v>0.22157382461129241</v>
      </c>
      <c r="AU159" s="5">
        <f t="shared" si="35"/>
        <v>221.57382461129239</v>
      </c>
    </row>
    <row r="160" spans="1:47" x14ac:dyDescent="0.3">
      <c r="B160" s="29" t="s">
        <v>274</v>
      </c>
      <c r="AS160" s="5">
        <f t="shared" si="34"/>
        <v>0</v>
      </c>
      <c r="AT160" s="11">
        <f t="shared" si="31"/>
        <v>0</v>
      </c>
      <c r="AU160" s="5">
        <f t="shared" si="35"/>
        <v>0</v>
      </c>
    </row>
    <row r="161" spans="1:47" x14ac:dyDescent="0.3">
      <c r="B161" s="1" t="s">
        <v>268</v>
      </c>
      <c r="C161" s="1" t="s">
        <v>278</v>
      </c>
      <c r="D161" s="1" t="s">
        <v>279</v>
      </c>
      <c r="J161" s="2">
        <v>7.2</v>
      </c>
      <c r="K161" s="2">
        <f>SUM(N161,P161,R161,T161,V161,X161,Z161,AB161,AE161,AG161,AI161)</f>
        <v>7.32</v>
      </c>
      <c r="L161" s="2">
        <f>SUM(M161,AD161,AK161,AM161,AO161,AQ161,AR161)</f>
        <v>0</v>
      </c>
      <c r="AG161" s="9">
        <v>7.32</v>
      </c>
      <c r="AH161" s="5">
        <v>14321.58</v>
      </c>
      <c r="AL161" s="5" t="str">
        <f>IF(AK161&gt;0,AK161*$AL$1,"")</f>
        <v/>
      </c>
      <c r="AN161" s="5" t="str">
        <f>IF(AM161&gt;0,AM161*$AN$1,"")</f>
        <v/>
      </c>
      <c r="AP161" s="5" t="str">
        <f>IF(AO161&gt;0,AO161*$AP$1,"")</f>
        <v/>
      </c>
      <c r="AS161" s="5">
        <f t="shared" si="34"/>
        <v>14321.58</v>
      </c>
      <c r="AT161" s="11">
        <f t="shared" si="31"/>
        <v>0.36529738652131988</v>
      </c>
      <c r="AU161" s="5">
        <f t="shared" si="35"/>
        <v>365.29738652131988</v>
      </c>
    </row>
    <row r="162" spans="1:47" x14ac:dyDescent="0.3">
      <c r="B162" s="1" t="s">
        <v>269</v>
      </c>
      <c r="C162" s="1" t="s">
        <v>278</v>
      </c>
      <c r="D162" s="1" t="s">
        <v>279</v>
      </c>
      <c r="J162" s="2">
        <v>9.2899999999999991</v>
      </c>
      <c r="K162" s="2">
        <f>SUM(N162,P162,R162,T162,V162,X162,Z162,AB162,AE162,AG162,AI162)</f>
        <v>8.11</v>
      </c>
      <c r="L162" s="2">
        <f>SUM(M162,AD162,AK162,AM162,AO162,AQ162,AR162)</f>
        <v>0</v>
      </c>
      <c r="AG162" s="9">
        <v>8.11</v>
      </c>
      <c r="AH162" s="5">
        <v>15867.215</v>
      </c>
      <c r="AL162" s="5" t="str">
        <f>IF(AK162&gt;0,AK162*$AL$1,"")</f>
        <v/>
      </c>
      <c r="AN162" s="5" t="str">
        <f>IF(AM162&gt;0,AM162*$AN$1,"")</f>
        <v/>
      </c>
      <c r="AP162" s="5" t="str">
        <f>IF(AO162&gt;0,AO162*$AP$1,"")</f>
        <v/>
      </c>
      <c r="AS162" s="5">
        <f t="shared" si="34"/>
        <v>15867.215</v>
      </c>
      <c r="AT162" s="11">
        <f t="shared" si="31"/>
        <v>0.40472155801747328</v>
      </c>
      <c r="AU162" s="5">
        <f t="shared" si="35"/>
        <v>404.72155801747328</v>
      </c>
    </row>
    <row r="163" spans="1:47" x14ac:dyDescent="0.3">
      <c r="B163" s="1" t="s">
        <v>270</v>
      </c>
      <c r="C163" s="1" t="s">
        <v>278</v>
      </c>
      <c r="D163" s="1" t="s">
        <v>279</v>
      </c>
      <c r="J163" s="2">
        <v>0.89</v>
      </c>
      <c r="K163" s="2">
        <f>SUM(N163,P163,R163,T163,V163,X163,Z163,AB163,AE163,AG163,AI163)</f>
        <v>0.43999999999999989</v>
      </c>
      <c r="L163" s="2">
        <f>SUM(M163,AD163,AK163,AM163,AO163,AQ163,AR163)</f>
        <v>0</v>
      </c>
      <c r="AG163" s="9">
        <v>0.43999999999999989</v>
      </c>
      <c r="AH163" s="5">
        <v>860.8599999999999</v>
      </c>
      <c r="AL163" s="5" t="str">
        <f>IF(AK163&gt;0,AK163*$AL$1,"")</f>
        <v/>
      </c>
      <c r="AN163" s="5" t="str">
        <f>IF(AM163&gt;0,AM163*$AN$1,"")</f>
        <v/>
      </c>
      <c r="AP163" s="5" t="str">
        <f>IF(AO163&gt;0,AO163*$AP$1,"")</f>
        <v/>
      </c>
      <c r="AS163" s="5">
        <f t="shared" si="34"/>
        <v>860.8599999999999</v>
      </c>
      <c r="AT163" s="11">
        <f t="shared" si="31"/>
        <v>2.1957766402920863E-2</v>
      </c>
      <c r="AU163" s="5">
        <f t="shared" si="35"/>
        <v>21.957766402920864</v>
      </c>
    </row>
    <row r="164" spans="1:47" ht="15" thickBot="1" x14ac:dyDescent="0.35">
      <c r="B164" s="1" t="s">
        <v>265</v>
      </c>
      <c r="C164" s="1" t="s">
        <v>278</v>
      </c>
      <c r="D164" s="1" t="s">
        <v>279</v>
      </c>
      <c r="J164" s="2">
        <v>8.9600000000000009</v>
      </c>
      <c r="K164" s="2">
        <v>12.27</v>
      </c>
      <c r="L164" s="2">
        <v>0</v>
      </c>
      <c r="AG164" s="9">
        <v>12.27</v>
      </c>
      <c r="AH164" s="5">
        <v>23273.97</v>
      </c>
      <c r="AS164" s="5">
        <f t="shared" si="34"/>
        <v>23273.97</v>
      </c>
      <c r="AT164" s="11">
        <f t="shared" si="31"/>
        <v>0.59364402635572366</v>
      </c>
      <c r="AU164" s="5">
        <f t="shared" si="35"/>
        <v>593.64402635572367</v>
      </c>
    </row>
    <row r="165" spans="1:47" ht="15" thickTop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>
        <f t="shared" ref="K165:AU165" si="38">SUM(K3:K164)</f>
        <v>2136.2662000000005</v>
      </c>
      <c r="L165" s="20">
        <f t="shared" si="38"/>
        <v>414.37279999999987</v>
      </c>
      <c r="M165" s="21">
        <f t="shared" si="38"/>
        <v>0</v>
      </c>
      <c r="N165" s="22">
        <f t="shared" si="38"/>
        <v>116.60000000000001</v>
      </c>
      <c r="O165" s="23">
        <f t="shared" si="38"/>
        <v>430934.625</v>
      </c>
      <c r="P165" s="24">
        <f t="shared" si="38"/>
        <v>625.44999999999982</v>
      </c>
      <c r="Q165" s="23">
        <f t="shared" si="38"/>
        <v>1474729.3437500005</v>
      </c>
      <c r="R165" s="25">
        <f t="shared" si="38"/>
        <v>918.82299999999987</v>
      </c>
      <c r="S165" s="23">
        <f t="shared" si="38"/>
        <v>1625529.1629000008</v>
      </c>
      <c r="T165" s="26">
        <f t="shared" si="38"/>
        <v>254.96099999999998</v>
      </c>
      <c r="U165" s="23">
        <f t="shared" si="38"/>
        <v>136709.57025000002</v>
      </c>
      <c r="V165" s="20">
        <f t="shared" si="38"/>
        <v>0</v>
      </c>
      <c r="W165" s="23">
        <f t="shared" si="38"/>
        <v>0</v>
      </c>
      <c r="X165" s="20">
        <f t="shared" si="38"/>
        <v>0</v>
      </c>
      <c r="Y165" s="23">
        <f t="shared" si="38"/>
        <v>0</v>
      </c>
      <c r="Z165" s="27">
        <f t="shared" si="38"/>
        <v>101.59220000000002</v>
      </c>
      <c r="AA165" s="23">
        <f t="shared" si="38"/>
        <v>21714.637500000004</v>
      </c>
      <c r="AB165" s="28">
        <f t="shared" si="38"/>
        <v>0</v>
      </c>
      <c r="AC165" s="23">
        <f t="shared" si="38"/>
        <v>0</v>
      </c>
      <c r="AD165" s="20">
        <f t="shared" si="38"/>
        <v>0</v>
      </c>
      <c r="AE165" s="20">
        <f t="shared" si="38"/>
        <v>0</v>
      </c>
      <c r="AF165" s="23">
        <f t="shared" si="38"/>
        <v>0</v>
      </c>
      <c r="AG165" s="27">
        <f t="shared" si="38"/>
        <v>118.83999999999997</v>
      </c>
      <c r="AH165" s="23">
        <f t="shared" si="38"/>
        <v>230908.92999999996</v>
      </c>
      <c r="AI165" s="20">
        <f t="shared" si="38"/>
        <v>0</v>
      </c>
      <c r="AJ165" s="23">
        <f t="shared" si="38"/>
        <v>0</v>
      </c>
      <c r="AK165" s="21">
        <f t="shared" si="38"/>
        <v>0.03</v>
      </c>
      <c r="AL165" s="23">
        <f t="shared" si="38"/>
        <v>135.47999999999999</v>
      </c>
      <c r="AM165" s="21">
        <f t="shared" si="38"/>
        <v>14.29</v>
      </c>
      <c r="AN165" s="23">
        <f t="shared" si="38"/>
        <v>107546.54</v>
      </c>
      <c r="AO165" s="20">
        <f t="shared" si="38"/>
        <v>1.75</v>
      </c>
      <c r="AP165" s="23">
        <f t="shared" si="38"/>
        <v>1.75</v>
      </c>
      <c r="AQ165" s="20">
        <f t="shared" si="38"/>
        <v>24.949999999999996</v>
      </c>
      <c r="AR165" s="20">
        <f t="shared" si="38"/>
        <v>373.35279999999995</v>
      </c>
      <c r="AS165" s="23">
        <f t="shared" si="38"/>
        <v>3920526.2693999996</v>
      </c>
      <c r="AT165" s="20">
        <f t="shared" si="38"/>
        <v>100.00000000000003</v>
      </c>
      <c r="AU165" s="23">
        <f t="shared" si="38"/>
        <v>100000</v>
      </c>
    </row>
    <row r="168" spans="1:47" x14ac:dyDescent="0.3">
      <c r="B168" s="29" t="s">
        <v>264</v>
      </c>
      <c r="C168" s="1">
        <f>SUM(K165,L165)</f>
        <v>2550.6390000000001</v>
      </c>
    </row>
  </sheetData>
  <autoFilter ref="A2:AU165" xr:uid="{00000000-0001-0000-0000-000000000000}"/>
  <conditionalFormatting sqref="I172:I257">
    <cfRule type="notContainsText" dxfId="13" priority="22" operator="notContains" text="#########">
      <formula>ISERROR(SEARCH("#########",I172))</formula>
    </cfRule>
  </conditionalFormatting>
  <conditionalFormatting sqref="J200">
    <cfRule type="notContainsText" dxfId="12" priority="130" operator="notContains" text="#########">
      <formula>ISERROR(SEARCH("#########",J200))</formula>
    </cfRule>
  </conditionalFormatting>
  <conditionalFormatting sqref="J215">
    <cfRule type="notContainsText" dxfId="11" priority="131" operator="notContains" text="#########">
      <formula>ISERROR(SEARCH("#########",J215))</formula>
    </cfRule>
  </conditionalFormatting>
  <conditionalFormatting sqref="J218">
    <cfRule type="notContainsText" dxfId="10" priority="132" operator="notContains" text="#########">
      <formula>ISERROR(SEARCH("#########",J218))</formula>
    </cfRule>
  </conditionalFormatting>
  <conditionalFormatting sqref="J228:J230">
    <cfRule type="notContainsText" dxfId="9" priority="133" operator="notContains" text="#########">
      <formula>ISERROR(SEARCH("#########",J228))</formula>
    </cfRule>
  </conditionalFormatting>
  <conditionalFormatting sqref="J234">
    <cfRule type="notContainsText" dxfId="8" priority="136" operator="notContains" text="#########">
      <formula>ISERROR(SEARCH("#########",J234))</formula>
    </cfRule>
  </conditionalFormatting>
  <conditionalFormatting sqref="J239">
    <cfRule type="notContainsText" dxfId="7" priority="137" operator="notContains" text="#########">
      <formula>ISERROR(SEARCH("#########",J239))</formula>
    </cfRule>
  </conditionalFormatting>
  <conditionalFormatting sqref="J243:J245">
    <cfRule type="notContainsText" dxfId="6" priority="138" operator="notContains" text="#########">
      <formula>ISERROR(SEARCH("#########",J243))</formula>
    </cfRule>
  </conditionalFormatting>
  <conditionalFormatting sqref="J247">
    <cfRule type="notContainsText" dxfId="5" priority="141" operator="notContains" text="#########">
      <formula>ISERROR(SEARCH("#########",J247))</formula>
    </cfRule>
  </conditionalFormatting>
  <conditionalFormatting sqref="J253">
    <cfRule type="notContainsText" dxfId="4" priority="142" operator="notContains" text="#########">
      <formula>ISERROR(SEARCH("#########",J253))</formula>
    </cfRule>
  </conditionalFormatting>
  <conditionalFormatting sqref="K166:L166">
    <cfRule type="notContainsText" dxfId="3" priority="175" operator="notContains" text="#########">
      <formula>ISERROR(SEARCH("#########",K166))</formula>
    </cfRule>
  </conditionalFormatting>
  <conditionalFormatting sqref="K168:L168">
    <cfRule type="notContainsText" dxfId="2" priority="177" operator="notContains" text="#########">
      <formula>ISERROR(SEARCH("#########",K168))</formula>
    </cfRule>
  </conditionalFormatting>
  <conditionalFormatting sqref="K170:L170">
    <cfRule type="notContainsText" dxfId="1" priority="179" operator="notContains" text="#########">
      <formula>ISERROR(SEARCH("#########",K170))</formula>
    </cfRule>
  </conditionalFormatting>
  <conditionalFormatting sqref="K204:L204">
    <cfRule type="notContainsText" dxfId="0" priority="181" operator="notContains" text="#########">
      <formula>ISERROR(SEARCH("#########",K204))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FCB9FA-0535-4DE8-9505-A5549BB9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20639-9D09-4CE6-930A-5CAC4247B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David Orthengren</cp:lastModifiedBy>
  <dcterms:created xsi:type="dcterms:W3CDTF">2024-05-21T14:54:15Z</dcterms:created>
  <dcterms:modified xsi:type="dcterms:W3CDTF">2024-08-02T18:30:17Z</dcterms:modified>
</cp:coreProperties>
</file>