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CD10\Tabular2\"/>
    </mc:Choice>
  </mc:AlternateContent>
  <xr:revisionPtr revIDLastSave="0" documentId="13_ncr:1_{CBC18346-D8D0-4438-B646-3994A5D125DD}" xr6:coauthVersionLast="47" xr6:coauthVersionMax="47" xr10:uidLastSave="{00000000-0000-0000-0000-000000000000}"/>
  <bookViews>
    <workbookView xWindow="-216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R198" i="1"/>
  <c r="AQ198" i="1"/>
  <c r="AO198" i="1"/>
  <c r="AM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AP197" i="1"/>
  <c r="AN197" i="1"/>
  <c r="AL197" i="1"/>
  <c r="L197" i="1"/>
  <c r="K197" i="1"/>
  <c r="AP196" i="1"/>
  <c r="AN196" i="1"/>
  <c r="AL196" i="1"/>
  <c r="L196" i="1"/>
  <c r="K196" i="1"/>
  <c r="AP189" i="1"/>
  <c r="AN189" i="1"/>
  <c r="AL189" i="1"/>
  <c r="L189" i="1"/>
  <c r="K189" i="1"/>
  <c r="AP195" i="1"/>
  <c r="AN195" i="1"/>
  <c r="AL195" i="1"/>
  <c r="L195" i="1"/>
  <c r="K195" i="1"/>
  <c r="AP194" i="1"/>
  <c r="AN194" i="1"/>
  <c r="AL194" i="1"/>
  <c r="L194" i="1"/>
  <c r="K194" i="1"/>
  <c r="AP193" i="1"/>
  <c r="AN193" i="1"/>
  <c r="AL193" i="1"/>
  <c r="L193" i="1"/>
  <c r="K193" i="1"/>
  <c r="AP192" i="1"/>
  <c r="AN192" i="1"/>
  <c r="AL192" i="1"/>
  <c r="L192" i="1"/>
  <c r="K192" i="1"/>
  <c r="AP191" i="1"/>
  <c r="AN191" i="1"/>
  <c r="AL191" i="1"/>
  <c r="L191" i="1"/>
  <c r="K191" i="1"/>
  <c r="AP187" i="1"/>
  <c r="AN187" i="1"/>
  <c r="AL187" i="1"/>
  <c r="L187" i="1"/>
  <c r="K187" i="1"/>
  <c r="AP185" i="1"/>
  <c r="AN185" i="1"/>
  <c r="AL185" i="1"/>
  <c r="L185" i="1"/>
  <c r="K185" i="1"/>
  <c r="AP184" i="1"/>
  <c r="AN184" i="1"/>
  <c r="AL184" i="1"/>
  <c r="L184" i="1"/>
  <c r="K184" i="1"/>
  <c r="AP183" i="1"/>
  <c r="AN183" i="1"/>
  <c r="AL183" i="1"/>
  <c r="L183" i="1"/>
  <c r="K183" i="1"/>
  <c r="AP182" i="1"/>
  <c r="AN182" i="1"/>
  <c r="AL182" i="1"/>
  <c r="L182" i="1"/>
  <c r="K182" i="1"/>
  <c r="AP179" i="1"/>
  <c r="AN179" i="1"/>
  <c r="AL179" i="1"/>
  <c r="L179" i="1"/>
  <c r="K179" i="1"/>
  <c r="AP181" i="1"/>
  <c r="AN181" i="1"/>
  <c r="AL181" i="1"/>
  <c r="L181" i="1"/>
  <c r="K181" i="1"/>
  <c r="AP178" i="1"/>
  <c r="AN178" i="1"/>
  <c r="AL178" i="1"/>
  <c r="L178" i="1"/>
  <c r="K178" i="1"/>
  <c r="AP176" i="1"/>
  <c r="AN176" i="1"/>
  <c r="AL176" i="1"/>
  <c r="L176" i="1"/>
  <c r="K176" i="1"/>
  <c r="AP175" i="1"/>
  <c r="AN175" i="1"/>
  <c r="AL175" i="1"/>
  <c r="L175" i="1"/>
  <c r="K175" i="1"/>
  <c r="AP174" i="1"/>
  <c r="AN174" i="1"/>
  <c r="AL174" i="1"/>
  <c r="L174" i="1"/>
  <c r="K174" i="1"/>
  <c r="AP173" i="1"/>
  <c r="AN173" i="1"/>
  <c r="AL173" i="1"/>
  <c r="L173" i="1"/>
  <c r="K173" i="1"/>
  <c r="AP172" i="1"/>
  <c r="AN172" i="1"/>
  <c r="AL172" i="1"/>
  <c r="L172" i="1"/>
  <c r="K172" i="1"/>
  <c r="AP171" i="1"/>
  <c r="AN171" i="1"/>
  <c r="AL171" i="1"/>
  <c r="L171" i="1"/>
  <c r="K171" i="1"/>
  <c r="AP170" i="1"/>
  <c r="AN170" i="1"/>
  <c r="AL170" i="1"/>
  <c r="L170" i="1"/>
  <c r="K170" i="1"/>
  <c r="AP169" i="1"/>
  <c r="AN169" i="1"/>
  <c r="AL169" i="1"/>
  <c r="L169" i="1"/>
  <c r="K169" i="1"/>
  <c r="AP168" i="1"/>
  <c r="AN168" i="1"/>
  <c r="AL168" i="1"/>
  <c r="L168" i="1"/>
  <c r="K168" i="1"/>
  <c r="AP167" i="1"/>
  <c r="AN167" i="1"/>
  <c r="AL167" i="1"/>
  <c r="L167" i="1"/>
  <c r="K167" i="1"/>
  <c r="AP166" i="1"/>
  <c r="AN166" i="1"/>
  <c r="AL166" i="1"/>
  <c r="L166" i="1"/>
  <c r="K166" i="1"/>
  <c r="AP165" i="1"/>
  <c r="AN165" i="1"/>
  <c r="AL165" i="1"/>
  <c r="L165" i="1"/>
  <c r="K165" i="1"/>
  <c r="AP164" i="1"/>
  <c r="AN164" i="1"/>
  <c r="AL164" i="1"/>
  <c r="L164" i="1"/>
  <c r="K164" i="1"/>
  <c r="AP163" i="1"/>
  <c r="AN163" i="1"/>
  <c r="AL163" i="1"/>
  <c r="L163" i="1"/>
  <c r="K163" i="1"/>
  <c r="AP162" i="1"/>
  <c r="AN162" i="1"/>
  <c r="AL162" i="1"/>
  <c r="L162" i="1"/>
  <c r="K162" i="1"/>
  <c r="AP161" i="1"/>
  <c r="AN161" i="1"/>
  <c r="AL161" i="1"/>
  <c r="L161" i="1"/>
  <c r="K161" i="1"/>
  <c r="AP160" i="1"/>
  <c r="AN160" i="1"/>
  <c r="AL160" i="1"/>
  <c r="L160" i="1"/>
  <c r="K160" i="1"/>
  <c r="AP159" i="1"/>
  <c r="AN159" i="1"/>
  <c r="AL159" i="1"/>
  <c r="L159" i="1"/>
  <c r="K159" i="1"/>
  <c r="AP158" i="1"/>
  <c r="AN158" i="1"/>
  <c r="AL158" i="1"/>
  <c r="L158" i="1"/>
  <c r="K158" i="1"/>
  <c r="AP157" i="1"/>
  <c r="AN157" i="1"/>
  <c r="AL157" i="1"/>
  <c r="L157" i="1"/>
  <c r="K157" i="1"/>
  <c r="AP156" i="1"/>
  <c r="AN156" i="1"/>
  <c r="AL156" i="1"/>
  <c r="L156" i="1"/>
  <c r="K156" i="1"/>
  <c r="AP155" i="1"/>
  <c r="AN155" i="1"/>
  <c r="AL155" i="1"/>
  <c r="L155" i="1"/>
  <c r="K155" i="1"/>
  <c r="AP154" i="1"/>
  <c r="AN154" i="1"/>
  <c r="AL154" i="1"/>
  <c r="L154" i="1"/>
  <c r="K154" i="1"/>
  <c r="AP153" i="1"/>
  <c r="AN153" i="1"/>
  <c r="AL153" i="1"/>
  <c r="L153" i="1"/>
  <c r="K153" i="1"/>
  <c r="AP152" i="1"/>
  <c r="AN152" i="1"/>
  <c r="AL152" i="1"/>
  <c r="L152" i="1"/>
  <c r="K152" i="1"/>
  <c r="AP151" i="1"/>
  <c r="AN151" i="1"/>
  <c r="AL151" i="1"/>
  <c r="L151" i="1"/>
  <c r="K151" i="1"/>
  <c r="AP150" i="1"/>
  <c r="AN150" i="1"/>
  <c r="AL150" i="1"/>
  <c r="L150" i="1"/>
  <c r="K150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K198" i="1" l="1"/>
  <c r="AN198" i="1"/>
  <c r="AP198" i="1"/>
  <c r="AL198" i="1"/>
  <c r="AS198" i="1"/>
  <c r="AT194" i="1" s="1"/>
  <c r="L198" i="1"/>
  <c r="AT83" i="1" l="1"/>
  <c r="AU83" i="1" s="1"/>
  <c r="AT32" i="1"/>
  <c r="AU32" i="1" s="1"/>
  <c r="AT89" i="1"/>
  <c r="AU89" i="1" s="1"/>
  <c r="AT193" i="1"/>
  <c r="AT59" i="1"/>
  <c r="AU59" i="1" s="1"/>
  <c r="AT8" i="1"/>
  <c r="AU8" i="1" s="1"/>
  <c r="AT86" i="1"/>
  <c r="AU86" i="1" s="1"/>
  <c r="AT157" i="1"/>
  <c r="AU157" i="1" s="1"/>
  <c r="AT129" i="1"/>
  <c r="AU129" i="1" s="1"/>
  <c r="AT51" i="1"/>
  <c r="AU51" i="1" s="1"/>
  <c r="AT191" i="1"/>
  <c r="AU191" i="1" s="1"/>
  <c r="AT34" i="1"/>
  <c r="AU34" i="1" s="1"/>
  <c r="AT106" i="1"/>
  <c r="AU106" i="1" s="1"/>
  <c r="AT142" i="1"/>
  <c r="AU142" i="1" s="1"/>
  <c r="AT12" i="1"/>
  <c r="AU12" i="1" s="1"/>
  <c r="AT66" i="1"/>
  <c r="AU66" i="1" s="1"/>
  <c r="AT173" i="1"/>
  <c r="AU173" i="1" s="1"/>
  <c r="AT29" i="1"/>
  <c r="AU29" i="1" s="1"/>
  <c r="AT137" i="1"/>
  <c r="AU137" i="1" s="1"/>
  <c r="AT14" i="1"/>
  <c r="AU14" i="1" s="1"/>
  <c r="AT50" i="1"/>
  <c r="AU50" i="1" s="1"/>
  <c r="AT128" i="1"/>
  <c r="AU128" i="1" s="1"/>
  <c r="AT169" i="1"/>
  <c r="AU169" i="1" s="1"/>
  <c r="AT69" i="1"/>
  <c r="AU69" i="1" s="1"/>
  <c r="AT141" i="1"/>
  <c r="AU141" i="1" s="1"/>
  <c r="AT56" i="1"/>
  <c r="AU56" i="1" s="1"/>
  <c r="AT63" i="1"/>
  <c r="AU63" i="1" s="1"/>
  <c r="AT135" i="1"/>
  <c r="AU135" i="1" s="1"/>
  <c r="AT4" i="1"/>
  <c r="AU4" i="1" s="1"/>
  <c r="AT40" i="1"/>
  <c r="AU40" i="1" s="1"/>
  <c r="AT76" i="1"/>
  <c r="AU76" i="1" s="1"/>
  <c r="AT112" i="1"/>
  <c r="AU112" i="1" s="1"/>
  <c r="AT148" i="1"/>
  <c r="AU148" i="1" s="1"/>
  <c r="AT180" i="1"/>
  <c r="AU180" i="1" s="1"/>
  <c r="AT78" i="1"/>
  <c r="AU78" i="1" s="1"/>
  <c r="AT132" i="1"/>
  <c r="AU132" i="1" s="1"/>
  <c r="AT182" i="1"/>
  <c r="AU182" i="1" s="1"/>
  <c r="AT71" i="1"/>
  <c r="AU71" i="1" s="1"/>
  <c r="AT143" i="1"/>
  <c r="AU143" i="1" s="1"/>
  <c r="AT20" i="1"/>
  <c r="AU20" i="1" s="1"/>
  <c r="AT62" i="1"/>
  <c r="AU62" i="1" s="1"/>
  <c r="AT98" i="1"/>
  <c r="AU98" i="1" s="1"/>
  <c r="AT134" i="1"/>
  <c r="AU134" i="1" s="1"/>
  <c r="AT15" i="1"/>
  <c r="AU15" i="1" s="1"/>
  <c r="AT81" i="1"/>
  <c r="AU81" i="1" s="1"/>
  <c r="AT163" i="1"/>
  <c r="AU163" i="1" s="1"/>
  <c r="AT75" i="1"/>
  <c r="AU75" i="1" s="1"/>
  <c r="AT147" i="1"/>
  <c r="AU147" i="1" s="1"/>
  <c r="AT10" i="1"/>
  <c r="AU10" i="1" s="1"/>
  <c r="AT46" i="1"/>
  <c r="AU46" i="1" s="1"/>
  <c r="AT82" i="1"/>
  <c r="AU82" i="1" s="1"/>
  <c r="AT118" i="1"/>
  <c r="AU118" i="1" s="1"/>
  <c r="AT153" i="1"/>
  <c r="AU153" i="1" s="1"/>
  <c r="AT186" i="1"/>
  <c r="AU186" i="1" s="1"/>
  <c r="AT30" i="1"/>
  <c r="AU30" i="1" s="1"/>
  <c r="AT84" i="1"/>
  <c r="AU84" i="1" s="1"/>
  <c r="AT138" i="1"/>
  <c r="AU138" i="1" s="1"/>
  <c r="AT7" i="1"/>
  <c r="AU7" i="1" s="1"/>
  <c r="AT25" i="1"/>
  <c r="AU25" i="1" s="1"/>
  <c r="AT43" i="1"/>
  <c r="AU43" i="1" s="1"/>
  <c r="AT61" i="1"/>
  <c r="AU61" i="1" s="1"/>
  <c r="AT79" i="1"/>
  <c r="AU79" i="1" s="1"/>
  <c r="AT97" i="1"/>
  <c r="AU97" i="1" s="1"/>
  <c r="AT115" i="1"/>
  <c r="AU115" i="1" s="1"/>
  <c r="AT133" i="1"/>
  <c r="AU133" i="1" s="1"/>
  <c r="AT151" i="1"/>
  <c r="AU151" i="1" s="1"/>
  <c r="AT168" i="1"/>
  <c r="AU168" i="1" s="1"/>
  <c r="AT13" i="1"/>
  <c r="AU13" i="1" s="1"/>
  <c r="AT31" i="1"/>
  <c r="AU31" i="1" s="1"/>
  <c r="AT49" i="1"/>
  <c r="AU49" i="1" s="1"/>
  <c r="AT67" i="1"/>
  <c r="AU67" i="1" s="1"/>
  <c r="AT85" i="1"/>
  <c r="AU85" i="1" s="1"/>
  <c r="AT103" i="1"/>
  <c r="AU103" i="1" s="1"/>
  <c r="AT121" i="1"/>
  <c r="AU121" i="1" s="1"/>
  <c r="AT139" i="1"/>
  <c r="AU139" i="1" s="1"/>
  <c r="AT156" i="1"/>
  <c r="AU156" i="1" s="1"/>
  <c r="AT174" i="1"/>
  <c r="AU174" i="1" s="1"/>
  <c r="AT183" i="1"/>
  <c r="AU183" i="1" s="1"/>
  <c r="AT195" i="1"/>
  <c r="AU195" i="1" s="1"/>
  <c r="AT108" i="1"/>
  <c r="AU108" i="1" s="1"/>
  <c r="AT175" i="1"/>
  <c r="AU175" i="1" s="1"/>
  <c r="AT196" i="1"/>
  <c r="AU196" i="1" s="1"/>
  <c r="AT18" i="1"/>
  <c r="AU18" i="1" s="1"/>
  <c r="AT36" i="1"/>
  <c r="AU36" i="1" s="1"/>
  <c r="AT54" i="1"/>
  <c r="AU54" i="1" s="1"/>
  <c r="AT72" i="1"/>
  <c r="AU72" i="1" s="1"/>
  <c r="AT90" i="1"/>
  <c r="AU90" i="1" s="1"/>
  <c r="AT126" i="1"/>
  <c r="AU126" i="1" s="1"/>
  <c r="AT144" i="1"/>
  <c r="AU144" i="1" s="1"/>
  <c r="AT161" i="1"/>
  <c r="AU161" i="1" s="1"/>
  <c r="AT184" i="1"/>
  <c r="AU184" i="1" s="1"/>
  <c r="AT109" i="1"/>
  <c r="AU109" i="1" s="1"/>
  <c r="AT19" i="1"/>
  <c r="AU19" i="1" s="1"/>
  <c r="AT127" i="1"/>
  <c r="AU127" i="1" s="1"/>
  <c r="AT55" i="1"/>
  <c r="AU55" i="1" s="1"/>
  <c r="AT91" i="1"/>
  <c r="AU91" i="1" s="1"/>
  <c r="AT37" i="1"/>
  <c r="AU37" i="1" s="1"/>
  <c r="AT145" i="1"/>
  <c r="AU145" i="1" s="1"/>
  <c r="AT162" i="1"/>
  <c r="AU162" i="1" s="1"/>
  <c r="AT73" i="1"/>
  <c r="AU73" i="1" s="1"/>
  <c r="AT188" i="1"/>
  <c r="AU188" i="1" s="1"/>
  <c r="AT11" i="1"/>
  <c r="AU11" i="1" s="1"/>
  <c r="AT47" i="1"/>
  <c r="AU47" i="1" s="1"/>
  <c r="AT119" i="1"/>
  <c r="AU119" i="1" s="1"/>
  <c r="AT154" i="1"/>
  <c r="AU154" i="1" s="1"/>
  <c r="AT187" i="1"/>
  <c r="AU187" i="1" s="1"/>
  <c r="AT74" i="1"/>
  <c r="AU74" i="1" s="1"/>
  <c r="AT110" i="1"/>
  <c r="AU110" i="1" s="1"/>
  <c r="AT146" i="1"/>
  <c r="AU146" i="1" s="1"/>
  <c r="AT33" i="1"/>
  <c r="AU33" i="1" s="1"/>
  <c r="AT105" i="1"/>
  <c r="AU105" i="1" s="1"/>
  <c r="AT179" i="1"/>
  <c r="AU179" i="1" s="1"/>
  <c r="AT27" i="1"/>
  <c r="AU27" i="1" s="1"/>
  <c r="AT99" i="1"/>
  <c r="AU99" i="1" s="1"/>
  <c r="AT164" i="1"/>
  <c r="AU164" i="1" s="1"/>
  <c r="AT22" i="1"/>
  <c r="AU22" i="1" s="1"/>
  <c r="AT58" i="1"/>
  <c r="AU58" i="1" s="1"/>
  <c r="AT94" i="1"/>
  <c r="AU94" i="1" s="1"/>
  <c r="AT130" i="1"/>
  <c r="AU130" i="1" s="1"/>
  <c r="AT165" i="1"/>
  <c r="AU165" i="1" s="1"/>
  <c r="AT190" i="1"/>
  <c r="AT48" i="1"/>
  <c r="AU48" i="1" s="1"/>
  <c r="AT102" i="1"/>
  <c r="AU102" i="1" s="1"/>
  <c r="AT155" i="1"/>
  <c r="AU155" i="1" s="1"/>
  <c r="AT189" i="1"/>
  <c r="AU189" i="1" s="1"/>
  <c r="AT17" i="1"/>
  <c r="AU17" i="1" s="1"/>
  <c r="AT53" i="1"/>
  <c r="AU53" i="1" s="1"/>
  <c r="AT125" i="1"/>
  <c r="AU125" i="1" s="1"/>
  <c r="AT160" i="1"/>
  <c r="AU160" i="1" s="1"/>
  <c r="AT38" i="1"/>
  <c r="AU38" i="1" s="1"/>
  <c r="AT80" i="1"/>
  <c r="AU80" i="1" s="1"/>
  <c r="AT116" i="1"/>
  <c r="AU116" i="1" s="1"/>
  <c r="AT152" i="1"/>
  <c r="AU152" i="1" s="1"/>
  <c r="AT45" i="1"/>
  <c r="AU45" i="1" s="1"/>
  <c r="AT117" i="1"/>
  <c r="AU117" i="1" s="1"/>
  <c r="AT185" i="1"/>
  <c r="AU185" i="1" s="1"/>
  <c r="AT39" i="1"/>
  <c r="AU39" i="1" s="1"/>
  <c r="AT111" i="1"/>
  <c r="AU111" i="1" s="1"/>
  <c r="AT176" i="1"/>
  <c r="AU176" i="1" s="1"/>
  <c r="AT28" i="1"/>
  <c r="AU28" i="1" s="1"/>
  <c r="AT64" i="1"/>
  <c r="AU64" i="1" s="1"/>
  <c r="AT100" i="1"/>
  <c r="AU100" i="1" s="1"/>
  <c r="AT136" i="1"/>
  <c r="AU136" i="1" s="1"/>
  <c r="AT171" i="1"/>
  <c r="AU171" i="1" s="1"/>
  <c r="AT6" i="1"/>
  <c r="AU6" i="1" s="1"/>
  <c r="AT60" i="1"/>
  <c r="AU60" i="1" s="1"/>
  <c r="AT114" i="1"/>
  <c r="AU114" i="1" s="1"/>
  <c r="AT167" i="1"/>
  <c r="AU167" i="1" s="1"/>
  <c r="AT178" i="1"/>
  <c r="AU178" i="1" s="1"/>
  <c r="AT23" i="1"/>
  <c r="AU23" i="1" s="1"/>
  <c r="AT95" i="1"/>
  <c r="AU95" i="1" s="1"/>
  <c r="AT131" i="1"/>
  <c r="AU131" i="1" s="1"/>
  <c r="AT166" i="1"/>
  <c r="AU166" i="1" s="1"/>
  <c r="AT44" i="1"/>
  <c r="AU44" i="1" s="1"/>
  <c r="AT122" i="1"/>
  <c r="AU122" i="1" s="1"/>
  <c r="AT57" i="1"/>
  <c r="AU57" i="1" s="1"/>
  <c r="AT197" i="1"/>
  <c r="AU197" i="1" s="1"/>
  <c r="AT123" i="1"/>
  <c r="AU123" i="1" s="1"/>
  <c r="AT70" i="1"/>
  <c r="AU70" i="1" s="1"/>
  <c r="AT120" i="1"/>
  <c r="AU120" i="1" s="1"/>
  <c r="AT65" i="1"/>
  <c r="AU65" i="1" s="1"/>
  <c r="AT101" i="1"/>
  <c r="AU101" i="1" s="1"/>
  <c r="AT172" i="1"/>
  <c r="AU172" i="1" s="1"/>
  <c r="AT92" i="1"/>
  <c r="AU92" i="1" s="1"/>
  <c r="AT24" i="1"/>
  <c r="AU24" i="1" s="1"/>
  <c r="AT35" i="1"/>
  <c r="AU35" i="1" s="1"/>
  <c r="AT107" i="1"/>
  <c r="AU107" i="1" s="1"/>
  <c r="AT5" i="1"/>
  <c r="AU5" i="1" s="1"/>
  <c r="AT41" i="1"/>
  <c r="AU41" i="1" s="1"/>
  <c r="AT77" i="1"/>
  <c r="AU77" i="1" s="1"/>
  <c r="AT113" i="1"/>
  <c r="AU113" i="1" s="1"/>
  <c r="AT149" i="1"/>
  <c r="AU149" i="1" s="1"/>
  <c r="AT181" i="1"/>
  <c r="AU181" i="1" s="1"/>
  <c r="AT26" i="1"/>
  <c r="AU26" i="1" s="1"/>
  <c r="AT68" i="1"/>
  <c r="AU68" i="1" s="1"/>
  <c r="AT104" i="1"/>
  <c r="AU104" i="1" s="1"/>
  <c r="AT140" i="1"/>
  <c r="AU140" i="1" s="1"/>
  <c r="AT21" i="1"/>
  <c r="AU21" i="1" s="1"/>
  <c r="AT93" i="1"/>
  <c r="AU93" i="1" s="1"/>
  <c r="AT170" i="1"/>
  <c r="AU170" i="1" s="1"/>
  <c r="AT9" i="1"/>
  <c r="AU9" i="1" s="1"/>
  <c r="AT87" i="1"/>
  <c r="AU87" i="1" s="1"/>
  <c r="AT158" i="1"/>
  <c r="AU158" i="1" s="1"/>
  <c r="AT16" i="1"/>
  <c r="AU16" i="1" s="1"/>
  <c r="AT52" i="1"/>
  <c r="AU52" i="1" s="1"/>
  <c r="AT88" i="1"/>
  <c r="AU88" i="1" s="1"/>
  <c r="AT124" i="1"/>
  <c r="AU124" i="1" s="1"/>
  <c r="AT159" i="1"/>
  <c r="AU159" i="1" s="1"/>
  <c r="AT192" i="1"/>
  <c r="AU192" i="1" s="1"/>
  <c r="AT42" i="1"/>
  <c r="AU42" i="1" s="1"/>
  <c r="AT96" i="1"/>
  <c r="AU96" i="1" s="1"/>
  <c r="AT150" i="1"/>
  <c r="AU150" i="1" s="1"/>
  <c r="AT177" i="1"/>
  <c r="AU177" i="1" s="1"/>
  <c r="C201" i="1"/>
  <c r="AT3" i="1"/>
  <c r="AU3" i="1" s="1"/>
  <c r="AU194" i="1"/>
  <c r="AU193" i="1"/>
  <c r="AT198" i="1" l="1"/>
  <c r="AU198" i="1"/>
</calcChain>
</file>

<file path=xl/sharedStrings.xml><?xml version="1.0" encoding="utf-8"?>
<sst xmlns="http://schemas.openxmlformats.org/spreadsheetml/2006/main" count="1494" uniqueCount="395">
  <si>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</si>
  <si>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</si>
  <si>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</si>
  <si>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</si>
  <si>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</si>
  <si>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</si>
  <si>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</si>
  <si>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</si>
  <si>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</si>
  <si>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</si>
  <si>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</si>
  <si>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</si>
  <si>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</si>
  <si>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</si>
  <si>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</si>
  <si>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</si>
  <si>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</si>
  <si>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</si>
  <si>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</si>
  <si>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</si>
  <si>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</si>
  <si>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</si>
  <si>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</si>
  <si>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</si>
  <si>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</si>
  <si>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</si>
  <si>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</si>
  <si>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</si>
  <si>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</si>
  <si>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</si>
  <si>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</si>
  <si>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</si>
  <si>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</si>
  <si>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</si>
  <si>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</si>
  <si>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</si>
  <si>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</si>
  <si>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</si>
  <si>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</si>
  <si>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</si>
  <si>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</si>
  <si>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</si>
  <si>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</si>
  <si>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</si>
  <si>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</si>
  <si>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</si>
  <si>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</si>
  <si>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</si>
  <si>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01-006-0100</t>
  </si>
  <si>
    <t>MARY L TEBORG</t>
  </si>
  <si>
    <t>11125 SALEM AVE</t>
  </si>
  <si>
    <t>NORWOOD YOUNG AMERICA, MN 55397</t>
  </si>
  <si>
    <t>NENW</t>
  </si>
  <si>
    <t>06</t>
  </si>
  <si>
    <t>115</t>
  </si>
  <si>
    <t>025</t>
  </si>
  <si>
    <t>NWNW</t>
  </si>
  <si>
    <t>01-006-0200</t>
  </si>
  <si>
    <t>SWNW</t>
  </si>
  <si>
    <t>01-006-0400</t>
  </si>
  <si>
    <t>JON D &amp; BECKY C BARTILSON</t>
  </si>
  <si>
    <t>13950 114TH ST</t>
  </si>
  <si>
    <t>SENW</t>
  </si>
  <si>
    <t>01-006-0900</t>
  </si>
  <si>
    <t>01-006-1100</t>
  </si>
  <si>
    <t>MICHAEL J PHELPS</t>
  </si>
  <si>
    <t>14070 114TH ST</t>
  </si>
  <si>
    <t>NESW</t>
  </si>
  <si>
    <t>NWSW</t>
  </si>
  <si>
    <t>01-006-1300</t>
  </si>
  <si>
    <t>ALAN R BUCKENTINE</t>
  </si>
  <si>
    <t>11575 COUNTY ROAD 152</t>
  </si>
  <si>
    <t>COLOGNE, MN 55322</t>
  </si>
  <si>
    <t>02-023-0100</t>
  </si>
  <si>
    <t>VIRGIL M &amp; PHYLLIS A STENDER REVOCABLE T</t>
  </si>
  <si>
    <t>9990 VEGA AVE</t>
  </si>
  <si>
    <t>SESW</t>
  </si>
  <si>
    <t>23</t>
  </si>
  <si>
    <t>116</t>
  </si>
  <si>
    <t>026</t>
  </si>
  <si>
    <t>02-023-0200</t>
  </si>
  <si>
    <t>WILLIAM M &amp; MARGARET M LUETH</t>
  </si>
  <si>
    <t>9555 COUNTY ROAD 135</t>
  </si>
  <si>
    <t>SWSW</t>
  </si>
  <si>
    <t>02-023-0600</t>
  </si>
  <si>
    <t>RICHARD A &amp; SUSAN E STEINHAGEN</t>
  </si>
  <si>
    <t>17125 110TH ST</t>
  </si>
  <si>
    <t>NESE</t>
  </si>
  <si>
    <t>02-023-0910</t>
  </si>
  <si>
    <t>HARLAN T &amp; JOAN ANDERSON</t>
  </si>
  <si>
    <t>9155 TILLER AVE</t>
  </si>
  <si>
    <t>NWSE</t>
  </si>
  <si>
    <t>02-023-1000</t>
  </si>
  <si>
    <t>TIMOTHY F &amp; DEANN BUSS</t>
  </si>
  <si>
    <t>15361 VILLAGE WOODS DR</t>
  </si>
  <si>
    <t>EDEN PRAIRIE, MN 55347</t>
  </si>
  <si>
    <t>SWSE</t>
  </si>
  <si>
    <t>SESE</t>
  </si>
  <si>
    <t>02-023-1110</t>
  </si>
  <si>
    <t>BRADLEY &amp; PAMELA J JOHNSON</t>
  </si>
  <si>
    <t>15225 92ND ST</t>
  </si>
  <si>
    <t>02-023-1200</t>
  </si>
  <si>
    <t>SARAH WINDLAND</t>
  </si>
  <si>
    <t>15305 92ND ST</t>
  </si>
  <si>
    <t>02-023-1400</t>
  </si>
  <si>
    <t>02-024-0100</t>
  </si>
  <si>
    <t>AUGUST &amp; TERESA KREYE JT REV TRUST</t>
  </si>
  <si>
    <t>301 LINCOLN ST</t>
  </si>
  <si>
    <t>NYA, MN 55397</t>
  </si>
  <si>
    <t>24</t>
  </si>
  <si>
    <t>02-024-0900</t>
  </si>
  <si>
    <t>JAMES J WABBE</t>
  </si>
  <si>
    <t>15025 92ND ST</t>
  </si>
  <si>
    <t>02-024-0910</t>
  </si>
  <si>
    <t>BRUCE C &amp; CHERYL M CLARK REVOCABLE TRUST</t>
  </si>
  <si>
    <t>15425 102ND ST</t>
  </si>
  <si>
    <t>02-024-0920</t>
  </si>
  <si>
    <t>FREDERICK N BEIER CREDIT TRUST</t>
  </si>
  <si>
    <t>1065 77TH ST W</t>
  </si>
  <si>
    <t>VICTORIA, MN 55386</t>
  </si>
  <si>
    <t>02-025-0110</t>
  </si>
  <si>
    <t>CHRISTOPHER CARLSON</t>
  </si>
  <si>
    <t>9770 STEWART AVE</t>
  </si>
  <si>
    <t>25</t>
  </si>
  <si>
    <t>02-025-0120</t>
  </si>
  <si>
    <t>GLENN S MCPADDEN JR</t>
  </si>
  <si>
    <t>9640 STEWART AVE</t>
  </si>
  <si>
    <t>02-025-0200</t>
  </si>
  <si>
    <t>02-025-0300</t>
  </si>
  <si>
    <t>TIMOTHY D &amp; MARY E KRAEMER REV TRUSTS</t>
  </si>
  <si>
    <t>9630 STEWART AVE</t>
  </si>
  <si>
    <t>02-025-0400</t>
  </si>
  <si>
    <t>GLENN S JR &amp; DIANE MCPADDEN</t>
  </si>
  <si>
    <t>02-025-0700</t>
  </si>
  <si>
    <t>02-025-0821</t>
  </si>
  <si>
    <t>DANIEL D FERO</t>
  </si>
  <si>
    <t>14700 102ND ST</t>
  </si>
  <si>
    <t>02-025-0830</t>
  </si>
  <si>
    <t>SETH E &amp; RACHEAL M HOLLAND</t>
  </si>
  <si>
    <t>9835 STEWART AVE</t>
  </si>
  <si>
    <t>02-025-0900</t>
  </si>
  <si>
    <t>DW WOLFF TRUST</t>
  </si>
  <si>
    <t>15455 102ND ST</t>
  </si>
  <si>
    <t>26</t>
  </si>
  <si>
    <t>02-025-1000</t>
  </si>
  <si>
    <t>BRUCE C &amp; CHERYL M CLARK REV TRSTS</t>
  </si>
  <si>
    <t>02-025-1100</t>
  </si>
  <si>
    <t>PATRICK SICHENEDER</t>
  </si>
  <si>
    <t>14055 TACOMA AVE</t>
  </si>
  <si>
    <t>NORWOOD YOUNG AMERICA, MN 55368</t>
  </si>
  <si>
    <t>SWNE</t>
  </si>
  <si>
    <t>02-025-1200</t>
  </si>
  <si>
    <t>TIMOTHY A SICHENEDER</t>
  </si>
  <si>
    <t>5125 UPLAND AVE</t>
  </si>
  <si>
    <t>NEW GERMANY, MN 55367</t>
  </si>
  <si>
    <t>NWNE</t>
  </si>
  <si>
    <t>02-026-0100</t>
  </si>
  <si>
    <t>SCOTT K WORM</t>
  </si>
  <si>
    <t>15605 94TH ST</t>
  </si>
  <si>
    <t>NENE</t>
  </si>
  <si>
    <t>SENE</t>
  </si>
  <si>
    <t>02-026-0200</t>
  </si>
  <si>
    <t>DAVID C &amp; JAMIE F W ZELLMANN</t>
  </si>
  <si>
    <t>10560 COUNTY ROAD 135</t>
  </si>
  <si>
    <t>02-026-0300</t>
  </si>
  <si>
    <t>DONALD A ZELLMANN</t>
  </si>
  <si>
    <t>9680 COUNTY ROAD 135</t>
  </si>
  <si>
    <t>02-026-0400</t>
  </si>
  <si>
    <t>02-026-0410</t>
  </si>
  <si>
    <t>LAURA M LUCAS REV TRUST</t>
  </si>
  <si>
    <t>8390 GALLERY PKWY</t>
  </si>
  <si>
    <t>02-026-0420</t>
  </si>
  <si>
    <t>CAMDEN TOWNSHIP</t>
  </si>
  <si>
    <t>315 STATE AVE S</t>
  </si>
  <si>
    <t>02-026-0610</t>
  </si>
  <si>
    <t>DUANE WOLFF REV TRUST</t>
  </si>
  <si>
    <t>35</t>
  </si>
  <si>
    <t>02-026-0700</t>
  </si>
  <si>
    <t>ALLAN P ZELLMANN</t>
  </si>
  <si>
    <t>15655 94TH ST</t>
  </si>
  <si>
    <t>02-035-0100</t>
  </si>
  <si>
    <t>DANIEL J STENDER</t>
  </si>
  <si>
    <t>15420 110TH ST</t>
  </si>
  <si>
    <t>36</t>
  </si>
  <si>
    <t>02-035-0200</t>
  </si>
  <si>
    <t>02-035-0300</t>
  </si>
  <si>
    <t>CLIFFORD R ZELLMANN</t>
  </si>
  <si>
    <t>15950 102ND ST</t>
  </si>
  <si>
    <t>02-035-0400</t>
  </si>
  <si>
    <t>L AND M BRAUN LIVING TRUST</t>
  </si>
  <si>
    <t>15795 102ND ST</t>
  </si>
  <si>
    <t>02-035-0500</t>
  </si>
  <si>
    <t>02-035-0600</t>
  </si>
  <si>
    <t>CHARLES A &amp; DEBRA SCHRUPP</t>
  </si>
  <si>
    <t>10775 COUNTY ROAD 135</t>
  </si>
  <si>
    <t>02-035-0700</t>
  </si>
  <si>
    <t>JEFFREY L &amp; TINA L LATZKE</t>
  </si>
  <si>
    <t>15720 110TH ST</t>
  </si>
  <si>
    <t>02-035-1000</t>
  </si>
  <si>
    <t>JIM AND NANCY SWIGGUM TRUST</t>
  </si>
  <si>
    <t>15680 110TH ST</t>
  </si>
  <si>
    <t>02-035-1100</t>
  </si>
  <si>
    <t>02-035-1200</t>
  </si>
  <si>
    <t>DULAINE FARMS LLP</t>
  </si>
  <si>
    <t>02-036-0200</t>
  </si>
  <si>
    <t>DARYL &amp; DIANE K FELTMANN</t>
  </si>
  <si>
    <t>14455 102ND ST</t>
  </si>
  <si>
    <t>02-036-0300</t>
  </si>
  <si>
    <t>WILLARD H &amp; KATHRYN STENDER</t>
  </si>
  <si>
    <t>10270 SUNSET RD</t>
  </si>
  <si>
    <t>02-036-0405</t>
  </si>
  <si>
    <t>PHILIP CLARK</t>
  </si>
  <si>
    <t>14975 102ND ST</t>
  </si>
  <si>
    <t>02-036-0410</t>
  </si>
  <si>
    <t>02-036-0500</t>
  </si>
  <si>
    <t>STEVEN &amp; JOYCE FELTMANN</t>
  </si>
  <si>
    <t>14955 102ND ST</t>
  </si>
  <si>
    <t>02-036-0600</t>
  </si>
  <si>
    <t>02-036-0610</t>
  </si>
  <si>
    <t>DANIEL A JENSEN</t>
  </si>
  <si>
    <t>15175 102ND ST</t>
  </si>
  <si>
    <t>02-036-0620</t>
  </si>
  <si>
    <t>TIMOTHY D BOLLIG</t>
  </si>
  <si>
    <t>PO BOX 222</t>
  </si>
  <si>
    <t>02-036-0700</t>
  </si>
  <si>
    <t>DANIEL D &amp; CARRIE E FELTMANN</t>
  </si>
  <si>
    <t>10515 SUNSET RD</t>
  </si>
  <si>
    <t>02-036-0800</t>
  </si>
  <si>
    <t>BRAD SCHMITT</t>
  </si>
  <si>
    <t>10790 HIGHWAY 25</t>
  </si>
  <si>
    <t>02-036-0900</t>
  </si>
  <si>
    <t>02-036-1000</t>
  </si>
  <si>
    <t>LOWELL &amp; CHARLENE KOHLS</t>
  </si>
  <si>
    <t>10880 SUNSET RD</t>
  </si>
  <si>
    <t>02-036-1100</t>
  </si>
  <si>
    <t>JORDAN KOHLS</t>
  </si>
  <si>
    <t>10945 SUNSET RD</t>
  </si>
  <si>
    <t>02-036-1200</t>
  </si>
  <si>
    <t>JONATHAN MARVIN KOHLS</t>
  </si>
  <si>
    <t>02-036-1300</t>
  </si>
  <si>
    <t>02-036-1400</t>
  </si>
  <si>
    <t>02-036-1500</t>
  </si>
  <si>
    <t>JAMES P &amp; CAROL J DVORAK</t>
  </si>
  <si>
    <t>10825 SUNSET RD</t>
  </si>
  <si>
    <t>02-036-1510</t>
  </si>
  <si>
    <t>WILLIAM G &amp; KATHLEEN A DVORAK</t>
  </si>
  <si>
    <t>10810 SUNSET RD</t>
  </si>
  <si>
    <t>02-036-1520</t>
  </si>
  <si>
    <t>02-036-1600</t>
  </si>
  <si>
    <t>AARON P ABEL</t>
  </si>
  <si>
    <t>10815 SUNSET RD</t>
  </si>
  <si>
    <t>02-725-0010</t>
  </si>
  <si>
    <t>KRISTINE LOEHRS</t>
  </si>
  <si>
    <t>14690 102ND ST</t>
  </si>
  <si>
    <t>02-725-0020</t>
  </si>
  <si>
    <t>BRIAN D LYNCH</t>
  </si>
  <si>
    <t>14650 102ND ST</t>
  </si>
  <si>
    <t>02-725-0030</t>
  </si>
  <si>
    <t>DOUGLAS J BARTHEL</t>
  </si>
  <si>
    <t>14620 102ND ST</t>
  </si>
  <si>
    <t>09-031-0300</t>
  </si>
  <si>
    <t>DAVID L REYNOLDS</t>
  </si>
  <si>
    <t>10525 HIGHWAY 25</t>
  </si>
  <si>
    <t>31</t>
  </si>
  <si>
    <t>09-031-0310</t>
  </si>
  <si>
    <t>CODY HONL</t>
  </si>
  <si>
    <t>1321 BRENDA RD</t>
  </si>
  <si>
    <t>WACONIA, MN 55387</t>
  </si>
  <si>
    <t>09-031-0400</t>
  </si>
  <si>
    <t>09-510-0090</t>
  </si>
  <si>
    <t>HARLAN W RIECK REV TRUST</t>
  </si>
  <si>
    <t>12460 HIGHWAY 5</t>
  </si>
  <si>
    <t>11-001-0100</t>
  </si>
  <si>
    <t>TODD O LADWIG</t>
  </si>
  <si>
    <t>14760 HIGHWAY 5 &amp; 25</t>
  </si>
  <si>
    <t>NYA, MN 55397-9457</t>
  </si>
  <si>
    <t>01</t>
  </si>
  <si>
    <t>11-001-0200</t>
  </si>
  <si>
    <t>ROGER K &amp; LAURA M PAVEK</t>
  </si>
  <si>
    <t>14570 HIGHWAY 5 &amp; 25</t>
  </si>
  <si>
    <t>11-001-0300</t>
  </si>
  <si>
    <t>DAVID G &amp; DENISE A SIMONEAU</t>
  </si>
  <si>
    <t>11025 HIGHWAY 25</t>
  </si>
  <si>
    <t>NYA, MN 55397-9458</t>
  </si>
  <si>
    <t>11-001-0400</t>
  </si>
  <si>
    <t>JASON WAGENER</t>
  </si>
  <si>
    <t>11075 HIGHWAY 25</t>
  </si>
  <si>
    <t>YOUNG AMERICA, MN 55397-9458</t>
  </si>
  <si>
    <t>11-001-0510</t>
  </si>
  <si>
    <t>LARRY C ZELLMANN</t>
  </si>
  <si>
    <t>14755 HIGHWAY 5 &amp; 25</t>
  </si>
  <si>
    <t>11-001-0602</t>
  </si>
  <si>
    <t>PAUL GOOD</t>
  </si>
  <si>
    <t>15050 114TH ST</t>
  </si>
  <si>
    <t>11-001-0611</t>
  </si>
  <si>
    <t>RUSSELL SCHLEGELMILCH</t>
  </si>
  <si>
    <t>15040 114TH ST</t>
  </si>
  <si>
    <t>11-001-0700</t>
  </si>
  <si>
    <t>MARK A HERZOG</t>
  </si>
  <si>
    <t>15025 110TH ST</t>
  </si>
  <si>
    <t>NORWOOD YOUNG AMERICA, MN 55397-9453</t>
  </si>
  <si>
    <t>11-001-0800</t>
  </si>
  <si>
    <t>AURORA LAND HOLDINGS LLC</t>
  </si>
  <si>
    <t>100 BRICKSTONE SQ STE 300</t>
  </si>
  <si>
    <t>ANDOVER, MA 01810</t>
  </si>
  <si>
    <t>11-001-0900</t>
  </si>
  <si>
    <t>MERYLEE K BRENKE</t>
  </si>
  <si>
    <t>14985 114TH ST</t>
  </si>
  <si>
    <t>NORWOOD YOUNG AMERICA, MN 55397-9456</t>
  </si>
  <si>
    <t>11-001-1000</t>
  </si>
  <si>
    <t>BRIAN R WILLIAMS</t>
  </si>
  <si>
    <t>11320 SALEM AVE</t>
  </si>
  <si>
    <t>NYA, MN 55397-9465</t>
  </si>
  <si>
    <t>11-001-1100</t>
  </si>
  <si>
    <t>RONALD D B &amp; BARBARA NERAASEN</t>
  </si>
  <si>
    <t>11380 SALEM AVE</t>
  </si>
  <si>
    <t>11-001-1200</t>
  </si>
  <si>
    <t>TERRENCE P WALTER</t>
  </si>
  <si>
    <t>11220 SALEM AVE</t>
  </si>
  <si>
    <t>11-001-1300</t>
  </si>
  <si>
    <t>ROBERT A KLOTH</t>
  </si>
  <si>
    <t>13150 TACOMA AVE</t>
  </si>
  <si>
    <t>11-001-1310</t>
  </si>
  <si>
    <t>RONALD A &amp; DIANE S BONINE</t>
  </si>
  <si>
    <t>PO BOX 43</t>
  </si>
  <si>
    <t>NYA, MN 55368-0043</t>
  </si>
  <si>
    <t>11-001-1400</t>
  </si>
  <si>
    <t>NICHOLAS A &amp; CAROL M PALAIA</t>
  </si>
  <si>
    <t>11420 SALEM AVE</t>
  </si>
  <si>
    <t>NYA, MN 55397-9466</t>
  </si>
  <si>
    <t>11-001-1500</t>
  </si>
  <si>
    <t>MICHAEL C KOHLS</t>
  </si>
  <si>
    <t>14935 110TH ST</t>
  </si>
  <si>
    <t>NYA, MN 55397-9453</t>
  </si>
  <si>
    <t>11-001-1600</t>
  </si>
  <si>
    <t>11-001-1700</t>
  </si>
  <si>
    <t>JOHN B HALQUIST</t>
  </si>
  <si>
    <t>14925 110TH ST</t>
  </si>
  <si>
    <t>11-001-1900</t>
  </si>
  <si>
    <t>11-001-2000</t>
  </si>
  <si>
    <t>EMILY B GUETZKO</t>
  </si>
  <si>
    <t>11045 TACOMA AVE</t>
  </si>
  <si>
    <t>11-002-0100</t>
  </si>
  <si>
    <t>ALEX A MACDONALD</t>
  </si>
  <si>
    <t>15480 114TH ST</t>
  </si>
  <si>
    <t>02</t>
  </si>
  <si>
    <t>11-002-0110</t>
  </si>
  <si>
    <t>EUGENE A &amp; DOREEN E BORG</t>
  </si>
  <si>
    <t>19368 430TH AVE</t>
  </si>
  <si>
    <t>BRYANT, SD 57221</t>
  </si>
  <si>
    <t>11-002-0510</t>
  </si>
  <si>
    <t>JAMIE F ZELLMANN</t>
  </si>
  <si>
    <t>15580 114TH ST</t>
  </si>
  <si>
    <t>NORWOOD YOUNG AMERICA, MN 55397-9455</t>
  </si>
  <si>
    <t>11-002-0520</t>
  </si>
  <si>
    <t>DAVID ZELLMAN</t>
  </si>
  <si>
    <t>11-002-0800</t>
  </si>
  <si>
    <t>TIMOTHY S ZELLMANN</t>
  </si>
  <si>
    <t>10270 COUNTY ROAD 135</t>
  </si>
  <si>
    <t>11-002-1000</t>
  </si>
  <si>
    <t>ED DUANE &amp; DORLA J LIND</t>
  </si>
  <si>
    <t>6785 INDIAN TRAIL LN</t>
  </si>
  <si>
    <t>PINE RIVER, MN 56474</t>
  </si>
  <si>
    <t>MN HWY 25</t>
  </si>
  <si>
    <t>MN HWY 5</t>
  </si>
  <si>
    <t>TOTAL WATERSHED ACRES:</t>
  </si>
  <si>
    <t>STATE ROADS</t>
  </si>
  <si>
    <t>CAMDEN TWP ROADS</t>
  </si>
  <si>
    <t>WACONIA TWP ROADS</t>
  </si>
  <si>
    <t>BENTON TWP ROADS</t>
  </si>
  <si>
    <t>118TH ST</t>
  </si>
  <si>
    <t>110TH ST</t>
  </si>
  <si>
    <t>TACOMA AVE</t>
  </si>
  <si>
    <t>SALEM AVE</t>
  </si>
  <si>
    <t>114TH ST</t>
  </si>
  <si>
    <t>ROME AVE</t>
  </si>
  <si>
    <t>92ND ST</t>
  </si>
  <si>
    <t>94TH ST</t>
  </si>
  <si>
    <t>STEWART AVE</t>
  </si>
  <si>
    <t>102ND ST</t>
  </si>
  <si>
    <t>TILLER AVE</t>
  </si>
  <si>
    <t>SUNSET RD</t>
  </si>
  <si>
    <t>METRO DISTRICT HEADQUARTERS 1500 WEST CO RD B-2</t>
  </si>
  <si>
    <t>ROSEVILLE MN 55113</t>
  </si>
  <si>
    <t>C/O KAYLA COIL 315 STATE AVE S</t>
  </si>
  <si>
    <t>NEW GERMANY MN 55367</t>
  </si>
  <si>
    <t xml:space="preserve">C/O CHRIS COMMERS 14380 CR 51 </t>
  </si>
  <si>
    <t>NORWOOD YOUNG AMERICA 55368</t>
  </si>
  <si>
    <t>C/O ALAN HERRMANN 613 GEORGE ST</t>
  </si>
  <si>
    <t>HAMBURG 55339</t>
  </si>
  <si>
    <t>C/O SUE GOEDE 12980 CR 30</t>
  </si>
  <si>
    <t>WACONIA 55387</t>
  </si>
  <si>
    <t>YOUNG AMERICA TWP ROADS</t>
  </si>
  <si>
    <t>BRADY N BUCKENTINE</t>
  </si>
  <si>
    <t>11125 TACOMA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</si>
</sst>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5" fillId="5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1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1"/>
  <sheetViews>
    <sheetView tabSelected="1" topLeftCell="A150" workbookViewId="0">
      <selection activeCell="C163" sqref="C163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45" style="1" bestFit="1" customWidth="1"/>
    <col min="4" max="4" width="37.6640625" style="1" bestFit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3835</v>
      </c>
      <c r="AN1" s="5">
        <v>6391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18.059999999999999</v>
      </c>
      <c r="J3" s="2">
        <v>1.56</v>
      </c>
      <c r="K3" s="2">
        <f t="shared" ref="K3:K34" si="0">SUM(N3,P3,R3,T3,V3,X3,Z3,AB3,AE3,AG3,AI3)</f>
        <v>1.1400000000000001</v>
      </c>
      <c r="L3" s="2">
        <f t="shared" ref="L3:L34" si="1">SUM(M3,AD3,AK3,AM3,AO3,AQ3,AR3)</f>
        <v>0.42</v>
      </c>
      <c r="P3" s="6">
        <v>0.36</v>
      </c>
      <c r="Q3" s="5">
        <v>813.64499999999998</v>
      </c>
      <c r="R3" s="7">
        <v>0.78</v>
      </c>
      <c r="S3" s="5">
        <v>1236.69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R3" s="2">
        <v>0.42</v>
      </c>
      <c r="AS3" s="5">
        <f t="shared" ref="AS3:AS66" si="5">SUM(O3,Q3,S3,U3,W3,Y3,AA3,AC3,AF3,AH3,AJ3)</f>
        <v>2050.335</v>
      </c>
      <c r="AT3" s="11">
        <f t="shared" ref="AT3:AT34" si="6">(AS3/$AS$198)*100</f>
        <v>6.2837190093547921E-2</v>
      </c>
      <c r="AU3" s="5">
        <f t="shared" ref="AU3:AU66" si="7">(AT3/100)*$AU$1</f>
        <v>62.837190093547918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18.059999999999999</v>
      </c>
      <c r="J4" s="2">
        <v>10.91</v>
      </c>
      <c r="K4" s="2">
        <f t="shared" si="0"/>
        <v>10.220000000000001</v>
      </c>
      <c r="L4" s="2">
        <f t="shared" si="1"/>
        <v>0.69</v>
      </c>
      <c r="P4" s="6">
        <v>7.53</v>
      </c>
      <c r="Q4" s="5">
        <v>17018.741249999999</v>
      </c>
      <c r="R4" s="7">
        <v>2.69</v>
      </c>
      <c r="S4" s="5">
        <v>4264.9949999999999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0.69</v>
      </c>
      <c r="AS4" s="5">
        <f t="shared" si="5"/>
        <v>21283.736249999998</v>
      </c>
      <c r="AT4" s="11">
        <f t="shared" si="6"/>
        <v>0.65228861656372572</v>
      </c>
      <c r="AU4" s="5">
        <f t="shared" si="7"/>
        <v>652.28861656372567</v>
      </c>
    </row>
    <row r="5" spans="1:47" x14ac:dyDescent="0.3">
      <c r="A5" s="1" t="s">
        <v>57</v>
      </c>
      <c r="B5" s="1" t="s">
        <v>49</v>
      </c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2">
        <v>103.2</v>
      </c>
      <c r="J5" s="2">
        <v>31.24</v>
      </c>
      <c r="K5" s="2">
        <f t="shared" si="0"/>
        <v>0.75</v>
      </c>
      <c r="L5" s="2">
        <f t="shared" si="1"/>
        <v>0.25</v>
      </c>
      <c r="P5" s="6">
        <v>0.15</v>
      </c>
      <c r="Q5" s="5">
        <v>339.01875000000001</v>
      </c>
      <c r="R5" s="7">
        <v>0.6</v>
      </c>
      <c r="S5" s="5">
        <v>951.3</v>
      </c>
      <c r="AL5" s="5" t="str">
        <f t="shared" si="2"/>
        <v/>
      </c>
      <c r="AN5" s="5" t="str">
        <f t="shared" si="3"/>
        <v/>
      </c>
      <c r="AO5" s="2">
        <v>0.05</v>
      </c>
      <c r="AP5" s="5">
        <f t="shared" si="4"/>
        <v>0.05</v>
      </c>
      <c r="AQ5" s="2">
        <v>0.06</v>
      </c>
      <c r="AR5" s="2">
        <v>0.14000000000000001</v>
      </c>
      <c r="AS5" s="5">
        <f t="shared" si="5"/>
        <v>1290.3187499999999</v>
      </c>
      <c r="AT5" s="11">
        <f t="shared" si="6"/>
        <v>3.9544759551497249E-2</v>
      </c>
      <c r="AU5" s="5">
        <f t="shared" si="7"/>
        <v>39.544759551497251</v>
      </c>
    </row>
    <row r="6" spans="1:47" x14ac:dyDescent="0.3">
      <c r="A6" s="1" t="s">
        <v>57</v>
      </c>
      <c r="B6" s="1" t="s">
        <v>49</v>
      </c>
      <c r="C6" s="1" t="s">
        <v>50</v>
      </c>
      <c r="D6" s="1" t="s">
        <v>51</v>
      </c>
      <c r="E6" s="1" t="s">
        <v>56</v>
      </c>
      <c r="F6" s="1" t="s">
        <v>53</v>
      </c>
      <c r="G6" s="1" t="s">
        <v>54</v>
      </c>
      <c r="H6" s="1" t="s">
        <v>55</v>
      </c>
      <c r="I6" s="2">
        <v>103.2</v>
      </c>
      <c r="J6" s="2">
        <v>11.14</v>
      </c>
      <c r="K6" s="2">
        <f t="shared" si="0"/>
        <v>3.26</v>
      </c>
      <c r="L6" s="2">
        <f t="shared" si="1"/>
        <v>3.7</v>
      </c>
      <c r="P6" s="6">
        <v>0.84</v>
      </c>
      <c r="Q6" s="5">
        <v>1898.5050000000001</v>
      </c>
      <c r="R6" s="7">
        <v>2.42</v>
      </c>
      <c r="S6" s="5">
        <v>3836.91</v>
      </c>
      <c r="AL6" s="5" t="str">
        <f t="shared" si="2"/>
        <v/>
      </c>
      <c r="AN6" s="5" t="str">
        <f t="shared" si="3"/>
        <v/>
      </c>
      <c r="AO6" s="2">
        <v>0.51</v>
      </c>
      <c r="AP6" s="5">
        <f t="shared" si="4"/>
        <v>0.51</v>
      </c>
      <c r="AQ6" s="2">
        <v>1.07</v>
      </c>
      <c r="AR6" s="2">
        <v>2.12</v>
      </c>
      <c r="AS6" s="5">
        <f t="shared" si="5"/>
        <v>5735.415</v>
      </c>
      <c r="AT6" s="11">
        <f t="shared" si="6"/>
        <v>0.17577486733650166</v>
      </c>
      <c r="AU6" s="5">
        <f t="shared" si="7"/>
        <v>175.77486733650167</v>
      </c>
    </row>
    <row r="7" spans="1:47" x14ac:dyDescent="0.3">
      <c r="A7" s="1" t="s">
        <v>57</v>
      </c>
      <c r="B7" s="1" t="s">
        <v>49</v>
      </c>
      <c r="C7" s="1" t="s">
        <v>50</v>
      </c>
      <c r="D7" s="1" t="s">
        <v>51</v>
      </c>
      <c r="E7" s="1" t="s">
        <v>58</v>
      </c>
      <c r="F7" s="1" t="s">
        <v>53</v>
      </c>
      <c r="G7" s="1" t="s">
        <v>54</v>
      </c>
      <c r="H7" s="1" t="s">
        <v>55</v>
      </c>
      <c r="I7" s="2">
        <v>103.2</v>
      </c>
      <c r="J7" s="2">
        <v>23.27</v>
      </c>
      <c r="K7" s="2">
        <f t="shared" si="0"/>
        <v>20.12</v>
      </c>
      <c r="L7" s="2">
        <f t="shared" si="1"/>
        <v>1.28</v>
      </c>
      <c r="P7" s="6">
        <v>4.59</v>
      </c>
      <c r="Q7" s="5">
        <v>10373.973749999999</v>
      </c>
      <c r="R7" s="7">
        <v>10.72</v>
      </c>
      <c r="S7" s="5">
        <v>16996.560000000001</v>
      </c>
      <c r="T7" s="8">
        <v>4.5599999999999996</v>
      </c>
      <c r="U7" s="5">
        <v>2170.56</v>
      </c>
      <c r="Z7" s="9">
        <v>0.25</v>
      </c>
      <c r="AA7" s="5">
        <v>47.46875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1.28</v>
      </c>
      <c r="AS7" s="5">
        <f t="shared" si="5"/>
        <v>29588.562500000004</v>
      </c>
      <c r="AT7" s="11">
        <f t="shared" si="6"/>
        <v>0.90680894898020248</v>
      </c>
      <c r="AU7" s="5">
        <f t="shared" si="7"/>
        <v>906.80894898020244</v>
      </c>
    </row>
    <row r="8" spans="1:47" x14ac:dyDescent="0.3">
      <c r="A8" s="1" t="s">
        <v>59</v>
      </c>
      <c r="B8" s="1" t="s">
        <v>60</v>
      </c>
      <c r="C8" s="1" t="s">
        <v>61</v>
      </c>
      <c r="D8" s="1" t="s">
        <v>51</v>
      </c>
      <c r="E8" s="1" t="s">
        <v>58</v>
      </c>
      <c r="F8" s="1" t="s">
        <v>53</v>
      </c>
      <c r="G8" s="1" t="s">
        <v>54</v>
      </c>
      <c r="H8" s="1" t="s">
        <v>55</v>
      </c>
      <c r="I8" s="2">
        <v>24.68</v>
      </c>
      <c r="J8" s="2">
        <v>1.72</v>
      </c>
      <c r="K8" s="2">
        <f t="shared" si="0"/>
        <v>0.23</v>
      </c>
      <c r="L8" s="2">
        <f t="shared" si="1"/>
        <v>1.48</v>
      </c>
      <c r="T8" s="8">
        <v>0.23</v>
      </c>
      <c r="U8" s="5">
        <v>109.48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1.48</v>
      </c>
      <c r="AS8" s="5">
        <f t="shared" si="5"/>
        <v>109.48</v>
      </c>
      <c r="AT8" s="11">
        <f t="shared" si="6"/>
        <v>3.3552641746064059E-3</v>
      </c>
      <c r="AU8" s="5">
        <f t="shared" si="7"/>
        <v>3.3552641746064058</v>
      </c>
    </row>
    <row r="9" spans="1:47" x14ac:dyDescent="0.3">
      <c r="A9" s="1" t="s">
        <v>59</v>
      </c>
      <c r="B9" s="1" t="s">
        <v>60</v>
      </c>
      <c r="C9" s="1" t="s">
        <v>61</v>
      </c>
      <c r="D9" s="1" t="s">
        <v>51</v>
      </c>
      <c r="E9" s="1" t="s">
        <v>62</v>
      </c>
      <c r="F9" s="1" t="s">
        <v>53</v>
      </c>
      <c r="G9" s="1" t="s">
        <v>54</v>
      </c>
      <c r="H9" s="1" t="s">
        <v>55</v>
      </c>
      <c r="I9" s="2">
        <v>24.68</v>
      </c>
      <c r="J9" s="2">
        <v>15.04</v>
      </c>
      <c r="K9" s="2">
        <f t="shared" si="0"/>
        <v>0</v>
      </c>
      <c r="L9" s="2">
        <f t="shared" si="1"/>
        <v>5.32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5.32</v>
      </c>
      <c r="AS9" s="5">
        <f t="shared" si="5"/>
        <v>0</v>
      </c>
      <c r="AT9" s="11">
        <f t="shared" si="6"/>
        <v>0</v>
      </c>
      <c r="AU9" s="5">
        <f t="shared" si="7"/>
        <v>0</v>
      </c>
    </row>
    <row r="10" spans="1:47" x14ac:dyDescent="0.3">
      <c r="A10" s="1" t="s">
        <v>63</v>
      </c>
      <c r="B10" s="1" t="s">
        <v>49</v>
      </c>
      <c r="C10" s="1" t="s">
        <v>50</v>
      </c>
      <c r="D10" s="1" t="s">
        <v>51</v>
      </c>
      <c r="E10" s="1" t="s">
        <v>52</v>
      </c>
      <c r="F10" s="1" t="s">
        <v>53</v>
      </c>
      <c r="G10" s="1" t="s">
        <v>54</v>
      </c>
      <c r="H10" s="1" t="s">
        <v>55</v>
      </c>
      <c r="I10" s="2">
        <v>4.63</v>
      </c>
      <c r="J10" s="2">
        <v>2.35</v>
      </c>
      <c r="K10" s="2">
        <f t="shared" si="0"/>
        <v>0.88</v>
      </c>
      <c r="L10" s="2">
        <f t="shared" si="1"/>
        <v>0.33</v>
      </c>
      <c r="P10" s="6">
        <v>0.28000000000000003</v>
      </c>
      <c r="Q10" s="5">
        <v>632.83500000000004</v>
      </c>
      <c r="R10" s="7">
        <v>0.6</v>
      </c>
      <c r="S10" s="5">
        <v>951.3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0.33</v>
      </c>
      <c r="AS10" s="5">
        <f t="shared" si="5"/>
        <v>1584.135</v>
      </c>
      <c r="AT10" s="11">
        <f t="shared" si="6"/>
        <v>4.8549428327001452E-2</v>
      </c>
      <c r="AU10" s="5">
        <f t="shared" si="7"/>
        <v>48.549428327001451</v>
      </c>
    </row>
    <row r="11" spans="1:47" x14ac:dyDescent="0.3">
      <c r="A11" s="1" t="s">
        <v>63</v>
      </c>
      <c r="B11" s="1" t="s">
        <v>49</v>
      </c>
      <c r="C11" s="1" t="s">
        <v>50</v>
      </c>
      <c r="D11" s="1" t="s">
        <v>51</v>
      </c>
      <c r="E11" s="1" t="s">
        <v>56</v>
      </c>
      <c r="F11" s="1" t="s">
        <v>53</v>
      </c>
      <c r="G11" s="1" t="s">
        <v>54</v>
      </c>
      <c r="H11" s="1" t="s">
        <v>55</v>
      </c>
      <c r="I11" s="2">
        <v>4.63</v>
      </c>
      <c r="J11" s="2">
        <v>2.19</v>
      </c>
      <c r="K11" s="2">
        <f t="shared" si="0"/>
        <v>0</v>
      </c>
      <c r="L11" s="2">
        <f t="shared" si="1"/>
        <v>2.19</v>
      </c>
      <c r="AL11" s="5" t="str">
        <f t="shared" si="2"/>
        <v/>
      </c>
      <c r="AN11" s="5" t="str">
        <f t="shared" si="3"/>
        <v/>
      </c>
      <c r="AO11" s="2">
        <v>0.21</v>
      </c>
      <c r="AP11" s="5">
        <f t="shared" si="4"/>
        <v>0.21</v>
      </c>
      <c r="AQ11" s="2">
        <v>0.01</v>
      </c>
      <c r="AR11" s="2">
        <v>1.97</v>
      </c>
      <c r="AS11" s="5">
        <f t="shared" si="5"/>
        <v>0</v>
      </c>
      <c r="AT11" s="11">
        <f t="shared" si="6"/>
        <v>0</v>
      </c>
      <c r="AU11" s="5">
        <f t="shared" si="7"/>
        <v>0</v>
      </c>
    </row>
    <row r="12" spans="1:47" x14ac:dyDescent="0.3">
      <c r="A12" s="1" t="s">
        <v>64</v>
      </c>
      <c r="B12" s="1" t="s">
        <v>65</v>
      </c>
      <c r="C12" s="1" t="s">
        <v>66</v>
      </c>
      <c r="D12" s="1" t="s">
        <v>51</v>
      </c>
      <c r="E12" s="1" t="s">
        <v>67</v>
      </c>
      <c r="F12" s="1" t="s">
        <v>53</v>
      </c>
      <c r="G12" s="1" t="s">
        <v>54</v>
      </c>
      <c r="H12" s="1" t="s">
        <v>55</v>
      </c>
      <c r="I12" s="2">
        <v>23.6</v>
      </c>
      <c r="J12" s="2">
        <v>11.51</v>
      </c>
      <c r="K12" s="2">
        <f t="shared" si="0"/>
        <v>1.28</v>
      </c>
      <c r="L12" s="2">
        <f t="shared" si="1"/>
        <v>3.87</v>
      </c>
      <c r="T12" s="8">
        <v>0.38</v>
      </c>
      <c r="U12" s="5">
        <v>180.88</v>
      </c>
      <c r="Z12" s="9">
        <v>0.9</v>
      </c>
      <c r="AA12" s="5">
        <v>170.88749999999999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3.87</v>
      </c>
      <c r="AS12" s="5">
        <f t="shared" si="5"/>
        <v>351.76749999999998</v>
      </c>
      <c r="AT12" s="11">
        <f t="shared" si="6"/>
        <v>1.0780716939540179E-2</v>
      </c>
      <c r="AU12" s="5">
        <f t="shared" si="7"/>
        <v>10.780716939540179</v>
      </c>
    </row>
    <row r="13" spans="1:47" x14ac:dyDescent="0.3">
      <c r="A13" s="1" t="s">
        <v>64</v>
      </c>
      <c r="B13" s="1" t="s">
        <v>65</v>
      </c>
      <c r="C13" s="1" t="s">
        <v>66</v>
      </c>
      <c r="D13" s="1" t="s">
        <v>51</v>
      </c>
      <c r="E13" s="1" t="s">
        <v>68</v>
      </c>
      <c r="F13" s="1" t="s">
        <v>53</v>
      </c>
      <c r="G13" s="1" t="s">
        <v>54</v>
      </c>
      <c r="H13" s="1" t="s">
        <v>55</v>
      </c>
      <c r="I13" s="2">
        <v>23.6</v>
      </c>
      <c r="J13" s="2">
        <v>11.55</v>
      </c>
      <c r="K13" s="2">
        <f t="shared" si="0"/>
        <v>1.64</v>
      </c>
      <c r="L13" s="2">
        <f t="shared" si="1"/>
        <v>9.08</v>
      </c>
      <c r="R13" s="7">
        <v>0.01</v>
      </c>
      <c r="S13" s="5">
        <v>15.855</v>
      </c>
      <c r="T13" s="8">
        <v>1.63</v>
      </c>
      <c r="U13" s="5">
        <v>775.88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9.08</v>
      </c>
      <c r="AS13" s="5">
        <f t="shared" si="5"/>
        <v>791.73500000000001</v>
      </c>
      <c r="AT13" s="11">
        <f t="shared" si="6"/>
        <v>2.4264523943021584E-2</v>
      </c>
      <c r="AU13" s="5">
        <f t="shared" si="7"/>
        <v>24.264523943021587</v>
      </c>
    </row>
    <row r="14" spans="1:47" x14ac:dyDescent="0.3">
      <c r="A14" s="1" t="s">
        <v>69</v>
      </c>
      <c r="B14" s="1" t="s">
        <v>70</v>
      </c>
      <c r="C14" s="1" t="s">
        <v>71</v>
      </c>
      <c r="D14" s="1" t="s">
        <v>72</v>
      </c>
      <c r="E14" s="1" t="s">
        <v>67</v>
      </c>
      <c r="F14" s="1" t="s">
        <v>53</v>
      </c>
      <c r="G14" s="1" t="s">
        <v>54</v>
      </c>
      <c r="H14" s="1" t="s">
        <v>55</v>
      </c>
      <c r="I14" s="2">
        <v>73.17</v>
      </c>
      <c r="J14" s="2">
        <v>13.61</v>
      </c>
      <c r="K14" s="2">
        <f t="shared" si="0"/>
        <v>0.3</v>
      </c>
      <c r="L14" s="2">
        <f t="shared" si="1"/>
        <v>0</v>
      </c>
      <c r="T14" s="8">
        <v>0.3</v>
      </c>
      <c r="U14" s="5">
        <v>142.80000000000001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142.80000000000001</v>
      </c>
      <c r="AT14" s="11">
        <f t="shared" si="6"/>
        <v>4.3764315320953132E-3</v>
      </c>
      <c r="AU14" s="5">
        <f t="shared" si="7"/>
        <v>4.3764315320953138</v>
      </c>
    </row>
    <row r="15" spans="1:47" x14ac:dyDescent="0.3">
      <c r="A15" s="1" t="s">
        <v>69</v>
      </c>
      <c r="B15" s="1" t="s">
        <v>70</v>
      </c>
      <c r="C15" s="1" t="s">
        <v>71</v>
      </c>
      <c r="D15" s="1" t="s">
        <v>72</v>
      </c>
      <c r="E15" s="1" t="s">
        <v>68</v>
      </c>
      <c r="F15" s="1" t="s">
        <v>53</v>
      </c>
      <c r="G15" s="1" t="s">
        <v>54</v>
      </c>
      <c r="H15" s="1" t="s">
        <v>55</v>
      </c>
      <c r="I15" s="2">
        <v>73.17</v>
      </c>
      <c r="J15" s="2">
        <v>9.4499999999999993</v>
      </c>
      <c r="K15" s="2">
        <f t="shared" si="0"/>
        <v>1.0900000000000001</v>
      </c>
      <c r="L15" s="2">
        <f t="shared" si="1"/>
        <v>0</v>
      </c>
      <c r="T15" s="8">
        <v>1.0900000000000001</v>
      </c>
      <c r="U15" s="5">
        <v>518.84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518.84</v>
      </c>
      <c r="AT15" s="11">
        <f t="shared" si="6"/>
        <v>1.590103456661297E-2</v>
      </c>
      <c r="AU15" s="5">
        <f t="shared" si="7"/>
        <v>15.901034566612971</v>
      </c>
    </row>
    <row r="16" spans="1:47" x14ac:dyDescent="0.3">
      <c r="A16" s="1" t="s">
        <v>73</v>
      </c>
      <c r="B16" s="1" t="s">
        <v>74</v>
      </c>
      <c r="C16" s="1" t="s">
        <v>75</v>
      </c>
      <c r="D16" s="1" t="s">
        <v>51</v>
      </c>
      <c r="E16" s="1" t="s">
        <v>76</v>
      </c>
      <c r="F16" s="1" t="s">
        <v>77</v>
      </c>
      <c r="G16" s="1" t="s">
        <v>78</v>
      </c>
      <c r="H16" s="1" t="s">
        <v>79</v>
      </c>
      <c r="I16" s="2">
        <v>35</v>
      </c>
      <c r="J16" s="2">
        <v>33.1</v>
      </c>
      <c r="K16" s="2">
        <f t="shared" si="0"/>
        <v>17.39</v>
      </c>
      <c r="L16" s="2">
        <f t="shared" si="1"/>
        <v>0</v>
      </c>
      <c r="R16" s="7">
        <v>17.39</v>
      </c>
      <c r="S16" s="5">
        <v>27571.845000000001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27571.845000000001</v>
      </c>
      <c r="AT16" s="11">
        <f t="shared" si="6"/>
        <v>0.84500204380983535</v>
      </c>
      <c r="AU16" s="5">
        <f t="shared" si="7"/>
        <v>845.0020438098353</v>
      </c>
    </row>
    <row r="17" spans="1:47" x14ac:dyDescent="0.3">
      <c r="A17" s="1" t="s">
        <v>80</v>
      </c>
      <c r="B17" s="1" t="s">
        <v>81</v>
      </c>
      <c r="C17" s="1" t="s">
        <v>82</v>
      </c>
      <c r="D17" s="1" t="s">
        <v>51</v>
      </c>
      <c r="E17" s="1" t="s">
        <v>83</v>
      </c>
      <c r="F17" s="1" t="s">
        <v>77</v>
      </c>
      <c r="G17" s="1" t="s">
        <v>78</v>
      </c>
      <c r="H17" s="1" t="s">
        <v>79</v>
      </c>
      <c r="I17" s="2">
        <v>178.57</v>
      </c>
      <c r="J17" s="2">
        <v>20.55</v>
      </c>
      <c r="K17" s="2">
        <f t="shared" si="0"/>
        <v>1.1299999999999999</v>
      </c>
      <c r="L17" s="2">
        <f t="shared" si="1"/>
        <v>0</v>
      </c>
      <c r="R17" s="7">
        <v>1.1299999999999999</v>
      </c>
      <c r="S17" s="5">
        <v>1791.615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1791.615</v>
      </c>
      <c r="AT17" s="11">
        <f t="shared" si="6"/>
        <v>5.4908125905986989E-2</v>
      </c>
      <c r="AU17" s="5">
        <f t="shared" si="7"/>
        <v>54.908125905986992</v>
      </c>
    </row>
    <row r="18" spans="1:47" x14ac:dyDescent="0.3">
      <c r="A18" s="1" t="s">
        <v>80</v>
      </c>
      <c r="B18" s="1" t="s">
        <v>81</v>
      </c>
      <c r="C18" s="1" t="s">
        <v>82</v>
      </c>
      <c r="D18" s="1" t="s">
        <v>51</v>
      </c>
      <c r="E18" s="1" t="s">
        <v>76</v>
      </c>
      <c r="F18" s="1" t="s">
        <v>77</v>
      </c>
      <c r="G18" s="1" t="s">
        <v>78</v>
      </c>
      <c r="H18" s="1" t="s">
        <v>79</v>
      </c>
      <c r="I18" s="2">
        <v>178.57</v>
      </c>
      <c r="J18" s="2">
        <v>2.64</v>
      </c>
      <c r="K18" s="2">
        <f t="shared" si="0"/>
        <v>0.61</v>
      </c>
      <c r="L18" s="2">
        <f t="shared" si="1"/>
        <v>0</v>
      </c>
      <c r="R18" s="7">
        <v>0.61</v>
      </c>
      <c r="S18" s="5">
        <v>967.15499999999997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967.15499999999997</v>
      </c>
      <c r="AT18" s="11">
        <f t="shared" si="6"/>
        <v>2.9640669736860234E-2</v>
      </c>
      <c r="AU18" s="5">
        <f t="shared" si="7"/>
        <v>29.640669736860236</v>
      </c>
    </row>
    <row r="19" spans="1:47" x14ac:dyDescent="0.3">
      <c r="A19" s="1" t="s">
        <v>84</v>
      </c>
      <c r="B19" s="1" t="s">
        <v>85</v>
      </c>
      <c r="C19" s="1" t="s">
        <v>86</v>
      </c>
      <c r="D19" s="1" t="s">
        <v>51</v>
      </c>
      <c r="E19" s="1" t="s">
        <v>87</v>
      </c>
      <c r="F19" s="1" t="s">
        <v>77</v>
      </c>
      <c r="G19" s="1" t="s">
        <v>78</v>
      </c>
      <c r="H19" s="1" t="s">
        <v>79</v>
      </c>
      <c r="I19" s="2">
        <v>69.5</v>
      </c>
      <c r="J19" s="2">
        <v>38.75</v>
      </c>
      <c r="K19" s="2">
        <f t="shared" si="0"/>
        <v>24.700000000000003</v>
      </c>
      <c r="L19" s="2">
        <f t="shared" si="1"/>
        <v>0</v>
      </c>
      <c r="R19" s="7">
        <v>18.28</v>
      </c>
      <c r="S19" s="5">
        <v>28982.94</v>
      </c>
      <c r="T19" s="8">
        <v>6.42</v>
      </c>
      <c r="U19" s="5">
        <v>3055.92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32038.86</v>
      </c>
      <c r="AT19" s="11">
        <f t="shared" si="6"/>
        <v>0.98190390165537267</v>
      </c>
      <c r="AU19" s="5">
        <f t="shared" si="7"/>
        <v>981.90390165537269</v>
      </c>
    </row>
    <row r="20" spans="1:47" x14ac:dyDescent="0.3">
      <c r="A20" s="1" t="s">
        <v>88</v>
      </c>
      <c r="B20" s="1" t="s">
        <v>89</v>
      </c>
      <c r="C20" s="1" t="s">
        <v>90</v>
      </c>
      <c r="D20" s="1" t="s">
        <v>51</v>
      </c>
      <c r="E20" s="1" t="s">
        <v>91</v>
      </c>
      <c r="F20" s="1" t="s">
        <v>77</v>
      </c>
      <c r="G20" s="1" t="s">
        <v>78</v>
      </c>
      <c r="H20" s="1" t="s">
        <v>79</v>
      </c>
      <c r="I20" s="2">
        <v>20</v>
      </c>
      <c r="J20" s="2">
        <v>18.21</v>
      </c>
      <c r="K20" s="2">
        <f t="shared" si="0"/>
        <v>11.85</v>
      </c>
      <c r="L20" s="2">
        <f t="shared" si="1"/>
        <v>0</v>
      </c>
      <c r="R20" s="7">
        <v>11.62</v>
      </c>
      <c r="S20" s="5">
        <v>18423.509999999998</v>
      </c>
      <c r="Z20" s="9">
        <v>0.23</v>
      </c>
      <c r="AA20" s="5">
        <v>43.671250000000001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18467.181249999998</v>
      </c>
      <c r="AT20" s="11">
        <f t="shared" si="6"/>
        <v>0.565968867867082</v>
      </c>
      <c r="AU20" s="5">
        <f t="shared" si="7"/>
        <v>565.96886786708205</v>
      </c>
    </row>
    <row r="21" spans="1:47" x14ac:dyDescent="0.3">
      <c r="A21" s="1" t="s">
        <v>92</v>
      </c>
      <c r="B21" s="1" t="s">
        <v>93</v>
      </c>
      <c r="C21" s="1" t="s">
        <v>94</v>
      </c>
      <c r="D21" s="1" t="s">
        <v>95</v>
      </c>
      <c r="E21" s="1" t="s">
        <v>96</v>
      </c>
      <c r="F21" s="1" t="s">
        <v>77</v>
      </c>
      <c r="G21" s="1" t="s">
        <v>78</v>
      </c>
      <c r="H21" s="1" t="s">
        <v>79</v>
      </c>
      <c r="I21" s="2">
        <v>49.27</v>
      </c>
      <c r="J21" s="2">
        <v>38.15</v>
      </c>
      <c r="K21" s="2">
        <f t="shared" si="0"/>
        <v>38.15</v>
      </c>
      <c r="L21" s="2">
        <f t="shared" si="1"/>
        <v>0</v>
      </c>
      <c r="P21" s="6">
        <v>1.29</v>
      </c>
      <c r="Q21" s="5">
        <v>2915.5612500000002</v>
      </c>
      <c r="R21" s="7">
        <v>36.86</v>
      </c>
      <c r="S21" s="5">
        <v>58441.53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61357.091249999998</v>
      </c>
      <c r="AT21" s="11">
        <f t="shared" si="6"/>
        <v>1.8804279332223346</v>
      </c>
      <c r="AU21" s="5">
        <f t="shared" si="7"/>
        <v>1880.4279332223346</v>
      </c>
    </row>
    <row r="22" spans="1:47" x14ac:dyDescent="0.3">
      <c r="A22" s="1" t="s">
        <v>92</v>
      </c>
      <c r="B22" s="1" t="s">
        <v>93</v>
      </c>
      <c r="C22" s="1" t="s">
        <v>94</v>
      </c>
      <c r="D22" s="1" t="s">
        <v>95</v>
      </c>
      <c r="E22" s="1" t="s">
        <v>97</v>
      </c>
      <c r="F22" s="1" t="s">
        <v>77</v>
      </c>
      <c r="G22" s="1" t="s">
        <v>78</v>
      </c>
      <c r="H22" s="1" t="s">
        <v>79</v>
      </c>
      <c r="I22" s="2">
        <v>49.27</v>
      </c>
      <c r="J22" s="2">
        <v>8.5299999999999994</v>
      </c>
      <c r="K22" s="2">
        <f t="shared" si="0"/>
        <v>8.5299999999999994</v>
      </c>
      <c r="L22" s="2">
        <f t="shared" si="1"/>
        <v>0</v>
      </c>
      <c r="P22" s="6">
        <v>4.67</v>
      </c>
      <c r="Q22" s="5">
        <v>10554.783750000001</v>
      </c>
      <c r="R22" s="7">
        <v>3.86</v>
      </c>
      <c r="S22" s="5">
        <v>6120.03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16674.813750000001</v>
      </c>
      <c r="AT22" s="11">
        <f t="shared" si="6"/>
        <v>0.51103767988316862</v>
      </c>
      <c r="AU22" s="5">
        <f t="shared" si="7"/>
        <v>511.03767988316866</v>
      </c>
    </row>
    <row r="23" spans="1:47" x14ac:dyDescent="0.3">
      <c r="A23" s="1" t="s">
        <v>98</v>
      </c>
      <c r="B23" s="1" t="s">
        <v>99</v>
      </c>
      <c r="C23" s="1" t="s">
        <v>100</v>
      </c>
      <c r="D23" s="1" t="s">
        <v>51</v>
      </c>
      <c r="E23" s="1" t="s">
        <v>97</v>
      </c>
      <c r="F23" s="1" t="s">
        <v>77</v>
      </c>
      <c r="G23" s="1" t="s">
        <v>78</v>
      </c>
      <c r="H23" s="1" t="s">
        <v>79</v>
      </c>
      <c r="I23" s="2">
        <v>14.15</v>
      </c>
      <c r="J23" s="2">
        <v>14.15</v>
      </c>
      <c r="K23" s="2">
        <f t="shared" si="0"/>
        <v>0</v>
      </c>
      <c r="L23" s="2">
        <f t="shared" si="1"/>
        <v>14.15</v>
      </c>
      <c r="AL23" s="5" t="str">
        <f t="shared" si="2"/>
        <v/>
      </c>
      <c r="AN23" s="5" t="str">
        <f t="shared" si="3"/>
        <v/>
      </c>
      <c r="AO23" s="2">
        <v>0.1</v>
      </c>
      <c r="AP23" s="5">
        <f t="shared" si="4"/>
        <v>0.1</v>
      </c>
      <c r="AQ23" s="2">
        <v>0.13</v>
      </c>
      <c r="AR23" s="2">
        <v>13.92</v>
      </c>
      <c r="AS23" s="5">
        <f t="shared" si="5"/>
        <v>0</v>
      </c>
      <c r="AT23" s="11">
        <f t="shared" si="6"/>
        <v>0</v>
      </c>
      <c r="AU23" s="5">
        <f t="shared" si="7"/>
        <v>0</v>
      </c>
    </row>
    <row r="24" spans="1:47" x14ac:dyDescent="0.3">
      <c r="A24" s="1" t="s">
        <v>101</v>
      </c>
      <c r="B24" s="1" t="s">
        <v>102</v>
      </c>
      <c r="C24" s="1" t="s">
        <v>103</v>
      </c>
      <c r="D24" s="1" t="s">
        <v>51</v>
      </c>
      <c r="E24" s="1" t="s">
        <v>97</v>
      </c>
      <c r="F24" s="1" t="s">
        <v>77</v>
      </c>
      <c r="G24" s="1" t="s">
        <v>78</v>
      </c>
      <c r="H24" s="1" t="s">
        <v>79</v>
      </c>
      <c r="I24" s="2">
        <v>11.58</v>
      </c>
      <c r="J24" s="2">
        <v>11.16</v>
      </c>
      <c r="K24" s="2">
        <f t="shared" si="0"/>
        <v>10.75</v>
      </c>
      <c r="L24" s="2">
        <f t="shared" si="1"/>
        <v>0.4</v>
      </c>
      <c r="P24" s="6">
        <v>6.5</v>
      </c>
      <c r="Q24" s="5">
        <v>14690.8125</v>
      </c>
      <c r="R24" s="7">
        <v>1.1100000000000001</v>
      </c>
      <c r="S24" s="5">
        <v>1759.905</v>
      </c>
      <c r="Z24" s="9">
        <v>3.14</v>
      </c>
      <c r="AA24" s="5">
        <v>596.20749999999998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0.4</v>
      </c>
      <c r="AS24" s="5">
        <f t="shared" si="5"/>
        <v>17046.924999999999</v>
      </c>
      <c r="AT24" s="11">
        <f t="shared" si="6"/>
        <v>0.52244187741781423</v>
      </c>
      <c r="AU24" s="5">
        <f t="shared" si="7"/>
        <v>522.44187741781423</v>
      </c>
    </row>
    <row r="25" spans="1:47" x14ac:dyDescent="0.3">
      <c r="A25" s="1" t="s">
        <v>104</v>
      </c>
      <c r="B25" s="1" t="s">
        <v>99</v>
      </c>
      <c r="C25" s="1" t="s">
        <v>100</v>
      </c>
      <c r="D25" s="1" t="s">
        <v>51</v>
      </c>
      <c r="E25" s="1" t="s">
        <v>97</v>
      </c>
      <c r="F25" s="1" t="s">
        <v>77</v>
      </c>
      <c r="G25" s="1" t="s">
        <v>78</v>
      </c>
      <c r="H25" s="1" t="s">
        <v>79</v>
      </c>
      <c r="I25" s="2">
        <v>5</v>
      </c>
      <c r="J25" s="2">
        <v>4.4400000000000004</v>
      </c>
      <c r="K25" s="2">
        <f t="shared" si="0"/>
        <v>2.2199999999999998</v>
      </c>
      <c r="L25" s="2">
        <f t="shared" si="1"/>
        <v>2.21</v>
      </c>
      <c r="R25" s="7">
        <v>0.01</v>
      </c>
      <c r="S25" s="5">
        <v>15.855</v>
      </c>
      <c r="Z25" s="9">
        <v>2.21</v>
      </c>
      <c r="AA25" s="5">
        <v>419.62374999999997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2.21</v>
      </c>
      <c r="AS25" s="5">
        <f t="shared" si="5"/>
        <v>435.47874999999999</v>
      </c>
      <c r="AT25" s="11">
        <f t="shared" si="6"/>
        <v>1.3346239027012966E-2</v>
      </c>
      <c r="AU25" s="5">
        <f t="shared" si="7"/>
        <v>13.346239027012965</v>
      </c>
    </row>
    <row r="26" spans="1:47" x14ac:dyDescent="0.3">
      <c r="A26" s="1" t="s">
        <v>105</v>
      </c>
      <c r="B26" s="1" t="s">
        <v>106</v>
      </c>
      <c r="C26" s="1" t="s">
        <v>107</v>
      </c>
      <c r="D26" s="1" t="s">
        <v>108</v>
      </c>
      <c r="E26" s="1" t="s">
        <v>96</v>
      </c>
      <c r="F26" s="1" t="s">
        <v>109</v>
      </c>
      <c r="G26" s="1" t="s">
        <v>78</v>
      </c>
      <c r="H26" s="1" t="s">
        <v>79</v>
      </c>
      <c r="I26" s="2">
        <v>60</v>
      </c>
      <c r="J26" s="2">
        <v>19.989999999999998</v>
      </c>
      <c r="K26" s="2">
        <f t="shared" si="0"/>
        <v>1.01</v>
      </c>
      <c r="L26" s="2">
        <f t="shared" si="1"/>
        <v>0</v>
      </c>
      <c r="AE26" s="2">
        <v>1.01</v>
      </c>
      <c r="AF26" s="5">
        <v>173.215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173.215</v>
      </c>
      <c r="AT26" s="11">
        <f t="shared" si="6"/>
        <v>5.3085685422401231E-3</v>
      </c>
      <c r="AU26" s="5">
        <f t="shared" si="7"/>
        <v>5.3085685422401232</v>
      </c>
    </row>
    <row r="27" spans="1:47" x14ac:dyDescent="0.3">
      <c r="A27" s="1" t="s">
        <v>110</v>
      </c>
      <c r="B27" s="1" t="s">
        <v>111</v>
      </c>
      <c r="C27" s="1" t="s">
        <v>112</v>
      </c>
      <c r="D27" s="1" t="s">
        <v>51</v>
      </c>
      <c r="E27" s="1" t="s">
        <v>83</v>
      </c>
      <c r="F27" s="1" t="s">
        <v>109</v>
      </c>
      <c r="G27" s="1" t="s">
        <v>78</v>
      </c>
      <c r="H27" s="1" t="s">
        <v>79</v>
      </c>
      <c r="I27" s="2">
        <v>5</v>
      </c>
      <c r="J27" s="2">
        <v>4.76</v>
      </c>
      <c r="K27" s="2">
        <f t="shared" si="0"/>
        <v>4.76</v>
      </c>
      <c r="L27" s="2">
        <f t="shared" si="1"/>
        <v>0</v>
      </c>
      <c r="R27" s="7">
        <v>0.02</v>
      </c>
      <c r="S27" s="5">
        <v>31.71</v>
      </c>
      <c r="T27" s="8">
        <v>0.03</v>
      </c>
      <c r="U27" s="5">
        <v>14.28</v>
      </c>
      <c r="Z27" s="9">
        <v>4.71</v>
      </c>
      <c r="AA27" s="5">
        <v>894.31124999999997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940.30124999999998</v>
      </c>
      <c r="AT27" s="11">
        <f t="shared" si="6"/>
        <v>2.8817675351320991E-2</v>
      </c>
      <c r="AU27" s="5">
        <f t="shared" si="7"/>
        <v>28.81767535132099</v>
      </c>
    </row>
    <row r="28" spans="1:47" x14ac:dyDescent="0.3">
      <c r="A28" s="1" t="s">
        <v>113</v>
      </c>
      <c r="B28" s="1" t="s">
        <v>114</v>
      </c>
      <c r="C28" s="1" t="s">
        <v>115</v>
      </c>
      <c r="D28" s="1" t="s">
        <v>51</v>
      </c>
      <c r="E28" s="1" t="s">
        <v>68</v>
      </c>
      <c r="F28" s="1" t="s">
        <v>109</v>
      </c>
      <c r="G28" s="1" t="s">
        <v>78</v>
      </c>
      <c r="H28" s="1" t="s">
        <v>79</v>
      </c>
      <c r="I28" s="2">
        <v>60</v>
      </c>
      <c r="J28" s="2">
        <v>29.41</v>
      </c>
      <c r="K28" s="2">
        <f t="shared" si="0"/>
        <v>11.979999999999999</v>
      </c>
      <c r="L28" s="2">
        <f t="shared" si="1"/>
        <v>0</v>
      </c>
      <c r="R28" s="7">
        <v>8.1199999999999992</v>
      </c>
      <c r="S28" s="5">
        <v>12874.26</v>
      </c>
      <c r="T28" s="8">
        <v>3.86</v>
      </c>
      <c r="U28" s="5">
        <v>1837.36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14711.62</v>
      </c>
      <c r="AT28" s="11">
        <f t="shared" si="6"/>
        <v>0.45087113204624674</v>
      </c>
      <c r="AU28" s="5">
        <f t="shared" si="7"/>
        <v>450.87113204624677</v>
      </c>
    </row>
    <row r="29" spans="1:47" x14ac:dyDescent="0.3">
      <c r="A29" s="1" t="s">
        <v>116</v>
      </c>
      <c r="B29" s="1" t="s">
        <v>117</v>
      </c>
      <c r="C29" s="1" t="s">
        <v>118</v>
      </c>
      <c r="D29" s="1" t="s">
        <v>119</v>
      </c>
      <c r="E29" s="1" t="s">
        <v>83</v>
      </c>
      <c r="F29" s="1" t="s">
        <v>109</v>
      </c>
      <c r="G29" s="1" t="s">
        <v>78</v>
      </c>
      <c r="H29" s="1" t="s">
        <v>79</v>
      </c>
      <c r="I29" s="2">
        <v>75</v>
      </c>
      <c r="J29" s="2">
        <v>34.33</v>
      </c>
      <c r="K29" s="2">
        <f t="shared" si="0"/>
        <v>28.78</v>
      </c>
      <c r="L29" s="2">
        <f t="shared" si="1"/>
        <v>5.55</v>
      </c>
      <c r="P29" s="6">
        <v>4.07</v>
      </c>
      <c r="Q29" s="5">
        <v>9198.7087499999998</v>
      </c>
      <c r="R29" s="7">
        <v>22.94</v>
      </c>
      <c r="S29" s="5">
        <v>36371.370000000003</v>
      </c>
      <c r="T29" s="8">
        <v>1.74</v>
      </c>
      <c r="U29" s="5">
        <v>828.24</v>
      </c>
      <c r="Z29" s="9">
        <v>0.03</v>
      </c>
      <c r="AA29" s="5">
        <v>5.69625</v>
      </c>
      <c r="AL29" s="5" t="str">
        <f t="shared" si="2"/>
        <v/>
      </c>
      <c r="AN29" s="5" t="str">
        <f t="shared" si="3"/>
        <v/>
      </c>
      <c r="AO29" s="2">
        <v>0.01</v>
      </c>
      <c r="AP29" s="5">
        <f t="shared" si="4"/>
        <v>0.01</v>
      </c>
      <c r="AR29" s="2">
        <v>5.54</v>
      </c>
      <c r="AS29" s="5">
        <f t="shared" si="5"/>
        <v>46404.014999999999</v>
      </c>
      <c r="AT29" s="11">
        <f t="shared" si="6"/>
        <v>1.4221568239623519</v>
      </c>
      <c r="AU29" s="5">
        <f t="shared" si="7"/>
        <v>1422.1568239623518</v>
      </c>
    </row>
    <row r="30" spans="1:47" x14ac:dyDescent="0.3">
      <c r="A30" s="1" t="s">
        <v>116</v>
      </c>
      <c r="B30" s="1" t="s">
        <v>117</v>
      </c>
      <c r="C30" s="1" t="s">
        <v>118</v>
      </c>
      <c r="D30" s="1" t="s">
        <v>119</v>
      </c>
      <c r="E30" s="1" t="s">
        <v>76</v>
      </c>
      <c r="F30" s="1" t="s">
        <v>109</v>
      </c>
      <c r="G30" s="1" t="s">
        <v>78</v>
      </c>
      <c r="H30" s="1" t="s">
        <v>79</v>
      </c>
      <c r="I30" s="2">
        <v>75</v>
      </c>
      <c r="J30" s="2">
        <v>38.94</v>
      </c>
      <c r="K30" s="2">
        <f t="shared" si="0"/>
        <v>30.89</v>
      </c>
      <c r="L30" s="2">
        <f t="shared" si="1"/>
        <v>0.01</v>
      </c>
      <c r="R30" s="7">
        <v>3.57</v>
      </c>
      <c r="S30" s="5">
        <v>5660.2350000000006</v>
      </c>
      <c r="T30" s="8">
        <v>27.32</v>
      </c>
      <c r="U30" s="5">
        <v>13004.32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0.01</v>
      </c>
      <c r="AS30" s="5">
        <f t="shared" si="5"/>
        <v>18664.555</v>
      </c>
      <c r="AT30" s="11">
        <f t="shared" si="6"/>
        <v>0.57201783637624104</v>
      </c>
      <c r="AU30" s="5">
        <f t="shared" si="7"/>
        <v>572.01783637624101</v>
      </c>
    </row>
    <row r="31" spans="1:47" x14ac:dyDescent="0.3">
      <c r="A31" s="1" t="s">
        <v>120</v>
      </c>
      <c r="B31" s="1" t="s">
        <v>121</v>
      </c>
      <c r="C31" s="1" t="s">
        <v>122</v>
      </c>
      <c r="D31" s="1" t="s">
        <v>108</v>
      </c>
      <c r="E31" s="1" t="s">
        <v>62</v>
      </c>
      <c r="F31" s="1" t="s">
        <v>123</v>
      </c>
      <c r="G31" s="1" t="s">
        <v>78</v>
      </c>
      <c r="H31" s="1" t="s">
        <v>79</v>
      </c>
      <c r="I31" s="2">
        <v>7.5</v>
      </c>
      <c r="J31" s="2">
        <v>7.08</v>
      </c>
      <c r="K31" s="2">
        <f t="shared" si="0"/>
        <v>5.5</v>
      </c>
      <c r="L31" s="2">
        <f t="shared" si="1"/>
        <v>0</v>
      </c>
      <c r="P31" s="6">
        <v>0.17</v>
      </c>
      <c r="Q31" s="5">
        <v>384.22125000000011</v>
      </c>
      <c r="R31" s="7">
        <v>2.2999999999999998</v>
      </c>
      <c r="S31" s="5">
        <v>3646.65</v>
      </c>
      <c r="Z31" s="9">
        <v>3.03</v>
      </c>
      <c r="AA31" s="5">
        <v>575.32124999999996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4606.1925000000001</v>
      </c>
      <c r="AT31" s="11">
        <f t="shared" si="6"/>
        <v>0.14116726960714943</v>
      </c>
      <c r="AU31" s="5">
        <f t="shared" si="7"/>
        <v>141.16726960714942</v>
      </c>
    </row>
    <row r="32" spans="1:47" x14ac:dyDescent="0.3">
      <c r="A32" s="1" t="s">
        <v>124</v>
      </c>
      <c r="B32" s="1" t="s">
        <v>125</v>
      </c>
      <c r="C32" s="1" t="s">
        <v>126</v>
      </c>
      <c r="D32" s="1" t="s">
        <v>108</v>
      </c>
      <c r="E32" s="1" t="s">
        <v>62</v>
      </c>
      <c r="F32" s="1" t="s">
        <v>123</v>
      </c>
      <c r="G32" s="1" t="s">
        <v>78</v>
      </c>
      <c r="H32" s="1" t="s">
        <v>79</v>
      </c>
      <c r="I32" s="2">
        <v>43.33</v>
      </c>
      <c r="J32" s="2">
        <v>21.11</v>
      </c>
      <c r="K32" s="2">
        <f t="shared" si="0"/>
        <v>16.34</v>
      </c>
      <c r="L32" s="2">
        <f t="shared" si="1"/>
        <v>1.81</v>
      </c>
      <c r="P32" s="6">
        <v>4.7300000000000004</v>
      </c>
      <c r="Q32" s="5">
        <v>10690.391250000001</v>
      </c>
      <c r="R32" s="7">
        <v>10.93</v>
      </c>
      <c r="S32" s="5">
        <v>17329.514999999999</v>
      </c>
      <c r="T32" s="8">
        <v>0.68</v>
      </c>
      <c r="U32" s="5">
        <v>323.68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1.81</v>
      </c>
      <c r="AS32" s="5">
        <f t="shared" si="5"/>
        <v>28343.58625</v>
      </c>
      <c r="AT32" s="11">
        <f t="shared" si="6"/>
        <v>0.86865381370562422</v>
      </c>
      <c r="AU32" s="5">
        <f t="shared" si="7"/>
        <v>868.6538137056242</v>
      </c>
    </row>
    <row r="33" spans="1:47" x14ac:dyDescent="0.3">
      <c r="A33" s="1" t="s">
        <v>124</v>
      </c>
      <c r="B33" s="1" t="s">
        <v>125</v>
      </c>
      <c r="C33" s="1" t="s">
        <v>126</v>
      </c>
      <c r="D33" s="1" t="s">
        <v>108</v>
      </c>
      <c r="E33" s="1" t="s">
        <v>58</v>
      </c>
      <c r="F33" s="1" t="s">
        <v>123</v>
      </c>
      <c r="G33" s="1" t="s">
        <v>78</v>
      </c>
      <c r="H33" s="1" t="s">
        <v>79</v>
      </c>
      <c r="I33" s="2">
        <v>43.33</v>
      </c>
      <c r="J33" s="2">
        <v>21.56</v>
      </c>
      <c r="K33" s="2">
        <f t="shared" si="0"/>
        <v>0.77</v>
      </c>
      <c r="L33" s="2">
        <f t="shared" si="1"/>
        <v>20.779999999999998</v>
      </c>
      <c r="N33" s="4">
        <v>0.17</v>
      </c>
      <c r="O33" s="5">
        <v>486.71</v>
      </c>
      <c r="P33" s="6">
        <v>0.6</v>
      </c>
      <c r="Q33" s="5">
        <v>1356.075</v>
      </c>
      <c r="AL33" s="5" t="str">
        <f t="shared" si="2"/>
        <v/>
      </c>
      <c r="AM33" s="3">
        <v>0.18</v>
      </c>
      <c r="AN33" s="5">
        <f t="shared" si="3"/>
        <v>1150.3799999999999</v>
      </c>
      <c r="AO33" s="2">
        <v>0.41</v>
      </c>
      <c r="AP33" s="5">
        <f t="shared" si="4"/>
        <v>0.41</v>
      </c>
      <c r="AQ33" s="2">
        <v>0.97</v>
      </c>
      <c r="AR33" s="2">
        <v>19.22</v>
      </c>
      <c r="AS33" s="5">
        <f t="shared" si="5"/>
        <v>1842.7850000000001</v>
      </c>
      <c r="AT33" s="11">
        <f t="shared" si="6"/>
        <v>5.6476347204987815E-2</v>
      </c>
      <c r="AU33" s="5">
        <f t="shared" si="7"/>
        <v>56.476347204987817</v>
      </c>
    </row>
    <row r="34" spans="1:47" x14ac:dyDescent="0.3">
      <c r="A34" s="1" t="s">
        <v>127</v>
      </c>
      <c r="B34" s="1" t="s">
        <v>117</v>
      </c>
      <c r="C34" s="1" t="s">
        <v>118</v>
      </c>
      <c r="D34" s="1" t="s">
        <v>119</v>
      </c>
      <c r="E34" s="1" t="s">
        <v>52</v>
      </c>
      <c r="F34" s="1" t="s">
        <v>123</v>
      </c>
      <c r="G34" s="1" t="s">
        <v>78</v>
      </c>
      <c r="H34" s="1" t="s">
        <v>79</v>
      </c>
      <c r="I34" s="2">
        <v>41.4</v>
      </c>
      <c r="J34" s="2">
        <v>41.36</v>
      </c>
      <c r="K34" s="2">
        <f t="shared" si="0"/>
        <v>38.68</v>
      </c>
      <c r="L34" s="2">
        <f t="shared" si="1"/>
        <v>0.6</v>
      </c>
      <c r="R34" s="7">
        <v>30.87</v>
      </c>
      <c r="S34" s="5">
        <v>48944.385000000002</v>
      </c>
      <c r="T34" s="8">
        <v>7.81</v>
      </c>
      <c r="U34" s="5">
        <v>3717.56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0.6</v>
      </c>
      <c r="AS34" s="5">
        <f t="shared" si="5"/>
        <v>52661.945</v>
      </c>
      <c r="AT34" s="11">
        <f t="shared" si="6"/>
        <v>1.6139453546181306</v>
      </c>
      <c r="AU34" s="5">
        <f t="shared" si="7"/>
        <v>1613.9453546181308</v>
      </c>
    </row>
    <row r="35" spans="1:47" x14ac:dyDescent="0.3">
      <c r="A35" s="1" t="s">
        <v>128</v>
      </c>
      <c r="B35" s="1" t="s">
        <v>129</v>
      </c>
      <c r="C35" s="1" t="s">
        <v>130</v>
      </c>
      <c r="D35" s="1" t="s">
        <v>51</v>
      </c>
      <c r="E35" s="1" t="s">
        <v>62</v>
      </c>
      <c r="F35" s="1" t="s">
        <v>123</v>
      </c>
      <c r="G35" s="1" t="s">
        <v>78</v>
      </c>
      <c r="H35" s="1" t="s">
        <v>79</v>
      </c>
      <c r="I35" s="2">
        <v>12.89</v>
      </c>
      <c r="J35" s="2">
        <v>2.68</v>
      </c>
      <c r="K35" s="2">
        <f t="shared" ref="K35:K66" si="8">SUM(N35,P35,R35,T35,V35,X35,Z35,AB35,AE35,AG35,AI35)</f>
        <v>2.17</v>
      </c>
      <c r="L35" s="2">
        <f t="shared" ref="L35:L66" si="9">SUM(M35,AD35,AK35,AM35,AO35,AQ35,AR35)</f>
        <v>0.51</v>
      </c>
      <c r="R35" s="7">
        <v>0.02</v>
      </c>
      <c r="S35" s="5">
        <v>31.71</v>
      </c>
      <c r="Z35" s="9">
        <v>2.15</v>
      </c>
      <c r="AA35" s="5">
        <v>408.23124999999999</v>
      </c>
      <c r="AL35" s="5" t="str">
        <f t="shared" ref="AL35:AL66" si="10">IF(AK35&gt;0,AK35*$AL$1,"")</f>
        <v/>
      </c>
      <c r="AN35" s="5" t="str">
        <f t="shared" ref="AN35:AN66" si="11">IF(AM35&gt;0,AM35*$AN$1,"")</f>
        <v/>
      </c>
      <c r="AP35" s="5" t="str">
        <f t="shared" ref="AP35:AP66" si="12">IF(AO35&gt;0,AO35*$AP$1,"")</f>
        <v/>
      </c>
      <c r="AR35" s="2">
        <v>0.51</v>
      </c>
      <c r="AS35" s="5">
        <f t="shared" si="5"/>
        <v>439.94124999999997</v>
      </c>
      <c r="AT35" s="11">
        <f t="shared" ref="AT35:AT66" si="13">(AS35/$AS$198)*100</f>
        <v>1.3483002512390941E-2</v>
      </c>
      <c r="AU35" s="5">
        <f t="shared" si="7"/>
        <v>13.483002512390941</v>
      </c>
    </row>
    <row r="36" spans="1:47" x14ac:dyDescent="0.3">
      <c r="A36" s="1" t="s">
        <v>128</v>
      </c>
      <c r="B36" s="1" t="s">
        <v>129</v>
      </c>
      <c r="C36" s="1" t="s">
        <v>130</v>
      </c>
      <c r="D36" s="1" t="s">
        <v>51</v>
      </c>
      <c r="E36" s="1" t="s">
        <v>58</v>
      </c>
      <c r="F36" s="1" t="s">
        <v>123</v>
      </c>
      <c r="G36" s="1" t="s">
        <v>78</v>
      </c>
      <c r="H36" s="1" t="s">
        <v>79</v>
      </c>
      <c r="I36" s="2">
        <v>12.89</v>
      </c>
      <c r="J36" s="2">
        <v>10.210000000000001</v>
      </c>
      <c r="K36" s="2">
        <f t="shared" si="8"/>
        <v>0</v>
      </c>
      <c r="L36" s="2">
        <f t="shared" si="9"/>
        <v>10.209999999999999</v>
      </c>
      <c r="AL36" s="5" t="str">
        <f t="shared" si="10"/>
        <v/>
      </c>
      <c r="AN36" s="5" t="str">
        <f t="shared" si="11"/>
        <v/>
      </c>
      <c r="AO36" s="2">
        <v>0.18</v>
      </c>
      <c r="AP36" s="5">
        <f t="shared" si="12"/>
        <v>0.18</v>
      </c>
      <c r="AQ36" s="2">
        <v>0.26</v>
      </c>
      <c r="AR36" s="2">
        <v>9.77</v>
      </c>
      <c r="AS36" s="5">
        <f t="shared" si="5"/>
        <v>0</v>
      </c>
      <c r="AT36" s="11">
        <f t="shared" si="13"/>
        <v>0</v>
      </c>
      <c r="AU36" s="5">
        <f t="shared" si="7"/>
        <v>0</v>
      </c>
    </row>
    <row r="37" spans="1:47" x14ac:dyDescent="0.3">
      <c r="A37" s="1" t="s">
        <v>131</v>
      </c>
      <c r="B37" s="1" t="s">
        <v>132</v>
      </c>
      <c r="C37" s="1" t="s">
        <v>126</v>
      </c>
      <c r="D37" s="1" t="s">
        <v>51</v>
      </c>
      <c r="E37" s="1" t="s">
        <v>62</v>
      </c>
      <c r="F37" s="1" t="s">
        <v>123</v>
      </c>
      <c r="G37" s="1" t="s">
        <v>78</v>
      </c>
      <c r="H37" s="1" t="s">
        <v>79</v>
      </c>
      <c r="I37" s="2">
        <v>10.08</v>
      </c>
      <c r="J37" s="2">
        <v>9.6300000000000008</v>
      </c>
      <c r="K37" s="2">
        <f t="shared" si="8"/>
        <v>3.1100000000000003</v>
      </c>
      <c r="L37" s="2">
        <f t="shared" si="9"/>
        <v>4</v>
      </c>
      <c r="R37" s="7">
        <v>1.78</v>
      </c>
      <c r="S37" s="5">
        <v>2822.19</v>
      </c>
      <c r="Z37" s="9">
        <v>1.33</v>
      </c>
      <c r="AA37" s="5">
        <v>252.53375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R37" s="2">
        <v>4</v>
      </c>
      <c r="AS37" s="5">
        <f t="shared" si="5"/>
        <v>3074.7237500000001</v>
      </c>
      <c r="AT37" s="11">
        <f t="shared" si="13"/>
        <v>9.4231918571304932E-2</v>
      </c>
      <c r="AU37" s="5">
        <f t="shared" si="7"/>
        <v>94.231918571304931</v>
      </c>
    </row>
    <row r="38" spans="1:47" x14ac:dyDescent="0.3">
      <c r="A38" s="1" t="s">
        <v>133</v>
      </c>
      <c r="B38" s="1" t="s">
        <v>117</v>
      </c>
      <c r="C38" s="1" t="s">
        <v>118</v>
      </c>
      <c r="D38" s="1" t="s">
        <v>119</v>
      </c>
      <c r="E38" s="1" t="s">
        <v>56</v>
      </c>
      <c r="F38" s="1" t="s">
        <v>123</v>
      </c>
      <c r="G38" s="1" t="s">
        <v>78</v>
      </c>
      <c r="H38" s="1" t="s">
        <v>79</v>
      </c>
      <c r="I38" s="2">
        <v>40</v>
      </c>
      <c r="J38" s="2">
        <v>40</v>
      </c>
      <c r="K38" s="2">
        <f t="shared" si="8"/>
        <v>28.63</v>
      </c>
      <c r="L38" s="2">
        <f t="shared" si="9"/>
        <v>11.36</v>
      </c>
      <c r="N38" s="4">
        <v>0.76</v>
      </c>
      <c r="O38" s="5">
        <v>2175.88</v>
      </c>
      <c r="P38" s="6">
        <v>8.1199999999999992</v>
      </c>
      <c r="Q38" s="5">
        <v>18352.215</v>
      </c>
      <c r="R38" s="7">
        <v>19.75</v>
      </c>
      <c r="S38" s="5">
        <v>31313.625</v>
      </c>
      <c r="AL38" s="5" t="str">
        <f t="shared" si="10"/>
        <v/>
      </c>
      <c r="AN38" s="5" t="str">
        <f t="shared" si="11"/>
        <v/>
      </c>
      <c r="AO38" s="2">
        <v>0.09</v>
      </c>
      <c r="AP38" s="5">
        <f t="shared" si="12"/>
        <v>0.09</v>
      </c>
      <c r="AR38" s="2">
        <v>11.27</v>
      </c>
      <c r="AS38" s="5">
        <f t="shared" si="5"/>
        <v>51841.72</v>
      </c>
      <c r="AT38" s="11">
        <f t="shared" si="13"/>
        <v>1.5888076896782646</v>
      </c>
      <c r="AU38" s="5">
        <f t="shared" si="7"/>
        <v>1588.8076896782645</v>
      </c>
    </row>
    <row r="39" spans="1:47" x14ac:dyDescent="0.3">
      <c r="A39" s="1" t="s">
        <v>134</v>
      </c>
      <c r="B39" s="1" t="s">
        <v>135</v>
      </c>
      <c r="C39" s="1" t="s">
        <v>136</v>
      </c>
      <c r="D39" s="1" t="s">
        <v>51</v>
      </c>
      <c r="E39" s="1" t="s">
        <v>96</v>
      </c>
      <c r="F39" s="1" t="s">
        <v>123</v>
      </c>
      <c r="G39" s="1" t="s">
        <v>78</v>
      </c>
      <c r="H39" s="1" t="s">
        <v>79</v>
      </c>
      <c r="I39" s="2">
        <v>24.97</v>
      </c>
      <c r="J39" s="2">
        <v>23.36</v>
      </c>
      <c r="K39" s="2">
        <f t="shared" si="8"/>
        <v>2.0399999999999996</v>
      </c>
      <c r="L39" s="2">
        <f t="shared" si="9"/>
        <v>0</v>
      </c>
      <c r="R39" s="7">
        <v>0.01</v>
      </c>
      <c r="S39" s="5">
        <v>15.855</v>
      </c>
      <c r="T39" s="8">
        <v>2.0299999999999998</v>
      </c>
      <c r="U39" s="5">
        <v>966.27999999999986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5"/>
        <v>982.13499999999988</v>
      </c>
      <c r="AT39" s="11">
        <f t="shared" si="13"/>
        <v>3.0099765985815333E-2</v>
      </c>
      <c r="AU39" s="5">
        <f t="shared" si="7"/>
        <v>30.099765985815331</v>
      </c>
    </row>
    <row r="40" spans="1:47" x14ac:dyDescent="0.3">
      <c r="A40" s="1" t="s">
        <v>137</v>
      </c>
      <c r="B40" s="1" t="s">
        <v>138</v>
      </c>
      <c r="C40" s="1" t="s">
        <v>139</v>
      </c>
      <c r="D40" s="1" t="s">
        <v>51</v>
      </c>
      <c r="E40" s="1" t="s">
        <v>91</v>
      </c>
      <c r="F40" s="1" t="s">
        <v>123</v>
      </c>
      <c r="G40" s="1" t="s">
        <v>78</v>
      </c>
      <c r="H40" s="1" t="s">
        <v>79</v>
      </c>
      <c r="I40" s="2">
        <v>40.31</v>
      </c>
      <c r="J40" s="2">
        <v>39.380000000000003</v>
      </c>
      <c r="K40" s="2">
        <f t="shared" si="8"/>
        <v>0</v>
      </c>
      <c r="L40" s="2">
        <f t="shared" si="9"/>
        <v>0.33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R40" s="2">
        <v>0.33</v>
      </c>
      <c r="AS40" s="5">
        <f t="shared" si="5"/>
        <v>0</v>
      </c>
      <c r="AT40" s="11">
        <f t="shared" si="13"/>
        <v>0</v>
      </c>
      <c r="AU40" s="5">
        <f t="shared" si="7"/>
        <v>0</v>
      </c>
    </row>
    <row r="41" spans="1:47" x14ac:dyDescent="0.3">
      <c r="A41" s="1" t="s">
        <v>140</v>
      </c>
      <c r="B41" s="1" t="s">
        <v>141</v>
      </c>
      <c r="C41" s="1" t="s">
        <v>142</v>
      </c>
      <c r="D41" s="1" t="s">
        <v>108</v>
      </c>
      <c r="E41" s="1" t="s">
        <v>68</v>
      </c>
      <c r="F41" s="1" t="s">
        <v>123</v>
      </c>
      <c r="G41" s="1" t="s">
        <v>78</v>
      </c>
      <c r="H41" s="1" t="s">
        <v>79</v>
      </c>
      <c r="I41" s="2">
        <v>110</v>
      </c>
      <c r="J41" s="2">
        <v>40.57</v>
      </c>
      <c r="K41" s="2">
        <f t="shared" si="8"/>
        <v>23.34</v>
      </c>
      <c r="L41" s="2">
        <f t="shared" si="9"/>
        <v>16.66</v>
      </c>
      <c r="P41" s="6">
        <v>20.95</v>
      </c>
      <c r="Q41" s="5">
        <v>47349.618750000001</v>
      </c>
      <c r="R41" s="7">
        <v>2.39</v>
      </c>
      <c r="S41" s="5">
        <v>3789.3449999999998</v>
      </c>
      <c r="AL41" s="5" t="str">
        <f t="shared" si="10"/>
        <v/>
      </c>
      <c r="AN41" s="5" t="str">
        <f t="shared" si="11"/>
        <v/>
      </c>
      <c r="AO41" s="2">
        <v>0.56000000000000005</v>
      </c>
      <c r="AP41" s="5">
        <f t="shared" si="12"/>
        <v>0.56000000000000005</v>
      </c>
      <c r="AQ41" s="2">
        <v>0.81</v>
      </c>
      <c r="AR41" s="2">
        <v>15.29</v>
      </c>
      <c r="AS41" s="5">
        <f t="shared" si="5"/>
        <v>51138.963750000003</v>
      </c>
      <c r="AT41" s="11">
        <f t="shared" si="13"/>
        <v>1.5672701223682015</v>
      </c>
      <c r="AU41" s="5">
        <f t="shared" si="7"/>
        <v>1567.2701223682016</v>
      </c>
    </row>
    <row r="42" spans="1:47" x14ac:dyDescent="0.3">
      <c r="A42" s="1" t="s">
        <v>140</v>
      </c>
      <c r="B42" s="1" t="s">
        <v>141</v>
      </c>
      <c r="C42" s="1" t="s">
        <v>142</v>
      </c>
      <c r="D42" s="1" t="s">
        <v>108</v>
      </c>
      <c r="E42" s="1" t="s">
        <v>67</v>
      </c>
      <c r="F42" s="1" t="s">
        <v>123</v>
      </c>
      <c r="G42" s="1" t="s">
        <v>78</v>
      </c>
      <c r="H42" s="1" t="s">
        <v>79</v>
      </c>
      <c r="I42" s="2">
        <v>110</v>
      </c>
      <c r="J42" s="2">
        <v>4.1100000000000003</v>
      </c>
      <c r="K42" s="2">
        <f t="shared" si="8"/>
        <v>4.12</v>
      </c>
      <c r="L42" s="2">
        <f t="shared" si="9"/>
        <v>0</v>
      </c>
      <c r="P42" s="6">
        <v>2.97</v>
      </c>
      <c r="Q42" s="5">
        <v>6712.5712500000009</v>
      </c>
      <c r="R42" s="7">
        <v>1.1499999999999999</v>
      </c>
      <c r="S42" s="5">
        <v>1823.325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5"/>
        <v>8535.8962500000016</v>
      </c>
      <c r="AT42" s="11">
        <f t="shared" si="13"/>
        <v>0.26160199932208777</v>
      </c>
      <c r="AU42" s="5">
        <f t="shared" si="7"/>
        <v>261.60199932208775</v>
      </c>
    </row>
    <row r="43" spans="1:47" x14ac:dyDescent="0.3">
      <c r="A43" s="1" t="s">
        <v>140</v>
      </c>
      <c r="B43" s="1" t="s">
        <v>141</v>
      </c>
      <c r="C43" s="1" t="s">
        <v>142</v>
      </c>
      <c r="D43" s="1" t="s">
        <v>108</v>
      </c>
      <c r="E43" s="1" t="s">
        <v>76</v>
      </c>
      <c r="F43" s="1" t="s">
        <v>123</v>
      </c>
      <c r="G43" s="1" t="s">
        <v>78</v>
      </c>
      <c r="H43" s="1" t="s">
        <v>79</v>
      </c>
      <c r="I43" s="2">
        <v>110</v>
      </c>
      <c r="J43" s="2">
        <v>4.3099999999999996</v>
      </c>
      <c r="K43" s="2">
        <f t="shared" si="8"/>
        <v>4.3099999999999996</v>
      </c>
      <c r="L43" s="2">
        <f t="shared" si="9"/>
        <v>0</v>
      </c>
      <c r="R43" s="7">
        <v>4.3099999999999996</v>
      </c>
      <c r="S43" s="5">
        <v>6833.5050000000001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5"/>
        <v>6833.5050000000001</v>
      </c>
      <c r="AT43" s="11">
        <f t="shared" si="13"/>
        <v>0.20942833863256985</v>
      </c>
      <c r="AU43" s="5">
        <f t="shared" si="7"/>
        <v>209.42833863256985</v>
      </c>
    </row>
    <row r="44" spans="1:47" x14ac:dyDescent="0.3">
      <c r="A44" s="1" t="s">
        <v>140</v>
      </c>
      <c r="B44" s="1" t="s">
        <v>141</v>
      </c>
      <c r="C44" s="1" t="s">
        <v>142</v>
      </c>
      <c r="D44" s="1" t="s">
        <v>108</v>
      </c>
      <c r="E44" s="1" t="s">
        <v>83</v>
      </c>
      <c r="F44" s="1" t="s">
        <v>123</v>
      </c>
      <c r="G44" s="1" t="s">
        <v>78</v>
      </c>
      <c r="H44" s="1" t="s">
        <v>79</v>
      </c>
      <c r="I44" s="2">
        <v>110</v>
      </c>
      <c r="J44" s="2">
        <v>40.54</v>
      </c>
      <c r="K44" s="2">
        <f t="shared" si="8"/>
        <v>40</v>
      </c>
      <c r="L44" s="2">
        <f t="shared" si="9"/>
        <v>0</v>
      </c>
      <c r="N44" s="4">
        <v>0.35</v>
      </c>
      <c r="O44" s="5">
        <v>1002.05</v>
      </c>
      <c r="P44" s="6">
        <v>22.58</v>
      </c>
      <c r="Q44" s="5">
        <v>51033.622499999998</v>
      </c>
      <c r="R44" s="7">
        <v>16.920000000000002</v>
      </c>
      <c r="S44" s="5">
        <v>26826.66</v>
      </c>
      <c r="T44" s="8">
        <v>0.15</v>
      </c>
      <c r="U44" s="5">
        <v>71.399999999999991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5"/>
        <v>78933.732499999998</v>
      </c>
      <c r="AT44" s="11">
        <f t="shared" si="13"/>
        <v>2.4191041726819082</v>
      </c>
      <c r="AU44" s="5">
        <f t="shared" si="7"/>
        <v>2419.1041726819085</v>
      </c>
    </row>
    <row r="45" spans="1:47" x14ac:dyDescent="0.3">
      <c r="A45" s="1" t="s">
        <v>140</v>
      </c>
      <c r="B45" s="1" t="s">
        <v>141</v>
      </c>
      <c r="C45" s="1" t="s">
        <v>142</v>
      </c>
      <c r="D45" s="1" t="s">
        <v>108</v>
      </c>
      <c r="E45" s="1" t="s">
        <v>87</v>
      </c>
      <c r="F45" s="1" t="s">
        <v>143</v>
      </c>
      <c r="G45" s="1" t="s">
        <v>78</v>
      </c>
      <c r="H45" s="1" t="s">
        <v>79</v>
      </c>
      <c r="I45" s="2">
        <v>110</v>
      </c>
      <c r="J45" s="2">
        <v>19.87</v>
      </c>
      <c r="K45" s="2">
        <f t="shared" si="8"/>
        <v>19.869999999999997</v>
      </c>
      <c r="L45" s="2">
        <f t="shared" si="9"/>
        <v>0</v>
      </c>
      <c r="N45" s="4">
        <v>0.27</v>
      </c>
      <c r="O45" s="5">
        <v>773.0100000000001</v>
      </c>
      <c r="P45" s="6">
        <v>18.079999999999998</v>
      </c>
      <c r="Q45" s="5">
        <v>40863.06</v>
      </c>
      <c r="R45" s="7">
        <v>1.52</v>
      </c>
      <c r="S45" s="5">
        <v>2409.96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5"/>
        <v>44046.03</v>
      </c>
      <c r="AT45" s="11">
        <f t="shared" si="13"/>
        <v>1.349890998288628</v>
      </c>
      <c r="AU45" s="5">
        <f t="shared" si="7"/>
        <v>1349.890998288628</v>
      </c>
    </row>
    <row r="46" spans="1:47" x14ac:dyDescent="0.3">
      <c r="A46" s="1" t="s">
        <v>144</v>
      </c>
      <c r="B46" s="1" t="s">
        <v>145</v>
      </c>
      <c r="C46" s="1" t="s">
        <v>115</v>
      </c>
      <c r="D46" s="1" t="s">
        <v>51</v>
      </c>
      <c r="E46" s="1" t="s">
        <v>67</v>
      </c>
      <c r="F46" s="1" t="s">
        <v>123</v>
      </c>
      <c r="G46" s="1" t="s">
        <v>78</v>
      </c>
      <c r="H46" s="1" t="s">
        <v>79</v>
      </c>
      <c r="I46" s="2">
        <v>70</v>
      </c>
      <c r="J46" s="2">
        <v>35.049999999999997</v>
      </c>
      <c r="K46" s="2">
        <f t="shared" si="8"/>
        <v>29.860000000000003</v>
      </c>
      <c r="L46" s="2">
        <f t="shared" si="9"/>
        <v>0</v>
      </c>
      <c r="P46" s="6">
        <v>14.42</v>
      </c>
      <c r="Q46" s="5">
        <v>32591.002499999999</v>
      </c>
      <c r="R46" s="7">
        <v>13.5</v>
      </c>
      <c r="S46" s="5">
        <v>21404.25</v>
      </c>
      <c r="T46" s="8">
        <v>1.76</v>
      </c>
      <c r="U46" s="5">
        <v>837.76</v>
      </c>
      <c r="Z46" s="9">
        <v>0.18</v>
      </c>
      <c r="AA46" s="5">
        <v>34.177500000000002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5"/>
        <v>54867.19</v>
      </c>
      <c r="AT46" s="11">
        <f t="shared" si="13"/>
        <v>1.6815301148001722</v>
      </c>
      <c r="AU46" s="5">
        <f t="shared" si="7"/>
        <v>1681.5301148001722</v>
      </c>
    </row>
    <row r="47" spans="1:47" x14ac:dyDescent="0.3">
      <c r="A47" s="1" t="s">
        <v>144</v>
      </c>
      <c r="B47" s="1" t="s">
        <v>145</v>
      </c>
      <c r="C47" s="1" t="s">
        <v>115</v>
      </c>
      <c r="D47" s="1" t="s">
        <v>51</v>
      </c>
      <c r="E47" s="1" t="s">
        <v>76</v>
      </c>
      <c r="F47" s="1" t="s">
        <v>123</v>
      </c>
      <c r="G47" s="1" t="s">
        <v>78</v>
      </c>
      <c r="H47" s="1" t="s">
        <v>79</v>
      </c>
      <c r="I47" s="2">
        <v>70</v>
      </c>
      <c r="J47" s="2">
        <v>33.75</v>
      </c>
      <c r="K47" s="2">
        <f t="shared" si="8"/>
        <v>15.41</v>
      </c>
      <c r="L47" s="2">
        <f t="shared" si="9"/>
        <v>0</v>
      </c>
      <c r="R47" s="7">
        <v>10.27</v>
      </c>
      <c r="S47" s="5">
        <v>16283.084999999999</v>
      </c>
      <c r="T47" s="8">
        <v>5.14</v>
      </c>
      <c r="U47" s="5">
        <v>2446.64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5"/>
        <v>18729.724999999999</v>
      </c>
      <c r="AT47" s="11">
        <f t="shared" si="13"/>
        <v>0.57401511959015306</v>
      </c>
      <c r="AU47" s="5">
        <f t="shared" si="7"/>
        <v>574.01511959015306</v>
      </c>
    </row>
    <row r="48" spans="1:47" x14ac:dyDescent="0.3">
      <c r="A48" s="1" t="s">
        <v>146</v>
      </c>
      <c r="B48" s="1" t="s">
        <v>147</v>
      </c>
      <c r="C48" s="1" t="s">
        <v>148</v>
      </c>
      <c r="D48" s="1" t="s">
        <v>149</v>
      </c>
      <c r="E48" s="1" t="s">
        <v>150</v>
      </c>
      <c r="F48" s="1" t="s">
        <v>123</v>
      </c>
      <c r="G48" s="1" t="s">
        <v>78</v>
      </c>
      <c r="H48" s="1" t="s">
        <v>79</v>
      </c>
      <c r="I48" s="2">
        <v>80</v>
      </c>
      <c r="J48" s="2">
        <v>40.299999999999997</v>
      </c>
      <c r="K48" s="2">
        <f t="shared" si="8"/>
        <v>1.45</v>
      </c>
      <c r="L48" s="2">
        <f t="shared" si="9"/>
        <v>0.03</v>
      </c>
      <c r="T48" s="8">
        <v>1.45</v>
      </c>
      <c r="U48" s="5">
        <v>690.19999999999993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R48" s="2">
        <v>0.03</v>
      </c>
      <c r="AS48" s="5">
        <f t="shared" si="5"/>
        <v>690.19999999999993</v>
      </c>
      <c r="AT48" s="11">
        <f t="shared" si="13"/>
        <v>2.1152752405127342E-2</v>
      </c>
      <c r="AU48" s="5">
        <f t="shared" si="7"/>
        <v>21.152752405127341</v>
      </c>
    </row>
    <row r="49" spans="1:47" x14ac:dyDescent="0.3">
      <c r="A49" s="1" t="s">
        <v>151</v>
      </c>
      <c r="B49" s="1" t="s">
        <v>152</v>
      </c>
      <c r="C49" s="1" t="s">
        <v>153</v>
      </c>
      <c r="D49" s="1" t="s">
        <v>154</v>
      </c>
      <c r="E49" s="1" t="s">
        <v>155</v>
      </c>
      <c r="F49" s="1" t="s">
        <v>123</v>
      </c>
      <c r="G49" s="1" t="s">
        <v>78</v>
      </c>
      <c r="H49" s="1" t="s">
        <v>79</v>
      </c>
      <c r="I49" s="2">
        <v>80</v>
      </c>
      <c r="J49" s="2">
        <v>41.02</v>
      </c>
      <c r="K49" s="2">
        <f t="shared" si="8"/>
        <v>2.13</v>
      </c>
      <c r="L49" s="2">
        <f t="shared" si="9"/>
        <v>0</v>
      </c>
      <c r="T49" s="8">
        <v>2.13</v>
      </c>
      <c r="U49" s="5">
        <v>1013.88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5"/>
        <v>1013.88</v>
      </c>
      <c r="AT49" s="11">
        <f t="shared" si="13"/>
        <v>3.1072663877876716E-2</v>
      </c>
      <c r="AU49" s="5">
        <f t="shared" si="7"/>
        <v>31.072663877876717</v>
      </c>
    </row>
    <row r="50" spans="1:47" s="41" customFormat="1" x14ac:dyDescent="0.3">
      <c r="A50" s="32" t="s">
        <v>156</v>
      </c>
      <c r="B50" s="32" t="s">
        <v>157</v>
      </c>
      <c r="C50" s="32" t="s">
        <v>158</v>
      </c>
      <c r="D50" s="32" t="s">
        <v>51</v>
      </c>
      <c r="E50" s="32" t="s">
        <v>97</v>
      </c>
      <c r="F50" s="32" t="s">
        <v>77</v>
      </c>
      <c r="G50" s="32" t="s">
        <v>78</v>
      </c>
      <c r="H50" s="32" t="s">
        <v>79</v>
      </c>
      <c r="I50" s="33">
        <v>80.31</v>
      </c>
      <c r="J50" s="33">
        <v>0.02</v>
      </c>
      <c r="K50" s="33">
        <f t="shared" si="8"/>
        <v>0</v>
      </c>
      <c r="L50" s="33">
        <f t="shared" si="9"/>
        <v>0.02</v>
      </c>
      <c r="M50" s="34"/>
      <c r="N50" s="35"/>
      <c r="O50" s="31"/>
      <c r="P50" s="36"/>
      <c r="Q50" s="31"/>
      <c r="R50" s="30"/>
      <c r="S50" s="31"/>
      <c r="T50" s="37"/>
      <c r="U50" s="31"/>
      <c r="V50" s="33"/>
      <c r="W50" s="31"/>
      <c r="X50" s="33"/>
      <c r="Y50" s="31"/>
      <c r="Z50" s="38"/>
      <c r="AA50" s="31"/>
      <c r="AB50" s="39"/>
      <c r="AC50" s="31"/>
      <c r="AD50" s="33"/>
      <c r="AE50" s="33"/>
      <c r="AF50" s="31"/>
      <c r="AG50" s="38"/>
      <c r="AH50" s="31"/>
      <c r="AI50" s="33"/>
      <c r="AJ50" s="31"/>
      <c r="AK50" s="34"/>
      <c r="AL50" s="31" t="str">
        <f t="shared" si="10"/>
        <v/>
      </c>
      <c r="AM50" s="34"/>
      <c r="AN50" s="31" t="str">
        <f t="shared" si="11"/>
        <v/>
      </c>
      <c r="AO50" s="33"/>
      <c r="AP50" s="31" t="str">
        <f t="shared" si="12"/>
        <v/>
      </c>
      <c r="AQ50" s="33"/>
      <c r="AR50" s="33">
        <v>0.02</v>
      </c>
      <c r="AS50" s="31">
        <f t="shared" si="5"/>
        <v>0</v>
      </c>
      <c r="AT50" s="40">
        <f t="shared" si="13"/>
        <v>0</v>
      </c>
      <c r="AU50" s="31">
        <f t="shared" si="7"/>
        <v>0</v>
      </c>
    </row>
    <row r="51" spans="1:47" s="41" customFormat="1" x14ac:dyDescent="0.3">
      <c r="A51" s="32" t="s">
        <v>156</v>
      </c>
      <c r="B51" s="32" t="s">
        <v>157</v>
      </c>
      <c r="C51" s="32" t="s">
        <v>158</v>
      </c>
      <c r="D51" s="32" t="s">
        <v>51</v>
      </c>
      <c r="E51" s="32" t="s">
        <v>159</v>
      </c>
      <c r="F51" s="32" t="s">
        <v>143</v>
      </c>
      <c r="G51" s="32" t="s">
        <v>78</v>
      </c>
      <c r="H51" s="32" t="s">
        <v>79</v>
      </c>
      <c r="I51" s="33">
        <v>80.31</v>
      </c>
      <c r="J51" s="33">
        <v>41.56</v>
      </c>
      <c r="K51" s="33">
        <f t="shared" si="8"/>
        <v>22.28</v>
      </c>
      <c r="L51" s="33">
        <f t="shared" si="9"/>
        <v>17.72</v>
      </c>
      <c r="M51" s="34"/>
      <c r="N51" s="35">
        <v>1.79</v>
      </c>
      <c r="O51" s="31">
        <v>5124.7700000000004</v>
      </c>
      <c r="P51" s="36">
        <v>11.72</v>
      </c>
      <c r="Q51" s="31">
        <v>26488.665000000001</v>
      </c>
      <c r="R51" s="30">
        <v>0.77</v>
      </c>
      <c r="S51" s="31">
        <v>1220.835</v>
      </c>
      <c r="T51" s="37"/>
      <c r="U51" s="31"/>
      <c r="V51" s="33"/>
      <c r="W51" s="31"/>
      <c r="X51" s="33"/>
      <c r="Y51" s="31"/>
      <c r="Z51" s="38">
        <v>0.02</v>
      </c>
      <c r="AA51" s="31">
        <v>3.7974999999999999</v>
      </c>
      <c r="AB51" s="39"/>
      <c r="AC51" s="31"/>
      <c r="AD51" s="33"/>
      <c r="AE51" s="33">
        <v>7.98</v>
      </c>
      <c r="AF51" s="31">
        <v>1368.57</v>
      </c>
      <c r="AG51" s="38"/>
      <c r="AH51" s="31"/>
      <c r="AI51" s="33"/>
      <c r="AJ51" s="31"/>
      <c r="AK51" s="34">
        <v>1.24</v>
      </c>
      <c r="AL51" s="31">
        <f t="shared" si="10"/>
        <v>4755.3999999999996</v>
      </c>
      <c r="AM51" s="34"/>
      <c r="AN51" s="31" t="str">
        <f t="shared" si="11"/>
        <v/>
      </c>
      <c r="AO51" s="33">
        <v>0.09</v>
      </c>
      <c r="AP51" s="31">
        <f t="shared" si="12"/>
        <v>0.09</v>
      </c>
      <c r="AQ51" s="33">
        <v>1.85</v>
      </c>
      <c r="AR51" s="33">
        <v>14.54</v>
      </c>
      <c r="AS51" s="31">
        <f t="shared" si="5"/>
        <v>34206.637500000004</v>
      </c>
      <c r="AT51" s="40">
        <f t="shared" si="13"/>
        <v>1.0483403848876329</v>
      </c>
      <c r="AU51" s="31">
        <f t="shared" si="7"/>
        <v>1048.3403848876328</v>
      </c>
    </row>
    <row r="52" spans="1:47" s="41" customFormat="1" x14ac:dyDescent="0.3">
      <c r="A52" s="32" t="s">
        <v>156</v>
      </c>
      <c r="B52" s="32" t="s">
        <v>157</v>
      </c>
      <c r="C52" s="32" t="s">
        <v>158</v>
      </c>
      <c r="D52" s="32" t="s">
        <v>51</v>
      </c>
      <c r="E52" s="32" t="s">
        <v>155</v>
      </c>
      <c r="F52" s="32" t="s">
        <v>143</v>
      </c>
      <c r="G52" s="32" t="s">
        <v>78</v>
      </c>
      <c r="H52" s="32" t="s">
        <v>79</v>
      </c>
      <c r="I52" s="33">
        <v>80.31</v>
      </c>
      <c r="J52" s="33">
        <v>35.17</v>
      </c>
      <c r="K52" s="33">
        <f t="shared" si="8"/>
        <v>32.93</v>
      </c>
      <c r="L52" s="33">
        <f t="shared" si="9"/>
        <v>2.8</v>
      </c>
      <c r="M52" s="34"/>
      <c r="N52" s="35"/>
      <c r="O52" s="31"/>
      <c r="P52" s="36">
        <v>6.31</v>
      </c>
      <c r="Q52" s="31">
        <v>14261.38875</v>
      </c>
      <c r="R52" s="30">
        <v>24.31</v>
      </c>
      <c r="S52" s="31">
        <v>38543.504999999997</v>
      </c>
      <c r="T52" s="37">
        <v>0.02</v>
      </c>
      <c r="U52" s="31">
        <v>9.52</v>
      </c>
      <c r="V52" s="33"/>
      <c r="W52" s="31"/>
      <c r="X52" s="33"/>
      <c r="Y52" s="31"/>
      <c r="Z52" s="38">
        <v>2.29</v>
      </c>
      <c r="AA52" s="31">
        <v>434.81375000000003</v>
      </c>
      <c r="AB52" s="39"/>
      <c r="AC52" s="31"/>
      <c r="AD52" s="33"/>
      <c r="AE52" s="33"/>
      <c r="AF52" s="31"/>
      <c r="AG52" s="38"/>
      <c r="AH52" s="31"/>
      <c r="AI52" s="33"/>
      <c r="AJ52" s="31"/>
      <c r="AK52" s="34"/>
      <c r="AL52" s="31" t="str">
        <f t="shared" si="10"/>
        <v/>
      </c>
      <c r="AM52" s="34"/>
      <c r="AN52" s="31" t="str">
        <f t="shared" si="11"/>
        <v/>
      </c>
      <c r="AO52" s="33"/>
      <c r="AP52" s="31" t="str">
        <f t="shared" si="12"/>
        <v/>
      </c>
      <c r="AQ52" s="33"/>
      <c r="AR52" s="33">
        <v>2.8</v>
      </c>
      <c r="AS52" s="31">
        <f t="shared" si="5"/>
        <v>53249.227499999994</v>
      </c>
      <c r="AT52" s="40">
        <f t="shared" si="13"/>
        <v>1.6319439656212662</v>
      </c>
      <c r="AU52" s="31">
        <f t="shared" si="7"/>
        <v>1631.9439656212662</v>
      </c>
    </row>
    <row r="53" spans="1:47" s="41" customFormat="1" x14ac:dyDescent="0.3">
      <c r="A53" s="32" t="s">
        <v>156</v>
      </c>
      <c r="B53" s="32" t="s">
        <v>157</v>
      </c>
      <c r="C53" s="32" t="s">
        <v>158</v>
      </c>
      <c r="D53" s="32" t="s">
        <v>51</v>
      </c>
      <c r="E53" s="32" t="s">
        <v>160</v>
      </c>
      <c r="F53" s="32" t="s">
        <v>143</v>
      </c>
      <c r="G53" s="32" t="s">
        <v>78</v>
      </c>
      <c r="H53" s="32" t="s">
        <v>79</v>
      </c>
      <c r="I53" s="33">
        <v>80.31</v>
      </c>
      <c r="J53" s="33">
        <v>1.34</v>
      </c>
      <c r="K53" s="33">
        <f t="shared" si="8"/>
        <v>1.1300000000000001</v>
      </c>
      <c r="L53" s="33">
        <f t="shared" si="9"/>
        <v>0.2</v>
      </c>
      <c r="M53" s="34"/>
      <c r="N53" s="35">
        <v>0.05</v>
      </c>
      <c r="O53" s="31">
        <v>143.15</v>
      </c>
      <c r="P53" s="36">
        <v>0.66</v>
      </c>
      <c r="Q53" s="31">
        <v>1491.6824999999999</v>
      </c>
      <c r="R53" s="30">
        <v>0.42</v>
      </c>
      <c r="S53" s="31">
        <v>665.91</v>
      </c>
      <c r="T53" s="37"/>
      <c r="U53" s="31"/>
      <c r="V53" s="33"/>
      <c r="W53" s="31"/>
      <c r="X53" s="33"/>
      <c r="Y53" s="31"/>
      <c r="Z53" s="38"/>
      <c r="AA53" s="31"/>
      <c r="AB53" s="39"/>
      <c r="AC53" s="31"/>
      <c r="AD53" s="33"/>
      <c r="AE53" s="33"/>
      <c r="AF53" s="31"/>
      <c r="AG53" s="38"/>
      <c r="AH53" s="31"/>
      <c r="AI53" s="33"/>
      <c r="AJ53" s="31"/>
      <c r="AK53" s="34"/>
      <c r="AL53" s="31" t="str">
        <f t="shared" si="10"/>
        <v/>
      </c>
      <c r="AM53" s="34"/>
      <c r="AN53" s="31" t="str">
        <f t="shared" si="11"/>
        <v/>
      </c>
      <c r="AO53" s="33">
        <v>0.01</v>
      </c>
      <c r="AP53" s="31">
        <f t="shared" si="12"/>
        <v>0.01</v>
      </c>
      <c r="AQ53" s="33">
        <v>0.11</v>
      </c>
      <c r="AR53" s="33">
        <v>0.08</v>
      </c>
      <c r="AS53" s="31">
        <f t="shared" si="5"/>
        <v>2300.7424999999998</v>
      </c>
      <c r="AT53" s="40">
        <f t="shared" si="13"/>
        <v>7.0511498769130238E-2</v>
      </c>
      <c r="AU53" s="31">
        <f t="shared" si="7"/>
        <v>70.511498769130242</v>
      </c>
    </row>
    <row r="54" spans="1:47" s="41" customFormat="1" x14ac:dyDescent="0.3">
      <c r="A54" s="32" t="s">
        <v>156</v>
      </c>
      <c r="B54" s="32" t="s">
        <v>157</v>
      </c>
      <c r="C54" s="32" t="s">
        <v>158</v>
      </c>
      <c r="D54" s="32" t="s">
        <v>51</v>
      </c>
      <c r="E54" s="32" t="s">
        <v>150</v>
      </c>
      <c r="F54" s="32" t="s">
        <v>143</v>
      </c>
      <c r="G54" s="32" t="s">
        <v>78</v>
      </c>
      <c r="H54" s="32" t="s">
        <v>79</v>
      </c>
      <c r="I54" s="33">
        <v>80.31</v>
      </c>
      <c r="J54" s="33">
        <v>1.53</v>
      </c>
      <c r="K54" s="33">
        <f t="shared" si="8"/>
        <v>1.1400000000000001</v>
      </c>
      <c r="L54" s="33">
        <f t="shared" si="9"/>
        <v>0.39</v>
      </c>
      <c r="M54" s="34"/>
      <c r="N54" s="35"/>
      <c r="O54" s="31"/>
      <c r="P54" s="36">
        <v>0.37</v>
      </c>
      <c r="Q54" s="31">
        <v>836.24625000000003</v>
      </c>
      <c r="R54" s="30">
        <v>0.03</v>
      </c>
      <c r="S54" s="31">
        <v>47.564999999999998</v>
      </c>
      <c r="T54" s="37"/>
      <c r="U54" s="31"/>
      <c r="V54" s="33"/>
      <c r="W54" s="31"/>
      <c r="X54" s="33"/>
      <c r="Y54" s="31"/>
      <c r="Z54" s="38">
        <v>0.74</v>
      </c>
      <c r="AA54" s="31">
        <v>140.50749999999999</v>
      </c>
      <c r="AB54" s="39"/>
      <c r="AC54" s="31"/>
      <c r="AD54" s="33"/>
      <c r="AE54" s="33"/>
      <c r="AF54" s="31"/>
      <c r="AG54" s="38"/>
      <c r="AH54" s="31"/>
      <c r="AI54" s="33"/>
      <c r="AJ54" s="31"/>
      <c r="AK54" s="34"/>
      <c r="AL54" s="31" t="str">
        <f t="shared" si="10"/>
        <v/>
      </c>
      <c r="AM54" s="34"/>
      <c r="AN54" s="31" t="str">
        <f t="shared" si="11"/>
        <v/>
      </c>
      <c r="AO54" s="33"/>
      <c r="AP54" s="31" t="str">
        <f t="shared" si="12"/>
        <v/>
      </c>
      <c r="AQ54" s="33"/>
      <c r="AR54" s="33">
        <v>0.39</v>
      </c>
      <c r="AS54" s="31">
        <f t="shared" si="5"/>
        <v>1024.3187499999999</v>
      </c>
      <c r="AT54" s="40">
        <f t="shared" si="13"/>
        <v>3.1392583168182456E-2</v>
      </c>
      <c r="AU54" s="31">
        <f t="shared" si="7"/>
        <v>31.392583168182455</v>
      </c>
    </row>
    <row r="55" spans="1:47" x14ac:dyDescent="0.3">
      <c r="A55" s="1" t="s">
        <v>161</v>
      </c>
      <c r="B55" s="1" t="s">
        <v>162</v>
      </c>
      <c r="C55" s="1" t="s">
        <v>163</v>
      </c>
      <c r="D55" s="1" t="s">
        <v>51</v>
      </c>
      <c r="E55" s="1" t="s">
        <v>58</v>
      </c>
      <c r="F55" s="1" t="s">
        <v>123</v>
      </c>
      <c r="G55" s="1" t="s">
        <v>78</v>
      </c>
      <c r="H55" s="1" t="s">
        <v>79</v>
      </c>
      <c r="I55" s="2">
        <v>94.78</v>
      </c>
      <c r="J55" s="2">
        <v>10.26</v>
      </c>
      <c r="K55" s="2">
        <f t="shared" si="8"/>
        <v>9.1999999999999993</v>
      </c>
      <c r="L55" s="2">
        <f t="shared" si="9"/>
        <v>1.06</v>
      </c>
      <c r="N55" s="4">
        <v>2.56</v>
      </c>
      <c r="O55" s="5">
        <v>7329.28</v>
      </c>
      <c r="P55" s="6">
        <v>6.1999999999999993</v>
      </c>
      <c r="Q55" s="5">
        <v>14012.775</v>
      </c>
      <c r="R55" s="7">
        <v>0.44</v>
      </c>
      <c r="S55" s="5">
        <v>697.62</v>
      </c>
      <c r="AL55" s="5" t="str">
        <f t="shared" si="10"/>
        <v/>
      </c>
      <c r="AM55" s="3">
        <v>0.28000000000000003</v>
      </c>
      <c r="AN55" s="5">
        <f t="shared" si="11"/>
        <v>1789.4800000000002</v>
      </c>
      <c r="AO55" s="2">
        <v>0.12</v>
      </c>
      <c r="AP55" s="5">
        <f t="shared" si="12"/>
        <v>0.12</v>
      </c>
      <c r="AQ55" s="2">
        <v>0.62</v>
      </c>
      <c r="AR55" s="2">
        <v>0.04</v>
      </c>
      <c r="AS55" s="5">
        <f t="shared" si="5"/>
        <v>22039.674999999999</v>
      </c>
      <c r="AT55" s="11">
        <f t="shared" si="13"/>
        <v>0.67545608282305847</v>
      </c>
      <c r="AU55" s="5">
        <f t="shared" si="7"/>
        <v>675.45608282305841</v>
      </c>
    </row>
    <row r="56" spans="1:47" x14ac:dyDescent="0.3">
      <c r="A56" s="1" t="s">
        <v>161</v>
      </c>
      <c r="B56" s="1" t="s">
        <v>162</v>
      </c>
      <c r="C56" s="1" t="s">
        <v>163</v>
      </c>
      <c r="D56" s="1" t="s">
        <v>51</v>
      </c>
      <c r="E56" s="1" t="s">
        <v>155</v>
      </c>
      <c r="F56" s="1" t="s">
        <v>143</v>
      </c>
      <c r="G56" s="1" t="s">
        <v>78</v>
      </c>
      <c r="H56" s="1" t="s">
        <v>79</v>
      </c>
      <c r="I56" s="2">
        <v>94.78</v>
      </c>
      <c r="J56" s="2">
        <v>5.58</v>
      </c>
      <c r="K56" s="2">
        <f t="shared" si="8"/>
        <v>5.4799999999999995</v>
      </c>
      <c r="L56" s="2">
        <f t="shared" si="9"/>
        <v>0.1</v>
      </c>
      <c r="R56" s="7">
        <v>0.09</v>
      </c>
      <c r="S56" s="5">
        <v>142.69499999999999</v>
      </c>
      <c r="T56" s="8">
        <v>5.39</v>
      </c>
      <c r="U56" s="5">
        <v>2565.64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R56" s="2">
        <v>0.1</v>
      </c>
      <c r="AS56" s="5">
        <f t="shared" si="5"/>
        <v>2708.335</v>
      </c>
      <c r="AT56" s="11">
        <f t="shared" si="13"/>
        <v>8.3003100094379251E-2</v>
      </c>
      <c r="AU56" s="5">
        <f t="shared" si="7"/>
        <v>83.003100094379249</v>
      </c>
    </row>
    <row r="57" spans="1:47" x14ac:dyDescent="0.3">
      <c r="A57" s="1" t="s">
        <v>161</v>
      </c>
      <c r="B57" s="1" t="s">
        <v>162</v>
      </c>
      <c r="C57" s="1" t="s">
        <v>163</v>
      </c>
      <c r="D57" s="1" t="s">
        <v>51</v>
      </c>
      <c r="E57" s="1" t="s">
        <v>160</v>
      </c>
      <c r="F57" s="1" t="s">
        <v>143</v>
      </c>
      <c r="G57" s="1" t="s">
        <v>78</v>
      </c>
      <c r="H57" s="1" t="s">
        <v>79</v>
      </c>
      <c r="I57" s="2">
        <v>94.78</v>
      </c>
      <c r="J57" s="2">
        <v>39.31</v>
      </c>
      <c r="K57" s="2">
        <f t="shared" si="8"/>
        <v>35.86</v>
      </c>
      <c r="L57" s="2">
        <f t="shared" si="9"/>
        <v>3.4499999999999997</v>
      </c>
      <c r="N57" s="4">
        <v>2.56</v>
      </c>
      <c r="O57" s="5">
        <v>7329.28</v>
      </c>
      <c r="P57" s="6">
        <v>24.06</v>
      </c>
      <c r="Q57" s="5">
        <v>54378.608729055901</v>
      </c>
      <c r="R57" s="7">
        <v>9.24</v>
      </c>
      <c r="S57" s="5">
        <v>14650.02</v>
      </c>
      <c r="AL57" s="5" t="str">
        <f t="shared" si="10"/>
        <v/>
      </c>
      <c r="AM57" s="3">
        <v>1.27</v>
      </c>
      <c r="AN57" s="5">
        <f t="shared" si="11"/>
        <v>8116.57</v>
      </c>
      <c r="AO57" s="2">
        <v>0.02</v>
      </c>
      <c r="AP57" s="5">
        <f t="shared" si="12"/>
        <v>0.02</v>
      </c>
      <c r="AQ57" s="2">
        <v>2.15</v>
      </c>
      <c r="AR57" s="2">
        <v>0.01</v>
      </c>
      <c r="AS57" s="5">
        <f t="shared" si="5"/>
        <v>76357.908729055896</v>
      </c>
      <c r="AT57" s="11">
        <f t="shared" si="13"/>
        <v>2.3401621812793842</v>
      </c>
      <c r="AU57" s="5">
        <f t="shared" si="7"/>
        <v>2340.1621812793842</v>
      </c>
    </row>
    <row r="58" spans="1:47" x14ac:dyDescent="0.3">
      <c r="A58" s="1" t="s">
        <v>161</v>
      </c>
      <c r="B58" s="1" t="s">
        <v>162</v>
      </c>
      <c r="C58" s="1" t="s">
        <v>163</v>
      </c>
      <c r="D58" s="1" t="s">
        <v>51</v>
      </c>
      <c r="E58" s="1" t="s">
        <v>150</v>
      </c>
      <c r="F58" s="1" t="s">
        <v>143</v>
      </c>
      <c r="G58" s="1" t="s">
        <v>78</v>
      </c>
      <c r="H58" s="1" t="s">
        <v>79</v>
      </c>
      <c r="I58" s="2">
        <v>94.78</v>
      </c>
      <c r="J58" s="2">
        <v>39.630000000000003</v>
      </c>
      <c r="K58" s="2">
        <f t="shared" si="8"/>
        <v>39.549999999999997</v>
      </c>
      <c r="L58" s="2">
        <f t="shared" si="9"/>
        <v>7.0000000000000007E-2</v>
      </c>
      <c r="P58" s="6">
        <v>4.93</v>
      </c>
      <c r="Q58" s="5">
        <v>11142.41625</v>
      </c>
      <c r="R58" s="7">
        <v>27.78</v>
      </c>
      <c r="S58" s="5">
        <v>44045.19</v>
      </c>
      <c r="T58" s="8">
        <v>6.84</v>
      </c>
      <c r="U58" s="5">
        <v>3255.84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R58" s="2">
        <v>7.0000000000000007E-2</v>
      </c>
      <c r="AS58" s="5">
        <f t="shared" si="5"/>
        <v>58443.446250000008</v>
      </c>
      <c r="AT58" s="11">
        <f t="shared" si="13"/>
        <v>1.7911326401457812</v>
      </c>
      <c r="AU58" s="5">
        <f t="shared" si="7"/>
        <v>1791.1326401457814</v>
      </c>
    </row>
    <row r="59" spans="1:47" x14ac:dyDescent="0.3">
      <c r="A59" s="1" t="s">
        <v>164</v>
      </c>
      <c r="B59" s="1" t="s">
        <v>165</v>
      </c>
      <c r="C59" s="1" t="s">
        <v>166</v>
      </c>
      <c r="D59" s="1" t="s">
        <v>51</v>
      </c>
      <c r="E59" s="1" t="s">
        <v>58</v>
      </c>
      <c r="F59" s="1" t="s">
        <v>143</v>
      </c>
      <c r="G59" s="1" t="s">
        <v>78</v>
      </c>
      <c r="H59" s="1" t="s">
        <v>79</v>
      </c>
      <c r="I59" s="2">
        <v>80</v>
      </c>
      <c r="J59" s="2">
        <v>38.119999999999997</v>
      </c>
      <c r="K59" s="2">
        <f t="shared" si="8"/>
        <v>6.92</v>
      </c>
      <c r="L59" s="2">
        <f t="shared" si="9"/>
        <v>0</v>
      </c>
      <c r="R59" s="7">
        <v>6.92</v>
      </c>
      <c r="S59" s="5">
        <v>10971.66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5"/>
        <v>10971.66</v>
      </c>
      <c r="AT59" s="11">
        <f t="shared" si="13"/>
        <v>0.33625153209684072</v>
      </c>
      <c r="AU59" s="5">
        <f t="shared" si="7"/>
        <v>336.25153209684072</v>
      </c>
    </row>
    <row r="60" spans="1:47" x14ac:dyDescent="0.3">
      <c r="A60" s="1" t="s">
        <v>167</v>
      </c>
      <c r="B60" s="1" t="s">
        <v>114</v>
      </c>
      <c r="C60" s="1" t="s">
        <v>115</v>
      </c>
      <c r="D60" s="1" t="s">
        <v>51</v>
      </c>
      <c r="E60" s="1" t="s">
        <v>68</v>
      </c>
      <c r="F60" s="1" t="s">
        <v>143</v>
      </c>
      <c r="G60" s="1" t="s">
        <v>78</v>
      </c>
      <c r="H60" s="1" t="s">
        <v>79</v>
      </c>
      <c r="I60" s="2">
        <v>259.56</v>
      </c>
      <c r="J60" s="2">
        <v>33.549999999999997</v>
      </c>
      <c r="K60" s="2">
        <f t="shared" si="8"/>
        <v>6.58</v>
      </c>
      <c r="L60" s="2">
        <f t="shared" si="9"/>
        <v>0</v>
      </c>
      <c r="R60" s="7">
        <v>6.58</v>
      </c>
      <c r="S60" s="5">
        <v>10432.59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5"/>
        <v>10432.59</v>
      </c>
      <c r="AT60" s="11">
        <f t="shared" si="13"/>
        <v>0.3197305030631809</v>
      </c>
      <c r="AU60" s="5">
        <f t="shared" si="7"/>
        <v>319.73050306318089</v>
      </c>
    </row>
    <row r="61" spans="1:47" x14ac:dyDescent="0.3">
      <c r="A61" s="1" t="s">
        <v>167</v>
      </c>
      <c r="B61" s="1" t="s">
        <v>114</v>
      </c>
      <c r="C61" s="1" t="s">
        <v>115</v>
      </c>
      <c r="D61" s="1" t="s">
        <v>51</v>
      </c>
      <c r="E61" s="1" t="s">
        <v>67</v>
      </c>
      <c r="F61" s="1" t="s">
        <v>143</v>
      </c>
      <c r="G61" s="1" t="s">
        <v>78</v>
      </c>
      <c r="H61" s="1" t="s">
        <v>79</v>
      </c>
      <c r="I61" s="2">
        <v>259.56</v>
      </c>
      <c r="J61" s="2">
        <v>39.840000000000003</v>
      </c>
      <c r="K61" s="2">
        <f t="shared" si="8"/>
        <v>36.78</v>
      </c>
      <c r="L61" s="2">
        <f t="shared" si="9"/>
        <v>0</v>
      </c>
      <c r="N61" s="4">
        <v>0.55000000000000004</v>
      </c>
      <c r="O61" s="5">
        <v>1574.65</v>
      </c>
      <c r="P61" s="6">
        <v>8.9600000000000009</v>
      </c>
      <c r="Q61" s="5">
        <v>20250.72</v>
      </c>
      <c r="R61" s="7">
        <v>27.27</v>
      </c>
      <c r="S61" s="5">
        <v>43236.584999999999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5"/>
        <v>65061.955000000002</v>
      </c>
      <c r="AT61" s="11">
        <f t="shared" si="13"/>
        <v>1.9939719285837973</v>
      </c>
      <c r="AU61" s="5">
        <f t="shared" si="7"/>
        <v>1993.9719285837973</v>
      </c>
    </row>
    <row r="62" spans="1:47" x14ac:dyDescent="0.3">
      <c r="A62" s="1" t="s">
        <v>167</v>
      </c>
      <c r="B62" s="1" t="s">
        <v>114</v>
      </c>
      <c r="C62" s="1" t="s">
        <v>115</v>
      </c>
      <c r="D62" s="1" t="s">
        <v>51</v>
      </c>
      <c r="E62" s="1" t="s">
        <v>91</v>
      </c>
      <c r="F62" s="1" t="s">
        <v>143</v>
      </c>
      <c r="G62" s="1" t="s">
        <v>78</v>
      </c>
      <c r="H62" s="1" t="s">
        <v>79</v>
      </c>
      <c r="I62" s="2">
        <v>259.56</v>
      </c>
      <c r="J62" s="2">
        <v>39.6</v>
      </c>
      <c r="K62" s="2">
        <f t="shared" si="8"/>
        <v>37.44</v>
      </c>
      <c r="L62" s="2">
        <f t="shared" si="9"/>
        <v>2.16</v>
      </c>
      <c r="N62" s="4">
        <v>6.38</v>
      </c>
      <c r="O62" s="5">
        <v>18265.939999999999</v>
      </c>
      <c r="P62" s="6">
        <v>21.64</v>
      </c>
      <c r="Q62" s="5">
        <v>48909.105000000003</v>
      </c>
      <c r="R62" s="7">
        <v>8.67</v>
      </c>
      <c r="S62" s="5">
        <v>13746.285</v>
      </c>
      <c r="T62" s="8">
        <v>0.75</v>
      </c>
      <c r="U62" s="5">
        <v>357</v>
      </c>
      <c r="AL62" s="5" t="str">
        <f t="shared" si="10"/>
        <v/>
      </c>
      <c r="AM62" s="3">
        <v>0.86</v>
      </c>
      <c r="AN62" s="5">
        <f t="shared" si="11"/>
        <v>5496.26</v>
      </c>
      <c r="AP62" s="5" t="str">
        <f t="shared" si="12"/>
        <v/>
      </c>
      <c r="AQ62" s="2">
        <v>1.3</v>
      </c>
      <c r="AS62" s="5">
        <f t="shared" si="5"/>
        <v>81278.33</v>
      </c>
      <c r="AT62" s="11">
        <f t="shared" si="13"/>
        <v>2.4909597078994987</v>
      </c>
      <c r="AU62" s="5">
        <f t="shared" si="7"/>
        <v>2490.9597078994984</v>
      </c>
    </row>
    <row r="63" spans="1:47" x14ac:dyDescent="0.3">
      <c r="A63" s="1" t="s">
        <v>167</v>
      </c>
      <c r="B63" s="1" t="s">
        <v>114</v>
      </c>
      <c r="C63" s="1" t="s">
        <v>115</v>
      </c>
      <c r="D63" s="1" t="s">
        <v>51</v>
      </c>
      <c r="E63" s="1" t="s">
        <v>87</v>
      </c>
      <c r="F63" s="1" t="s">
        <v>143</v>
      </c>
      <c r="G63" s="1" t="s">
        <v>78</v>
      </c>
      <c r="H63" s="1" t="s">
        <v>79</v>
      </c>
      <c r="I63" s="2">
        <v>259.56</v>
      </c>
      <c r="J63" s="2">
        <v>19.27</v>
      </c>
      <c r="K63" s="2">
        <f t="shared" si="8"/>
        <v>18.16</v>
      </c>
      <c r="L63" s="2">
        <f t="shared" si="9"/>
        <v>1.1099999999999999</v>
      </c>
      <c r="N63" s="4">
        <v>2.76</v>
      </c>
      <c r="O63" s="5">
        <v>7901.8799999999992</v>
      </c>
      <c r="P63" s="6">
        <v>15.4</v>
      </c>
      <c r="Q63" s="5">
        <v>34805.925000000003</v>
      </c>
      <c r="AL63" s="5" t="str">
        <f t="shared" si="10"/>
        <v/>
      </c>
      <c r="AM63" s="3">
        <v>0.48</v>
      </c>
      <c r="AN63" s="5">
        <f t="shared" si="11"/>
        <v>3067.68</v>
      </c>
      <c r="AP63" s="5" t="str">
        <f t="shared" si="12"/>
        <v/>
      </c>
      <c r="AQ63" s="2">
        <v>0.63</v>
      </c>
      <c r="AS63" s="5">
        <f t="shared" si="5"/>
        <v>42707.805</v>
      </c>
      <c r="AT63" s="11">
        <f t="shared" si="13"/>
        <v>1.3088780424970436</v>
      </c>
      <c r="AU63" s="5">
        <f t="shared" si="7"/>
        <v>1308.8780424970437</v>
      </c>
    </row>
    <row r="64" spans="1:47" x14ac:dyDescent="0.3">
      <c r="A64" s="1" t="s">
        <v>167</v>
      </c>
      <c r="B64" s="1" t="s">
        <v>114</v>
      </c>
      <c r="C64" s="1" t="s">
        <v>115</v>
      </c>
      <c r="D64" s="1" t="s">
        <v>51</v>
      </c>
      <c r="E64" s="1" t="s">
        <v>97</v>
      </c>
      <c r="F64" s="1" t="s">
        <v>143</v>
      </c>
      <c r="G64" s="1" t="s">
        <v>78</v>
      </c>
      <c r="H64" s="1" t="s">
        <v>79</v>
      </c>
      <c r="I64" s="2">
        <v>259.56</v>
      </c>
      <c r="J64" s="2">
        <v>19.55</v>
      </c>
      <c r="K64" s="2">
        <f t="shared" si="8"/>
        <v>16.989999999999998</v>
      </c>
      <c r="L64" s="2">
        <f t="shared" si="9"/>
        <v>2.5700000000000003</v>
      </c>
      <c r="N64" s="4">
        <v>9.84</v>
      </c>
      <c r="O64" s="5">
        <v>28171.919999999998</v>
      </c>
      <c r="P64" s="6">
        <v>7.09</v>
      </c>
      <c r="Q64" s="5">
        <v>16024.286249999999</v>
      </c>
      <c r="R64" s="7">
        <v>0.06</v>
      </c>
      <c r="S64" s="5">
        <v>95.13</v>
      </c>
      <c r="AL64" s="5" t="str">
        <f t="shared" si="10"/>
        <v/>
      </c>
      <c r="AM64" s="3">
        <v>1.02</v>
      </c>
      <c r="AN64" s="5">
        <f t="shared" si="11"/>
        <v>6518.82</v>
      </c>
      <c r="AP64" s="5" t="str">
        <f t="shared" si="12"/>
        <v/>
      </c>
      <c r="AQ64" s="2">
        <v>1.55</v>
      </c>
      <c r="AS64" s="5">
        <f t="shared" si="5"/>
        <v>44291.336249999993</v>
      </c>
      <c r="AT64" s="11">
        <f t="shared" si="13"/>
        <v>1.3574089675289642</v>
      </c>
      <c r="AU64" s="5">
        <f t="shared" si="7"/>
        <v>1357.4089675289642</v>
      </c>
    </row>
    <row r="65" spans="1:47" x14ac:dyDescent="0.3">
      <c r="A65" s="1" t="s">
        <v>167</v>
      </c>
      <c r="B65" s="1" t="s">
        <v>114</v>
      </c>
      <c r="C65" s="1" t="s">
        <v>115</v>
      </c>
      <c r="D65" s="1" t="s">
        <v>51</v>
      </c>
      <c r="E65" s="1" t="s">
        <v>96</v>
      </c>
      <c r="F65" s="1" t="s">
        <v>143</v>
      </c>
      <c r="G65" s="1" t="s">
        <v>78</v>
      </c>
      <c r="H65" s="1" t="s">
        <v>79</v>
      </c>
      <c r="I65" s="2">
        <v>259.56</v>
      </c>
      <c r="J65" s="2">
        <v>31.37</v>
      </c>
      <c r="K65" s="2">
        <f t="shared" si="8"/>
        <v>31.34</v>
      </c>
      <c r="L65" s="2">
        <f t="shared" si="9"/>
        <v>0.04</v>
      </c>
      <c r="N65" s="4">
        <v>0.11</v>
      </c>
      <c r="O65" s="5">
        <v>314.93</v>
      </c>
      <c r="P65" s="6">
        <v>12.07</v>
      </c>
      <c r="Q65" s="5">
        <v>27279.708750000002</v>
      </c>
      <c r="R65" s="7">
        <v>18.09</v>
      </c>
      <c r="S65" s="5">
        <v>28681.695</v>
      </c>
      <c r="T65" s="8">
        <v>1.07</v>
      </c>
      <c r="U65" s="5">
        <v>509.32000000000011</v>
      </c>
      <c r="AL65" s="5" t="str">
        <f t="shared" si="10"/>
        <v/>
      </c>
      <c r="AM65" s="3">
        <v>0.01</v>
      </c>
      <c r="AN65" s="5">
        <f t="shared" si="11"/>
        <v>63.910000000000004</v>
      </c>
      <c r="AP65" s="5" t="str">
        <f t="shared" si="12"/>
        <v/>
      </c>
      <c r="AR65" s="2">
        <v>0.03</v>
      </c>
      <c r="AS65" s="5">
        <f t="shared" si="5"/>
        <v>56785.653750000005</v>
      </c>
      <c r="AT65" s="11">
        <f t="shared" si="13"/>
        <v>1.7403258098189527</v>
      </c>
      <c r="AU65" s="5">
        <f t="shared" si="7"/>
        <v>1740.3258098189526</v>
      </c>
    </row>
    <row r="66" spans="1:47" x14ac:dyDescent="0.3">
      <c r="A66" s="1" t="s">
        <v>167</v>
      </c>
      <c r="B66" s="1" t="s">
        <v>114</v>
      </c>
      <c r="C66" s="1" t="s">
        <v>115</v>
      </c>
      <c r="D66" s="1" t="s">
        <v>51</v>
      </c>
      <c r="E66" s="1" t="s">
        <v>76</v>
      </c>
      <c r="F66" s="1" t="s">
        <v>143</v>
      </c>
      <c r="G66" s="1" t="s">
        <v>78</v>
      </c>
      <c r="H66" s="1" t="s">
        <v>79</v>
      </c>
      <c r="I66" s="2">
        <v>259.56</v>
      </c>
      <c r="J66" s="2">
        <v>37.159999999999997</v>
      </c>
      <c r="K66" s="2">
        <f t="shared" si="8"/>
        <v>15.52</v>
      </c>
      <c r="L66" s="2">
        <f t="shared" si="9"/>
        <v>0.06</v>
      </c>
      <c r="P66" s="6">
        <v>0.7</v>
      </c>
      <c r="Q66" s="5">
        <v>1582.0875000000001</v>
      </c>
      <c r="R66" s="7">
        <v>14.81</v>
      </c>
      <c r="S66" s="5">
        <v>23481.255000000001</v>
      </c>
      <c r="Z66" s="9">
        <v>0.01</v>
      </c>
      <c r="AA66" s="5">
        <v>1.8987499999999999</v>
      </c>
      <c r="AL66" s="5" t="str">
        <f t="shared" si="10"/>
        <v/>
      </c>
      <c r="AN66" s="5" t="str">
        <f t="shared" si="11"/>
        <v/>
      </c>
      <c r="AP66" s="5" t="str">
        <f t="shared" si="12"/>
        <v/>
      </c>
      <c r="AR66" s="2">
        <v>0.06</v>
      </c>
      <c r="AS66" s="5">
        <f t="shared" si="5"/>
        <v>25065.241250000003</v>
      </c>
      <c r="AT66" s="11">
        <f t="shared" si="13"/>
        <v>0.76818145774563118</v>
      </c>
      <c r="AU66" s="5">
        <f t="shared" si="7"/>
        <v>768.18145774563118</v>
      </c>
    </row>
    <row r="67" spans="1:47" x14ac:dyDescent="0.3">
      <c r="A67" s="1" t="s">
        <v>168</v>
      </c>
      <c r="B67" s="1" t="s">
        <v>169</v>
      </c>
      <c r="C67" s="1" t="s">
        <v>170</v>
      </c>
      <c r="D67" s="1" t="s">
        <v>119</v>
      </c>
      <c r="E67" s="1" t="s">
        <v>96</v>
      </c>
      <c r="F67" s="1" t="s">
        <v>143</v>
      </c>
      <c r="G67" s="1" t="s">
        <v>78</v>
      </c>
      <c r="H67" s="1" t="s">
        <v>79</v>
      </c>
      <c r="I67" s="2">
        <v>10</v>
      </c>
      <c r="J67" s="2">
        <v>7.46</v>
      </c>
      <c r="K67" s="2">
        <f t="shared" ref="K67:K98" si="14">SUM(N67,P67,R67,T67,V67,X67,Z67,AB67,AE67,AG67,AI67)</f>
        <v>4.68</v>
      </c>
      <c r="L67" s="2">
        <f t="shared" ref="L67:L98" si="15">SUM(M67,AD67,AK67,AM67,AO67,AQ67,AR67)</f>
        <v>2.78</v>
      </c>
      <c r="P67" s="6">
        <v>0.02</v>
      </c>
      <c r="Q67" s="5">
        <v>45.202500000000001</v>
      </c>
      <c r="R67" s="7">
        <v>0.04</v>
      </c>
      <c r="S67" s="5">
        <v>63.42</v>
      </c>
      <c r="Z67" s="9">
        <v>4.62</v>
      </c>
      <c r="AA67" s="5">
        <v>877.22249999999997</v>
      </c>
      <c r="AL67" s="5" t="str">
        <f t="shared" ref="AL67:AL98" si="16">IF(AK67&gt;0,AK67*$AL$1,"")</f>
        <v/>
      </c>
      <c r="AN67" s="5" t="str">
        <f t="shared" ref="AN67:AN98" si="17">IF(AM67&gt;0,AM67*$AN$1,"")</f>
        <v/>
      </c>
      <c r="AP67" s="5" t="str">
        <f t="shared" ref="AP67:AP98" si="18">IF(AO67&gt;0,AO67*$AP$1,"")</f>
        <v/>
      </c>
      <c r="AR67" s="2">
        <v>2.78</v>
      </c>
      <c r="AS67" s="5">
        <f t="shared" ref="AS67:AS130" si="19">SUM(O67,Q67,S67,U67,W67,Y67,AA67,AC67,AF67,AH67,AJ67)</f>
        <v>985.84500000000003</v>
      </c>
      <c r="AT67" s="11">
        <f t="shared" ref="AT67:AT98" si="20">(AS67/$AS$198)*100</f>
        <v>3.0213467393266833E-2</v>
      </c>
      <c r="AU67" s="5">
        <f t="shared" ref="AU67:AU130" si="21">(AT67/100)*$AU$1</f>
        <v>30.213467393266832</v>
      </c>
    </row>
    <row r="68" spans="1:47" x14ac:dyDescent="0.3">
      <c r="A68" s="1" t="s">
        <v>168</v>
      </c>
      <c r="B68" s="1" t="s">
        <v>169</v>
      </c>
      <c r="C68" s="1" t="s">
        <v>170</v>
      </c>
      <c r="D68" s="1" t="s">
        <v>119</v>
      </c>
      <c r="E68" s="1" t="s">
        <v>76</v>
      </c>
      <c r="F68" s="1" t="s">
        <v>143</v>
      </c>
      <c r="G68" s="1" t="s">
        <v>78</v>
      </c>
      <c r="H68" s="1" t="s">
        <v>79</v>
      </c>
      <c r="I68" s="2">
        <v>10</v>
      </c>
      <c r="J68" s="2">
        <v>2.46</v>
      </c>
      <c r="K68" s="2">
        <f t="shared" si="14"/>
        <v>0.83</v>
      </c>
      <c r="L68" s="2">
        <f t="shared" si="15"/>
        <v>1.62</v>
      </c>
      <c r="Z68" s="9">
        <v>0.83</v>
      </c>
      <c r="AA68" s="5">
        <v>157.59625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R68" s="2">
        <v>1.62</v>
      </c>
      <c r="AS68" s="5">
        <f t="shared" si="19"/>
        <v>157.59625</v>
      </c>
      <c r="AT68" s="11">
        <f t="shared" si="20"/>
        <v>4.8298963434171976E-3</v>
      </c>
      <c r="AU68" s="5">
        <f t="shared" si="21"/>
        <v>4.8298963434171975</v>
      </c>
    </row>
    <row r="69" spans="1:47" x14ac:dyDescent="0.3">
      <c r="A69" s="1" t="s">
        <v>171</v>
      </c>
      <c r="B69" s="1" t="s">
        <v>172</v>
      </c>
      <c r="C69" s="1" t="s">
        <v>173</v>
      </c>
      <c r="D69" s="1" t="s">
        <v>154</v>
      </c>
      <c r="E69" s="1" t="s">
        <v>76</v>
      </c>
      <c r="F69" s="1" t="s">
        <v>143</v>
      </c>
      <c r="G69" s="1" t="s">
        <v>78</v>
      </c>
      <c r="H69" s="1" t="s">
        <v>79</v>
      </c>
      <c r="I69" s="2">
        <v>0.44</v>
      </c>
      <c r="J69" s="2">
        <v>0.16</v>
      </c>
      <c r="K69" s="2">
        <f t="shared" si="14"/>
        <v>0.16</v>
      </c>
      <c r="L69" s="2">
        <f t="shared" si="15"/>
        <v>0</v>
      </c>
      <c r="R69" s="7">
        <v>0.11</v>
      </c>
      <c r="S69" s="5">
        <v>174.405</v>
      </c>
      <c r="Z69" s="9">
        <v>0.05</v>
      </c>
      <c r="AA69" s="5">
        <v>9.4937500000000004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19"/>
        <v>183.89875000000001</v>
      </c>
      <c r="AT69" s="11">
        <f t="shared" si="20"/>
        <v>5.6359964160568122E-3</v>
      </c>
      <c r="AU69" s="5">
        <f t="shared" si="21"/>
        <v>5.6359964160568126</v>
      </c>
    </row>
    <row r="70" spans="1:47" x14ac:dyDescent="0.3">
      <c r="A70" s="1" t="s">
        <v>174</v>
      </c>
      <c r="B70" s="1" t="s">
        <v>175</v>
      </c>
      <c r="C70" s="1" t="s">
        <v>142</v>
      </c>
      <c r="D70" s="1" t="s">
        <v>51</v>
      </c>
      <c r="E70" s="1" t="s">
        <v>97</v>
      </c>
      <c r="F70" s="1" t="s">
        <v>143</v>
      </c>
      <c r="G70" s="1" t="s">
        <v>78</v>
      </c>
      <c r="H70" s="1" t="s">
        <v>79</v>
      </c>
      <c r="I70" s="2">
        <v>72</v>
      </c>
      <c r="J70" s="2">
        <v>19.61</v>
      </c>
      <c r="K70" s="2">
        <f t="shared" si="14"/>
        <v>18.350000000000001</v>
      </c>
      <c r="L70" s="2">
        <f t="shared" si="15"/>
        <v>1.27</v>
      </c>
      <c r="N70" s="4">
        <v>1.69</v>
      </c>
      <c r="O70" s="5">
        <v>4838.47</v>
      </c>
      <c r="P70" s="6">
        <v>15.72</v>
      </c>
      <c r="Q70" s="5">
        <v>35529.165000000001</v>
      </c>
      <c r="R70" s="7">
        <v>0.94</v>
      </c>
      <c r="S70" s="5">
        <v>1490.37</v>
      </c>
      <c r="AL70" s="5" t="str">
        <f t="shared" si="16"/>
        <v/>
      </c>
      <c r="AM70" s="3">
        <v>0.51</v>
      </c>
      <c r="AN70" s="5">
        <f t="shared" si="17"/>
        <v>3259.41</v>
      </c>
      <c r="AP70" s="5" t="str">
        <f t="shared" si="18"/>
        <v/>
      </c>
      <c r="AQ70" s="2">
        <v>0.76</v>
      </c>
      <c r="AS70" s="5">
        <f t="shared" si="19"/>
        <v>41858.005000000005</v>
      </c>
      <c r="AT70" s="11">
        <f t="shared" si="20"/>
        <v>1.2828339842619276</v>
      </c>
      <c r="AU70" s="5">
        <f t="shared" si="21"/>
        <v>1282.8339842619275</v>
      </c>
    </row>
    <row r="71" spans="1:47" x14ac:dyDescent="0.3">
      <c r="A71" s="1" t="s">
        <v>174</v>
      </c>
      <c r="B71" s="1" t="s">
        <v>175</v>
      </c>
      <c r="C71" s="1" t="s">
        <v>142</v>
      </c>
      <c r="D71" s="1" t="s">
        <v>51</v>
      </c>
      <c r="E71" s="1" t="s">
        <v>52</v>
      </c>
      <c r="F71" s="1" t="s">
        <v>176</v>
      </c>
      <c r="G71" s="1" t="s">
        <v>78</v>
      </c>
      <c r="H71" s="1" t="s">
        <v>79</v>
      </c>
      <c r="I71" s="2">
        <v>72</v>
      </c>
      <c r="J71" s="2">
        <v>11.2</v>
      </c>
      <c r="K71" s="2">
        <f t="shared" si="14"/>
        <v>11.2</v>
      </c>
      <c r="L71" s="2">
        <f t="shared" si="15"/>
        <v>0</v>
      </c>
      <c r="R71" s="7">
        <v>3.8</v>
      </c>
      <c r="S71" s="5">
        <v>6024.9</v>
      </c>
      <c r="T71" s="8">
        <v>7.4</v>
      </c>
      <c r="U71" s="5">
        <v>3522.4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19"/>
        <v>9547.2999999999993</v>
      </c>
      <c r="AT71" s="11">
        <f t="shared" si="20"/>
        <v>0.29259877287376451</v>
      </c>
      <c r="AU71" s="5">
        <f t="shared" si="21"/>
        <v>292.59877287376452</v>
      </c>
    </row>
    <row r="72" spans="1:47" x14ac:dyDescent="0.3">
      <c r="A72" s="1" t="s">
        <v>174</v>
      </c>
      <c r="B72" s="1" t="s">
        <v>175</v>
      </c>
      <c r="C72" s="1" t="s">
        <v>142</v>
      </c>
      <c r="D72" s="1" t="s">
        <v>51</v>
      </c>
      <c r="E72" s="1" t="s">
        <v>155</v>
      </c>
      <c r="F72" s="1" t="s">
        <v>176</v>
      </c>
      <c r="G72" s="1" t="s">
        <v>78</v>
      </c>
      <c r="H72" s="1" t="s">
        <v>79</v>
      </c>
      <c r="I72" s="2">
        <v>72</v>
      </c>
      <c r="J72" s="2">
        <v>36.909999999999997</v>
      </c>
      <c r="K72" s="2">
        <f t="shared" si="14"/>
        <v>36.909999999999997</v>
      </c>
      <c r="L72" s="2">
        <f t="shared" si="15"/>
        <v>0</v>
      </c>
      <c r="P72" s="6">
        <v>2.72</v>
      </c>
      <c r="Q72" s="5">
        <v>6147.5400000000009</v>
      </c>
      <c r="R72" s="7">
        <v>28.06</v>
      </c>
      <c r="S72" s="5">
        <v>44489.13</v>
      </c>
      <c r="T72" s="8">
        <v>6.13</v>
      </c>
      <c r="U72" s="5">
        <v>2917.88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19"/>
        <v>53554.549999999996</v>
      </c>
      <c r="AT72" s="11">
        <f t="shared" si="20"/>
        <v>1.6413012696580882</v>
      </c>
      <c r="AU72" s="5">
        <f t="shared" si="21"/>
        <v>1641.3012696580881</v>
      </c>
    </row>
    <row r="73" spans="1:47" s="41" customFormat="1" x14ac:dyDescent="0.3">
      <c r="A73" s="32" t="s">
        <v>177</v>
      </c>
      <c r="B73" s="32" t="s">
        <v>178</v>
      </c>
      <c r="C73" s="32" t="s">
        <v>179</v>
      </c>
      <c r="D73" s="32" t="s">
        <v>51</v>
      </c>
      <c r="E73" s="32" t="s">
        <v>52</v>
      </c>
      <c r="F73" s="32" t="s">
        <v>143</v>
      </c>
      <c r="G73" s="32" t="s">
        <v>78</v>
      </c>
      <c r="H73" s="32" t="s">
        <v>79</v>
      </c>
      <c r="I73" s="33">
        <v>80</v>
      </c>
      <c r="J73" s="33">
        <v>38.700000000000003</v>
      </c>
      <c r="K73" s="33">
        <f t="shared" si="14"/>
        <v>13.33</v>
      </c>
      <c r="L73" s="33">
        <f t="shared" si="15"/>
        <v>0</v>
      </c>
      <c r="M73" s="34"/>
      <c r="N73" s="35"/>
      <c r="O73" s="31"/>
      <c r="P73" s="36"/>
      <c r="Q73" s="31"/>
      <c r="R73" s="30">
        <v>8.8800000000000008</v>
      </c>
      <c r="S73" s="31">
        <v>14079.24</v>
      </c>
      <c r="T73" s="37">
        <v>1.86</v>
      </c>
      <c r="U73" s="31">
        <v>885.36</v>
      </c>
      <c r="V73" s="33"/>
      <c r="W73" s="31"/>
      <c r="X73" s="33"/>
      <c r="Y73" s="31"/>
      <c r="Z73" s="38">
        <v>2.59</v>
      </c>
      <c r="AA73" s="31">
        <v>491.77624999999989</v>
      </c>
      <c r="AB73" s="39"/>
      <c r="AC73" s="31"/>
      <c r="AD73" s="33"/>
      <c r="AE73" s="33"/>
      <c r="AF73" s="31"/>
      <c r="AG73" s="38"/>
      <c r="AH73" s="31"/>
      <c r="AI73" s="33"/>
      <c r="AJ73" s="31"/>
      <c r="AK73" s="34"/>
      <c r="AL73" s="31" t="str">
        <f t="shared" si="16"/>
        <v/>
      </c>
      <c r="AM73" s="34"/>
      <c r="AN73" s="31" t="str">
        <f t="shared" si="17"/>
        <v/>
      </c>
      <c r="AO73" s="33"/>
      <c r="AP73" s="31" t="str">
        <f t="shared" si="18"/>
        <v/>
      </c>
      <c r="AQ73" s="33"/>
      <c r="AR73" s="33"/>
      <c r="AS73" s="31">
        <f t="shared" si="19"/>
        <v>15456.376250000001</v>
      </c>
      <c r="AT73" s="40">
        <f t="shared" si="20"/>
        <v>0.4736958851010441</v>
      </c>
      <c r="AU73" s="31">
        <f t="shared" si="21"/>
        <v>473.6958851010441</v>
      </c>
    </row>
    <row r="74" spans="1:47" s="41" customFormat="1" x14ac:dyDescent="0.3">
      <c r="A74" s="32" t="s">
        <v>177</v>
      </c>
      <c r="B74" s="32" t="s">
        <v>178</v>
      </c>
      <c r="C74" s="32" t="s">
        <v>179</v>
      </c>
      <c r="D74" s="32" t="s">
        <v>51</v>
      </c>
      <c r="E74" s="32" t="s">
        <v>62</v>
      </c>
      <c r="F74" s="32" t="s">
        <v>143</v>
      </c>
      <c r="G74" s="32" t="s">
        <v>78</v>
      </c>
      <c r="H74" s="32" t="s">
        <v>79</v>
      </c>
      <c r="I74" s="33">
        <v>80</v>
      </c>
      <c r="J74" s="33">
        <v>40.57</v>
      </c>
      <c r="K74" s="33">
        <f t="shared" si="14"/>
        <v>30.08</v>
      </c>
      <c r="L74" s="33">
        <f t="shared" si="15"/>
        <v>0</v>
      </c>
      <c r="M74" s="34"/>
      <c r="N74" s="35"/>
      <c r="O74" s="31"/>
      <c r="P74" s="36"/>
      <c r="Q74" s="31"/>
      <c r="R74" s="30">
        <v>22.59</v>
      </c>
      <c r="S74" s="31">
        <v>35816.445</v>
      </c>
      <c r="T74" s="37">
        <v>7.29</v>
      </c>
      <c r="U74" s="31">
        <v>3470.04</v>
      </c>
      <c r="V74" s="33"/>
      <c r="W74" s="31"/>
      <c r="X74" s="33"/>
      <c r="Y74" s="31"/>
      <c r="Z74" s="38">
        <v>0.2</v>
      </c>
      <c r="AA74" s="31">
        <v>37.975000000000001</v>
      </c>
      <c r="AB74" s="39"/>
      <c r="AC74" s="31"/>
      <c r="AD74" s="33"/>
      <c r="AE74" s="33"/>
      <c r="AF74" s="31"/>
      <c r="AG74" s="38"/>
      <c r="AH74" s="31"/>
      <c r="AI74" s="33"/>
      <c r="AJ74" s="31"/>
      <c r="AK74" s="34"/>
      <c r="AL74" s="31" t="str">
        <f t="shared" si="16"/>
        <v/>
      </c>
      <c r="AM74" s="34"/>
      <c r="AN74" s="31" t="str">
        <f t="shared" si="17"/>
        <v/>
      </c>
      <c r="AO74" s="33"/>
      <c r="AP74" s="31" t="str">
        <f t="shared" si="18"/>
        <v/>
      </c>
      <c r="AQ74" s="33"/>
      <c r="AR74" s="33"/>
      <c r="AS74" s="31">
        <f t="shared" si="19"/>
        <v>39324.46</v>
      </c>
      <c r="AT74" s="40">
        <f t="shared" si="20"/>
        <v>1.2051877221752156</v>
      </c>
      <c r="AU74" s="31">
        <f t="shared" si="21"/>
        <v>1205.1877221752156</v>
      </c>
    </row>
    <row r="75" spans="1:47" x14ac:dyDescent="0.3">
      <c r="A75" s="1" t="s">
        <v>180</v>
      </c>
      <c r="B75" s="1" t="s">
        <v>181</v>
      </c>
      <c r="C75" s="1" t="s">
        <v>182</v>
      </c>
      <c r="D75" s="1" t="s">
        <v>51</v>
      </c>
      <c r="E75" s="1" t="s">
        <v>87</v>
      </c>
      <c r="F75" s="1" t="s">
        <v>176</v>
      </c>
      <c r="G75" s="1" t="s">
        <v>78</v>
      </c>
      <c r="H75" s="1" t="s">
        <v>79</v>
      </c>
      <c r="I75" s="2">
        <v>105</v>
      </c>
      <c r="J75" s="2">
        <v>32.53</v>
      </c>
      <c r="K75" s="2">
        <f t="shared" si="14"/>
        <v>24.6</v>
      </c>
      <c r="L75" s="2">
        <f t="shared" si="15"/>
        <v>7.93</v>
      </c>
      <c r="P75" s="6">
        <v>2.09</v>
      </c>
      <c r="Q75" s="5">
        <v>4723.6612500000001</v>
      </c>
      <c r="R75" s="7">
        <v>4.4400000000000004</v>
      </c>
      <c r="S75" s="5">
        <v>7039.6200000000008</v>
      </c>
      <c r="T75" s="8">
        <v>17.100000000000001</v>
      </c>
      <c r="U75" s="5">
        <v>8139.6</v>
      </c>
      <c r="Z75" s="9">
        <v>0.97</v>
      </c>
      <c r="AA75" s="5">
        <v>184.17875000000001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R75" s="2">
        <v>7.93</v>
      </c>
      <c r="AS75" s="5">
        <f t="shared" si="19"/>
        <v>20087.059999999998</v>
      </c>
      <c r="AT75" s="11">
        <f t="shared" si="20"/>
        <v>0.6156137448955914</v>
      </c>
      <c r="AU75" s="5">
        <f t="shared" si="21"/>
        <v>615.61374489559137</v>
      </c>
    </row>
    <row r="76" spans="1:47" x14ac:dyDescent="0.3">
      <c r="A76" s="1" t="s">
        <v>180</v>
      </c>
      <c r="B76" s="1" t="s">
        <v>181</v>
      </c>
      <c r="C76" s="1" t="s">
        <v>182</v>
      </c>
      <c r="D76" s="1" t="s">
        <v>51</v>
      </c>
      <c r="E76" s="1" t="s">
        <v>97</v>
      </c>
      <c r="F76" s="1" t="s">
        <v>176</v>
      </c>
      <c r="G76" s="1" t="s">
        <v>78</v>
      </c>
      <c r="H76" s="1" t="s">
        <v>79</v>
      </c>
      <c r="I76" s="2">
        <v>105</v>
      </c>
      <c r="J76" s="2">
        <v>31.62</v>
      </c>
      <c r="K76" s="2">
        <f t="shared" si="14"/>
        <v>31.429999999999996</v>
      </c>
      <c r="L76" s="2">
        <f t="shared" si="15"/>
        <v>0.18</v>
      </c>
      <c r="R76" s="7">
        <v>19.61</v>
      </c>
      <c r="S76" s="5">
        <v>31091.654999999999</v>
      </c>
      <c r="T76" s="8">
        <v>10.01</v>
      </c>
      <c r="U76" s="5">
        <v>4764.76</v>
      </c>
      <c r="Z76" s="9">
        <v>1.81</v>
      </c>
      <c r="AA76" s="5">
        <v>343.67374999999998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R76" s="2">
        <v>0.18</v>
      </c>
      <c r="AS76" s="5">
        <f t="shared" si="19"/>
        <v>36200.088750000003</v>
      </c>
      <c r="AT76" s="11">
        <f t="shared" si="20"/>
        <v>1.1094342427881567</v>
      </c>
      <c r="AU76" s="5">
        <f t="shared" si="21"/>
        <v>1109.4342427881568</v>
      </c>
    </row>
    <row r="77" spans="1:47" x14ac:dyDescent="0.3">
      <c r="A77" s="1" t="s">
        <v>180</v>
      </c>
      <c r="B77" s="1" t="s">
        <v>181</v>
      </c>
      <c r="C77" s="1" t="s">
        <v>182</v>
      </c>
      <c r="D77" s="1" t="s">
        <v>51</v>
      </c>
      <c r="E77" s="1" t="s">
        <v>68</v>
      </c>
      <c r="F77" s="1" t="s">
        <v>183</v>
      </c>
      <c r="G77" s="1" t="s">
        <v>78</v>
      </c>
      <c r="H77" s="1" t="s">
        <v>79</v>
      </c>
      <c r="I77" s="2">
        <v>105</v>
      </c>
      <c r="J77" s="2">
        <v>40.36</v>
      </c>
      <c r="K77" s="2">
        <f t="shared" si="14"/>
        <v>19.61</v>
      </c>
      <c r="L77" s="2">
        <f t="shared" si="15"/>
        <v>20.39</v>
      </c>
      <c r="N77" s="4">
        <v>0.34</v>
      </c>
      <c r="O77" s="5">
        <v>973.42000000000007</v>
      </c>
      <c r="P77" s="6">
        <v>7.43</v>
      </c>
      <c r="Q77" s="5">
        <v>16792.728749999998</v>
      </c>
      <c r="R77" s="7">
        <v>6.95</v>
      </c>
      <c r="S77" s="5">
        <v>11019.225</v>
      </c>
      <c r="T77" s="8">
        <v>4.8899999999999997</v>
      </c>
      <c r="U77" s="5">
        <v>2327.64</v>
      </c>
      <c r="AL77" s="5" t="str">
        <f t="shared" si="16"/>
        <v/>
      </c>
      <c r="AM77" s="3">
        <v>0.57999999999999996</v>
      </c>
      <c r="AN77" s="5">
        <f t="shared" si="17"/>
        <v>3706.7799999999997</v>
      </c>
      <c r="AO77" s="2">
        <v>0.27</v>
      </c>
      <c r="AP77" s="5">
        <f t="shared" si="18"/>
        <v>0.27</v>
      </c>
      <c r="AQ77" s="2">
        <v>1.28</v>
      </c>
      <c r="AR77" s="2">
        <v>18.260000000000002</v>
      </c>
      <c r="AS77" s="5">
        <f t="shared" si="19"/>
        <v>31113.013749999998</v>
      </c>
      <c r="AT77" s="11">
        <f t="shared" si="20"/>
        <v>0.9535292327311975</v>
      </c>
      <c r="AU77" s="5">
        <f t="shared" si="21"/>
        <v>953.52923273119757</v>
      </c>
    </row>
    <row r="78" spans="1:47" x14ac:dyDescent="0.3">
      <c r="A78" s="1" t="s">
        <v>184</v>
      </c>
      <c r="B78" s="1" t="s">
        <v>181</v>
      </c>
      <c r="C78" s="1" t="s">
        <v>182</v>
      </c>
      <c r="D78" s="1" t="s">
        <v>149</v>
      </c>
      <c r="E78" s="1" t="s">
        <v>91</v>
      </c>
      <c r="F78" s="1" t="s">
        <v>176</v>
      </c>
      <c r="G78" s="1" t="s">
        <v>78</v>
      </c>
      <c r="H78" s="1" t="s">
        <v>79</v>
      </c>
      <c r="I78" s="2">
        <v>95</v>
      </c>
      <c r="J78" s="2">
        <v>40.020000000000003</v>
      </c>
      <c r="K78" s="2">
        <f t="shared" si="14"/>
        <v>24.34</v>
      </c>
      <c r="L78" s="2">
        <f t="shared" si="15"/>
        <v>15.66</v>
      </c>
      <c r="R78" s="7">
        <v>15.69</v>
      </c>
      <c r="S78" s="5">
        <v>24876.494999999999</v>
      </c>
      <c r="T78" s="8">
        <v>0.17</v>
      </c>
      <c r="U78" s="5">
        <v>80.92</v>
      </c>
      <c r="Z78" s="9">
        <v>8.48</v>
      </c>
      <c r="AA78" s="5">
        <v>1610.14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R78" s="2">
        <v>15.66</v>
      </c>
      <c r="AS78" s="5">
        <f t="shared" si="19"/>
        <v>26567.554999999997</v>
      </c>
      <c r="AT78" s="11">
        <f t="shared" si="20"/>
        <v>0.81422328734367266</v>
      </c>
      <c r="AU78" s="5">
        <f t="shared" si="21"/>
        <v>814.22328734367272</v>
      </c>
    </row>
    <row r="79" spans="1:47" x14ac:dyDescent="0.3">
      <c r="A79" s="1" t="s">
        <v>184</v>
      </c>
      <c r="B79" s="1" t="s">
        <v>181</v>
      </c>
      <c r="C79" s="1" t="s">
        <v>182</v>
      </c>
      <c r="D79" s="1" t="s">
        <v>149</v>
      </c>
      <c r="E79" s="1" t="s">
        <v>87</v>
      </c>
      <c r="F79" s="1" t="s">
        <v>176</v>
      </c>
      <c r="G79" s="1" t="s">
        <v>78</v>
      </c>
      <c r="H79" s="1" t="s">
        <v>79</v>
      </c>
      <c r="I79" s="2">
        <v>95</v>
      </c>
      <c r="J79" s="2">
        <v>7.33</v>
      </c>
      <c r="K79" s="2">
        <f t="shared" si="14"/>
        <v>5.8800000000000008</v>
      </c>
      <c r="L79" s="2">
        <f t="shared" si="15"/>
        <v>1.45</v>
      </c>
      <c r="P79" s="6">
        <v>0.06</v>
      </c>
      <c r="Q79" s="5">
        <v>135.60749999999999</v>
      </c>
      <c r="R79" s="7">
        <v>3.3</v>
      </c>
      <c r="S79" s="5">
        <v>5232.1499999999996</v>
      </c>
      <c r="T79" s="8">
        <v>2.37</v>
      </c>
      <c r="U79" s="5">
        <v>1128.1199999999999</v>
      </c>
      <c r="Z79" s="9">
        <v>0.15</v>
      </c>
      <c r="AA79" s="5">
        <v>28.481249999999999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R79" s="2">
        <v>1.45</v>
      </c>
      <c r="AS79" s="5">
        <f t="shared" si="19"/>
        <v>6524.3587499999994</v>
      </c>
      <c r="AT79" s="11">
        <f t="shared" si="20"/>
        <v>0.19995384706023778</v>
      </c>
      <c r="AU79" s="5">
        <f t="shared" si="21"/>
        <v>199.95384706023776</v>
      </c>
    </row>
    <row r="80" spans="1:47" x14ac:dyDescent="0.3">
      <c r="A80" s="1" t="s">
        <v>184</v>
      </c>
      <c r="B80" s="1" t="s">
        <v>181</v>
      </c>
      <c r="C80" s="1" t="s">
        <v>182</v>
      </c>
      <c r="D80" s="1" t="s">
        <v>149</v>
      </c>
      <c r="E80" s="1" t="s">
        <v>96</v>
      </c>
      <c r="F80" s="1" t="s">
        <v>176</v>
      </c>
      <c r="G80" s="1" t="s">
        <v>78</v>
      </c>
      <c r="H80" s="1" t="s">
        <v>79</v>
      </c>
      <c r="I80" s="2">
        <v>95</v>
      </c>
      <c r="J80" s="2">
        <v>38.799999999999997</v>
      </c>
      <c r="K80" s="2">
        <f t="shared" si="14"/>
        <v>15.6</v>
      </c>
      <c r="L80" s="2">
        <f t="shared" si="15"/>
        <v>23.2</v>
      </c>
      <c r="R80" s="7">
        <v>14.52</v>
      </c>
      <c r="S80" s="5">
        <v>23021.46</v>
      </c>
      <c r="Z80" s="9">
        <v>1.08</v>
      </c>
      <c r="AA80" s="5">
        <v>205.065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R80" s="2">
        <v>23.2</v>
      </c>
      <c r="AS80" s="5">
        <f t="shared" si="19"/>
        <v>23226.524999999998</v>
      </c>
      <c r="AT80" s="11">
        <f t="shared" si="20"/>
        <v>0.71182980665966422</v>
      </c>
      <c r="AU80" s="5">
        <f t="shared" si="21"/>
        <v>711.82980665966431</v>
      </c>
    </row>
    <row r="81" spans="1:47" x14ac:dyDescent="0.3">
      <c r="A81" s="1" t="s">
        <v>184</v>
      </c>
      <c r="B81" s="1" t="s">
        <v>181</v>
      </c>
      <c r="C81" s="1" t="s">
        <v>182</v>
      </c>
      <c r="D81" s="1" t="s">
        <v>149</v>
      </c>
      <c r="E81" s="1" t="s">
        <v>97</v>
      </c>
      <c r="F81" s="1" t="s">
        <v>176</v>
      </c>
      <c r="G81" s="1" t="s">
        <v>78</v>
      </c>
      <c r="H81" s="1" t="s">
        <v>79</v>
      </c>
      <c r="I81" s="2">
        <v>95</v>
      </c>
      <c r="J81" s="2">
        <v>7.35</v>
      </c>
      <c r="K81" s="2">
        <f t="shared" si="14"/>
        <v>7.3500000000000005</v>
      </c>
      <c r="L81" s="2">
        <f t="shared" si="15"/>
        <v>0</v>
      </c>
      <c r="R81" s="7">
        <v>6.91</v>
      </c>
      <c r="S81" s="5">
        <v>10955.805</v>
      </c>
      <c r="T81" s="8">
        <v>0.44</v>
      </c>
      <c r="U81" s="5">
        <v>209.44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19"/>
        <v>11165.245000000001</v>
      </c>
      <c r="AT81" s="11">
        <f t="shared" si="20"/>
        <v>0.34218438572527676</v>
      </c>
      <c r="AU81" s="5">
        <f t="shared" si="21"/>
        <v>342.1843857252768</v>
      </c>
    </row>
    <row r="82" spans="1:47" x14ac:dyDescent="0.3">
      <c r="A82" s="1" t="s">
        <v>185</v>
      </c>
      <c r="B82" s="1" t="s">
        <v>186</v>
      </c>
      <c r="C82" s="1" t="s">
        <v>187</v>
      </c>
      <c r="D82" s="1" t="s">
        <v>51</v>
      </c>
      <c r="E82" s="1" t="s">
        <v>52</v>
      </c>
      <c r="F82" s="1" t="s">
        <v>176</v>
      </c>
      <c r="G82" s="1" t="s">
        <v>78</v>
      </c>
      <c r="H82" s="1" t="s">
        <v>79</v>
      </c>
      <c r="I82" s="2">
        <v>68</v>
      </c>
      <c r="J82" s="2">
        <v>27.94</v>
      </c>
      <c r="K82" s="2">
        <f t="shared" si="14"/>
        <v>8.2099999999999991</v>
      </c>
      <c r="L82" s="2">
        <f t="shared" si="15"/>
        <v>4.38</v>
      </c>
      <c r="R82" s="7">
        <v>0.02</v>
      </c>
      <c r="S82" s="5">
        <v>31.71</v>
      </c>
      <c r="T82" s="8">
        <v>8.19</v>
      </c>
      <c r="U82" s="5">
        <v>3898.44</v>
      </c>
      <c r="AL82" s="5" t="str">
        <f t="shared" si="16"/>
        <v/>
      </c>
      <c r="AN82" s="5" t="str">
        <f t="shared" si="17"/>
        <v/>
      </c>
      <c r="AP82" s="5" t="str">
        <f t="shared" si="18"/>
        <v/>
      </c>
      <c r="AR82" s="2">
        <v>4.38</v>
      </c>
      <c r="AS82" s="5">
        <f t="shared" si="19"/>
        <v>3930.15</v>
      </c>
      <c r="AT82" s="11">
        <f t="shared" si="20"/>
        <v>0.12044840606347613</v>
      </c>
      <c r="AU82" s="5">
        <f t="shared" si="21"/>
        <v>120.44840606347613</v>
      </c>
    </row>
    <row r="83" spans="1:47" x14ac:dyDescent="0.3">
      <c r="A83" s="1" t="s">
        <v>188</v>
      </c>
      <c r="B83" s="1" t="s">
        <v>189</v>
      </c>
      <c r="C83" s="1" t="s">
        <v>190</v>
      </c>
      <c r="D83" s="1" t="s">
        <v>51</v>
      </c>
      <c r="E83" s="1" t="s">
        <v>62</v>
      </c>
      <c r="F83" s="1" t="s">
        <v>176</v>
      </c>
      <c r="G83" s="1" t="s">
        <v>78</v>
      </c>
      <c r="H83" s="1" t="s">
        <v>79</v>
      </c>
      <c r="I83" s="2">
        <v>77.13</v>
      </c>
      <c r="J83" s="2">
        <v>39.46</v>
      </c>
      <c r="K83" s="2">
        <f t="shared" si="14"/>
        <v>8.24</v>
      </c>
      <c r="L83" s="2">
        <f t="shared" si="15"/>
        <v>0</v>
      </c>
      <c r="R83" s="7">
        <v>1.86</v>
      </c>
      <c r="S83" s="5">
        <v>2949.03</v>
      </c>
      <c r="T83" s="8">
        <v>6.38</v>
      </c>
      <c r="U83" s="5">
        <v>3036.88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19"/>
        <v>5985.91</v>
      </c>
      <c r="AT83" s="11">
        <f t="shared" si="20"/>
        <v>0.18345185764905217</v>
      </c>
      <c r="AU83" s="5">
        <f t="shared" si="21"/>
        <v>183.45185764905216</v>
      </c>
    </row>
    <row r="84" spans="1:47" x14ac:dyDescent="0.3">
      <c r="A84" s="1" t="s">
        <v>191</v>
      </c>
      <c r="B84" s="1" t="s">
        <v>189</v>
      </c>
      <c r="C84" s="1" t="s">
        <v>190</v>
      </c>
      <c r="D84" s="1" t="s">
        <v>51</v>
      </c>
      <c r="E84" s="1" t="s">
        <v>159</v>
      </c>
      <c r="F84" s="1" t="s">
        <v>176</v>
      </c>
      <c r="G84" s="1" t="s">
        <v>78</v>
      </c>
      <c r="H84" s="1" t="s">
        <v>79</v>
      </c>
      <c r="I84" s="2">
        <v>80</v>
      </c>
      <c r="J84" s="2">
        <v>38.14</v>
      </c>
      <c r="K84" s="2">
        <f t="shared" si="14"/>
        <v>35.729999999999997</v>
      </c>
      <c r="L84" s="2">
        <f t="shared" si="15"/>
        <v>2.42</v>
      </c>
      <c r="N84" s="4">
        <v>9.6999999999999993</v>
      </c>
      <c r="O84" s="5">
        <v>27771.1</v>
      </c>
      <c r="P84" s="6">
        <v>14.01</v>
      </c>
      <c r="Q84" s="5">
        <v>31664.35125</v>
      </c>
      <c r="R84" s="7">
        <v>11.73</v>
      </c>
      <c r="S84" s="5">
        <v>18597.915000000001</v>
      </c>
      <c r="T84" s="8">
        <v>0.28999999999999998</v>
      </c>
      <c r="U84" s="5">
        <v>138.04</v>
      </c>
      <c r="AL84" s="5" t="str">
        <f t="shared" si="16"/>
        <v/>
      </c>
      <c r="AM84" s="3">
        <v>0.97</v>
      </c>
      <c r="AN84" s="5">
        <f t="shared" si="17"/>
        <v>6199.2699999999995</v>
      </c>
      <c r="AP84" s="5" t="str">
        <f t="shared" si="18"/>
        <v/>
      </c>
      <c r="AQ84" s="2">
        <v>1.45</v>
      </c>
      <c r="AS84" s="5">
        <f t="shared" si="19"/>
        <v>78171.406249999985</v>
      </c>
      <c r="AT84" s="11">
        <f t="shared" si="20"/>
        <v>2.3957409469238971</v>
      </c>
      <c r="AU84" s="5">
        <f t="shared" si="21"/>
        <v>2395.7409469238969</v>
      </c>
    </row>
    <row r="85" spans="1:47" x14ac:dyDescent="0.3">
      <c r="A85" s="1" t="s">
        <v>191</v>
      </c>
      <c r="B85" s="1" t="s">
        <v>189</v>
      </c>
      <c r="C85" s="1" t="s">
        <v>190</v>
      </c>
      <c r="D85" s="1" t="s">
        <v>51</v>
      </c>
      <c r="E85" s="1" t="s">
        <v>160</v>
      </c>
      <c r="F85" s="1" t="s">
        <v>176</v>
      </c>
      <c r="G85" s="1" t="s">
        <v>78</v>
      </c>
      <c r="H85" s="1" t="s">
        <v>79</v>
      </c>
      <c r="I85" s="2">
        <v>80</v>
      </c>
      <c r="J85" s="2">
        <v>38.75</v>
      </c>
      <c r="K85" s="2">
        <f t="shared" si="14"/>
        <v>37.559999999999995</v>
      </c>
      <c r="L85" s="2">
        <f t="shared" si="15"/>
        <v>1.19</v>
      </c>
      <c r="P85" s="6">
        <v>12.98</v>
      </c>
      <c r="Q85" s="5">
        <v>29336.422500000001</v>
      </c>
      <c r="R85" s="7">
        <v>21.9</v>
      </c>
      <c r="S85" s="5">
        <v>34722.449999999997</v>
      </c>
      <c r="T85" s="8">
        <v>2.48</v>
      </c>
      <c r="U85" s="5">
        <v>1180.48</v>
      </c>
      <c r="Z85" s="9">
        <v>0.2</v>
      </c>
      <c r="AA85" s="5">
        <v>37.975000000000001</v>
      </c>
      <c r="AK85" s="3">
        <v>0.05</v>
      </c>
      <c r="AL85" s="5">
        <f t="shared" si="16"/>
        <v>191.75</v>
      </c>
      <c r="AM85" s="3">
        <v>0.11</v>
      </c>
      <c r="AN85" s="5">
        <f t="shared" si="17"/>
        <v>703.01</v>
      </c>
      <c r="AP85" s="5" t="str">
        <f t="shared" si="18"/>
        <v/>
      </c>
      <c r="AQ85" s="2">
        <v>0.25</v>
      </c>
      <c r="AR85" s="2">
        <v>0.78</v>
      </c>
      <c r="AS85" s="5">
        <f t="shared" si="19"/>
        <v>65277.327499999999</v>
      </c>
      <c r="AT85" s="11">
        <f t="shared" si="20"/>
        <v>2.0005725098173142</v>
      </c>
      <c r="AU85" s="5">
        <f t="shared" si="21"/>
        <v>2000.5725098173141</v>
      </c>
    </row>
    <row r="86" spans="1:47" x14ac:dyDescent="0.3">
      <c r="A86" s="1" t="s">
        <v>192</v>
      </c>
      <c r="B86" s="1" t="s">
        <v>193</v>
      </c>
      <c r="C86" s="1" t="s">
        <v>194</v>
      </c>
      <c r="D86" s="1" t="s">
        <v>51</v>
      </c>
      <c r="E86" s="1" t="s">
        <v>67</v>
      </c>
      <c r="F86" s="1" t="s">
        <v>176</v>
      </c>
      <c r="G86" s="1" t="s">
        <v>78</v>
      </c>
      <c r="H86" s="1" t="s">
        <v>79</v>
      </c>
      <c r="I86" s="2">
        <v>139.46</v>
      </c>
      <c r="J86" s="2">
        <v>41.38</v>
      </c>
      <c r="K86" s="2">
        <f t="shared" si="14"/>
        <v>21.6</v>
      </c>
      <c r="L86" s="2">
        <f t="shared" si="15"/>
        <v>4.28</v>
      </c>
      <c r="R86" s="7">
        <v>12.36</v>
      </c>
      <c r="S86" s="5">
        <v>19596.78</v>
      </c>
      <c r="T86" s="8">
        <v>9.24</v>
      </c>
      <c r="U86" s="5">
        <v>4398.24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R86" s="2">
        <v>4.28</v>
      </c>
      <c r="AS86" s="5">
        <f t="shared" si="19"/>
        <v>23995.019999999997</v>
      </c>
      <c r="AT86" s="11">
        <f t="shared" si="20"/>
        <v>0.73538208782393311</v>
      </c>
      <c r="AU86" s="5">
        <f t="shared" si="21"/>
        <v>735.38208782393303</v>
      </c>
    </row>
    <row r="87" spans="1:47" x14ac:dyDescent="0.3">
      <c r="A87" s="1" t="s">
        <v>192</v>
      </c>
      <c r="B87" s="1" t="s">
        <v>193</v>
      </c>
      <c r="C87" s="1" t="s">
        <v>194</v>
      </c>
      <c r="D87" s="1" t="s">
        <v>51</v>
      </c>
      <c r="E87" s="1" t="s">
        <v>83</v>
      </c>
      <c r="F87" s="1" t="s">
        <v>176</v>
      </c>
      <c r="G87" s="1" t="s">
        <v>78</v>
      </c>
      <c r="H87" s="1" t="s">
        <v>79</v>
      </c>
      <c r="I87" s="2">
        <v>139.46</v>
      </c>
      <c r="J87" s="2">
        <v>28.47</v>
      </c>
      <c r="K87" s="2">
        <f t="shared" si="14"/>
        <v>0.05</v>
      </c>
      <c r="L87" s="2">
        <f t="shared" si="15"/>
        <v>0</v>
      </c>
      <c r="T87" s="8">
        <v>0.05</v>
      </c>
      <c r="U87" s="5">
        <v>23.8</v>
      </c>
      <c r="AL87" s="5" t="str">
        <f t="shared" si="16"/>
        <v/>
      </c>
      <c r="AN87" s="5" t="str">
        <f t="shared" si="17"/>
        <v/>
      </c>
      <c r="AP87" s="5" t="str">
        <f t="shared" si="18"/>
        <v/>
      </c>
      <c r="AS87" s="5">
        <f t="shared" si="19"/>
        <v>23.8</v>
      </c>
      <c r="AT87" s="11">
        <f t="shared" si="20"/>
        <v>7.2940525534921879E-4</v>
      </c>
      <c r="AU87" s="5">
        <f t="shared" si="21"/>
        <v>0.72940525534921885</v>
      </c>
    </row>
    <row r="88" spans="1:47" x14ac:dyDescent="0.3">
      <c r="A88" s="1" t="s">
        <v>192</v>
      </c>
      <c r="B88" s="1" t="s">
        <v>193</v>
      </c>
      <c r="C88" s="1" t="s">
        <v>194</v>
      </c>
      <c r="D88" s="1" t="s">
        <v>51</v>
      </c>
      <c r="E88" s="1" t="s">
        <v>76</v>
      </c>
      <c r="F88" s="1" t="s">
        <v>176</v>
      </c>
      <c r="G88" s="1" t="s">
        <v>78</v>
      </c>
      <c r="H88" s="1" t="s">
        <v>79</v>
      </c>
      <c r="I88" s="2">
        <v>139.46</v>
      </c>
      <c r="J88" s="2">
        <v>33.78</v>
      </c>
      <c r="K88" s="2">
        <f t="shared" si="14"/>
        <v>20.02</v>
      </c>
      <c r="L88" s="2">
        <f t="shared" si="15"/>
        <v>6.13</v>
      </c>
      <c r="R88" s="7">
        <v>16.61</v>
      </c>
      <c r="S88" s="5">
        <v>26335.154999999999</v>
      </c>
      <c r="T88" s="8">
        <v>3.38</v>
      </c>
      <c r="U88" s="5">
        <v>1608.88</v>
      </c>
      <c r="Z88" s="9">
        <v>0.03</v>
      </c>
      <c r="AA88" s="5">
        <v>5.69625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R88" s="2">
        <v>6.13</v>
      </c>
      <c r="AS88" s="5">
        <f t="shared" si="19"/>
        <v>27949.731250000001</v>
      </c>
      <c r="AT88" s="11">
        <f t="shared" si="20"/>
        <v>0.85658322938438181</v>
      </c>
      <c r="AU88" s="5">
        <f t="shared" si="21"/>
        <v>856.58322938438175</v>
      </c>
    </row>
    <row r="89" spans="1:47" x14ac:dyDescent="0.3">
      <c r="A89" s="1" t="s">
        <v>195</v>
      </c>
      <c r="B89" s="1" t="s">
        <v>196</v>
      </c>
      <c r="C89" s="1" t="s">
        <v>197</v>
      </c>
      <c r="D89" s="1" t="s">
        <v>51</v>
      </c>
      <c r="E89" s="1" t="s">
        <v>76</v>
      </c>
      <c r="F89" s="1" t="s">
        <v>176</v>
      </c>
      <c r="G89" s="1" t="s">
        <v>78</v>
      </c>
      <c r="H89" s="1" t="s">
        <v>79</v>
      </c>
      <c r="I89" s="2">
        <v>1.6</v>
      </c>
      <c r="J89" s="2">
        <v>1.4</v>
      </c>
      <c r="K89" s="2">
        <f t="shared" si="14"/>
        <v>1.4</v>
      </c>
      <c r="L89" s="2">
        <f t="shared" si="15"/>
        <v>0</v>
      </c>
      <c r="Z89" s="9">
        <v>1.4</v>
      </c>
      <c r="AA89" s="5">
        <v>265.82499999999999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S89" s="5">
        <f t="shared" si="19"/>
        <v>265.82499999999999</v>
      </c>
      <c r="AT89" s="11">
        <f t="shared" si="20"/>
        <v>8.1468131093784067E-3</v>
      </c>
      <c r="AU89" s="5">
        <f t="shared" si="21"/>
        <v>8.1468131093784066</v>
      </c>
    </row>
    <row r="90" spans="1:47" x14ac:dyDescent="0.3">
      <c r="A90" s="1" t="s">
        <v>198</v>
      </c>
      <c r="B90" s="1" t="s">
        <v>199</v>
      </c>
      <c r="C90" s="1" t="s">
        <v>200</v>
      </c>
      <c r="D90" s="1" t="s">
        <v>51</v>
      </c>
      <c r="E90" s="1" t="s">
        <v>76</v>
      </c>
      <c r="F90" s="1" t="s">
        <v>176</v>
      </c>
      <c r="G90" s="1" t="s">
        <v>78</v>
      </c>
      <c r="H90" s="1" t="s">
        <v>79</v>
      </c>
      <c r="I90" s="2">
        <v>5</v>
      </c>
      <c r="J90" s="2">
        <v>4.58</v>
      </c>
      <c r="K90" s="2">
        <f t="shared" si="14"/>
        <v>2.46</v>
      </c>
      <c r="L90" s="2">
        <f t="shared" si="15"/>
        <v>2.12</v>
      </c>
      <c r="Z90" s="9">
        <v>2.46</v>
      </c>
      <c r="AA90" s="5">
        <v>467.09249999999997</v>
      </c>
      <c r="AL90" s="5" t="str">
        <f t="shared" si="16"/>
        <v/>
      </c>
      <c r="AN90" s="5" t="str">
        <f t="shared" si="17"/>
        <v/>
      </c>
      <c r="AP90" s="5" t="str">
        <f t="shared" si="18"/>
        <v/>
      </c>
      <c r="AR90" s="2">
        <v>2.12</v>
      </c>
      <c r="AS90" s="5">
        <f t="shared" si="19"/>
        <v>467.09249999999997</v>
      </c>
      <c r="AT90" s="11">
        <f t="shared" si="20"/>
        <v>1.4315114463622056E-2</v>
      </c>
      <c r="AU90" s="5">
        <f t="shared" si="21"/>
        <v>14.315114463622056</v>
      </c>
    </row>
    <row r="91" spans="1:47" x14ac:dyDescent="0.3">
      <c r="A91" s="1" t="s">
        <v>201</v>
      </c>
      <c r="B91" s="1" t="s">
        <v>114</v>
      </c>
      <c r="C91" s="1" t="s">
        <v>115</v>
      </c>
      <c r="D91" s="1" t="s">
        <v>51</v>
      </c>
      <c r="E91" s="1" t="s">
        <v>150</v>
      </c>
      <c r="F91" s="1" t="s">
        <v>176</v>
      </c>
      <c r="G91" s="1" t="s">
        <v>78</v>
      </c>
      <c r="H91" s="1" t="s">
        <v>79</v>
      </c>
      <c r="I91" s="2">
        <v>1</v>
      </c>
      <c r="J91" s="2">
        <v>0.85</v>
      </c>
      <c r="K91" s="2">
        <f t="shared" si="14"/>
        <v>0.86</v>
      </c>
      <c r="L91" s="2">
        <f t="shared" si="15"/>
        <v>0</v>
      </c>
      <c r="R91" s="7">
        <v>0.1</v>
      </c>
      <c r="S91" s="5">
        <v>158.55000000000001</v>
      </c>
      <c r="Z91" s="9">
        <v>0.76</v>
      </c>
      <c r="AA91" s="5">
        <v>144.30500000000001</v>
      </c>
      <c r="AL91" s="5" t="str">
        <f t="shared" si="16"/>
        <v/>
      </c>
      <c r="AN91" s="5" t="str">
        <f t="shared" si="17"/>
        <v/>
      </c>
      <c r="AP91" s="5" t="str">
        <f t="shared" si="18"/>
        <v/>
      </c>
      <c r="AS91" s="5">
        <f t="shared" si="19"/>
        <v>302.85500000000002</v>
      </c>
      <c r="AT91" s="11">
        <f t="shared" si="20"/>
        <v>9.2816818743188083E-3</v>
      </c>
      <c r="AU91" s="5">
        <f t="shared" si="21"/>
        <v>9.2816818743188083</v>
      </c>
    </row>
    <row r="92" spans="1:47" x14ac:dyDescent="0.3">
      <c r="A92" s="1" t="s">
        <v>202</v>
      </c>
      <c r="B92" s="1" t="s">
        <v>203</v>
      </c>
      <c r="C92" s="1" t="s">
        <v>142</v>
      </c>
      <c r="D92" s="1" t="s">
        <v>51</v>
      </c>
      <c r="E92" s="1" t="s">
        <v>150</v>
      </c>
      <c r="F92" s="1" t="s">
        <v>176</v>
      </c>
      <c r="G92" s="1" t="s">
        <v>78</v>
      </c>
      <c r="H92" s="1" t="s">
        <v>79</v>
      </c>
      <c r="I92" s="2">
        <v>39</v>
      </c>
      <c r="J92" s="2">
        <v>37.770000000000003</v>
      </c>
      <c r="K92" s="2">
        <f t="shared" si="14"/>
        <v>30.28</v>
      </c>
      <c r="L92" s="2">
        <f t="shared" si="15"/>
        <v>4.46</v>
      </c>
      <c r="P92" s="6">
        <v>2.63</v>
      </c>
      <c r="Q92" s="5">
        <v>5944.1287499999999</v>
      </c>
      <c r="R92" s="7">
        <v>13.69</v>
      </c>
      <c r="S92" s="5">
        <v>21705.494999999999</v>
      </c>
      <c r="T92" s="8">
        <v>6.63</v>
      </c>
      <c r="U92" s="5">
        <v>3155.88</v>
      </c>
      <c r="Z92" s="9">
        <v>7.33</v>
      </c>
      <c r="AA92" s="5">
        <v>1391.7837500000001</v>
      </c>
      <c r="AL92" s="5" t="str">
        <f t="shared" si="16"/>
        <v/>
      </c>
      <c r="AN92" s="5" t="str">
        <f t="shared" si="17"/>
        <v/>
      </c>
      <c r="AP92" s="5" t="str">
        <f t="shared" si="18"/>
        <v/>
      </c>
      <c r="AR92" s="2">
        <v>4.46</v>
      </c>
      <c r="AS92" s="5">
        <f t="shared" si="19"/>
        <v>32197.287499999999</v>
      </c>
      <c r="AT92" s="11">
        <f t="shared" si="20"/>
        <v>0.9867592735499876</v>
      </c>
      <c r="AU92" s="5">
        <f t="shared" si="21"/>
        <v>986.7592735499876</v>
      </c>
    </row>
    <row r="93" spans="1:47" x14ac:dyDescent="0.3">
      <c r="A93" s="1" t="s">
        <v>204</v>
      </c>
      <c r="B93" s="1" t="s">
        <v>205</v>
      </c>
      <c r="C93" s="1" t="s">
        <v>206</v>
      </c>
      <c r="D93" s="1" t="s">
        <v>72</v>
      </c>
      <c r="E93" s="1" t="s">
        <v>159</v>
      </c>
      <c r="F93" s="1" t="s">
        <v>183</v>
      </c>
      <c r="G93" s="1" t="s">
        <v>78</v>
      </c>
      <c r="H93" s="1" t="s">
        <v>79</v>
      </c>
      <c r="I93" s="2">
        <v>39</v>
      </c>
      <c r="J93" s="2">
        <v>35.5</v>
      </c>
      <c r="K93" s="2">
        <f t="shared" si="14"/>
        <v>5.96</v>
      </c>
      <c r="L93" s="2">
        <f t="shared" si="15"/>
        <v>0</v>
      </c>
      <c r="T93" s="8">
        <v>5.96</v>
      </c>
      <c r="U93" s="5">
        <v>2836.96</v>
      </c>
      <c r="AL93" s="5" t="str">
        <f t="shared" si="16"/>
        <v/>
      </c>
      <c r="AN93" s="5" t="str">
        <f t="shared" si="17"/>
        <v/>
      </c>
      <c r="AP93" s="5" t="str">
        <f t="shared" si="18"/>
        <v/>
      </c>
      <c r="AS93" s="5">
        <f t="shared" si="19"/>
        <v>2836.96</v>
      </c>
      <c r="AT93" s="11">
        <f t="shared" si="20"/>
        <v>8.6945106437626873E-2</v>
      </c>
      <c r="AU93" s="5">
        <f t="shared" si="21"/>
        <v>86.945106437626876</v>
      </c>
    </row>
    <row r="94" spans="1:47" x14ac:dyDescent="0.3">
      <c r="A94" s="1" t="s">
        <v>207</v>
      </c>
      <c r="B94" s="1" t="s">
        <v>208</v>
      </c>
      <c r="C94" s="1" t="s">
        <v>209</v>
      </c>
      <c r="D94" s="1" t="s">
        <v>51</v>
      </c>
      <c r="E94" s="1" t="s">
        <v>155</v>
      </c>
      <c r="F94" s="1" t="s">
        <v>183</v>
      </c>
      <c r="G94" s="1" t="s">
        <v>78</v>
      </c>
      <c r="H94" s="1" t="s">
        <v>79</v>
      </c>
      <c r="I94" s="2">
        <v>78.05</v>
      </c>
      <c r="J94" s="2">
        <v>38.33</v>
      </c>
      <c r="K94" s="2">
        <f t="shared" si="14"/>
        <v>33.660000000000004</v>
      </c>
      <c r="L94" s="2">
        <f t="shared" si="15"/>
        <v>4.67</v>
      </c>
      <c r="P94" s="6">
        <v>5.1100000000000003</v>
      </c>
      <c r="Q94" s="5">
        <v>11549.23875</v>
      </c>
      <c r="R94" s="7">
        <v>17.03</v>
      </c>
      <c r="S94" s="5">
        <v>27001.064999999999</v>
      </c>
      <c r="T94" s="8">
        <v>3.89</v>
      </c>
      <c r="U94" s="5">
        <v>1851.64</v>
      </c>
      <c r="Z94" s="9">
        <v>7.63</v>
      </c>
      <c r="AA94" s="5">
        <v>1448.7462499999999</v>
      </c>
      <c r="AL94" s="5" t="str">
        <f t="shared" si="16"/>
        <v/>
      </c>
      <c r="AN94" s="5" t="str">
        <f t="shared" si="17"/>
        <v/>
      </c>
      <c r="AP94" s="5" t="str">
        <f t="shared" si="18"/>
        <v/>
      </c>
      <c r="AR94" s="2">
        <v>4.67</v>
      </c>
      <c r="AS94" s="5">
        <f t="shared" si="19"/>
        <v>41850.689999999995</v>
      </c>
      <c r="AT94" s="11">
        <f t="shared" si="20"/>
        <v>1.2826097994113861</v>
      </c>
      <c r="AU94" s="5">
        <f t="shared" si="21"/>
        <v>1282.6097994113861</v>
      </c>
    </row>
    <row r="95" spans="1:47" x14ac:dyDescent="0.3">
      <c r="A95" s="1" t="s">
        <v>210</v>
      </c>
      <c r="B95" s="1" t="s">
        <v>211</v>
      </c>
      <c r="C95" s="1" t="s">
        <v>212</v>
      </c>
      <c r="D95" s="1" t="s">
        <v>51</v>
      </c>
      <c r="E95" s="1" t="s">
        <v>52</v>
      </c>
      <c r="F95" s="1" t="s">
        <v>183</v>
      </c>
      <c r="G95" s="1" t="s">
        <v>78</v>
      </c>
      <c r="H95" s="1" t="s">
        <v>79</v>
      </c>
      <c r="I95" s="2">
        <v>5.0999999999999996</v>
      </c>
      <c r="J95" s="2">
        <v>5</v>
      </c>
      <c r="K95" s="2">
        <f t="shared" si="14"/>
        <v>4.99</v>
      </c>
      <c r="L95" s="2">
        <f t="shared" si="15"/>
        <v>0</v>
      </c>
      <c r="R95" s="7">
        <v>2.12</v>
      </c>
      <c r="S95" s="5">
        <v>3361.26</v>
      </c>
      <c r="T95" s="8">
        <v>0.35</v>
      </c>
      <c r="U95" s="5">
        <v>166.6</v>
      </c>
      <c r="Z95" s="9">
        <v>2.52</v>
      </c>
      <c r="AA95" s="5">
        <v>478.48500000000001</v>
      </c>
      <c r="AL95" s="5" t="str">
        <f t="shared" si="16"/>
        <v/>
      </c>
      <c r="AN95" s="5" t="str">
        <f t="shared" si="17"/>
        <v/>
      </c>
      <c r="AP95" s="5" t="str">
        <f t="shared" si="18"/>
        <v/>
      </c>
      <c r="AS95" s="5">
        <f t="shared" si="19"/>
        <v>4006.3450000000003</v>
      </c>
      <c r="AT95" s="11">
        <f t="shared" si="20"/>
        <v>0.12278357553538091</v>
      </c>
      <c r="AU95" s="5">
        <f t="shared" si="21"/>
        <v>122.7835755353809</v>
      </c>
    </row>
    <row r="96" spans="1:47" x14ac:dyDescent="0.3">
      <c r="A96" s="1" t="s">
        <v>213</v>
      </c>
      <c r="B96" s="1" t="s">
        <v>203</v>
      </c>
      <c r="C96" s="1" t="s">
        <v>212</v>
      </c>
      <c r="D96" s="1" t="s">
        <v>51</v>
      </c>
      <c r="E96" s="1" t="s">
        <v>52</v>
      </c>
      <c r="F96" s="1" t="s">
        <v>183</v>
      </c>
      <c r="G96" s="1" t="s">
        <v>78</v>
      </c>
      <c r="H96" s="1" t="s">
        <v>79</v>
      </c>
      <c r="I96" s="2">
        <v>112.9</v>
      </c>
      <c r="J96" s="2">
        <v>32.64</v>
      </c>
      <c r="K96" s="2">
        <f t="shared" si="14"/>
        <v>31.900000000000002</v>
      </c>
      <c r="L96" s="2">
        <f t="shared" si="15"/>
        <v>0.74</v>
      </c>
      <c r="P96" s="6">
        <v>4.05</v>
      </c>
      <c r="Q96" s="5">
        <v>9153.5062500000004</v>
      </c>
      <c r="R96" s="7">
        <v>21.03</v>
      </c>
      <c r="S96" s="5">
        <v>33343.065000000002</v>
      </c>
      <c r="T96" s="8">
        <v>6.82</v>
      </c>
      <c r="U96" s="5">
        <v>3246.32</v>
      </c>
      <c r="AL96" s="5" t="str">
        <f t="shared" si="16"/>
        <v/>
      </c>
      <c r="AN96" s="5" t="str">
        <f t="shared" si="17"/>
        <v/>
      </c>
      <c r="AP96" s="5" t="str">
        <f t="shared" si="18"/>
        <v/>
      </c>
      <c r="AR96" s="2">
        <v>0.74</v>
      </c>
      <c r="AS96" s="5">
        <f t="shared" si="19"/>
        <v>45742.891250000001</v>
      </c>
      <c r="AT96" s="11">
        <f t="shared" si="20"/>
        <v>1.401895179521756</v>
      </c>
      <c r="AU96" s="5">
        <f t="shared" si="21"/>
        <v>1401.8951795217561</v>
      </c>
    </row>
    <row r="97" spans="1:47" x14ac:dyDescent="0.3">
      <c r="A97" s="1" t="s">
        <v>213</v>
      </c>
      <c r="B97" s="1" t="s">
        <v>203</v>
      </c>
      <c r="C97" s="1" t="s">
        <v>212</v>
      </c>
      <c r="D97" s="1" t="s">
        <v>51</v>
      </c>
      <c r="E97" s="1" t="s">
        <v>62</v>
      </c>
      <c r="F97" s="1" t="s">
        <v>183</v>
      </c>
      <c r="G97" s="1" t="s">
        <v>78</v>
      </c>
      <c r="H97" s="1" t="s">
        <v>79</v>
      </c>
      <c r="I97" s="2">
        <v>112.9</v>
      </c>
      <c r="J97" s="2">
        <v>40</v>
      </c>
      <c r="K97" s="2">
        <f t="shared" si="14"/>
        <v>40</v>
      </c>
      <c r="L97" s="2">
        <f t="shared" si="15"/>
        <v>0</v>
      </c>
      <c r="N97" s="4">
        <v>12.19</v>
      </c>
      <c r="O97" s="5">
        <v>34899.97</v>
      </c>
      <c r="P97" s="6">
        <v>26.42</v>
      </c>
      <c r="Q97" s="5">
        <v>59712.502500000002</v>
      </c>
      <c r="R97" s="7">
        <v>1.39</v>
      </c>
      <c r="S97" s="5">
        <v>2203.8449999999998</v>
      </c>
      <c r="AL97" s="5" t="str">
        <f t="shared" si="16"/>
        <v/>
      </c>
      <c r="AN97" s="5" t="str">
        <f t="shared" si="17"/>
        <v/>
      </c>
      <c r="AP97" s="5" t="str">
        <f t="shared" si="18"/>
        <v/>
      </c>
      <c r="AS97" s="5">
        <f t="shared" si="19"/>
        <v>96816.317500000005</v>
      </c>
      <c r="AT97" s="11">
        <f t="shared" si="20"/>
        <v>2.967156755800779</v>
      </c>
      <c r="AU97" s="5">
        <f t="shared" si="21"/>
        <v>2967.1567558007787</v>
      </c>
    </row>
    <row r="98" spans="1:47" x14ac:dyDescent="0.3">
      <c r="A98" s="1" t="s">
        <v>213</v>
      </c>
      <c r="B98" s="1" t="s">
        <v>203</v>
      </c>
      <c r="C98" s="1" t="s">
        <v>212</v>
      </c>
      <c r="D98" s="1" t="s">
        <v>51</v>
      </c>
      <c r="E98" s="1" t="s">
        <v>67</v>
      </c>
      <c r="F98" s="1" t="s">
        <v>183</v>
      </c>
      <c r="G98" s="1" t="s">
        <v>78</v>
      </c>
      <c r="H98" s="1" t="s">
        <v>79</v>
      </c>
      <c r="I98" s="2">
        <v>112.9</v>
      </c>
      <c r="J98" s="2">
        <v>40</v>
      </c>
      <c r="K98" s="2">
        <f t="shared" si="14"/>
        <v>34.360000000000007</v>
      </c>
      <c r="L98" s="2">
        <f t="shared" si="15"/>
        <v>5.6400000000000006</v>
      </c>
      <c r="N98" s="4">
        <v>9.67</v>
      </c>
      <c r="O98" s="5">
        <v>27685.21</v>
      </c>
      <c r="P98" s="6">
        <v>21.32</v>
      </c>
      <c r="Q98" s="5">
        <v>48185.864999999991</v>
      </c>
      <c r="R98" s="7">
        <v>3.06</v>
      </c>
      <c r="S98" s="5">
        <v>4851.63</v>
      </c>
      <c r="Z98" s="9">
        <v>0.31</v>
      </c>
      <c r="AA98" s="5">
        <v>58.861249999999998</v>
      </c>
      <c r="AL98" s="5" t="str">
        <f t="shared" si="16"/>
        <v/>
      </c>
      <c r="AM98" s="3">
        <v>0.93</v>
      </c>
      <c r="AN98" s="5">
        <f t="shared" si="17"/>
        <v>5943.63</v>
      </c>
      <c r="AO98" s="2">
        <v>0.54</v>
      </c>
      <c r="AP98" s="5">
        <f t="shared" si="18"/>
        <v>0.54</v>
      </c>
      <c r="AQ98" s="2">
        <v>2.2000000000000002</v>
      </c>
      <c r="AR98" s="2">
        <v>1.97</v>
      </c>
      <c r="AS98" s="5">
        <f t="shared" si="19"/>
        <v>80781.566249999989</v>
      </c>
      <c r="AT98" s="11">
        <f t="shared" si="20"/>
        <v>2.475735250339961</v>
      </c>
      <c r="AU98" s="5">
        <f t="shared" si="21"/>
        <v>2475.7352503399611</v>
      </c>
    </row>
    <row r="99" spans="1:47" x14ac:dyDescent="0.3">
      <c r="A99" s="1" t="s">
        <v>214</v>
      </c>
      <c r="B99" s="1" t="s">
        <v>215</v>
      </c>
      <c r="C99" s="1" t="s">
        <v>216</v>
      </c>
      <c r="D99" s="1" t="s">
        <v>51</v>
      </c>
      <c r="E99" s="1" t="s">
        <v>52</v>
      </c>
      <c r="F99" s="1" t="s">
        <v>183</v>
      </c>
      <c r="G99" s="1" t="s">
        <v>78</v>
      </c>
      <c r="H99" s="1" t="s">
        <v>79</v>
      </c>
      <c r="I99" s="2">
        <v>2</v>
      </c>
      <c r="J99" s="2">
        <v>1.52</v>
      </c>
      <c r="K99" s="2">
        <f t="shared" ref="K99:K130" si="22">SUM(N99,P99,R99,T99,V99,X99,Z99,AB99,AE99,AG99,AI99)</f>
        <v>0.96</v>
      </c>
      <c r="L99" s="2">
        <f t="shared" ref="L99:L130" si="23">SUM(M99,AD99,AK99,AM99,AO99,AQ99,AR99)</f>
        <v>0.55000000000000004</v>
      </c>
      <c r="Z99" s="9">
        <v>0.96</v>
      </c>
      <c r="AA99" s="5">
        <v>182.28</v>
      </c>
      <c r="AL99" s="5" t="str">
        <f t="shared" ref="AL99:AL130" si="24">IF(AK99&gt;0,AK99*$AL$1,"")</f>
        <v/>
      </c>
      <c r="AN99" s="5" t="str">
        <f t="shared" ref="AN99:AN130" si="25">IF(AM99&gt;0,AM99*$AN$1,"")</f>
        <v/>
      </c>
      <c r="AP99" s="5" t="str">
        <f t="shared" ref="AP99:AP130" si="26">IF(AO99&gt;0,AO99*$AP$1,"")</f>
        <v/>
      </c>
      <c r="AR99" s="2">
        <v>0.55000000000000004</v>
      </c>
      <c r="AS99" s="5">
        <f t="shared" si="19"/>
        <v>182.28</v>
      </c>
      <c r="AT99" s="11">
        <f t="shared" ref="AT99:AT130" si="27">(AS99/$AS$198)*100</f>
        <v>5.5863861321451928E-3</v>
      </c>
      <c r="AU99" s="5">
        <f t="shared" si="21"/>
        <v>5.5863861321451926</v>
      </c>
    </row>
    <row r="100" spans="1:47" x14ac:dyDescent="0.3">
      <c r="A100" s="1" t="s">
        <v>217</v>
      </c>
      <c r="B100" s="1" t="s">
        <v>175</v>
      </c>
      <c r="C100" s="1" t="s">
        <v>142</v>
      </c>
      <c r="D100" s="1" t="s">
        <v>51</v>
      </c>
      <c r="E100" s="1" t="s">
        <v>56</v>
      </c>
      <c r="F100" s="1" t="s">
        <v>183</v>
      </c>
      <c r="G100" s="1" t="s">
        <v>78</v>
      </c>
      <c r="H100" s="1" t="s">
        <v>79</v>
      </c>
      <c r="I100" s="2">
        <v>72.31</v>
      </c>
      <c r="J100" s="2">
        <v>34.229999999999997</v>
      </c>
      <c r="K100" s="2">
        <f t="shared" si="22"/>
        <v>34.03</v>
      </c>
      <c r="L100" s="2">
        <f t="shared" si="23"/>
        <v>0.19</v>
      </c>
      <c r="N100" s="4">
        <v>2.4700000000000002</v>
      </c>
      <c r="O100" s="5">
        <v>7071.6100000000006</v>
      </c>
      <c r="P100" s="6">
        <v>19.89</v>
      </c>
      <c r="Q100" s="5">
        <v>44953.886250000003</v>
      </c>
      <c r="R100" s="7">
        <v>11.5</v>
      </c>
      <c r="S100" s="5">
        <v>18233.25</v>
      </c>
      <c r="T100" s="8">
        <v>0.11</v>
      </c>
      <c r="U100" s="5">
        <v>52.36</v>
      </c>
      <c r="Z100" s="9">
        <v>0.06</v>
      </c>
      <c r="AA100" s="5">
        <v>11.3925</v>
      </c>
      <c r="AL100" s="5" t="str">
        <f t="shared" si="24"/>
        <v/>
      </c>
      <c r="AN100" s="5" t="str">
        <f t="shared" si="25"/>
        <v/>
      </c>
      <c r="AP100" s="5" t="str">
        <f t="shared" si="26"/>
        <v/>
      </c>
      <c r="AR100" s="2">
        <v>0.19</v>
      </c>
      <c r="AS100" s="5">
        <f t="shared" si="19"/>
        <v>70322.498749999999</v>
      </c>
      <c r="AT100" s="11">
        <f t="shared" si="27"/>
        <v>2.1551932839302044</v>
      </c>
      <c r="AU100" s="5">
        <f t="shared" si="21"/>
        <v>2155.1932839302044</v>
      </c>
    </row>
    <row r="101" spans="1:47" x14ac:dyDescent="0.3">
      <c r="A101" s="1" t="s">
        <v>217</v>
      </c>
      <c r="B101" s="1" t="s">
        <v>175</v>
      </c>
      <c r="C101" s="1" t="s">
        <v>142</v>
      </c>
      <c r="D101" s="1" t="s">
        <v>51</v>
      </c>
      <c r="E101" s="1" t="s">
        <v>58</v>
      </c>
      <c r="F101" s="1" t="s">
        <v>183</v>
      </c>
      <c r="G101" s="1" t="s">
        <v>78</v>
      </c>
      <c r="H101" s="1" t="s">
        <v>79</v>
      </c>
      <c r="I101" s="2">
        <v>72.31</v>
      </c>
      <c r="J101" s="2">
        <v>37.520000000000003</v>
      </c>
      <c r="K101" s="2">
        <f t="shared" si="22"/>
        <v>35.46</v>
      </c>
      <c r="L101" s="2">
        <f t="shared" si="23"/>
        <v>2.06</v>
      </c>
      <c r="N101" s="4">
        <v>0.26</v>
      </c>
      <c r="O101" s="5">
        <v>744.38</v>
      </c>
      <c r="P101" s="6">
        <v>19.739999999999998</v>
      </c>
      <c r="Q101" s="5">
        <v>44614.867499999993</v>
      </c>
      <c r="R101" s="7">
        <v>13.31</v>
      </c>
      <c r="S101" s="5">
        <v>21103.005000000001</v>
      </c>
      <c r="T101" s="8">
        <v>1.98</v>
      </c>
      <c r="U101" s="5">
        <v>942.48</v>
      </c>
      <c r="Z101" s="9">
        <v>0.17</v>
      </c>
      <c r="AA101" s="5">
        <v>32.278750000000002</v>
      </c>
      <c r="AL101" s="5" t="str">
        <f t="shared" si="24"/>
        <v/>
      </c>
      <c r="AM101" s="3">
        <v>0.82</v>
      </c>
      <c r="AN101" s="5">
        <f t="shared" si="25"/>
        <v>5240.62</v>
      </c>
      <c r="AP101" s="5" t="str">
        <f t="shared" si="26"/>
        <v/>
      </c>
      <c r="AQ101" s="2">
        <v>1.24</v>
      </c>
      <c r="AS101" s="5">
        <f t="shared" si="19"/>
        <v>67437.011249999981</v>
      </c>
      <c r="AT101" s="11">
        <f t="shared" si="27"/>
        <v>2.0667609416300152</v>
      </c>
      <c r="AU101" s="5">
        <f t="shared" si="21"/>
        <v>2066.7609416300152</v>
      </c>
    </row>
    <row r="102" spans="1:47" x14ac:dyDescent="0.3">
      <c r="A102" s="1" t="s">
        <v>218</v>
      </c>
      <c r="B102" s="1" t="s">
        <v>219</v>
      </c>
      <c r="C102" s="1" t="s">
        <v>220</v>
      </c>
      <c r="D102" s="1" t="s">
        <v>51</v>
      </c>
      <c r="E102" s="1" t="s">
        <v>56</v>
      </c>
      <c r="F102" s="1" t="s">
        <v>183</v>
      </c>
      <c r="G102" s="1" t="s">
        <v>78</v>
      </c>
      <c r="H102" s="1" t="s">
        <v>79</v>
      </c>
      <c r="I102" s="2">
        <v>4.6900000000000004</v>
      </c>
      <c r="J102" s="2">
        <v>0.85</v>
      </c>
      <c r="K102" s="2">
        <f t="shared" si="22"/>
        <v>0.85</v>
      </c>
      <c r="L102" s="2">
        <f t="shared" si="23"/>
        <v>0</v>
      </c>
      <c r="Z102" s="9">
        <v>0.85</v>
      </c>
      <c r="AA102" s="5">
        <v>161.39375000000001</v>
      </c>
      <c r="AL102" s="5" t="str">
        <f t="shared" si="24"/>
        <v/>
      </c>
      <c r="AN102" s="5" t="str">
        <f t="shared" si="25"/>
        <v/>
      </c>
      <c r="AP102" s="5" t="str">
        <f t="shared" si="26"/>
        <v/>
      </c>
      <c r="AS102" s="5">
        <f t="shared" si="19"/>
        <v>161.39375000000001</v>
      </c>
      <c r="AT102" s="11">
        <f t="shared" si="27"/>
        <v>4.9462793878368898E-3</v>
      </c>
      <c r="AU102" s="5">
        <f t="shared" si="21"/>
        <v>4.9462793878368894</v>
      </c>
    </row>
    <row r="103" spans="1:47" x14ac:dyDescent="0.3">
      <c r="A103" s="1" t="s">
        <v>218</v>
      </c>
      <c r="B103" s="1" t="s">
        <v>219</v>
      </c>
      <c r="C103" s="1" t="s">
        <v>220</v>
      </c>
      <c r="D103" s="1" t="s">
        <v>51</v>
      </c>
      <c r="E103" s="1" t="s">
        <v>58</v>
      </c>
      <c r="F103" s="1" t="s">
        <v>183</v>
      </c>
      <c r="G103" s="1" t="s">
        <v>78</v>
      </c>
      <c r="H103" s="1" t="s">
        <v>79</v>
      </c>
      <c r="I103" s="2">
        <v>4.6900000000000004</v>
      </c>
      <c r="J103" s="2">
        <v>3.05</v>
      </c>
      <c r="K103" s="2">
        <f t="shared" si="22"/>
        <v>2.86</v>
      </c>
      <c r="L103" s="2">
        <f t="shared" si="23"/>
        <v>0.18</v>
      </c>
      <c r="Z103" s="9">
        <v>2.86</v>
      </c>
      <c r="AA103" s="5">
        <v>543.04250000000002</v>
      </c>
      <c r="AK103" s="3">
        <v>0.04</v>
      </c>
      <c r="AL103" s="5">
        <f t="shared" si="24"/>
        <v>153.4</v>
      </c>
      <c r="AM103" s="3">
        <v>0.03</v>
      </c>
      <c r="AN103" s="5">
        <f t="shared" si="25"/>
        <v>191.73</v>
      </c>
      <c r="AP103" s="5" t="str">
        <f t="shared" si="26"/>
        <v/>
      </c>
      <c r="AQ103" s="2">
        <v>0.11</v>
      </c>
      <c r="AS103" s="5">
        <f t="shared" si="19"/>
        <v>543.04250000000002</v>
      </c>
      <c r="AT103" s="11">
        <f t="shared" si="27"/>
        <v>1.6642775352015887E-2</v>
      </c>
      <c r="AU103" s="5">
        <f t="shared" si="21"/>
        <v>16.642775352015885</v>
      </c>
    </row>
    <row r="104" spans="1:47" x14ac:dyDescent="0.3">
      <c r="A104" s="1" t="s">
        <v>221</v>
      </c>
      <c r="B104" s="1" t="s">
        <v>222</v>
      </c>
      <c r="C104" s="1" t="s">
        <v>223</v>
      </c>
      <c r="D104" s="1" t="s">
        <v>149</v>
      </c>
      <c r="E104" s="1" t="s">
        <v>56</v>
      </c>
      <c r="F104" s="1" t="s">
        <v>183</v>
      </c>
      <c r="G104" s="1" t="s">
        <v>78</v>
      </c>
      <c r="H104" s="1" t="s">
        <v>79</v>
      </c>
      <c r="I104" s="2">
        <v>3</v>
      </c>
      <c r="J104" s="2">
        <v>2.48</v>
      </c>
      <c r="K104" s="2">
        <f t="shared" si="22"/>
        <v>1.21</v>
      </c>
      <c r="L104" s="2">
        <f t="shared" si="23"/>
        <v>1.27</v>
      </c>
      <c r="Z104" s="9">
        <v>1.21</v>
      </c>
      <c r="AA104" s="5">
        <v>229.74875</v>
      </c>
      <c r="AL104" s="5" t="str">
        <f t="shared" si="24"/>
        <v/>
      </c>
      <c r="AN104" s="5" t="str">
        <f t="shared" si="25"/>
        <v/>
      </c>
      <c r="AP104" s="5" t="str">
        <f t="shared" si="26"/>
        <v/>
      </c>
      <c r="AR104" s="2">
        <v>1.27</v>
      </c>
      <c r="AS104" s="5">
        <f t="shared" si="19"/>
        <v>229.74875</v>
      </c>
      <c r="AT104" s="11">
        <f t="shared" si="27"/>
        <v>7.0411741873913358E-3</v>
      </c>
      <c r="AU104" s="5">
        <f t="shared" si="21"/>
        <v>7.041174187391336</v>
      </c>
    </row>
    <row r="105" spans="1:47" x14ac:dyDescent="0.3">
      <c r="A105" s="1" t="s">
        <v>224</v>
      </c>
      <c r="B105" s="1" t="s">
        <v>225</v>
      </c>
      <c r="C105" s="1" t="s">
        <v>226</v>
      </c>
      <c r="D105" s="1" t="s">
        <v>51</v>
      </c>
      <c r="E105" s="1" t="s">
        <v>160</v>
      </c>
      <c r="F105" s="1" t="s">
        <v>183</v>
      </c>
      <c r="G105" s="1" t="s">
        <v>78</v>
      </c>
      <c r="H105" s="1" t="s">
        <v>79</v>
      </c>
      <c r="I105" s="2">
        <v>118.77</v>
      </c>
      <c r="J105" s="2">
        <v>38.1</v>
      </c>
      <c r="K105" s="2">
        <f t="shared" si="22"/>
        <v>38.089999999999996</v>
      </c>
      <c r="L105" s="2">
        <f t="shared" si="23"/>
        <v>0</v>
      </c>
      <c r="R105" s="7">
        <v>27.83</v>
      </c>
      <c r="S105" s="5">
        <v>44124.464999999997</v>
      </c>
      <c r="T105" s="8">
        <v>8.76</v>
      </c>
      <c r="U105" s="5">
        <v>4169.76</v>
      </c>
      <c r="Z105" s="9">
        <v>1.5</v>
      </c>
      <c r="AA105" s="5">
        <v>284.8125</v>
      </c>
      <c r="AL105" s="5" t="str">
        <f t="shared" si="24"/>
        <v/>
      </c>
      <c r="AN105" s="5" t="str">
        <f t="shared" si="25"/>
        <v/>
      </c>
      <c r="AP105" s="5" t="str">
        <f t="shared" si="26"/>
        <v/>
      </c>
      <c r="AS105" s="5">
        <f t="shared" si="19"/>
        <v>48579.037499999999</v>
      </c>
      <c r="AT105" s="11">
        <f t="shared" si="27"/>
        <v>1.4888153467355785</v>
      </c>
      <c r="AU105" s="5">
        <f t="shared" si="21"/>
        <v>1488.8153467355785</v>
      </c>
    </row>
    <row r="106" spans="1:47" x14ac:dyDescent="0.3">
      <c r="A106" s="1" t="s">
        <v>224</v>
      </c>
      <c r="B106" s="1" t="s">
        <v>225</v>
      </c>
      <c r="C106" s="1" t="s">
        <v>226</v>
      </c>
      <c r="D106" s="1" t="s">
        <v>51</v>
      </c>
      <c r="E106" s="1" t="s">
        <v>150</v>
      </c>
      <c r="F106" s="1" t="s">
        <v>183</v>
      </c>
      <c r="G106" s="1" t="s">
        <v>78</v>
      </c>
      <c r="H106" s="1" t="s">
        <v>79</v>
      </c>
      <c r="I106" s="2">
        <v>118.77</v>
      </c>
      <c r="J106" s="2">
        <v>37.869999999999997</v>
      </c>
      <c r="K106" s="2">
        <f t="shared" si="22"/>
        <v>37.78</v>
      </c>
      <c r="L106" s="2">
        <f t="shared" si="23"/>
        <v>0.08</v>
      </c>
      <c r="N106" s="4">
        <v>1.08</v>
      </c>
      <c r="O106" s="5">
        <v>3092.04</v>
      </c>
      <c r="P106" s="6">
        <v>23.14</v>
      </c>
      <c r="Q106" s="5">
        <v>52299.292500000003</v>
      </c>
      <c r="R106" s="7">
        <v>11.03</v>
      </c>
      <c r="S106" s="5">
        <v>17488.064999999999</v>
      </c>
      <c r="T106" s="8">
        <v>0.09</v>
      </c>
      <c r="U106" s="5">
        <v>42.84</v>
      </c>
      <c r="Z106" s="9">
        <v>2.44</v>
      </c>
      <c r="AA106" s="5">
        <v>463.29500000000002</v>
      </c>
      <c r="AL106" s="5" t="str">
        <f t="shared" si="24"/>
        <v/>
      </c>
      <c r="AN106" s="5" t="str">
        <f t="shared" si="25"/>
        <v/>
      </c>
      <c r="AP106" s="5" t="str">
        <f t="shared" si="26"/>
        <v/>
      </c>
      <c r="AR106" s="2">
        <v>0.08</v>
      </c>
      <c r="AS106" s="5">
        <f t="shared" si="19"/>
        <v>73385.532500000001</v>
      </c>
      <c r="AT106" s="11">
        <f t="shared" si="27"/>
        <v>2.2490669358025581</v>
      </c>
      <c r="AU106" s="5">
        <f t="shared" si="21"/>
        <v>2249.0669358025584</v>
      </c>
    </row>
    <row r="107" spans="1:47" x14ac:dyDescent="0.3">
      <c r="A107" s="1" t="s">
        <v>224</v>
      </c>
      <c r="B107" s="1" t="s">
        <v>225</v>
      </c>
      <c r="C107" s="1" t="s">
        <v>226</v>
      </c>
      <c r="D107" s="1" t="s">
        <v>51</v>
      </c>
      <c r="E107" s="1" t="s">
        <v>87</v>
      </c>
      <c r="F107" s="1" t="s">
        <v>183</v>
      </c>
      <c r="G107" s="1" t="s">
        <v>78</v>
      </c>
      <c r="H107" s="1" t="s">
        <v>79</v>
      </c>
      <c r="I107" s="2">
        <v>118.77</v>
      </c>
      <c r="J107" s="2">
        <v>37.18</v>
      </c>
      <c r="K107" s="2">
        <f t="shared" si="22"/>
        <v>33.520000000000003</v>
      </c>
      <c r="L107" s="2">
        <f t="shared" si="23"/>
        <v>3.66</v>
      </c>
      <c r="P107" s="6">
        <v>9.92</v>
      </c>
      <c r="Q107" s="5">
        <v>22420.44</v>
      </c>
      <c r="R107" s="7">
        <v>23.6</v>
      </c>
      <c r="S107" s="5">
        <v>37417.800000000003</v>
      </c>
      <c r="AL107" s="5" t="str">
        <f t="shared" si="24"/>
        <v/>
      </c>
      <c r="AN107" s="5" t="str">
        <f t="shared" si="25"/>
        <v/>
      </c>
      <c r="AP107" s="5" t="str">
        <f t="shared" si="26"/>
        <v/>
      </c>
      <c r="AR107" s="2">
        <v>3.66</v>
      </c>
      <c r="AS107" s="5">
        <f t="shared" si="19"/>
        <v>59838.240000000005</v>
      </c>
      <c r="AT107" s="11">
        <f t="shared" si="27"/>
        <v>1.833879274237304</v>
      </c>
      <c r="AU107" s="5">
        <f t="shared" si="21"/>
        <v>1833.8792742373041</v>
      </c>
    </row>
    <row r="108" spans="1:47" x14ac:dyDescent="0.3">
      <c r="A108" s="1" t="s">
        <v>227</v>
      </c>
      <c r="B108" s="1" t="s">
        <v>228</v>
      </c>
      <c r="C108" s="1" t="s">
        <v>229</v>
      </c>
      <c r="D108" s="1" t="s">
        <v>51</v>
      </c>
      <c r="E108" s="1" t="s">
        <v>87</v>
      </c>
      <c r="F108" s="1" t="s">
        <v>183</v>
      </c>
      <c r="G108" s="1" t="s">
        <v>78</v>
      </c>
      <c r="H108" s="1" t="s">
        <v>79</v>
      </c>
      <c r="I108" s="2">
        <v>1.23</v>
      </c>
      <c r="J108" s="2">
        <v>0.86</v>
      </c>
      <c r="K108" s="2">
        <f t="shared" si="22"/>
        <v>0</v>
      </c>
      <c r="L108" s="2">
        <f t="shared" si="23"/>
        <v>0.86</v>
      </c>
      <c r="AL108" s="5" t="str">
        <f t="shared" si="24"/>
        <v/>
      </c>
      <c r="AN108" s="5" t="str">
        <f t="shared" si="25"/>
        <v/>
      </c>
      <c r="AP108" s="5" t="str">
        <f t="shared" si="26"/>
        <v/>
      </c>
      <c r="AR108" s="2">
        <v>0.86</v>
      </c>
      <c r="AS108" s="5">
        <f t="shared" si="19"/>
        <v>0</v>
      </c>
      <c r="AT108" s="11">
        <f t="shared" si="27"/>
        <v>0</v>
      </c>
      <c r="AU108" s="5">
        <f t="shared" si="21"/>
        <v>0</v>
      </c>
    </row>
    <row r="109" spans="1:47" x14ac:dyDescent="0.3">
      <c r="A109" s="1" t="s">
        <v>230</v>
      </c>
      <c r="B109" s="1" t="s">
        <v>181</v>
      </c>
      <c r="C109" s="1" t="s">
        <v>182</v>
      </c>
      <c r="D109" s="1" t="s">
        <v>51</v>
      </c>
      <c r="E109" s="1" t="s">
        <v>83</v>
      </c>
      <c r="F109" s="1" t="s">
        <v>183</v>
      </c>
      <c r="G109" s="1" t="s">
        <v>78</v>
      </c>
      <c r="H109" s="1" t="s">
        <v>79</v>
      </c>
      <c r="I109" s="2">
        <v>40</v>
      </c>
      <c r="J109" s="2">
        <v>39.18</v>
      </c>
      <c r="K109" s="2">
        <f t="shared" si="22"/>
        <v>38.18</v>
      </c>
      <c r="L109" s="2">
        <f t="shared" si="23"/>
        <v>1</v>
      </c>
      <c r="P109" s="6">
        <v>0.25</v>
      </c>
      <c r="Q109" s="5">
        <v>565.03125</v>
      </c>
      <c r="R109" s="7">
        <v>28.94</v>
      </c>
      <c r="S109" s="5">
        <v>45884.37</v>
      </c>
      <c r="T109" s="8">
        <v>8.99</v>
      </c>
      <c r="U109" s="5">
        <v>4279.24</v>
      </c>
      <c r="AL109" s="5" t="str">
        <f t="shared" si="24"/>
        <v/>
      </c>
      <c r="AN109" s="5" t="str">
        <f t="shared" si="25"/>
        <v/>
      </c>
      <c r="AP109" s="5" t="str">
        <f t="shared" si="26"/>
        <v/>
      </c>
      <c r="AR109" s="2">
        <v>1</v>
      </c>
      <c r="AS109" s="5">
        <f t="shared" si="19"/>
        <v>50728.641250000001</v>
      </c>
      <c r="AT109" s="11">
        <f t="shared" si="27"/>
        <v>1.5546948539695444</v>
      </c>
      <c r="AU109" s="5">
        <f t="shared" si="21"/>
        <v>1554.6948539695445</v>
      </c>
    </row>
    <row r="110" spans="1:47" x14ac:dyDescent="0.3">
      <c r="A110" s="1" t="s">
        <v>231</v>
      </c>
      <c r="B110" s="1" t="s">
        <v>232</v>
      </c>
      <c r="C110" s="1" t="s">
        <v>233</v>
      </c>
      <c r="D110" s="1" t="s">
        <v>51</v>
      </c>
      <c r="E110" s="1" t="s">
        <v>76</v>
      </c>
      <c r="F110" s="1" t="s">
        <v>183</v>
      </c>
      <c r="G110" s="1" t="s">
        <v>78</v>
      </c>
      <c r="H110" s="1" t="s">
        <v>79</v>
      </c>
      <c r="I110" s="2">
        <v>10.58</v>
      </c>
      <c r="J110" s="2">
        <v>10.130000000000001</v>
      </c>
      <c r="K110" s="2">
        <f t="shared" si="22"/>
        <v>1.98</v>
      </c>
      <c r="L110" s="2">
        <f t="shared" si="23"/>
        <v>8.16</v>
      </c>
      <c r="Z110" s="9">
        <v>1.98</v>
      </c>
      <c r="AA110" s="5">
        <v>375.95249999999999</v>
      </c>
      <c r="AL110" s="5" t="str">
        <f t="shared" si="24"/>
        <v/>
      </c>
      <c r="AN110" s="5" t="str">
        <f t="shared" si="25"/>
        <v/>
      </c>
      <c r="AO110" s="2">
        <v>0.16</v>
      </c>
      <c r="AP110" s="5">
        <f t="shared" si="26"/>
        <v>0.16</v>
      </c>
      <c r="AQ110" s="2">
        <v>0.25</v>
      </c>
      <c r="AR110" s="2">
        <v>7.75</v>
      </c>
      <c r="AS110" s="5">
        <f t="shared" si="19"/>
        <v>375.95249999999999</v>
      </c>
      <c r="AT110" s="11">
        <f t="shared" si="27"/>
        <v>1.152192139754946E-2</v>
      </c>
      <c r="AU110" s="5">
        <f t="shared" si="21"/>
        <v>11.521921397549461</v>
      </c>
    </row>
    <row r="111" spans="1:47" x14ac:dyDescent="0.3">
      <c r="A111" s="1" t="s">
        <v>234</v>
      </c>
      <c r="B111" s="1" t="s">
        <v>235</v>
      </c>
      <c r="C111" s="1" t="s">
        <v>236</v>
      </c>
      <c r="D111" s="1" t="s">
        <v>51</v>
      </c>
      <c r="E111" s="1" t="s">
        <v>76</v>
      </c>
      <c r="F111" s="1" t="s">
        <v>183</v>
      </c>
      <c r="G111" s="1" t="s">
        <v>78</v>
      </c>
      <c r="H111" s="1" t="s">
        <v>79</v>
      </c>
      <c r="I111" s="2">
        <v>5.79</v>
      </c>
      <c r="J111" s="2">
        <v>5.1100000000000003</v>
      </c>
      <c r="K111" s="2">
        <f t="shared" si="22"/>
        <v>1.22</v>
      </c>
      <c r="L111" s="2">
        <f t="shared" si="23"/>
        <v>3.89</v>
      </c>
      <c r="P111" s="6">
        <v>1.1299999999999999</v>
      </c>
      <c r="Q111" s="5">
        <v>2553.9412499999999</v>
      </c>
      <c r="R111" s="7">
        <v>0.08</v>
      </c>
      <c r="S111" s="5">
        <v>126.84</v>
      </c>
      <c r="Z111" s="9">
        <v>0.01</v>
      </c>
      <c r="AA111" s="5">
        <v>1.8987499999999999</v>
      </c>
      <c r="AL111" s="5" t="str">
        <f t="shared" si="24"/>
        <v/>
      </c>
      <c r="AN111" s="5" t="str">
        <f t="shared" si="25"/>
        <v/>
      </c>
      <c r="AO111" s="2">
        <v>0.37</v>
      </c>
      <c r="AP111" s="5">
        <f t="shared" si="26"/>
        <v>0.37</v>
      </c>
      <c r="AQ111" s="2">
        <v>0.61</v>
      </c>
      <c r="AR111" s="2">
        <v>2.91</v>
      </c>
      <c r="AS111" s="5">
        <f t="shared" si="19"/>
        <v>2682.68</v>
      </c>
      <c r="AT111" s="11">
        <f t="shared" si="27"/>
        <v>8.2216844135304279E-2</v>
      </c>
      <c r="AU111" s="5">
        <f t="shared" si="21"/>
        <v>82.216844135304285</v>
      </c>
    </row>
    <row r="112" spans="1:47" x14ac:dyDescent="0.3">
      <c r="A112" s="1" t="s">
        <v>237</v>
      </c>
      <c r="B112" s="1" t="s">
        <v>238</v>
      </c>
      <c r="C112" s="1" t="s">
        <v>236</v>
      </c>
      <c r="D112" s="1" t="s">
        <v>51</v>
      </c>
      <c r="E112" s="1" t="s">
        <v>76</v>
      </c>
      <c r="F112" s="1" t="s">
        <v>183</v>
      </c>
      <c r="G112" s="1" t="s">
        <v>78</v>
      </c>
      <c r="H112" s="1" t="s">
        <v>79</v>
      </c>
      <c r="I112" s="2">
        <v>7.77</v>
      </c>
      <c r="J112" s="2">
        <v>7.23</v>
      </c>
      <c r="K112" s="2">
        <f t="shared" si="22"/>
        <v>3.69</v>
      </c>
      <c r="L112" s="2">
        <f t="shared" si="23"/>
        <v>3.54</v>
      </c>
      <c r="Z112" s="9">
        <v>3.69</v>
      </c>
      <c r="AA112" s="5">
        <v>700.63874999999996</v>
      </c>
      <c r="AL112" s="5" t="str">
        <f t="shared" si="24"/>
        <v/>
      </c>
      <c r="AN112" s="5" t="str">
        <f t="shared" si="25"/>
        <v/>
      </c>
      <c r="AO112" s="2">
        <v>0.06</v>
      </c>
      <c r="AP112" s="5">
        <f t="shared" si="26"/>
        <v>0.06</v>
      </c>
      <c r="AQ112" s="2">
        <v>0.04</v>
      </c>
      <c r="AR112" s="2">
        <v>3.44</v>
      </c>
      <c r="AS112" s="5">
        <f t="shared" si="19"/>
        <v>700.63874999999996</v>
      </c>
      <c r="AT112" s="11">
        <f t="shared" si="27"/>
        <v>2.1472671695433081E-2</v>
      </c>
      <c r="AU112" s="5">
        <f t="shared" si="21"/>
        <v>21.472671695433082</v>
      </c>
    </row>
    <row r="113" spans="1:47" x14ac:dyDescent="0.3">
      <c r="A113" s="1" t="s">
        <v>237</v>
      </c>
      <c r="B113" s="1" t="s">
        <v>238</v>
      </c>
      <c r="C113" s="1" t="s">
        <v>236</v>
      </c>
      <c r="D113" s="1" t="s">
        <v>51</v>
      </c>
      <c r="E113" s="1" t="s">
        <v>96</v>
      </c>
      <c r="F113" s="1" t="s">
        <v>183</v>
      </c>
      <c r="G113" s="1" t="s">
        <v>78</v>
      </c>
      <c r="H113" s="1" t="s">
        <v>79</v>
      </c>
      <c r="I113" s="2">
        <v>7.77</v>
      </c>
      <c r="J113" s="2">
        <v>0.02</v>
      </c>
      <c r="K113" s="2">
        <f t="shared" si="22"/>
        <v>0</v>
      </c>
      <c r="L113" s="2">
        <f t="shared" si="23"/>
        <v>0.02</v>
      </c>
      <c r="AL113" s="5" t="str">
        <f t="shared" si="24"/>
        <v/>
      </c>
      <c r="AN113" s="5" t="str">
        <f t="shared" si="25"/>
        <v/>
      </c>
      <c r="AP113" s="5" t="str">
        <f t="shared" si="26"/>
        <v/>
      </c>
      <c r="AR113" s="2">
        <v>0.02</v>
      </c>
      <c r="AS113" s="5">
        <f t="shared" si="19"/>
        <v>0</v>
      </c>
      <c r="AT113" s="11">
        <f t="shared" si="27"/>
        <v>0</v>
      </c>
      <c r="AU113" s="5">
        <f t="shared" si="21"/>
        <v>0</v>
      </c>
    </row>
    <row r="114" spans="1:47" x14ac:dyDescent="0.3">
      <c r="A114" s="1" t="s">
        <v>239</v>
      </c>
      <c r="B114" s="1" t="s">
        <v>232</v>
      </c>
      <c r="C114" s="1" t="s">
        <v>233</v>
      </c>
      <c r="D114" s="1" t="s">
        <v>51</v>
      </c>
      <c r="E114" s="1" t="s">
        <v>76</v>
      </c>
      <c r="F114" s="1" t="s">
        <v>183</v>
      </c>
      <c r="G114" s="1" t="s">
        <v>78</v>
      </c>
      <c r="H114" s="1" t="s">
        <v>79</v>
      </c>
      <c r="I114" s="2">
        <v>10.81</v>
      </c>
      <c r="J114" s="2">
        <v>10.34</v>
      </c>
      <c r="K114" s="2">
        <f t="shared" si="22"/>
        <v>1.23</v>
      </c>
      <c r="L114" s="2">
        <f t="shared" si="23"/>
        <v>9.11</v>
      </c>
      <c r="R114" s="7">
        <v>1.23</v>
      </c>
      <c r="S114" s="5">
        <v>1950.165</v>
      </c>
      <c r="AL114" s="5" t="str">
        <f t="shared" si="24"/>
        <v/>
      </c>
      <c r="AN114" s="5" t="str">
        <f t="shared" si="25"/>
        <v/>
      </c>
      <c r="AO114" s="2">
        <v>0.27</v>
      </c>
      <c r="AP114" s="5">
        <f t="shared" si="26"/>
        <v>0.27</v>
      </c>
      <c r="AQ114" s="2">
        <v>0.41</v>
      </c>
      <c r="AR114" s="2">
        <v>8.43</v>
      </c>
      <c r="AS114" s="5">
        <f t="shared" si="19"/>
        <v>1950.165</v>
      </c>
      <c r="AT114" s="11">
        <f t="shared" si="27"/>
        <v>5.9767252092357524E-2</v>
      </c>
      <c r="AU114" s="5">
        <f t="shared" si="21"/>
        <v>59.767252092357523</v>
      </c>
    </row>
    <row r="115" spans="1:47" x14ac:dyDescent="0.3">
      <c r="A115" s="1" t="s">
        <v>240</v>
      </c>
      <c r="B115" s="1" t="s">
        <v>232</v>
      </c>
      <c r="C115" s="1" t="s">
        <v>233</v>
      </c>
      <c r="D115" s="1" t="s">
        <v>51</v>
      </c>
      <c r="E115" s="1" t="s">
        <v>76</v>
      </c>
      <c r="F115" s="1" t="s">
        <v>183</v>
      </c>
      <c r="G115" s="1" t="s">
        <v>78</v>
      </c>
      <c r="H115" s="1" t="s">
        <v>79</v>
      </c>
      <c r="I115" s="2">
        <v>5.35</v>
      </c>
      <c r="J115" s="2">
        <v>4.6900000000000004</v>
      </c>
      <c r="K115" s="2">
        <f t="shared" si="22"/>
        <v>0.88</v>
      </c>
      <c r="L115" s="2">
        <f t="shared" si="23"/>
        <v>3.8</v>
      </c>
      <c r="R115" s="7">
        <v>0.88</v>
      </c>
      <c r="S115" s="5">
        <v>1395.24</v>
      </c>
      <c r="AL115" s="5" t="str">
        <f t="shared" si="24"/>
        <v/>
      </c>
      <c r="AN115" s="5" t="str">
        <f t="shared" si="25"/>
        <v/>
      </c>
      <c r="AP115" s="5" t="str">
        <f t="shared" si="26"/>
        <v/>
      </c>
      <c r="AR115" s="2">
        <v>3.8</v>
      </c>
      <c r="AS115" s="5">
        <f t="shared" si="19"/>
        <v>1395.24</v>
      </c>
      <c r="AT115" s="11">
        <f t="shared" si="27"/>
        <v>4.2760310440060671E-2</v>
      </c>
      <c r="AU115" s="5">
        <f t="shared" si="21"/>
        <v>42.760310440060671</v>
      </c>
    </row>
    <row r="116" spans="1:47" x14ac:dyDescent="0.3">
      <c r="A116" s="1" t="s">
        <v>241</v>
      </c>
      <c r="B116" s="1" t="s">
        <v>242</v>
      </c>
      <c r="C116" s="1" t="s">
        <v>243</v>
      </c>
      <c r="D116" s="1" t="s">
        <v>51</v>
      </c>
      <c r="E116" s="1" t="s">
        <v>96</v>
      </c>
      <c r="F116" s="1" t="s">
        <v>183</v>
      </c>
      <c r="G116" s="1" t="s">
        <v>78</v>
      </c>
      <c r="H116" s="1" t="s">
        <v>79</v>
      </c>
      <c r="I116" s="2">
        <v>39.26</v>
      </c>
      <c r="J116" s="2">
        <v>38.99</v>
      </c>
      <c r="K116" s="2">
        <f t="shared" si="22"/>
        <v>29.9</v>
      </c>
      <c r="L116" s="2">
        <f t="shared" si="23"/>
        <v>9.09</v>
      </c>
      <c r="P116" s="6">
        <v>1.05</v>
      </c>
      <c r="Q116" s="5">
        <v>2373.1312499999999</v>
      </c>
      <c r="R116" s="7">
        <v>0.23</v>
      </c>
      <c r="S116" s="5">
        <v>364.66500000000002</v>
      </c>
      <c r="Z116" s="9">
        <v>2.92</v>
      </c>
      <c r="AA116" s="5">
        <v>554.43499999999995</v>
      </c>
      <c r="AE116" s="2">
        <v>25.7</v>
      </c>
      <c r="AF116" s="5">
        <v>4407.55</v>
      </c>
      <c r="AK116" s="3">
        <v>0.23</v>
      </c>
      <c r="AL116" s="5">
        <f t="shared" si="24"/>
        <v>882.05000000000007</v>
      </c>
      <c r="AN116" s="5" t="str">
        <f t="shared" si="25"/>
        <v/>
      </c>
      <c r="AO116" s="2">
        <v>0.74</v>
      </c>
      <c r="AP116" s="5">
        <f t="shared" si="26"/>
        <v>0.74</v>
      </c>
      <c r="AQ116" s="2">
        <v>1.46</v>
      </c>
      <c r="AR116" s="2">
        <v>6.66</v>
      </c>
      <c r="AS116" s="5">
        <f t="shared" si="19"/>
        <v>7699.78125</v>
      </c>
      <c r="AT116" s="11">
        <f t="shared" si="27"/>
        <v>0.23597734910879731</v>
      </c>
      <c r="AU116" s="5">
        <f t="shared" si="21"/>
        <v>235.97734910879731</v>
      </c>
    </row>
    <row r="117" spans="1:47" x14ac:dyDescent="0.3">
      <c r="A117" s="1" t="s">
        <v>244</v>
      </c>
      <c r="B117" s="1" t="s">
        <v>245</v>
      </c>
      <c r="C117" s="1" t="s">
        <v>246</v>
      </c>
      <c r="D117" s="1" t="s">
        <v>51</v>
      </c>
      <c r="E117" s="1" t="s">
        <v>91</v>
      </c>
      <c r="F117" s="1" t="s">
        <v>183</v>
      </c>
      <c r="G117" s="1" t="s">
        <v>78</v>
      </c>
      <c r="H117" s="1" t="s">
        <v>79</v>
      </c>
      <c r="I117" s="2">
        <v>3.62</v>
      </c>
      <c r="J117" s="2">
        <v>3.05</v>
      </c>
      <c r="K117" s="2">
        <f t="shared" si="22"/>
        <v>1.61</v>
      </c>
      <c r="L117" s="2">
        <f t="shared" si="23"/>
        <v>1.4300000000000002</v>
      </c>
      <c r="Z117" s="9">
        <v>1.61</v>
      </c>
      <c r="AA117" s="5">
        <v>305.69875000000002</v>
      </c>
      <c r="AK117" s="3">
        <v>0.03</v>
      </c>
      <c r="AL117" s="5">
        <f t="shared" si="24"/>
        <v>115.05</v>
      </c>
      <c r="AN117" s="5" t="str">
        <f t="shared" si="25"/>
        <v/>
      </c>
      <c r="AO117" s="2">
        <v>0.19</v>
      </c>
      <c r="AP117" s="5">
        <f t="shared" si="26"/>
        <v>0.19</v>
      </c>
      <c r="AQ117" s="2">
        <v>0.33</v>
      </c>
      <c r="AR117" s="2">
        <v>0.88</v>
      </c>
      <c r="AS117" s="5">
        <f t="shared" si="19"/>
        <v>305.69875000000002</v>
      </c>
      <c r="AT117" s="11">
        <f t="shared" si="27"/>
        <v>9.3688350757851688E-3</v>
      </c>
      <c r="AU117" s="5">
        <f t="shared" si="21"/>
        <v>9.3688350757851691</v>
      </c>
    </row>
    <row r="118" spans="1:47" x14ac:dyDescent="0.3">
      <c r="A118" s="1" t="s">
        <v>244</v>
      </c>
      <c r="B118" s="1" t="s">
        <v>245</v>
      </c>
      <c r="C118" s="1" t="s">
        <v>246</v>
      </c>
      <c r="D118" s="1" t="s">
        <v>51</v>
      </c>
      <c r="E118" s="1" t="s">
        <v>96</v>
      </c>
      <c r="F118" s="1" t="s">
        <v>183</v>
      </c>
      <c r="G118" s="1" t="s">
        <v>78</v>
      </c>
      <c r="H118" s="1" t="s">
        <v>79</v>
      </c>
      <c r="I118" s="2">
        <v>3.62</v>
      </c>
      <c r="J118" s="2">
        <v>0.28999999999999998</v>
      </c>
      <c r="K118" s="2">
        <f t="shared" si="22"/>
        <v>0</v>
      </c>
      <c r="L118" s="2">
        <f t="shared" si="23"/>
        <v>0.28999999999999998</v>
      </c>
      <c r="AL118" s="5" t="str">
        <f t="shared" si="24"/>
        <v/>
      </c>
      <c r="AN118" s="5" t="str">
        <f t="shared" si="25"/>
        <v/>
      </c>
      <c r="AP118" s="5" t="str">
        <f t="shared" si="26"/>
        <v/>
      </c>
      <c r="AR118" s="2">
        <v>0.28999999999999998</v>
      </c>
      <c r="AS118" s="5">
        <f t="shared" si="19"/>
        <v>0</v>
      </c>
      <c r="AT118" s="11">
        <f t="shared" si="27"/>
        <v>0</v>
      </c>
      <c r="AU118" s="5">
        <f t="shared" si="21"/>
        <v>0</v>
      </c>
    </row>
    <row r="119" spans="1:47" x14ac:dyDescent="0.3">
      <c r="A119" s="1" t="s">
        <v>247</v>
      </c>
      <c r="B119" s="1" t="s">
        <v>242</v>
      </c>
      <c r="C119" s="1" t="s">
        <v>243</v>
      </c>
      <c r="D119" s="1" t="s">
        <v>51</v>
      </c>
      <c r="E119" s="1" t="s">
        <v>91</v>
      </c>
      <c r="F119" s="1" t="s">
        <v>183</v>
      </c>
      <c r="G119" s="1" t="s">
        <v>78</v>
      </c>
      <c r="H119" s="1" t="s">
        <v>79</v>
      </c>
      <c r="I119" s="2">
        <v>75.849999999999994</v>
      </c>
      <c r="J119" s="2">
        <v>34.28</v>
      </c>
      <c r="K119" s="2">
        <f t="shared" si="22"/>
        <v>22.939999999999998</v>
      </c>
      <c r="L119" s="2">
        <f t="shared" si="23"/>
        <v>11.34</v>
      </c>
      <c r="P119" s="6">
        <v>0.06</v>
      </c>
      <c r="Q119" s="5">
        <v>135.60749999999999</v>
      </c>
      <c r="Z119" s="9">
        <v>4.63</v>
      </c>
      <c r="AA119" s="5">
        <v>879.12125000000003</v>
      </c>
      <c r="AE119" s="2">
        <v>18.25</v>
      </c>
      <c r="AF119" s="5">
        <v>3129.875</v>
      </c>
      <c r="AK119" s="3">
        <v>0.28000000000000003</v>
      </c>
      <c r="AL119" s="5">
        <f t="shared" si="24"/>
        <v>1073.8000000000002</v>
      </c>
      <c r="AN119" s="5" t="str">
        <f t="shared" si="25"/>
        <v/>
      </c>
      <c r="AO119" s="2">
        <v>0.73</v>
      </c>
      <c r="AP119" s="5">
        <f t="shared" si="26"/>
        <v>0.73</v>
      </c>
      <c r="AQ119" s="2">
        <v>1.52</v>
      </c>
      <c r="AR119" s="2">
        <v>8.81</v>
      </c>
      <c r="AS119" s="5">
        <f t="shared" si="19"/>
        <v>4144.6037500000002</v>
      </c>
      <c r="AT119" s="11">
        <f t="shared" si="27"/>
        <v>0.12702083010882687</v>
      </c>
      <c r="AU119" s="5">
        <f t="shared" si="21"/>
        <v>127.02083010882686</v>
      </c>
    </row>
    <row r="120" spans="1:47" x14ac:dyDescent="0.3">
      <c r="A120" s="1" t="s">
        <v>247</v>
      </c>
      <c r="B120" s="1" t="s">
        <v>242</v>
      </c>
      <c r="C120" s="1" t="s">
        <v>243</v>
      </c>
      <c r="D120" s="1" t="s">
        <v>51</v>
      </c>
      <c r="E120" s="1" t="s">
        <v>97</v>
      </c>
      <c r="F120" s="1" t="s">
        <v>183</v>
      </c>
      <c r="G120" s="1" t="s">
        <v>78</v>
      </c>
      <c r="H120" s="1" t="s">
        <v>79</v>
      </c>
      <c r="I120" s="2">
        <v>75.849999999999994</v>
      </c>
      <c r="J120" s="2">
        <v>35.380000000000003</v>
      </c>
      <c r="K120" s="2">
        <f t="shared" si="22"/>
        <v>13.18</v>
      </c>
      <c r="L120" s="2">
        <f t="shared" si="23"/>
        <v>22.19</v>
      </c>
      <c r="AE120" s="2">
        <v>13.18</v>
      </c>
      <c r="AF120" s="5">
        <v>2260.37</v>
      </c>
      <c r="AL120" s="5" t="str">
        <f t="shared" si="24"/>
        <v/>
      </c>
      <c r="AN120" s="5" t="str">
        <f t="shared" si="25"/>
        <v/>
      </c>
      <c r="AP120" s="5" t="str">
        <f t="shared" si="26"/>
        <v/>
      </c>
      <c r="AR120" s="2">
        <v>22.19</v>
      </c>
      <c r="AS120" s="5">
        <f t="shared" si="19"/>
        <v>2260.37</v>
      </c>
      <c r="AT120" s="11">
        <f t="shared" si="27"/>
        <v>6.9274191472004767E-2</v>
      </c>
      <c r="AU120" s="5">
        <f t="shared" si="21"/>
        <v>69.274191472004773</v>
      </c>
    </row>
    <row r="121" spans="1:47" x14ac:dyDescent="0.3">
      <c r="A121" s="1" t="s">
        <v>248</v>
      </c>
      <c r="B121" s="1" t="s">
        <v>249</v>
      </c>
      <c r="C121" s="1" t="s">
        <v>250</v>
      </c>
      <c r="D121" s="1" t="s">
        <v>51</v>
      </c>
      <c r="E121" s="1" t="s">
        <v>91</v>
      </c>
      <c r="F121" s="1" t="s">
        <v>183</v>
      </c>
      <c r="G121" s="1" t="s">
        <v>78</v>
      </c>
      <c r="H121" s="1" t="s">
        <v>79</v>
      </c>
      <c r="I121" s="2">
        <v>1.27</v>
      </c>
      <c r="J121" s="2">
        <v>0.48</v>
      </c>
      <c r="K121" s="2">
        <f t="shared" si="22"/>
        <v>0.47</v>
      </c>
      <c r="L121" s="2">
        <f t="shared" si="23"/>
        <v>0.01</v>
      </c>
      <c r="Z121" s="9">
        <v>0.47</v>
      </c>
      <c r="AA121" s="5">
        <v>89.241249999999994</v>
      </c>
      <c r="AL121" s="5" t="str">
        <f t="shared" si="24"/>
        <v/>
      </c>
      <c r="AN121" s="5" t="str">
        <f t="shared" si="25"/>
        <v/>
      </c>
      <c r="AP121" s="5" t="str">
        <f t="shared" si="26"/>
        <v/>
      </c>
      <c r="AR121" s="2">
        <v>0.01</v>
      </c>
      <c r="AS121" s="5">
        <f t="shared" si="19"/>
        <v>89.241249999999994</v>
      </c>
      <c r="AT121" s="11">
        <f t="shared" si="27"/>
        <v>2.7350015438627503E-3</v>
      </c>
      <c r="AU121" s="5">
        <f t="shared" si="21"/>
        <v>2.7350015438627504</v>
      </c>
    </row>
    <row r="122" spans="1:47" x14ac:dyDescent="0.3">
      <c r="A122" s="1" t="s">
        <v>248</v>
      </c>
      <c r="B122" s="1" t="s">
        <v>249</v>
      </c>
      <c r="C122" s="1" t="s">
        <v>250</v>
      </c>
      <c r="D122" s="1" t="s">
        <v>51</v>
      </c>
      <c r="E122" s="1" t="s">
        <v>96</v>
      </c>
      <c r="F122" s="1" t="s">
        <v>183</v>
      </c>
      <c r="G122" s="1" t="s">
        <v>78</v>
      </c>
      <c r="H122" s="1" t="s">
        <v>79</v>
      </c>
      <c r="I122" s="2">
        <v>1.27</v>
      </c>
      <c r="J122" s="2">
        <v>0.44</v>
      </c>
      <c r="K122" s="2">
        <f t="shared" si="22"/>
        <v>0.43</v>
      </c>
      <c r="L122" s="2">
        <f t="shared" si="23"/>
        <v>0.01</v>
      </c>
      <c r="Z122" s="9">
        <v>0.43</v>
      </c>
      <c r="AA122" s="5">
        <v>81.646249999999995</v>
      </c>
      <c r="AL122" s="5" t="str">
        <f t="shared" si="24"/>
        <v/>
      </c>
      <c r="AN122" s="5" t="str">
        <f t="shared" si="25"/>
        <v/>
      </c>
      <c r="AP122" s="5" t="str">
        <f t="shared" si="26"/>
        <v/>
      </c>
      <c r="AR122" s="2">
        <v>0.01</v>
      </c>
      <c r="AS122" s="5">
        <f t="shared" si="19"/>
        <v>81.646249999999995</v>
      </c>
      <c r="AT122" s="11">
        <f t="shared" si="27"/>
        <v>2.5022354550233673E-3</v>
      </c>
      <c r="AU122" s="5">
        <f t="shared" si="21"/>
        <v>2.5022354550233672</v>
      </c>
    </row>
    <row r="123" spans="1:47" x14ac:dyDescent="0.3">
      <c r="A123" s="1" t="s">
        <v>251</v>
      </c>
      <c r="B123" s="1" t="s">
        <v>252</v>
      </c>
      <c r="C123" s="1" t="s">
        <v>253</v>
      </c>
      <c r="D123" s="1" t="s">
        <v>51</v>
      </c>
      <c r="E123" s="1" t="s">
        <v>96</v>
      </c>
      <c r="F123" s="1" t="s">
        <v>123</v>
      </c>
      <c r="G123" s="1" t="s">
        <v>78</v>
      </c>
      <c r="H123" s="1" t="s">
        <v>79</v>
      </c>
      <c r="I123" s="2">
        <v>5.01</v>
      </c>
      <c r="J123" s="2">
        <v>4.9800000000000004</v>
      </c>
      <c r="K123" s="2">
        <f t="shared" si="22"/>
        <v>1.26</v>
      </c>
      <c r="L123" s="2">
        <f t="shared" si="23"/>
        <v>0</v>
      </c>
      <c r="T123" s="8">
        <v>1.26</v>
      </c>
      <c r="U123" s="5">
        <v>599.76</v>
      </c>
      <c r="AL123" s="5" t="str">
        <f t="shared" si="24"/>
        <v/>
      </c>
      <c r="AN123" s="5" t="str">
        <f t="shared" si="25"/>
        <v/>
      </c>
      <c r="AP123" s="5" t="str">
        <f t="shared" si="26"/>
        <v/>
      </c>
      <c r="AS123" s="5">
        <f t="shared" si="19"/>
        <v>599.76</v>
      </c>
      <c r="AT123" s="11">
        <f t="shared" si="27"/>
        <v>1.8381012434800309E-2</v>
      </c>
      <c r="AU123" s="5">
        <f t="shared" si="21"/>
        <v>18.381012434800311</v>
      </c>
    </row>
    <row r="124" spans="1:47" x14ac:dyDescent="0.3">
      <c r="A124" s="1" t="s">
        <v>254</v>
      </c>
      <c r="B124" s="1" t="s">
        <v>255</v>
      </c>
      <c r="C124" s="1" t="s">
        <v>256</v>
      </c>
      <c r="D124" s="1" t="s">
        <v>51</v>
      </c>
      <c r="E124" s="1" t="s">
        <v>96</v>
      </c>
      <c r="F124" s="1" t="s">
        <v>123</v>
      </c>
      <c r="G124" s="1" t="s">
        <v>78</v>
      </c>
      <c r="H124" s="1" t="s">
        <v>79</v>
      </c>
      <c r="I124" s="2">
        <v>5.01</v>
      </c>
      <c r="J124" s="2">
        <v>4.9800000000000004</v>
      </c>
      <c r="K124" s="2">
        <f t="shared" si="22"/>
        <v>0.31</v>
      </c>
      <c r="L124" s="2">
        <f t="shared" si="23"/>
        <v>0</v>
      </c>
      <c r="T124" s="8">
        <v>0.31</v>
      </c>
      <c r="U124" s="5">
        <v>147.56</v>
      </c>
      <c r="AL124" s="5" t="str">
        <f t="shared" si="24"/>
        <v/>
      </c>
      <c r="AN124" s="5" t="str">
        <f t="shared" si="25"/>
        <v/>
      </c>
      <c r="AP124" s="5" t="str">
        <f t="shared" si="26"/>
        <v/>
      </c>
      <c r="AS124" s="5">
        <f t="shared" si="19"/>
        <v>147.56</v>
      </c>
      <c r="AT124" s="11">
        <f t="shared" si="27"/>
        <v>4.5223125831651556E-3</v>
      </c>
      <c r="AU124" s="5">
        <f t="shared" si="21"/>
        <v>4.5223125831651556</v>
      </c>
    </row>
    <row r="125" spans="1:47" x14ac:dyDescent="0.3">
      <c r="A125" s="1" t="s">
        <v>257</v>
      </c>
      <c r="B125" s="1" t="s">
        <v>258</v>
      </c>
      <c r="C125" s="1" t="s">
        <v>259</v>
      </c>
      <c r="D125" s="1" t="s">
        <v>51</v>
      </c>
      <c r="E125" s="1" t="s">
        <v>96</v>
      </c>
      <c r="F125" s="1" t="s">
        <v>123</v>
      </c>
      <c r="G125" s="1" t="s">
        <v>78</v>
      </c>
      <c r="H125" s="1" t="s">
        <v>79</v>
      </c>
      <c r="I125" s="2">
        <v>5.01</v>
      </c>
      <c r="J125" s="2">
        <v>4.9800000000000004</v>
      </c>
      <c r="K125" s="2">
        <f t="shared" si="22"/>
        <v>0.28999999999999998</v>
      </c>
      <c r="L125" s="2">
        <f t="shared" si="23"/>
        <v>0</v>
      </c>
      <c r="T125" s="8">
        <v>0.28999999999999998</v>
      </c>
      <c r="U125" s="5">
        <v>138.04</v>
      </c>
      <c r="AL125" s="5" t="str">
        <f t="shared" si="24"/>
        <v/>
      </c>
      <c r="AN125" s="5" t="str">
        <f t="shared" si="25"/>
        <v/>
      </c>
      <c r="AP125" s="5" t="str">
        <f t="shared" si="26"/>
        <v/>
      </c>
      <c r="AS125" s="5">
        <f t="shared" si="19"/>
        <v>138.04</v>
      </c>
      <c r="AT125" s="11">
        <f t="shared" si="27"/>
        <v>4.2305504810254682E-3</v>
      </c>
      <c r="AU125" s="5">
        <f t="shared" si="21"/>
        <v>4.2305504810254684</v>
      </c>
    </row>
    <row r="126" spans="1:47" x14ac:dyDescent="0.3">
      <c r="A126" s="1" t="s">
        <v>260</v>
      </c>
      <c r="B126" s="1" t="s">
        <v>261</v>
      </c>
      <c r="C126" s="1" t="s">
        <v>262</v>
      </c>
      <c r="D126" s="1" t="s">
        <v>72</v>
      </c>
      <c r="E126" s="1" t="s">
        <v>58</v>
      </c>
      <c r="F126" s="1" t="s">
        <v>263</v>
      </c>
      <c r="G126" s="1" t="s">
        <v>78</v>
      </c>
      <c r="H126" s="1" t="s">
        <v>55</v>
      </c>
      <c r="I126" s="2">
        <v>9.66</v>
      </c>
      <c r="J126" s="2">
        <v>8.73</v>
      </c>
      <c r="K126" s="2">
        <f t="shared" si="22"/>
        <v>3.11</v>
      </c>
      <c r="L126" s="2">
        <f t="shared" si="23"/>
        <v>4.54</v>
      </c>
      <c r="Z126" s="9">
        <v>3.11</v>
      </c>
      <c r="AA126" s="5">
        <v>590.51125000000002</v>
      </c>
      <c r="AL126" s="5" t="str">
        <f t="shared" si="24"/>
        <v/>
      </c>
      <c r="AN126" s="5" t="str">
        <f t="shared" si="25"/>
        <v/>
      </c>
      <c r="AP126" s="5" t="str">
        <f t="shared" si="26"/>
        <v/>
      </c>
      <c r="AR126" s="2">
        <v>4.54</v>
      </c>
      <c r="AS126" s="5">
        <f t="shared" si="19"/>
        <v>590.51125000000002</v>
      </c>
      <c r="AT126" s="11">
        <f t="shared" si="27"/>
        <v>1.809756340726203E-2</v>
      </c>
      <c r="AU126" s="5">
        <f t="shared" si="21"/>
        <v>18.09756340726203</v>
      </c>
    </row>
    <row r="127" spans="1:47" x14ac:dyDescent="0.3">
      <c r="A127" s="1" t="s">
        <v>264</v>
      </c>
      <c r="B127" s="1" t="s">
        <v>265</v>
      </c>
      <c r="C127" s="1" t="s">
        <v>266</v>
      </c>
      <c r="D127" s="1" t="s">
        <v>267</v>
      </c>
      <c r="E127" s="1" t="s">
        <v>62</v>
      </c>
      <c r="F127" s="1" t="s">
        <v>263</v>
      </c>
      <c r="G127" s="1" t="s">
        <v>78</v>
      </c>
      <c r="H127" s="1" t="s">
        <v>55</v>
      </c>
      <c r="I127" s="2">
        <v>33.54</v>
      </c>
      <c r="J127" s="2">
        <v>16.36</v>
      </c>
      <c r="K127" s="2">
        <f t="shared" si="22"/>
        <v>0</v>
      </c>
      <c r="L127" s="2">
        <f t="shared" si="23"/>
        <v>0.9</v>
      </c>
      <c r="AL127" s="5" t="str">
        <f t="shared" si="24"/>
        <v/>
      </c>
      <c r="AN127" s="5" t="str">
        <f t="shared" si="25"/>
        <v/>
      </c>
      <c r="AP127" s="5" t="str">
        <f t="shared" si="26"/>
        <v/>
      </c>
      <c r="AR127" s="2">
        <v>0.9</v>
      </c>
      <c r="AS127" s="5">
        <f t="shared" si="19"/>
        <v>0</v>
      </c>
      <c r="AT127" s="11">
        <f t="shared" si="27"/>
        <v>0</v>
      </c>
      <c r="AU127" s="5">
        <f t="shared" si="21"/>
        <v>0</v>
      </c>
    </row>
    <row r="128" spans="1:47" x14ac:dyDescent="0.3">
      <c r="A128" s="1" t="s">
        <v>264</v>
      </c>
      <c r="B128" s="1" t="s">
        <v>265</v>
      </c>
      <c r="C128" s="1" t="s">
        <v>266</v>
      </c>
      <c r="D128" s="1" t="s">
        <v>267</v>
      </c>
      <c r="E128" s="1" t="s">
        <v>58</v>
      </c>
      <c r="F128" s="1" t="s">
        <v>263</v>
      </c>
      <c r="G128" s="1" t="s">
        <v>78</v>
      </c>
      <c r="H128" s="1" t="s">
        <v>55</v>
      </c>
      <c r="I128" s="2">
        <v>33.54</v>
      </c>
      <c r="J128" s="2">
        <v>16.43</v>
      </c>
      <c r="K128" s="2">
        <f t="shared" si="22"/>
        <v>0.04</v>
      </c>
      <c r="L128" s="2">
        <f t="shared" si="23"/>
        <v>2.61</v>
      </c>
      <c r="T128" s="8">
        <v>0.04</v>
      </c>
      <c r="U128" s="5">
        <v>19.04</v>
      </c>
      <c r="AL128" s="5" t="str">
        <f t="shared" si="24"/>
        <v/>
      </c>
      <c r="AN128" s="5" t="str">
        <f t="shared" si="25"/>
        <v/>
      </c>
      <c r="AP128" s="5" t="str">
        <f t="shared" si="26"/>
        <v/>
      </c>
      <c r="AR128" s="2">
        <v>2.61</v>
      </c>
      <c r="AS128" s="5">
        <f t="shared" si="19"/>
        <v>19.04</v>
      </c>
      <c r="AT128" s="11">
        <f t="shared" si="27"/>
        <v>5.8352420427937486E-4</v>
      </c>
      <c r="AU128" s="5">
        <f t="shared" si="21"/>
        <v>0.5835242042793749</v>
      </c>
    </row>
    <row r="129" spans="1:47" x14ac:dyDescent="0.3">
      <c r="A129" s="1" t="s">
        <v>268</v>
      </c>
      <c r="B129" s="1" t="s">
        <v>49</v>
      </c>
      <c r="C129" s="1" t="s">
        <v>50</v>
      </c>
      <c r="D129" s="1" t="s">
        <v>51</v>
      </c>
      <c r="E129" s="1" t="s">
        <v>68</v>
      </c>
      <c r="F129" s="1" t="s">
        <v>263</v>
      </c>
      <c r="G129" s="1" t="s">
        <v>78</v>
      </c>
      <c r="H129" s="1" t="s">
        <v>55</v>
      </c>
      <c r="I129" s="2">
        <v>111.06</v>
      </c>
      <c r="J129" s="2">
        <v>25.48</v>
      </c>
      <c r="K129" s="2">
        <f t="shared" si="22"/>
        <v>2.69</v>
      </c>
      <c r="L129" s="2">
        <f t="shared" si="23"/>
        <v>22.79</v>
      </c>
      <c r="P129" s="6">
        <v>0.06</v>
      </c>
      <c r="Q129" s="5">
        <v>135.60749999999999</v>
      </c>
      <c r="R129" s="7">
        <v>2.63</v>
      </c>
      <c r="S129" s="5">
        <v>4169.8649999999998</v>
      </c>
      <c r="AL129" s="5" t="str">
        <f t="shared" si="24"/>
        <v/>
      </c>
      <c r="AN129" s="5" t="str">
        <f t="shared" si="25"/>
        <v/>
      </c>
      <c r="AP129" s="5" t="str">
        <f t="shared" si="26"/>
        <v/>
      </c>
      <c r="AR129" s="2">
        <v>22.79</v>
      </c>
      <c r="AS129" s="5">
        <f t="shared" si="19"/>
        <v>4305.4724999999999</v>
      </c>
      <c r="AT129" s="11">
        <f t="shared" si="27"/>
        <v>0.13195101967485456</v>
      </c>
      <c r="AU129" s="5">
        <f t="shared" si="21"/>
        <v>131.95101967485456</v>
      </c>
    </row>
    <row r="130" spans="1:47" x14ac:dyDescent="0.3">
      <c r="A130" s="1" t="s">
        <v>268</v>
      </c>
      <c r="B130" s="1" t="s">
        <v>49</v>
      </c>
      <c r="C130" s="1" t="s">
        <v>50</v>
      </c>
      <c r="D130" s="1" t="s">
        <v>51</v>
      </c>
      <c r="E130" s="1" t="s">
        <v>67</v>
      </c>
      <c r="F130" s="1" t="s">
        <v>263</v>
      </c>
      <c r="G130" s="1" t="s">
        <v>78</v>
      </c>
      <c r="H130" s="1" t="s">
        <v>55</v>
      </c>
      <c r="I130" s="2">
        <v>111.06</v>
      </c>
      <c r="J130" s="2">
        <v>19.579999999999998</v>
      </c>
      <c r="K130" s="2">
        <f t="shared" si="22"/>
        <v>14.61</v>
      </c>
      <c r="L130" s="2">
        <f t="shared" si="23"/>
        <v>0.01</v>
      </c>
      <c r="R130" s="7">
        <v>13.94</v>
      </c>
      <c r="S130" s="5">
        <v>22101.87</v>
      </c>
      <c r="T130" s="8">
        <v>0.67</v>
      </c>
      <c r="U130" s="5">
        <v>318.92</v>
      </c>
      <c r="AL130" s="5" t="str">
        <f t="shared" si="24"/>
        <v/>
      </c>
      <c r="AN130" s="5" t="str">
        <f t="shared" si="25"/>
        <v/>
      </c>
      <c r="AP130" s="5" t="str">
        <f t="shared" si="26"/>
        <v/>
      </c>
      <c r="AR130" s="2">
        <v>0.01</v>
      </c>
      <c r="AS130" s="5">
        <f t="shared" si="19"/>
        <v>22420.789999999997</v>
      </c>
      <c r="AT130" s="11">
        <f t="shared" si="27"/>
        <v>0.68713622080173142</v>
      </c>
      <c r="AU130" s="5">
        <f t="shared" si="21"/>
        <v>687.13622080173138</v>
      </c>
    </row>
    <row r="131" spans="1:47" x14ac:dyDescent="0.3">
      <c r="A131" s="1" t="s">
        <v>268</v>
      </c>
      <c r="B131" s="1" t="s">
        <v>49</v>
      </c>
      <c r="C131" s="1" t="s">
        <v>50</v>
      </c>
      <c r="D131" s="1" t="s">
        <v>51</v>
      </c>
      <c r="E131" s="1" t="s">
        <v>83</v>
      </c>
      <c r="F131" s="1" t="s">
        <v>263</v>
      </c>
      <c r="G131" s="1" t="s">
        <v>78</v>
      </c>
      <c r="H131" s="1" t="s">
        <v>55</v>
      </c>
      <c r="I131" s="2">
        <v>111.06</v>
      </c>
      <c r="J131" s="2">
        <v>26.45</v>
      </c>
      <c r="K131" s="2">
        <f t="shared" ref="K131:K161" si="28">SUM(N131,P131,R131,T131,V131,X131,Z131,AB131,AE131,AG131,AI131)</f>
        <v>21.8</v>
      </c>
      <c r="L131" s="2">
        <f t="shared" ref="L131:L161" si="29">SUM(M131,AD131,AK131,AM131,AO131,AQ131,AR131)</f>
        <v>4.6500000000000004</v>
      </c>
      <c r="P131" s="6">
        <v>14.76</v>
      </c>
      <c r="Q131" s="5">
        <v>33359.445</v>
      </c>
      <c r="R131" s="7">
        <v>7.04</v>
      </c>
      <c r="S131" s="5">
        <v>11161.92</v>
      </c>
      <c r="AL131" s="5" t="str">
        <f t="shared" ref="AL131:AL161" si="30">IF(AK131&gt;0,AK131*$AL$1,"")</f>
        <v/>
      </c>
      <c r="AN131" s="5" t="str">
        <f t="shared" ref="AN131:AN161" si="31">IF(AM131&gt;0,AM131*$AN$1,"")</f>
        <v/>
      </c>
      <c r="AP131" s="5" t="str">
        <f t="shared" ref="AP131:AP161" si="32">IF(AO131&gt;0,AO131*$AP$1,"")</f>
        <v/>
      </c>
      <c r="AR131" s="2">
        <v>4.6500000000000004</v>
      </c>
      <c r="AS131" s="5">
        <f t="shared" ref="AS131:AS190" si="33">SUM(O131,Q131,S131,U131,W131,Y131,AA131,AC131,AF131,AH131,AJ131)</f>
        <v>44521.364999999998</v>
      </c>
      <c r="AT131" s="11">
        <f t="shared" ref="AT131:AT162" si="34">(AS131/$AS$198)*100</f>
        <v>1.3644587229546541</v>
      </c>
      <c r="AU131" s="5">
        <f t="shared" ref="AU131:AU188" si="35">(AT131/100)*$AU$1</f>
        <v>1364.4587229546541</v>
      </c>
    </row>
    <row r="132" spans="1:47" x14ac:dyDescent="0.3">
      <c r="A132" s="1" t="s">
        <v>268</v>
      </c>
      <c r="B132" s="1" t="s">
        <v>49</v>
      </c>
      <c r="C132" s="1" t="s">
        <v>50</v>
      </c>
      <c r="D132" s="1" t="s">
        <v>51</v>
      </c>
      <c r="E132" s="1" t="s">
        <v>76</v>
      </c>
      <c r="F132" s="1" t="s">
        <v>263</v>
      </c>
      <c r="G132" s="1" t="s">
        <v>78</v>
      </c>
      <c r="H132" s="1" t="s">
        <v>55</v>
      </c>
      <c r="I132" s="2">
        <v>111.06</v>
      </c>
      <c r="J132" s="2">
        <v>36.65</v>
      </c>
      <c r="K132" s="2">
        <f t="shared" si="28"/>
        <v>15.920000000000002</v>
      </c>
      <c r="L132" s="2">
        <f t="shared" si="29"/>
        <v>0</v>
      </c>
      <c r="P132" s="6">
        <v>5.03</v>
      </c>
      <c r="Q132" s="5">
        <v>11368.428749999999</v>
      </c>
      <c r="R132" s="7">
        <v>10.89</v>
      </c>
      <c r="S132" s="5">
        <v>17266.095000000001</v>
      </c>
      <c r="AL132" s="5" t="str">
        <f t="shared" si="30"/>
        <v/>
      </c>
      <c r="AN132" s="5" t="str">
        <f t="shared" si="31"/>
        <v/>
      </c>
      <c r="AP132" s="5" t="str">
        <f t="shared" si="32"/>
        <v/>
      </c>
      <c r="AS132" s="5">
        <f t="shared" si="33"/>
        <v>28634.52375</v>
      </c>
      <c r="AT132" s="11">
        <f t="shared" si="34"/>
        <v>0.87757025662487476</v>
      </c>
      <c r="AU132" s="5">
        <f t="shared" si="35"/>
        <v>877.57025662487479</v>
      </c>
    </row>
    <row r="133" spans="1:47" x14ac:dyDescent="0.3">
      <c r="A133" s="1" t="s">
        <v>269</v>
      </c>
      <c r="B133" s="1" t="s">
        <v>270</v>
      </c>
      <c r="C133" s="1" t="s">
        <v>271</v>
      </c>
      <c r="D133" s="1" t="s">
        <v>72</v>
      </c>
      <c r="E133" s="1" t="s">
        <v>62</v>
      </c>
      <c r="F133" s="1" t="s">
        <v>263</v>
      </c>
      <c r="G133" s="1" t="s">
        <v>78</v>
      </c>
      <c r="H133" s="1" t="s">
        <v>55</v>
      </c>
      <c r="I133" s="2">
        <v>29.63</v>
      </c>
      <c r="J133" s="2">
        <v>10.199999999999999</v>
      </c>
      <c r="K133" s="2">
        <f t="shared" si="28"/>
        <v>4.88</v>
      </c>
      <c r="L133" s="2">
        <f t="shared" si="29"/>
        <v>0.21</v>
      </c>
      <c r="R133" s="7">
        <v>1.32</v>
      </c>
      <c r="S133" s="5">
        <v>2092.86</v>
      </c>
      <c r="T133" s="8">
        <v>2.94</v>
      </c>
      <c r="U133" s="5">
        <v>1399.44</v>
      </c>
      <c r="Z133" s="9">
        <v>0.62</v>
      </c>
      <c r="AA133" s="5">
        <v>117.7225</v>
      </c>
      <c r="AL133" s="5" t="str">
        <f t="shared" si="30"/>
        <v/>
      </c>
      <c r="AN133" s="5" t="str">
        <f t="shared" si="31"/>
        <v/>
      </c>
      <c r="AP133" s="5" t="str">
        <f t="shared" si="32"/>
        <v/>
      </c>
      <c r="AR133" s="2">
        <v>0.21</v>
      </c>
      <c r="AS133" s="5">
        <f t="shared" si="33"/>
        <v>3610.0225</v>
      </c>
      <c r="AT133" s="11">
        <f t="shared" si="34"/>
        <v>0.11063736905163549</v>
      </c>
      <c r="AU133" s="5">
        <f t="shared" si="35"/>
        <v>110.63736905163549</v>
      </c>
    </row>
    <row r="134" spans="1:47" x14ac:dyDescent="0.3">
      <c r="A134" s="1" t="s">
        <v>269</v>
      </c>
      <c r="B134" s="1" t="s">
        <v>270</v>
      </c>
      <c r="C134" s="1" t="s">
        <v>271</v>
      </c>
      <c r="D134" s="1" t="s">
        <v>72</v>
      </c>
      <c r="E134" s="1" t="s">
        <v>67</v>
      </c>
      <c r="F134" s="1" t="s">
        <v>263</v>
      </c>
      <c r="G134" s="1" t="s">
        <v>78</v>
      </c>
      <c r="H134" s="1" t="s">
        <v>55</v>
      </c>
      <c r="I134" s="2">
        <v>29.63</v>
      </c>
      <c r="J134" s="2">
        <v>19.04</v>
      </c>
      <c r="K134" s="2">
        <f t="shared" si="28"/>
        <v>18.7</v>
      </c>
      <c r="L134" s="2">
        <f t="shared" si="29"/>
        <v>0.34</v>
      </c>
      <c r="R134" s="7">
        <v>14.45</v>
      </c>
      <c r="S134" s="5">
        <v>22910.474999999999</v>
      </c>
      <c r="T134" s="8">
        <v>3.18</v>
      </c>
      <c r="U134" s="5">
        <v>1513.68</v>
      </c>
      <c r="Z134" s="9">
        <v>1.07</v>
      </c>
      <c r="AA134" s="5">
        <v>203.16624999999999</v>
      </c>
      <c r="AL134" s="5" t="str">
        <f t="shared" si="30"/>
        <v/>
      </c>
      <c r="AN134" s="5" t="str">
        <f t="shared" si="31"/>
        <v/>
      </c>
      <c r="AP134" s="5" t="str">
        <f t="shared" si="32"/>
        <v/>
      </c>
      <c r="AR134" s="2">
        <v>0.34</v>
      </c>
      <c r="AS134" s="5">
        <f t="shared" si="33"/>
        <v>24627.321249999997</v>
      </c>
      <c r="AT134" s="11">
        <f t="shared" si="34"/>
        <v>0.75476040104720543</v>
      </c>
      <c r="AU134" s="5">
        <f t="shared" si="35"/>
        <v>754.76040104720539</v>
      </c>
    </row>
    <row r="135" spans="1:47" x14ac:dyDescent="0.3">
      <c r="A135" s="1" t="s">
        <v>272</v>
      </c>
      <c r="B135" s="1" t="s">
        <v>273</v>
      </c>
      <c r="C135" s="1" t="s">
        <v>274</v>
      </c>
      <c r="D135" s="1" t="s">
        <v>275</v>
      </c>
      <c r="E135" s="1" t="s">
        <v>159</v>
      </c>
      <c r="F135" s="1" t="s">
        <v>276</v>
      </c>
      <c r="G135" s="1" t="s">
        <v>54</v>
      </c>
      <c r="H135" s="1" t="s">
        <v>79</v>
      </c>
      <c r="I135" s="2">
        <v>62.48</v>
      </c>
      <c r="J135" s="2">
        <v>12.4</v>
      </c>
      <c r="K135" s="2">
        <f t="shared" si="28"/>
        <v>5.99</v>
      </c>
      <c r="L135" s="2">
        <f t="shared" si="29"/>
        <v>6.41</v>
      </c>
      <c r="N135" s="4">
        <v>5.88</v>
      </c>
      <c r="O135" s="5">
        <v>16834.439999999999</v>
      </c>
      <c r="Z135" s="9">
        <v>0.11</v>
      </c>
      <c r="AA135" s="5">
        <v>20.88625</v>
      </c>
      <c r="AL135" s="5" t="str">
        <f t="shared" si="30"/>
        <v/>
      </c>
      <c r="AM135" s="3">
        <v>0.53</v>
      </c>
      <c r="AN135" s="5">
        <f t="shared" si="31"/>
        <v>3387.23</v>
      </c>
      <c r="AO135" s="2">
        <v>0.18</v>
      </c>
      <c r="AP135" s="5">
        <f t="shared" si="32"/>
        <v>0.18</v>
      </c>
      <c r="AQ135" s="2">
        <v>1.06</v>
      </c>
      <c r="AR135" s="2">
        <v>4.6399999999999997</v>
      </c>
      <c r="AS135" s="5">
        <f t="shared" si="33"/>
        <v>16855.326249999998</v>
      </c>
      <c r="AT135" s="11">
        <f t="shared" si="34"/>
        <v>0.51656989694855615</v>
      </c>
      <c r="AU135" s="5">
        <f t="shared" si="35"/>
        <v>516.56989694855611</v>
      </c>
    </row>
    <row r="136" spans="1:47" x14ac:dyDescent="0.3">
      <c r="A136" s="1" t="s">
        <v>272</v>
      </c>
      <c r="B136" s="1" t="s">
        <v>273</v>
      </c>
      <c r="C136" s="1" t="s">
        <v>274</v>
      </c>
      <c r="D136" s="1" t="s">
        <v>275</v>
      </c>
      <c r="E136" s="1" t="s">
        <v>155</v>
      </c>
      <c r="F136" s="1" t="s">
        <v>276</v>
      </c>
      <c r="G136" s="1" t="s">
        <v>54</v>
      </c>
      <c r="H136" s="1" t="s">
        <v>79</v>
      </c>
      <c r="I136" s="2">
        <v>62.48</v>
      </c>
      <c r="J136" s="2">
        <v>40.35</v>
      </c>
      <c r="K136" s="2">
        <f t="shared" si="28"/>
        <v>13.800000000000002</v>
      </c>
      <c r="L136" s="2">
        <f t="shared" si="29"/>
        <v>26.2</v>
      </c>
      <c r="N136" s="4">
        <v>6.3</v>
      </c>
      <c r="O136" s="5">
        <v>18036.900000000001</v>
      </c>
      <c r="P136" s="6">
        <v>6.23</v>
      </c>
      <c r="Q136" s="5">
        <v>14080.578750000001</v>
      </c>
      <c r="R136" s="7">
        <v>0.21</v>
      </c>
      <c r="S136" s="5">
        <v>332.95499999999998</v>
      </c>
      <c r="Z136" s="9">
        <v>1.06</v>
      </c>
      <c r="AA136" s="5">
        <v>201.26750000000001</v>
      </c>
      <c r="AL136" s="5" t="str">
        <f t="shared" si="30"/>
        <v/>
      </c>
      <c r="AM136" s="3">
        <v>0.28999999999999998</v>
      </c>
      <c r="AN136" s="5">
        <f t="shared" si="31"/>
        <v>1853.3899999999999</v>
      </c>
      <c r="AO136" s="2">
        <v>0.06</v>
      </c>
      <c r="AP136" s="5">
        <f t="shared" si="32"/>
        <v>0.06</v>
      </c>
      <c r="AQ136" s="2">
        <v>0.54</v>
      </c>
      <c r="AR136" s="2">
        <v>25.31</v>
      </c>
      <c r="AS136" s="5">
        <f t="shared" si="33"/>
        <v>32651.701250000006</v>
      </c>
      <c r="AT136" s="11">
        <f t="shared" si="34"/>
        <v>1.0006858188169183</v>
      </c>
      <c r="AU136" s="5">
        <f t="shared" si="35"/>
        <v>1000.6858188169184</v>
      </c>
    </row>
    <row r="137" spans="1:47" x14ac:dyDescent="0.3">
      <c r="A137" s="1" t="s">
        <v>272</v>
      </c>
      <c r="B137" s="1" t="s">
        <v>273</v>
      </c>
      <c r="C137" s="1" t="s">
        <v>274</v>
      </c>
      <c r="D137" s="1" t="s">
        <v>275</v>
      </c>
      <c r="E137" s="1" t="s">
        <v>150</v>
      </c>
      <c r="F137" s="1" t="s">
        <v>276</v>
      </c>
      <c r="G137" s="1" t="s">
        <v>54</v>
      </c>
      <c r="H137" s="1" t="s">
        <v>79</v>
      </c>
      <c r="I137" s="2">
        <v>62.48</v>
      </c>
      <c r="J137" s="2">
        <v>9.61</v>
      </c>
      <c r="K137" s="2">
        <f t="shared" si="28"/>
        <v>4.51</v>
      </c>
      <c r="L137" s="2">
        <f t="shared" si="29"/>
        <v>5.1100000000000003</v>
      </c>
      <c r="Z137" s="9">
        <v>4.51</v>
      </c>
      <c r="AA137" s="5">
        <v>856.33624999999995</v>
      </c>
      <c r="AL137" s="5" t="str">
        <f t="shared" si="30"/>
        <v/>
      </c>
      <c r="AN137" s="5" t="str">
        <f t="shared" si="31"/>
        <v/>
      </c>
      <c r="AP137" s="5" t="str">
        <f t="shared" si="32"/>
        <v/>
      </c>
      <c r="AR137" s="2">
        <v>5.1100000000000003</v>
      </c>
      <c r="AS137" s="5">
        <f t="shared" si="33"/>
        <v>856.33624999999995</v>
      </c>
      <c r="AT137" s="11">
        <f t="shared" si="34"/>
        <v>2.6244376516640435E-2</v>
      </c>
      <c r="AU137" s="5">
        <f t="shared" si="35"/>
        <v>26.244376516640436</v>
      </c>
    </row>
    <row r="138" spans="1:47" x14ac:dyDescent="0.3">
      <c r="A138" s="1" t="s">
        <v>277</v>
      </c>
      <c r="B138" s="1" t="s">
        <v>278</v>
      </c>
      <c r="C138" s="1" t="s">
        <v>279</v>
      </c>
      <c r="D138" s="1" t="s">
        <v>275</v>
      </c>
      <c r="E138" s="1" t="s">
        <v>159</v>
      </c>
      <c r="F138" s="1" t="s">
        <v>276</v>
      </c>
      <c r="G138" s="1" t="s">
        <v>54</v>
      </c>
      <c r="H138" s="1" t="s">
        <v>79</v>
      </c>
      <c r="I138" s="2">
        <v>2.86</v>
      </c>
      <c r="J138" s="2">
        <v>2.77</v>
      </c>
      <c r="K138" s="2">
        <f t="shared" si="28"/>
        <v>1.7000000000000002</v>
      </c>
      <c r="L138" s="2">
        <f t="shared" si="29"/>
        <v>1.07</v>
      </c>
      <c r="N138" s="4">
        <v>0.94</v>
      </c>
      <c r="O138" s="5">
        <v>2691.22</v>
      </c>
      <c r="P138" s="6">
        <v>0.09</v>
      </c>
      <c r="Q138" s="5">
        <v>203.41125</v>
      </c>
      <c r="Z138" s="9">
        <v>0.67</v>
      </c>
      <c r="AA138" s="5">
        <v>127.21625</v>
      </c>
      <c r="AL138" s="5" t="str">
        <f t="shared" si="30"/>
        <v/>
      </c>
      <c r="AN138" s="5" t="str">
        <f t="shared" si="31"/>
        <v/>
      </c>
      <c r="AP138" s="5" t="str">
        <f t="shared" si="32"/>
        <v/>
      </c>
      <c r="AR138" s="2">
        <v>1.07</v>
      </c>
      <c r="AS138" s="5">
        <f t="shared" si="33"/>
        <v>3021.8474999999999</v>
      </c>
      <c r="AT138" s="11">
        <f t="shared" si="34"/>
        <v>9.2611405351424286E-2</v>
      </c>
      <c r="AU138" s="5">
        <f t="shared" si="35"/>
        <v>92.611405351424281</v>
      </c>
    </row>
    <row r="139" spans="1:47" x14ac:dyDescent="0.3">
      <c r="A139" s="1" t="s">
        <v>277</v>
      </c>
      <c r="B139" s="1" t="s">
        <v>278</v>
      </c>
      <c r="C139" s="1" t="s">
        <v>279</v>
      </c>
      <c r="D139" s="1" t="s">
        <v>275</v>
      </c>
      <c r="E139" s="1" t="s">
        <v>155</v>
      </c>
      <c r="F139" s="1" t="s">
        <v>276</v>
      </c>
      <c r="G139" s="1" t="s">
        <v>54</v>
      </c>
      <c r="H139" s="1" t="s">
        <v>79</v>
      </c>
      <c r="I139" s="2">
        <v>2.86</v>
      </c>
      <c r="J139" s="2">
        <v>0.09</v>
      </c>
      <c r="K139" s="2">
        <f t="shared" si="28"/>
        <v>7.0000000000000007E-2</v>
      </c>
      <c r="L139" s="2">
        <f t="shared" si="29"/>
        <v>0.02</v>
      </c>
      <c r="Z139" s="9">
        <v>7.0000000000000007E-2</v>
      </c>
      <c r="AA139" s="5">
        <v>13.29125</v>
      </c>
      <c r="AL139" s="5" t="str">
        <f t="shared" si="30"/>
        <v/>
      </c>
      <c r="AN139" s="5" t="str">
        <f t="shared" si="31"/>
        <v/>
      </c>
      <c r="AP139" s="5" t="str">
        <f t="shared" si="32"/>
        <v/>
      </c>
      <c r="AR139" s="2">
        <v>0.02</v>
      </c>
      <c r="AS139" s="5">
        <f t="shared" si="33"/>
        <v>13.29125</v>
      </c>
      <c r="AT139" s="11">
        <f t="shared" si="34"/>
        <v>4.0734065546892031E-4</v>
      </c>
      <c r="AU139" s="5">
        <f t="shared" si="35"/>
        <v>0.40734065546892034</v>
      </c>
    </row>
    <row r="140" spans="1:47" x14ac:dyDescent="0.3">
      <c r="A140" s="1" t="s">
        <v>280</v>
      </c>
      <c r="B140" s="1" t="s">
        <v>281</v>
      </c>
      <c r="C140" s="1" t="s">
        <v>282</v>
      </c>
      <c r="D140" s="1" t="s">
        <v>283</v>
      </c>
      <c r="E140" s="1" t="s">
        <v>159</v>
      </c>
      <c r="F140" s="1" t="s">
        <v>276</v>
      </c>
      <c r="G140" s="1" t="s">
        <v>54</v>
      </c>
      <c r="H140" s="1" t="s">
        <v>79</v>
      </c>
      <c r="I140" s="2">
        <v>2.5</v>
      </c>
      <c r="J140" s="2">
        <v>2.4900000000000002</v>
      </c>
      <c r="K140" s="2">
        <f t="shared" si="28"/>
        <v>2.0699999999999998</v>
      </c>
      <c r="L140" s="2">
        <f t="shared" si="29"/>
        <v>0.4</v>
      </c>
      <c r="Z140" s="9">
        <v>2.0699999999999998</v>
      </c>
      <c r="AA140" s="5">
        <v>393.04124999999999</v>
      </c>
      <c r="AK140" s="3">
        <v>0.1</v>
      </c>
      <c r="AL140" s="5">
        <f t="shared" si="30"/>
        <v>383.5</v>
      </c>
      <c r="AN140" s="5" t="str">
        <f t="shared" si="31"/>
        <v/>
      </c>
      <c r="AP140" s="5" t="str">
        <f t="shared" si="32"/>
        <v/>
      </c>
      <c r="AQ140" s="2">
        <v>0.16</v>
      </c>
      <c r="AR140" s="2">
        <v>0.14000000000000001</v>
      </c>
      <c r="AS140" s="5">
        <f t="shared" si="33"/>
        <v>393.04124999999999</v>
      </c>
      <c r="AT140" s="11">
        <f t="shared" si="34"/>
        <v>1.204564509743807E-2</v>
      </c>
      <c r="AU140" s="5">
        <f t="shared" si="35"/>
        <v>12.04564509743807</v>
      </c>
    </row>
    <row r="141" spans="1:47" x14ac:dyDescent="0.3">
      <c r="A141" s="1" t="s">
        <v>284</v>
      </c>
      <c r="B141" s="1" t="s">
        <v>285</v>
      </c>
      <c r="C141" s="1" t="s">
        <v>286</v>
      </c>
      <c r="D141" s="1" t="s">
        <v>287</v>
      </c>
      <c r="E141" s="1" t="s">
        <v>159</v>
      </c>
      <c r="F141" s="1" t="s">
        <v>276</v>
      </c>
      <c r="G141" s="1" t="s">
        <v>54</v>
      </c>
      <c r="H141" s="1" t="s">
        <v>79</v>
      </c>
      <c r="I141" s="2">
        <v>5.95</v>
      </c>
      <c r="J141" s="2">
        <v>5.95</v>
      </c>
      <c r="K141" s="2">
        <f t="shared" si="28"/>
        <v>0.55000000000000004</v>
      </c>
      <c r="L141" s="2">
        <f t="shared" si="29"/>
        <v>5.3999999999999995</v>
      </c>
      <c r="Z141" s="9">
        <v>0.55000000000000004</v>
      </c>
      <c r="AA141" s="5">
        <v>104.43292</v>
      </c>
      <c r="AK141" s="3">
        <v>0.03</v>
      </c>
      <c r="AL141" s="5">
        <f t="shared" si="30"/>
        <v>115.05</v>
      </c>
      <c r="AN141" s="5" t="str">
        <f t="shared" si="31"/>
        <v/>
      </c>
      <c r="AO141" s="2">
        <v>0.34</v>
      </c>
      <c r="AP141" s="5">
        <f t="shared" si="32"/>
        <v>0.34</v>
      </c>
      <c r="AQ141" s="2">
        <v>0.56000000000000005</v>
      </c>
      <c r="AR141" s="2">
        <v>4.47</v>
      </c>
      <c r="AS141" s="5">
        <f t="shared" si="33"/>
        <v>104.43292</v>
      </c>
      <c r="AT141" s="11">
        <f t="shared" si="34"/>
        <v>3.2005849024985093E-3</v>
      </c>
      <c r="AU141" s="5">
        <f t="shared" si="35"/>
        <v>3.2005849024985094</v>
      </c>
    </row>
    <row r="142" spans="1:47" x14ac:dyDescent="0.3">
      <c r="A142" s="1" t="s">
        <v>288</v>
      </c>
      <c r="B142" s="1" t="s">
        <v>289</v>
      </c>
      <c r="C142" s="1" t="s">
        <v>290</v>
      </c>
      <c r="D142" s="1" t="s">
        <v>275</v>
      </c>
      <c r="E142" s="1" t="s">
        <v>159</v>
      </c>
      <c r="F142" s="1" t="s">
        <v>276</v>
      </c>
      <c r="G142" s="1" t="s">
        <v>54</v>
      </c>
      <c r="H142" s="1" t="s">
        <v>79</v>
      </c>
      <c r="I142" s="2">
        <v>70.010000000000005</v>
      </c>
      <c r="J142" s="2">
        <v>6.73</v>
      </c>
      <c r="K142" s="2">
        <f t="shared" si="28"/>
        <v>3.91</v>
      </c>
      <c r="L142" s="2">
        <f t="shared" si="29"/>
        <v>2.82</v>
      </c>
      <c r="P142" s="6">
        <v>3.43</v>
      </c>
      <c r="Q142" s="5">
        <v>7752.2287500000002</v>
      </c>
      <c r="R142" s="7">
        <v>0.48</v>
      </c>
      <c r="S142" s="5">
        <v>761.04</v>
      </c>
      <c r="AL142" s="5" t="str">
        <f t="shared" si="30"/>
        <v/>
      </c>
      <c r="AN142" s="5" t="str">
        <f t="shared" si="31"/>
        <v/>
      </c>
      <c r="AO142" s="2">
        <v>0.05</v>
      </c>
      <c r="AP142" s="5">
        <f t="shared" si="32"/>
        <v>0.05</v>
      </c>
      <c r="AQ142" s="2">
        <v>0.08</v>
      </c>
      <c r="AR142" s="2">
        <v>2.69</v>
      </c>
      <c r="AS142" s="5">
        <f t="shared" si="33"/>
        <v>8513.2687499999993</v>
      </c>
      <c r="AT142" s="11">
        <f t="shared" si="34"/>
        <v>0.26090852800211234</v>
      </c>
      <c r="AU142" s="5">
        <f t="shared" si="35"/>
        <v>260.90852800211229</v>
      </c>
    </row>
    <row r="143" spans="1:47" x14ac:dyDescent="0.3">
      <c r="A143" s="1" t="s">
        <v>288</v>
      </c>
      <c r="B143" s="1" t="s">
        <v>289</v>
      </c>
      <c r="C143" s="1" t="s">
        <v>290</v>
      </c>
      <c r="D143" s="1" t="s">
        <v>275</v>
      </c>
      <c r="E143" s="1" t="s">
        <v>150</v>
      </c>
      <c r="F143" s="1" t="s">
        <v>276</v>
      </c>
      <c r="G143" s="1" t="s">
        <v>54</v>
      </c>
      <c r="H143" s="1" t="s">
        <v>79</v>
      </c>
      <c r="I143" s="2">
        <v>70.010000000000005</v>
      </c>
      <c r="J143" s="2">
        <v>25.63</v>
      </c>
      <c r="K143" s="2">
        <f t="shared" si="28"/>
        <v>23.14</v>
      </c>
      <c r="L143" s="2">
        <f t="shared" si="29"/>
        <v>2.4900000000000002</v>
      </c>
      <c r="P143" s="6">
        <v>16.23</v>
      </c>
      <c r="Q143" s="5">
        <v>36681.828750000001</v>
      </c>
      <c r="R143" s="7">
        <v>1.6</v>
      </c>
      <c r="S143" s="5">
        <v>2536.8000000000002</v>
      </c>
      <c r="Z143" s="9">
        <v>5.31</v>
      </c>
      <c r="AA143" s="5">
        <v>1008.23625</v>
      </c>
      <c r="AL143" s="5" t="str">
        <f t="shared" si="30"/>
        <v/>
      </c>
      <c r="AN143" s="5" t="str">
        <f t="shared" si="31"/>
        <v/>
      </c>
      <c r="AP143" s="5" t="str">
        <f t="shared" si="32"/>
        <v/>
      </c>
      <c r="AR143" s="2">
        <v>2.4900000000000002</v>
      </c>
      <c r="AS143" s="5">
        <f t="shared" si="33"/>
        <v>40226.865000000005</v>
      </c>
      <c r="AT143" s="11">
        <f t="shared" si="34"/>
        <v>1.2328439805556115</v>
      </c>
      <c r="AU143" s="5">
        <f t="shared" si="35"/>
        <v>1232.8439805556116</v>
      </c>
    </row>
    <row r="144" spans="1:47" x14ac:dyDescent="0.3">
      <c r="A144" s="1" t="s">
        <v>288</v>
      </c>
      <c r="B144" s="1" t="s">
        <v>289</v>
      </c>
      <c r="C144" s="1" t="s">
        <v>290</v>
      </c>
      <c r="D144" s="1" t="s">
        <v>275</v>
      </c>
      <c r="E144" s="1" t="s">
        <v>160</v>
      </c>
      <c r="F144" s="1" t="s">
        <v>276</v>
      </c>
      <c r="G144" s="1" t="s">
        <v>54</v>
      </c>
      <c r="H144" s="1" t="s">
        <v>79</v>
      </c>
      <c r="I144" s="2">
        <v>70.010000000000005</v>
      </c>
      <c r="J144" s="2">
        <v>37.65</v>
      </c>
      <c r="K144" s="2">
        <f t="shared" si="28"/>
        <v>36.04</v>
      </c>
      <c r="L144" s="2">
        <f t="shared" si="29"/>
        <v>1.61</v>
      </c>
      <c r="N144" s="4">
        <v>4.54</v>
      </c>
      <c r="O144" s="5">
        <v>12998.02</v>
      </c>
      <c r="P144" s="6">
        <v>17.260000000000002</v>
      </c>
      <c r="Q144" s="5">
        <v>39009.761200686102</v>
      </c>
      <c r="R144" s="7">
        <v>14.24</v>
      </c>
      <c r="S144" s="5">
        <v>22577.52</v>
      </c>
      <c r="AL144" s="5" t="str">
        <f t="shared" si="30"/>
        <v/>
      </c>
      <c r="AN144" s="5" t="str">
        <f t="shared" si="31"/>
        <v/>
      </c>
      <c r="AP144" s="5" t="str">
        <f t="shared" si="32"/>
        <v/>
      </c>
      <c r="AR144" s="2">
        <v>1.61</v>
      </c>
      <c r="AS144" s="5">
        <f t="shared" si="33"/>
        <v>74585.30120068611</v>
      </c>
      <c r="AT144" s="11">
        <f t="shared" si="34"/>
        <v>2.285836582671632</v>
      </c>
      <c r="AU144" s="5">
        <f t="shared" si="35"/>
        <v>2285.8365826716317</v>
      </c>
    </row>
    <row r="145" spans="1:47" x14ac:dyDescent="0.3">
      <c r="A145" s="1" t="s">
        <v>291</v>
      </c>
      <c r="B145" s="1" t="s">
        <v>292</v>
      </c>
      <c r="C145" s="1" t="s">
        <v>293</v>
      </c>
      <c r="D145" s="1" t="s">
        <v>51</v>
      </c>
      <c r="E145" s="1" t="s">
        <v>58</v>
      </c>
      <c r="F145" s="1" t="s">
        <v>276</v>
      </c>
      <c r="G145" s="1" t="s">
        <v>54</v>
      </c>
      <c r="H145" s="1" t="s">
        <v>79</v>
      </c>
      <c r="I145" s="2">
        <v>45.5</v>
      </c>
      <c r="J145" s="2">
        <v>11.57</v>
      </c>
      <c r="K145" s="2">
        <f t="shared" si="28"/>
        <v>3.9299999999999997</v>
      </c>
      <c r="L145" s="2">
        <f t="shared" si="29"/>
        <v>0</v>
      </c>
      <c r="R145" s="7">
        <v>0.12</v>
      </c>
      <c r="S145" s="5">
        <v>190.26</v>
      </c>
      <c r="T145" s="8">
        <v>1.47</v>
      </c>
      <c r="U145" s="5">
        <v>699.72</v>
      </c>
      <c r="Z145" s="9">
        <v>2.34</v>
      </c>
      <c r="AA145" s="5">
        <v>444.30749999999989</v>
      </c>
      <c r="AL145" s="5" t="str">
        <f t="shared" si="30"/>
        <v/>
      </c>
      <c r="AN145" s="5" t="str">
        <f t="shared" si="31"/>
        <v/>
      </c>
      <c r="AP145" s="5" t="str">
        <f t="shared" si="32"/>
        <v/>
      </c>
      <c r="AS145" s="5">
        <f t="shared" si="33"/>
        <v>1334.2874999999999</v>
      </c>
      <c r="AT145" s="11">
        <f t="shared" si="34"/>
        <v>4.0892282128015565E-2</v>
      </c>
      <c r="AU145" s="5">
        <f t="shared" si="35"/>
        <v>40.892282128015566</v>
      </c>
    </row>
    <row r="146" spans="1:47" x14ac:dyDescent="0.3">
      <c r="A146" s="1" t="s">
        <v>291</v>
      </c>
      <c r="B146" s="1" t="s">
        <v>292</v>
      </c>
      <c r="C146" s="1" t="s">
        <v>293</v>
      </c>
      <c r="D146" s="1" t="s">
        <v>51</v>
      </c>
      <c r="E146" s="1" t="s">
        <v>62</v>
      </c>
      <c r="F146" s="1" t="s">
        <v>276</v>
      </c>
      <c r="G146" s="1" t="s">
        <v>54</v>
      </c>
      <c r="H146" s="1" t="s">
        <v>79</v>
      </c>
      <c r="I146" s="2">
        <v>45.5</v>
      </c>
      <c r="J146" s="2">
        <v>30.83</v>
      </c>
      <c r="K146" s="2">
        <f t="shared" si="28"/>
        <v>13.04</v>
      </c>
      <c r="L146" s="2">
        <f t="shared" si="29"/>
        <v>17.53</v>
      </c>
      <c r="P146" s="6">
        <v>4.82</v>
      </c>
      <c r="Q146" s="5">
        <v>10893.8025</v>
      </c>
      <c r="R146" s="7">
        <v>5.79</v>
      </c>
      <c r="S146" s="5">
        <v>9180.0450000000001</v>
      </c>
      <c r="T146" s="8">
        <v>2.4300000000000002</v>
      </c>
      <c r="U146" s="5">
        <v>1156.68</v>
      </c>
      <c r="AL146" s="5" t="str">
        <f t="shared" si="30"/>
        <v/>
      </c>
      <c r="AN146" s="5" t="str">
        <f t="shared" si="31"/>
        <v/>
      </c>
      <c r="AP146" s="5" t="str">
        <f t="shared" si="32"/>
        <v/>
      </c>
      <c r="AR146" s="2">
        <v>17.53</v>
      </c>
      <c r="AS146" s="5">
        <f t="shared" si="33"/>
        <v>21230.5275</v>
      </c>
      <c r="AT146" s="11">
        <f t="shared" si="34"/>
        <v>0.65065791312336596</v>
      </c>
      <c r="AU146" s="5">
        <f t="shared" si="35"/>
        <v>650.65791312336592</v>
      </c>
    </row>
    <row r="147" spans="1:47" x14ac:dyDescent="0.3">
      <c r="A147" s="1" t="s">
        <v>294</v>
      </c>
      <c r="B147" s="1" t="s">
        <v>295</v>
      </c>
      <c r="C147" s="1" t="s">
        <v>296</v>
      </c>
      <c r="D147" s="1" t="s">
        <v>51</v>
      </c>
      <c r="E147" s="1" t="s">
        <v>56</v>
      </c>
      <c r="F147" s="1" t="s">
        <v>276</v>
      </c>
      <c r="G147" s="1" t="s">
        <v>54</v>
      </c>
      <c r="H147" s="1" t="s">
        <v>79</v>
      </c>
      <c r="I147" s="2">
        <v>51.84</v>
      </c>
      <c r="J147" s="2">
        <v>19.41</v>
      </c>
      <c r="K147" s="2">
        <f t="shared" si="28"/>
        <v>10.01</v>
      </c>
      <c r="L147" s="2">
        <f t="shared" si="29"/>
        <v>9.41</v>
      </c>
      <c r="R147" s="7">
        <v>10.01</v>
      </c>
      <c r="S147" s="5">
        <v>15870.855</v>
      </c>
      <c r="AL147" s="5" t="str">
        <f t="shared" si="30"/>
        <v/>
      </c>
      <c r="AN147" s="5" t="str">
        <f t="shared" si="31"/>
        <v/>
      </c>
      <c r="AP147" s="5" t="str">
        <f t="shared" si="32"/>
        <v/>
      </c>
      <c r="AR147" s="2">
        <v>9.41</v>
      </c>
      <c r="AS147" s="5">
        <f t="shared" si="33"/>
        <v>15870.855</v>
      </c>
      <c r="AT147" s="11">
        <f t="shared" si="34"/>
        <v>0.4863985312556901</v>
      </c>
      <c r="AU147" s="5">
        <f t="shared" si="35"/>
        <v>486.3985312556901</v>
      </c>
    </row>
    <row r="148" spans="1:47" x14ac:dyDescent="0.3">
      <c r="A148" s="1" t="s">
        <v>294</v>
      </c>
      <c r="B148" s="1" t="s">
        <v>295</v>
      </c>
      <c r="C148" s="1" t="s">
        <v>296</v>
      </c>
      <c r="D148" s="1" t="s">
        <v>51</v>
      </c>
      <c r="E148" s="1" t="s">
        <v>58</v>
      </c>
      <c r="F148" s="1" t="s">
        <v>276</v>
      </c>
      <c r="G148" s="1" t="s">
        <v>54</v>
      </c>
      <c r="H148" s="1" t="s">
        <v>79</v>
      </c>
      <c r="I148" s="2">
        <v>51.84</v>
      </c>
      <c r="J148" s="2">
        <v>26.16</v>
      </c>
      <c r="K148" s="2">
        <f t="shared" si="28"/>
        <v>14.49</v>
      </c>
      <c r="L148" s="2">
        <f t="shared" si="29"/>
        <v>2.74</v>
      </c>
      <c r="R148" s="7">
        <v>8.36</v>
      </c>
      <c r="S148" s="5">
        <v>13254.78</v>
      </c>
      <c r="T148" s="8">
        <v>2.2400000000000002</v>
      </c>
      <c r="U148" s="5">
        <v>1066.24</v>
      </c>
      <c r="Z148" s="9">
        <v>3.89</v>
      </c>
      <c r="AA148" s="5">
        <v>738.61374999999998</v>
      </c>
      <c r="AL148" s="5" t="str">
        <f t="shared" si="30"/>
        <v/>
      </c>
      <c r="AN148" s="5" t="str">
        <f t="shared" si="31"/>
        <v/>
      </c>
      <c r="AP148" s="5" t="str">
        <f t="shared" si="32"/>
        <v/>
      </c>
      <c r="AR148" s="2">
        <v>2.74</v>
      </c>
      <c r="AS148" s="5">
        <f t="shared" si="33"/>
        <v>15059.633750000001</v>
      </c>
      <c r="AT148" s="11">
        <f t="shared" si="34"/>
        <v>0.46153680675985137</v>
      </c>
      <c r="AU148" s="5">
        <f t="shared" si="35"/>
        <v>461.53680675985134</v>
      </c>
    </row>
    <row r="149" spans="1:47" x14ac:dyDescent="0.3">
      <c r="A149" s="1" t="s">
        <v>294</v>
      </c>
      <c r="B149" s="1" t="s">
        <v>295</v>
      </c>
      <c r="C149" s="1" t="s">
        <v>296</v>
      </c>
      <c r="D149" s="1" t="s">
        <v>51</v>
      </c>
      <c r="E149" s="1" t="s">
        <v>62</v>
      </c>
      <c r="F149" s="1" t="s">
        <v>276</v>
      </c>
      <c r="G149" s="1" t="s">
        <v>54</v>
      </c>
      <c r="H149" s="1" t="s">
        <v>79</v>
      </c>
      <c r="I149" s="2">
        <v>51.84</v>
      </c>
      <c r="J149" s="2">
        <v>4.2699999999999996</v>
      </c>
      <c r="K149" s="2">
        <f t="shared" si="28"/>
        <v>1.76</v>
      </c>
      <c r="L149" s="2">
        <f t="shared" si="29"/>
        <v>2.5099999999999998</v>
      </c>
      <c r="P149" s="6">
        <v>0.01</v>
      </c>
      <c r="Q149" s="5">
        <v>22.60125</v>
      </c>
      <c r="R149" s="7">
        <v>1.72</v>
      </c>
      <c r="S149" s="5">
        <v>2727.06</v>
      </c>
      <c r="T149" s="8">
        <v>0.02</v>
      </c>
      <c r="U149" s="5">
        <v>9.52</v>
      </c>
      <c r="Z149" s="9">
        <v>0.01</v>
      </c>
      <c r="AA149" s="5">
        <v>1.8987499999999999</v>
      </c>
      <c r="AL149" s="5" t="str">
        <f t="shared" si="30"/>
        <v/>
      </c>
      <c r="AN149" s="5" t="str">
        <f t="shared" si="31"/>
        <v/>
      </c>
      <c r="AP149" s="5" t="str">
        <f t="shared" si="32"/>
        <v/>
      </c>
      <c r="AR149" s="2">
        <v>2.5099999999999998</v>
      </c>
      <c r="AS149" s="5">
        <f t="shared" si="33"/>
        <v>2761.08</v>
      </c>
      <c r="AT149" s="11">
        <f t="shared" si="34"/>
        <v>8.4619590858807603E-2</v>
      </c>
      <c r="AU149" s="5">
        <f t="shared" si="35"/>
        <v>84.619590858807598</v>
      </c>
    </row>
    <row r="150" spans="1:47" x14ac:dyDescent="0.3">
      <c r="A150" s="1" t="s">
        <v>297</v>
      </c>
      <c r="B150" s="1" t="s">
        <v>298</v>
      </c>
      <c r="C150" s="1" t="s">
        <v>299</v>
      </c>
      <c r="D150" s="1" t="s">
        <v>300</v>
      </c>
      <c r="E150" s="1" t="s">
        <v>56</v>
      </c>
      <c r="F150" s="1" t="s">
        <v>276</v>
      </c>
      <c r="G150" s="1" t="s">
        <v>54</v>
      </c>
      <c r="H150" s="1" t="s">
        <v>79</v>
      </c>
      <c r="I150" s="2">
        <v>2.5</v>
      </c>
      <c r="J150" s="2">
        <v>2.09</v>
      </c>
      <c r="K150" s="2">
        <f t="shared" si="28"/>
        <v>0</v>
      </c>
      <c r="L150" s="2">
        <f t="shared" si="29"/>
        <v>2.09</v>
      </c>
      <c r="AL150" s="5" t="str">
        <f t="shared" si="30"/>
        <v/>
      </c>
      <c r="AN150" s="5" t="str">
        <f t="shared" si="31"/>
        <v/>
      </c>
      <c r="AP150" s="5" t="str">
        <f t="shared" si="32"/>
        <v/>
      </c>
      <c r="AR150" s="2">
        <v>2.09</v>
      </c>
      <c r="AS150" s="5">
        <f t="shared" si="33"/>
        <v>0</v>
      </c>
      <c r="AT150" s="11">
        <f t="shared" si="34"/>
        <v>0</v>
      </c>
      <c r="AU150" s="5">
        <f t="shared" si="35"/>
        <v>0</v>
      </c>
    </row>
    <row r="151" spans="1:47" x14ac:dyDescent="0.3">
      <c r="A151" s="1" t="s">
        <v>301</v>
      </c>
      <c r="B151" s="1" t="s">
        <v>302</v>
      </c>
      <c r="C151" s="1" t="s">
        <v>303</v>
      </c>
      <c r="D151" s="1" t="s">
        <v>304</v>
      </c>
      <c r="E151" s="1" t="s">
        <v>67</v>
      </c>
      <c r="F151" s="1" t="s">
        <v>276</v>
      </c>
      <c r="G151" s="1" t="s">
        <v>54</v>
      </c>
      <c r="H151" s="1" t="s">
        <v>79</v>
      </c>
      <c r="I151" s="2">
        <v>77.13</v>
      </c>
      <c r="J151" s="2">
        <v>33.4</v>
      </c>
      <c r="K151" s="2">
        <f t="shared" si="28"/>
        <v>27.71</v>
      </c>
      <c r="L151" s="2">
        <f t="shared" si="29"/>
        <v>0</v>
      </c>
      <c r="R151" s="7">
        <v>0.05</v>
      </c>
      <c r="S151" s="5">
        <v>79.275000000000006</v>
      </c>
      <c r="X151" s="2">
        <v>27.66</v>
      </c>
      <c r="Y151" s="5">
        <v>13166.16</v>
      </c>
      <c r="AL151" s="5" t="str">
        <f t="shared" si="30"/>
        <v/>
      </c>
      <c r="AN151" s="5" t="str">
        <f t="shared" si="31"/>
        <v/>
      </c>
      <c r="AP151" s="5" t="str">
        <f t="shared" si="32"/>
        <v/>
      </c>
      <c r="AS151" s="5">
        <f t="shared" si="33"/>
        <v>13245.434999999999</v>
      </c>
      <c r="AT151" s="11">
        <f t="shared" si="34"/>
        <v>0.40593655035237303</v>
      </c>
      <c r="AU151" s="5">
        <f t="shared" si="35"/>
        <v>405.93655035237305</v>
      </c>
    </row>
    <row r="152" spans="1:47" x14ac:dyDescent="0.3">
      <c r="A152" s="1" t="s">
        <v>301</v>
      </c>
      <c r="B152" s="1" t="s">
        <v>302</v>
      </c>
      <c r="C152" s="1" t="s">
        <v>303</v>
      </c>
      <c r="D152" s="1" t="s">
        <v>304</v>
      </c>
      <c r="E152" s="1" t="s">
        <v>76</v>
      </c>
      <c r="F152" s="1" t="s">
        <v>276</v>
      </c>
      <c r="G152" s="1" t="s">
        <v>54</v>
      </c>
      <c r="H152" s="1" t="s">
        <v>79</v>
      </c>
      <c r="I152" s="2">
        <v>77.13</v>
      </c>
      <c r="J152" s="2">
        <v>19.47</v>
      </c>
      <c r="K152" s="2">
        <f t="shared" si="28"/>
        <v>3.42</v>
      </c>
      <c r="L152" s="2">
        <f t="shared" si="29"/>
        <v>0</v>
      </c>
      <c r="R152" s="7">
        <v>0.03</v>
      </c>
      <c r="S152" s="5">
        <v>47.564999999999998</v>
      </c>
      <c r="T152" s="8">
        <v>0.03</v>
      </c>
      <c r="U152" s="5">
        <v>14.28</v>
      </c>
      <c r="X152" s="2">
        <v>3.36</v>
      </c>
      <c r="Y152" s="5">
        <v>1599.36</v>
      </c>
      <c r="AL152" s="5" t="str">
        <f t="shared" si="30"/>
        <v/>
      </c>
      <c r="AN152" s="5" t="str">
        <f t="shared" si="31"/>
        <v/>
      </c>
      <c r="AP152" s="5" t="str">
        <f t="shared" si="32"/>
        <v/>
      </c>
      <c r="AS152" s="5">
        <f t="shared" si="33"/>
        <v>1661.2049999999999</v>
      </c>
      <c r="AT152" s="11">
        <f t="shared" si="34"/>
        <v>5.0911414168588187E-2</v>
      </c>
      <c r="AU152" s="5">
        <f t="shared" si="35"/>
        <v>50.911414168588188</v>
      </c>
    </row>
    <row r="153" spans="1:47" x14ac:dyDescent="0.3">
      <c r="A153" s="1" t="s">
        <v>305</v>
      </c>
      <c r="B153" s="1" t="s">
        <v>306</v>
      </c>
      <c r="C153" s="1" t="s">
        <v>307</v>
      </c>
      <c r="D153" s="1" t="s">
        <v>308</v>
      </c>
      <c r="E153" s="1" t="s">
        <v>67</v>
      </c>
      <c r="F153" s="1" t="s">
        <v>276</v>
      </c>
      <c r="G153" s="1" t="s">
        <v>54</v>
      </c>
      <c r="H153" s="1" t="s">
        <v>79</v>
      </c>
      <c r="I153" s="2">
        <v>4</v>
      </c>
      <c r="J153" s="2">
        <v>2.5299999999999998</v>
      </c>
      <c r="K153" s="2">
        <f t="shared" si="28"/>
        <v>2.13</v>
      </c>
      <c r="L153" s="2">
        <f t="shared" si="29"/>
        <v>0</v>
      </c>
      <c r="Z153" s="9">
        <v>2.13</v>
      </c>
      <c r="AA153" s="5">
        <v>404.43374999999997</v>
      </c>
      <c r="AL153" s="5" t="str">
        <f t="shared" si="30"/>
        <v/>
      </c>
      <c r="AN153" s="5" t="str">
        <f t="shared" si="31"/>
        <v/>
      </c>
      <c r="AP153" s="5" t="str">
        <f t="shared" si="32"/>
        <v/>
      </c>
      <c r="AS153" s="5">
        <f t="shared" si="33"/>
        <v>404.43374999999997</v>
      </c>
      <c r="AT153" s="11">
        <f t="shared" si="34"/>
        <v>1.2394794230697144E-2</v>
      </c>
      <c r="AU153" s="5">
        <f t="shared" si="35"/>
        <v>12.394794230697144</v>
      </c>
    </row>
    <row r="154" spans="1:47" x14ac:dyDescent="0.3">
      <c r="A154" s="1" t="s">
        <v>309</v>
      </c>
      <c r="B154" s="1" t="s">
        <v>310</v>
      </c>
      <c r="C154" s="1" t="s">
        <v>311</v>
      </c>
      <c r="D154" s="1" t="s">
        <v>312</v>
      </c>
      <c r="E154" s="1" t="s">
        <v>87</v>
      </c>
      <c r="F154" s="1" t="s">
        <v>276</v>
      </c>
      <c r="G154" s="1" t="s">
        <v>54</v>
      </c>
      <c r="H154" s="1" t="s">
        <v>79</v>
      </c>
      <c r="I154" s="2">
        <v>2.5</v>
      </c>
      <c r="J154" s="2">
        <v>2.2999999999999998</v>
      </c>
      <c r="K154" s="2">
        <f t="shared" si="28"/>
        <v>0</v>
      </c>
      <c r="L154" s="2">
        <f t="shared" si="29"/>
        <v>2.2999999999999998</v>
      </c>
      <c r="AL154" s="5" t="str">
        <f t="shared" si="30"/>
        <v/>
      </c>
      <c r="AN154" s="5" t="str">
        <f t="shared" si="31"/>
        <v/>
      </c>
      <c r="AP154" s="5" t="str">
        <f t="shared" si="32"/>
        <v/>
      </c>
      <c r="AR154" s="2">
        <v>2.2999999999999998</v>
      </c>
      <c r="AS154" s="5">
        <f t="shared" si="33"/>
        <v>0</v>
      </c>
      <c r="AT154" s="11">
        <f t="shared" si="34"/>
        <v>0</v>
      </c>
      <c r="AU154" s="5">
        <f t="shared" si="35"/>
        <v>0</v>
      </c>
    </row>
    <row r="155" spans="1:47" x14ac:dyDescent="0.3">
      <c r="A155" s="1" t="s">
        <v>313</v>
      </c>
      <c r="B155" s="1" t="s">
        <v>314</v>
      </c>
      <c r="C155" s="1" t="s">
        <v>315</v>
      </c>
      <c r="D155" s="1" t="s">
        <v>312</v>
      </c>
      <c r="E155" s="1" t="s">
        <v>87</v>
      </c>
      <c r="F155" s="1" t="s">
        <v>276</v>
      </c>
      <c r="G155" s="1" t="s">
        <v>54</v>
      </c>
      <c r="H155" s="1" t="s">
        <v>79</v>
      </c>
      <c r="I155" s="2">
        <v>32.5</v>
      </c>
      <c r="J155" s="2">
        <v>32</v>
      </c>
      <c r="K155" s="2">
        <f t="shared" si="28"/>
        <v>0.88</v>
      </c>
      <c r="L155" s="2">
        <f t="shared" si="29"/>
        <v>30.72</v>
      </c>
      <c r="Z155" s="9">
        <v>0.88</v>
      </c>
      <c r="AA155" s="5">
        <v>167.09</v>
      </c>
      <c r="AL155" s="5" t="str">
        <f t="shared" si="30"/>
        <v/>
      </c>
      <c r="AN155" s="5" t="str">
        <f t="shared" si="31"/>
        <v/>
      </c>
      <c r="AP155" s="5" t="str">
        <f t="shared" si="32"/>
        <v/>
      </c>
      <c r="AR155" s="2">
        <v>30.72</v>
      </c>
      <c r="AS155" s="5">
        <f t="shared" si="33"/>
        <v>167.09</v>
      </c>
      <c r="AT155" s="11">
        <f t="shared" si="34"/>
        <v>5.1208539544664268E-3</v>
      </c>
      <c r="AU155" s="5">
        <f t="shared" si="35"/>
        <v>5.1208539544664262</v>
      </c>
    </row>
    <row r="156" spans="1:47" x14ac:dyDescent="0.3">
      <c r="A156" s="1" t="s">
        <v>316</v>
      </c>
      <c r="B156" s="1" t="s">
        <v>317</v>
      </c>
      <c r="C156" s="1" t="s">
        <v>318</v>
      </c>
      <c r="D156" s="1" t="s">
        <v>312</v>
      </c>
      <c r="E156" s="1" t="s">
        <v>87</v>
      </c>
      <c r="F156" s="1" t="s">
        <v>276</v>
      </c>
      <c r="G156" s="1" t="s">
        <v>54</v>
      </c>
      <c r="H156" s="1" t="s">
        <v>79</v>
      </c>
      <c r="I156" s="2">
        <v>5</v>
      </c>
      <c r="J156" s="2">
        <v>4.66</v>
      </c>
      <c r="K156" s="2">
        <f t="shared" si="28"/>
        <v>0</v>
      </c>
      <c r="L156" s="2">
        <f t="shared" si="29"/>
        <v>4.66</v>
      </c>
      <c r="AL156" s="5" t="str">
        <f t="shared" si="30"/>
        <v/>
      </c>
      <c r="AN156" s="5" t="str">
        <f t="shared" si="31"/>
        <v/>
      </c>
      <c r="AP156" s="5" t="str">
        <f t="shared" si="32"/>
        <v/>
      </c>
      <c r="AR156" s="2">
        <v>4.66</v>
      </c>
      <c r="AS156" s="5">
        <f t="shared" si="33"/>
        <v>0</v>
      </c>
      <c r="AT156" s="11">
        <f t="shared" si="34"/>
        <v>0</v>
      </c>
      <c r="AU156" s="5">
        <f t="shared" si="35"/>
        <v>0</v>
      </c>
    </row>
    <row r="157" spans="1:47" x14ac:dyDescent="0.3">
      <c r="A157" s="1" t="s">
        <v>319</v>
      </c>
      <c r="B157" s="1" t="s">
        <v>320</v>
      </c>
      <c r="C157" s="1" t="s">
        <v>321</v>
      </c>
      <c r="D157" s="1" t="s">
        <v>149</v>
      </c>
      <c r="E157" s="1" t="s">
        <v>96</v>
      </c>
      <c r="F157" s="1" t="s">
        <v>276</v>
      </c>
      <c r="G157" s="1" t="s">
        <v>54</v>
      </c>
      <c r="H157" s="1" t="s">
        <v>79</v>
      </c>
      <c r="I157" s="2">
        <v>80</v>
      </c>
      <c r="J157" s="2">
        <v>40</v>
      </c>
      <c r="K157" s="2">
        <f t="shared" si="28"/>
        <v>30.24</v>
      </c>
      <c r="L157" s="2">
        <f t="shared" si="29"/>
        <v>6.55</v>
      </c>
      <c r="R157" s="7">
        <v>30.24</v>
      </c>
      <c r="S157" s="5">
        <v>47945.52</v>
      </c>
      <c r="AL157" s="5" t="str">
        <f t="shared" si="30"/>
        <v/>
      </c>
      <c r="AN157" s="5" t="str">
        <f t="shared" si="31"/>
        <v/>
      </c>
      <c r="AP157" s="5" t="str">
        <f t="shared" si="32"/>
        <v/>
      </c>
      <c r="AR157" s="2">
        <v>6.55</v>
      </c>
      <c r="AS157" s="5">
        <f t="shared" si="33"/>
        <v>47945.52</v>
      </c>
      <c r="AT157" s="11">
        <f t="shared" si="34"/>
        <v>1.4693997587584484</v>
      </c>
      <c r="AU157" s="5">
        <f t="shared" si="35"/>
        <v>1469.3997587584486</v>
      </c>
    </row>
    <row r="158" spans="1:47" x14ac:dyDescent="0.3">
      <c r="A158" s="1" t="s">
        <v>319</v>
      </c>
      <c r="B158" s="1" t="s">
        <v>320</v>
      </c>
      <c r="C158" s="1" t="s">
        <v>321</v>
      </c>
      <c r="D158" s="1" t="s">
        <v>149</v>
      </c>
      <c r="E158" s="1" t="s">
        <v>91</v>
      </c>
      <c r="F158" s="1" t="s">
        <v>276</v>
      </c>
      <c r="G158" s="1" t="s">
        <v>54</v>
      </c>
      <c r="H158" s="1" t="s">
        <v>79</v>
      </c>
      <c r="I158" s="2">
        <v>80</v>
      </c>
      <c r="J158" s="2">
        <v>40</v>
      </c>
      <c r="K158" s="2">
        <f t="shared" si="28"/>
        <v>10.07</v>
      </c>
      <c r="L158" s="2">
        <f t="shared" si="29"/>
        <v>29.93</v>
      </c>
      <c r="P158" s="6">
        <v>3.06</v>
      </c>
      <c r="Q158" s="5">
        <v>6915.9825000000001</v>
      </c>
      <c r="R158" s="7">
        <v>6.84</v>
      </c>
      <c r="S158" s="5">
        <v>10844.82</v>
      </c>
      <c r="T158" s="8">
        <v>0.17</v>
      </c>
      <c r="U158" s="5">
        <v>80.92</v>
      </c>
      <c r="AL158" s="5" t="str">
        <f t="shared" si="30"/>
        <v/>
      </c>
      <c r="AN158" s="5" t="str">
        <f t="shared" si="31"/>
        <v/>
      </c>
      <c r="AP158" s="5" t="str">
        <f t="shared" si="32"/>
        <v/>
      </c>
      <c r="AR158" s="2">
        <v>29.93</v>
      </c>
      <c r="AS158" s="5">
        <f t="shared" si="33"/>
        <v>17841.722499999996</v>
      </c>
      <c r="AT158" s="11">
        <f t="shared" si="34"/>
        <v>0.54680025865472259</v>
      </c>
      <c r="AU158" s="5">
        <f t="shared" si="35"/>
        <v>546.8002586547226</v>
      </c>
    </row>
    <row r="159" spans="1:47" x14ac:dyDescent="0.3">
      <c r="A159" s="1" t="s">
        <v>322</v>
      </c>
      <c r="B159" s="1" t="s">
        <v>323</v>
      </c>
      <c r="C159" s="1" t="s">
        <v>324</v>
      </c>
      <c r="D159" s="1" t="s">
        <v>325</v>
      </c>
      <c r="E159" s="1" t="s">
        <v>97</v>
      </c>
      <c r="F159" s="1" t="s">
        <v>276</v>
      </c>
      <c r="G159" s="1" t="s">
        <v>54</v>
      </c>
      <c r="H159" s="1" t="s">
        <v>79</v>
      </c>
      <c r="I159" s="2">
        <v>20.27</v>
      </c>
      <c r="J159" s="2">
        <v>19.53</v>
      </c>
      <c r="K159" s="2">
        <f t="shared" si="28"/>
        <v>5.4300000000000006</v>
      </c>
      <c r="L159" s="2">
        <f t="shared" si="29"/>
        <v>1.24</v>
      </c>
      <c r="R159" s="7">
        <v>4.03</v>
      </c>
      <c r="S159" s="5">
        <v>6389.5650000000014</v>
      </c>
      <c r="T159" s="8">
        <v>0.03</v>
      </c>
      <c r="U159" s="5">
        <v>14.28</v>
      </c>
      <c r="Z159" s="9">
        <v>1.37</v>
      </c>
      <c r="AA159" s="5">
        <v>260.12875000000003</v>
      </c>
      <c r="AL159" s="5" t="str">
        <f t="shared" si="30"/>
        <v/>
      </c>
      <c r="AN159" s="5" t="str">
        <f t="shared" si="31"/>
        <v/>
      </c>
      <c r="AP159" s="5" t="str">
        <f t="shared" si="32"/>
        <v/>
      </c>
      <c r="AR159" s="2">
        <v>1.24</v>
      </c>
      <c r="AS159" s="5">
        <f t="shared" si="33"/>
        <v>6663.973750000001</v>
      </c>
      <c r="AT159" s="11">
        <f t="shared" si="34"/>
        <v>0.20423266700669079</v>
      </c>
      <c r="AU159" s="5">
        <f t="shared" si="35"/>
        <v>204.2326670066908</v>
      </c>
    </row>
    <row r="160" spans="1:47" x14ac:dyDescent="0.3">
      <c r="A160" s="1" t="s">
        <v>322</v>
      </c>
      <c r="B160" s="1" t="s">
        <v>323</v>
      </c>
      <c r="C160" s="1" t="s">
        <v>324</v>
      </c>
      <c r="D160" s="1" t="s">
        <v>325</v>
      </c>
      <c r="E160" s="1" t="s">
        <v>87</v>
      </c>
      <c r="F160" s="1" t="s">
        <v>276</v>
      </c>
      <c r="G160" s="1" t="s">
        <v>54</v>
      </c>
      <c r="H160" s="1" t="s">
        <v>79</v>
      </c>
      <c r="I160" s="2">
        <v>20.27</v>
      </c>
      <c r="J160" s="2">
        <v>0.1</v>
      </c>
      <c r="K160" s="2">
        <f t="shared" si="28"/>
        <v>0.03</v>
      </c>
      <c r="L160" s="2">
        <f t="shared" si="29"/>
        <v>7.0000000000000007E-2</v>
      </c>
      <c r="R160" s="7">
        <v>0.03</v>
      </c>
      <c r="S160" s="5">
        <v>47.564999999999998</v>
      </c>
      <c r="AL160" s="5" t="str">
        <f t="shared" si="30"/>
        <v/>
      </c>
      <c r="AN160" s="5" t="str">
        <f t="shared" si="31"/>
        <v/>
      </c>
      <c r="AP160" s="5" t="str">
        <f t="shared" si="32"/>
        <v/>
      </c>
      <c r="AR160" s="2">
        <v>7.0000000000000007E-2</v>
      </c>
      <c r="AS160" s="5">
        <f t="shared" si="33"/>
        <v>47.564999999999998</v>
      </c>
      <c r="AT160" s="11">
        <f t="shared" si="34"/>
        <v>1.457737855911159E-3</v>
      </c>
      <c r="AU160" s="5">
        <f t="shared" si="35"/>
        <v>1.4577378559111589</v>
      </c>
    </row>
    <row r="161" spans="1:47" x14ac:dyDescent="0.3">
      <c r="A161" s="1" t="s">
        <v>326</v>
      </c>
      <c r="B161" s="1" t="s">
        <v>327</v>
      </c>
      <c r="C161" s="1" t="s">
        <v>328</v>
      </c>
      <c r="D161" s="1" t="s">
        <v>329</v>
      </c>
      <c r="E161" s="1" t="s">
        <v>97</v>
      </c>
      <c r="F161" s="1" t="s">
        <v>276</v>
      </c>
      <c r="G161" s="1" t="s">
        <v>54</v>
      </c>
      <c r="H161" s="1" t="s">
        <v>79</v>
      </c>
      <c r="I161" s="2">
        <v>20</v>
      </c>
      <c r="J161" s="2">
        <v>18.62</v>
      </c>
      <c r="K161" s="2">
        <f t="shared" si="28"/>
        <v>0.52</v>
      </c>
      <c r="L161" s="2">
        <f t="shared" si="29"/>
        <v>2.0499999999999998</v>
      </c>
      <c r="T161" s="8">
        <v>0.46</v>
      </c>
      <c r="U161" s="5">
        <v>218.96</v>
      </c>
      <c r="Z161" s="9">
        <v>0.06</v>
      </c>
      <c r="AA161" s="5">
        <v>11.3925</v>
      </c>
      <c r="AL161" s="5" t="str">
        <f t="shared" si="30"/>
        <v/>
      </c>
      <c r="AN161" s="5" t="str">
        <f t="shared" si="31"/>
        <v/>
      </c>
      <c r="AP161" s="5" t="str">
        <f t="shared" si="32"/>
        <v/>
      </c>
      <c r="AR161" s="2">
        <v>2.0499999999999998</v>
      </c>
      <c r="AS161" s="5">
        <f t="shared" si="33"/>
        <v>230.35250000000002</v>
      </c>
      <c r="AT161" s="11">
        <f t="shared" si="34"/>
        <v>7.0596774824718874E-3</v>
      </c>
      <c r="AU161" s="5">
        <f t="shared" si="35"/>
        <v>7.0596774824718871</v>
      </c>
    </row>
    <row r="162" spans="1:47" x14ac:dyDescent="0.3">
      <c r="A162" s="1" t="s">
        <v>330</v>
      </c>
      <c r="B162" s="1" t="s">
        <v>331</v>
      </c>
      <c r="C162" s="1" t="s">
        <v>332</v>
      </c>
      <c r="D162" s="1" t="s">
        <v>333</v>
      </c>
      <c r="E162" s="1" t="s">
        <v>52</v>
      </c>
      <c r="F162" s="1" t="s">
        <v>276</v>
      </c>
      <c r="G162" s="1" t="s">
        <v>54</v>
      </c>
      <c r="H162" s="1" t="s">
        <v>79</v>
      </c>
      <c r="I162" s="2">
        <v>10.68</v>
      </c>
      <c r="J162" s="2">
        <v>10.68</v>
      </c>
      <c r="K162" s="2">
        <f t="shared" ref="K162:K197" si="36">SUM(N162,P162,R162,T162,V162,X162,Z162,AB162,AE162,AG162,AI162)</f>
        <v>5.49</v>
      </c>
      <c r="L162" s="2">
        <f t="shared" ref="L162:L187" si="37">SUM(M162,AD162,AK162,AM162,AO162,AQ162,AR162)</f>
        <v>5.2</v>
      </c>
      <c r="R162" s="7">
        <v>2.2400000000000002</v>
      </c>
      <c r="S162" s="5">
        <v>3551.52</v>
      </c>
      <c r="Z162" s="9">
        <v>3.25</v>
      </c>
      <c r="AA162" s="5">
        <v>617.09375</v>
      </c>
      <c r="AL162" s="5" t="str">
        <f t="shared" ref="AL162:AL187" si="38">IF(AK162&gt;0,AK162*$AL$1,"")</f>
        <v/>
      </c>
      <c r="AN162" s="5" t="str">
        <f t="shared" ref="AN162:AN187" si="39">IF(AM162&gt;0,AM162*$AN$1,"")</f>
        <v/>
      </c>
      <c r="AP162" s="5" t="str">
        <f t="shared" ref="AP162:AP187" si="40">IF(AO162&gt;0,AO162*$AP$1,"")</f>
        <v/>
      </c>
      <c r="AR162" s="2">
        <v>5.2</v>
      </c>
      <c r="AS162" s="5">
        <f t="shared" si="33"/>
        <v>4168.6137500000004</v>
      </c>
      <c r="AT162" s="11">
        <f t="shared" si="34"/>
        <v>0.12775667129289978</v>
      </c>
      <c r="AU162" s="5">
        <f t="shared" si="35"/>
        <v>127.75667129289977</v>
      </c>
    </row>
    <row r="163" spans="1:47" x14ac:dyDescent="0.3">
      <c r="A163" s="1" t="s">
        <v>334</v>
      </c>
      <c r="B163" s="1" t="s">
        <v>232</v>
      </c>
      <c r="C163" s="1" t="s">
        <v>233</v>
      </c>
      <c r="D163" s="1" t="s">
        <v>51</v>
      </c>
      <c r="E163" s="1" t="s">
        <v>52</v>
      </c>
      <c r="F163" s="1" t="s">
        <v>276</v>
      </c>
      <c r="G163" s="1" t="s">
        <v>54</v>
      </c>
      <c r="H163" s="1" t="s">
        <v>79</v>
      </c>
      <c r="I163" s="2">
        <v>9.77</v>
      </c>
      <c r="J163" s="2">
        <v>9.2899999999999991</v>
      </c>
      <c r="K163" s="2">
        <f t="shared" si="36"/>
        <v>0.11</v>
      </c>
      <c r="L163" s="2">
        <f t="shared" si="37"/>
        <v>9.18</v>
      </c>
      <c r="Z163" s="9">
        <v>0.11</v>
      </c>
      <c r="AA163" s="5">
        <v>20.88625</v>
      </c>
      <c r="AL163" s="5" t="str">
        <f t="shared" si="38"/>
        <v/>
      </c>
      <c r="AN163" s="5" t="str">
        <f t="shared" si="39"/>
        <v/>
      </c>
      <c r="AP163" s="5" t="str">
        <f t="shared" si="40"/>
        <v/>
      </c>
      <c r="AR163" s="2">
        <v>9.18</v>
      </c>
      <c r="AS163" s="5">
        <f t="shared" si="33"/>
        <v>20.88625</v>
      </c>
      <c r="AT163" s="11">
        <f t="shared" ref="AT163:AT194" si="41">(AS163/$AS$198)*100</f>
        <v>6.4010674430830335E-4</v>
      </c>
      <c r="AU163" s="5">
        <f t="shared" si="35"/>
        <v>0.64010674430830328</v>
      </c>
    </row>
    <row r="164" spans="1:47" x14ac:dyDescent="0.3">
      <c r="A164" s="1" t="s">
        <v>335</v>
      </c>
      <c r="B164" s="1" t="s">
        <v>336</v>
      </c>
      <c r="C164" s="1" t="s">
        <v>337</v>
      </c>
      <c r="D164" s="1" t="s">
        <v>333</v>
      </c>
      <c r="E164" s="1" t="s">
        <v>52</v>
      </c>
      <c r="F164" s="1" t="s">
        <v>276</v>
      </c>
      <c r="G164" s="1" t="s">
        <v>54</v>
      </c>
      <c r="H164" s="1" t="s">
        <v>79</v>
      </c>
      <c r="I164" s="2">
        <v>20.43</v>
      </c>
      <c r="J164" s="2">
        <v>20.43</v>
      </c>
      <c r="K164" s="2">
        <f t="shared" si="36"/>
        <v>2.2400000000000002</v>
      </c>
      <c r="L164" s="2">
        <f t="shared" si="37"/>
        <v>18.190000000000001</v>
      </c>
      <c r="Z164" s="9">
        <v>2.2400000000000002</v>
      </c>
      <c r="AA164" s="5">
        <v>425.32000000000011</v>
      </c>
      <c r="AL164" s="5" t="str">
        <f t="shared" si="38"/>
        <v/>
      </c>
      <c r="AN164" s="5" t="str">
        <f t="shared" si="39"/>
        <v/>
      </c>
      <c r="AP164" s="5" t="str">
        <f t="shared" si="40"/>
        <v/>
      </c>
      <c r="AR164" s="2">
        <v>18.190000000000001</v>
      </c>
      <c r="AS164" s="5">
        <f t="shared" si="33"/>
        <v>425.32000000000011</v>
      </c>
      <c r="AT164" s="11">
        <f t="shared" si="41"/>
        <v>1.3034900975005453E-2</v>
      </c>
      <c r="AU164" s="5">
        <f t="shared" si="35"/>
        <v>13.034900975005453</v>
      </c>
    </row>
    <row r="165" spans="1:47" x14ac:dyDescent="0.3">
      <c r="A165" s="1" t="s">
        <v>338</v>
      </c>
      <c r="B165" s="1" t="s">
        <v>393</v>
      </c>
      <c r="C165" s="1" t="s">
        <v>394</v>
      </c>
      <c r="D165" s="1" t="s">
        <v>51</v>
      </c>
      <c r="E165" s="1" t="s">
        <v>56</v>
      </c>
      <c r="F165" s="1" t="s">
        <v>276</v>
      </c>
      <c r="G165" s="1" t="s">
        <v>54</v>
      </c>
      <c r="H165" s="1" t="s">
        <v>79</v>
      </c>
      <c r="I165" s="2">
        <v>10.36</v>
      </c>
      <c r="J165" s="2">
        <v>9.65</v>
      </c>
      <c r="K165" s="2">
        <f t="shared" si="36"/>
        <v>0</v>
      </c>
      <c r="L165" s="2">
        <f t="shared" si="37"/>
        <v>9.65</v>
      </c>
      <c r="AL165" s="5" t="str">
        <f t="shared" si="38"/>
        <v/>
      </c>
      <c r="AN165" s="5" t="str">
        <f t="shared" si="39"/>
        <v/>
      </c>
      <c r="AP165" s="5" t="str">
        <f t="shared" si="40"/>
        <v/>
      </c>
      <c r="AR165" s="2">
        <v>9.65</v>
      </c>
      <c r="AS165" s="5">
        <f t="shared" si="33"/>
        <v>0</v>
      </c>
      <c r="AT165" s="11">
        <f t="shared" si="41"/>
        <v>0</v>
      </c>
      <c r="AU165" s="5">
        <f t="shared" si="35"/>
        <v>0</v>
      </c>
    </row>
    <row r="166" spans="1:47" x14ac:dyDescent="0.3">
      <c r="A166" s="1" t="s">
        <v>339</v>
      </c>
      <c r="B166" s="1" t="s">
        <v>340</v>
      </c>
      <c r="C166" s="1" t="s">
        <v>341</v>
      </c>
      <c r="D166" s="1" t="s">
        <v>51</v>
      </c>
      <c r="E166" s="1" t="s">
        <v>56</v>
      </c>
      <c r="F166" s="1" t="s">
        <v>276</v>
      </c>
      <c r="G166" s="1" t="s">
        <v>54</v>
      </c>
      <c r="H166" s="1" t="s">
        <v>79</v>
      </c>
      <c r="I166" s="2">
        <v>8.64</v>
      </c>
      <c r="J166" s="2">
        <v>7.47</v>
      </c>
      <c r="K166" s="2">
        <f t="shared" si="36"/>
        <v>0</v>
      </c>
      <c r="L166" s="2">
        <f t="shared" si="37"/>
        <v>7.47</v>
      </c>
      <c r="AL166" s="5" t="str">
        <f t="shared" si="38"/>
        <v/>
      </c>
      <c r="AN166" s="5" t="str">
        <f t="shared" si="39"/>
        <v/>
      </c>
      <c r="AP166" s="5" t="str">
        <f t="shared" si="40"/>
        <v/>
      </c>
      <c r="AR166" s="2">
        <v>7.47</v>
      </c>
      <c r="AS166" s="5">
        <f t="shared" si="33"/>
        <v>0</v>
      </c>
      <c r="AT166" s="11">
        <f t="shared" si="41"/>
        <v>0</v>
      </c>
      <c r="AU166" s="5">
        <f t="shared" si="35"/>
        <v>0</v>
      </c>
    </row>
    <row r="167" spans="1:47" x14ac:dyDescent="0.3">
      <c r="A167" s="1" t="s">
        <v>342</v>
      </c>
      <c r="B167" s="1" t="s">
        <v>343</v>
      </c>
      <c r="C167" s="1" t="s">
        <v>344</v>
      </c>
      <c r="D167" s="1" t="s">
        <v>51</v>
      </c>
      <c r="E167" s="1" t="s">
        <v>150</v>
      </c>
      <c r="F167" s="1" t="s">
        <v>345</v>
      </c>
      <c r="G167" s="1" t="s">
        <v>54</v>
      </c>
      <c r="H167" s="1" t="s">
        <v>79</v>
      </c>
      <c r="I167" s="2">
        <v>20</v>
      </c>
      <c r="J167" s="2">
        <v>19.420000000000002</v>
      </c>
      <c r="K167" s="2">
        <f t="shared" si="36"/>
        <v>8.5500000000000007</v>
      </c>
      <c r="L167" s="2">
        <f t="shared" si="37"/>
        <v>6.82</v>
      </c>
      <c r="T167" s="8">
        <v>6.19</v>
      </c>
      <c r="U167" s="5">
        <v>2946.44</v>
      </c>
      <c r="Z167" s="9">
        <v>2.36</v>
      </c>
      <c r="AA167" s="5">
        <v>448.10500000000002</v>
      </c>
      <c r="AL167" s="5" t="str">
        <f t="shared" si="38"/>
        <v/>
      </c>
      <c r="AN167" s="5" t="str">
        <f t="shared" si="39"/>
        <v/>
      </c>
      <c r="AP167" s="5" t="str">
        <f t="shared" si="40"/>
        <v/>
      </c>
      <c r="AR167" s="2">
        <v>6.82</v>
      </c>
      <c r="AS167" s="5">
        <f t="shared" si="33"/>
        <v>3394.5450000000001</v>
      </c>
      <c r="AT167" s="11">
        <f t="shared" si="41"/>
        <v>0.10403356985375688</v>
      </c>
      <c r="AU167" s="5">
        <f t="shared" si="35"/>
        <v>104.03356985375689</v>
      </c>
    </row>
    <row r="168" spans="1:47" x14ac:dyDescent="0.3">
      <c r="A168" s="1" t="s">
        <v>346</v>
      </c>
      <c r="B168" s="1" t="s">
        <v>347</v>
      </c>
      <c r="C168" s="1" t="s">
        <v>348</v>
      </c>
      <c r="D168" s="1" t="s">
        <v>349</v>
      </c>
      <c r="E168" s="1" t="s">
        <v>155</v>
      </c>
      <c r="F168" s="1" t="s">
        <v>345</v>
      </c>
      <c r="G168" s="1" t="s">
        <v>54</v>
      </c>
      <c r="H168" s="1" t="s">
        <v>79</v>
      </c>
      <c r="I168" s="2">
        <v>62.2</v>
      </c>
      <c r="J168" s="2">
        <v>40.68</v>
      </c>
      <c r="K168" s="2">
        <f t="shared" si="36"/>
        <v>6.84</v>
      </c>
      <c r="L168" s="2">
        <f t="shared" si="37"/>
        <v>33.159999999999997</v>
      </c>
      <c r="R168" s="7">
        <v>0.14000000000000001</v>
      </c>
      <c r="S168" s="5">
        <v>221.97</v>
      </c>
      <c r="Z168" s="9">
        <v>6.7</v>
      </c>
      <c r="AA168" s="5">
        <v>1272.1624999999999</v>
      </c>
      <c r="AL168" s="5" t="str">
        <f t="shared" si="38"/>
        <v/>
      </c>
      <c r="AN168" s="5" t="str">
        <f t="shared" si="39"/>
        <v/>
      </c>
      <c r="AP168" s="5" t="str">
        <f t="shared" si="40"/>
        <v/>
      </c>
      <c r="AR168" s="2">
        <v>33.159999999999997</v>
      </c>
      <c r="AS168" s="5">
        <f t="shared" si="33"/>
        <v>1494.1324999999999</v>
      </c>
      <c r="AT168" s="11">
        <f t="shared" si="41"/>
        <v>4.5791096541515398E-2</v>
      </c>
      <c r="AU168" s="5">
        <f t="shared" si="35"/>
        <v>45.791096541515394</v>
      </c>
    </row>
    <row r="169" spans="1:47" x14ac:dyDescent="0.3">
      <c r="A169" s="1" t="s">
        <v>346</v>
      </c>
      <c r="B169" s="1" t="s">
        <v>347</v>
      </c>
      <c r="C169" s="1" t="s">
        <v>348</v>
      </c>
      <c r="D169" s="1" t="s">
        <v>349</v>
      </c>
      <c r="E169" s="1" t="s">
        <v>150</v>
      </c>
      <c r="F169" s="1" t="s">
        <v>345</v>
      </c>
      <c r="G169" s="1" t="s">
        <v>54</v>
      </c>
      <c r="H169" s="1" t="s">
        <v>79</v>
      </c>
      <c r="I169" s="2">
        <v>62.2</v>
      </c>
      <c r="J169" s="2">
        <v>20.13</v>
      </c>
      <c r="K169" s="2">
        <f t="shared" si="36"/>
        <v>17.110000000000003</v>
      </c>
      <c r="L169" s="2">
        <f t="shared" si="37"/>
        <v>3.02</v>
      </c>
      <c r="R169" s="7">
        <v>7.99</v>
      </c>
      <c r="S169" s="5">
        <v>12668.145</v>
      </c>
      <c r="T169" s="8">
        <v>9.11</v>
      </c>
      <c r="U169" s="5">
        <v>4336.3599999999997</v>
      </c>
      <c r="Z169" s="9">
        <v>0.01</v>
      </c>
      <c r="AA169" s="5">
        <v>1.8987499999999999</v>
      </c>
      <c r="AL169" s="5" t="str">
        <f t="shared" si="38"/>
        <v/>
      </c>
      <c r="AN169" s="5" t="str">
        <f t="shared" si="39"/>
        <v/>
      </c>
      <c r="AP169" s="5" t="str">
        <f t="shared" si="40"/>
        <v/>
      </c>
      <c r="AR169" s="2">
        <v>3.02</v>
      </c>
      <c r="AS169" s="5">
        <f t="shared" si="33"/>
        <v>17006.403750000001</v>
      </c>
      <c r="AT169" s="11">
        <f t="shared" si="41"/>
        <v>0.52120001133784299</v>
      </c>
      <c r="AU169" s="5">
        <f t="shared" si="35"/>
        <v>521.20001133784297</v>
      </c>
    </row>
    <row r="170" spans="1:47" x14ac:dyDescent="0.3">
      <c r="A170" s="1" t="s">
        <v>350</v>
      </c>
      <c r="B170" s="1" t="s">
        <v>351</v>
      </c>
      <c r="C170" s="1" t="s">
        <v>352</v>
      </c>
      <c r="D170" s="1" t="s">
        <v>353</v>
      </c>
      <c r="E170" s="1" t="s">
        <v>62</v>
      </c>
      <c r="F170" s="1" t="s">
        <v>345</v>
      </c>
      <c r="G170" s="1" t="s">
        <v>54</v>
      </c>
      <c r="H170" s="1" t="s">
        <v>79</v>
      </c>
      <c r="I170" s="2">
        <v>5.69</v>
      </c>
      <c r="J170" s="2">
        <v>4.8099999999999996</v>
      </c>
      <c r="K170" s="2">
        <f t="shared" si="36"/>
        <v>3.34</v>
      </c>
      <c r="L170" s="2">
        <f t="shared" si="37"/>
        <v>0.26</v>
      </c>
      <c r="Z170" s="9">
        <v>3.34</v>
      </c>
      <c r="AA170" s="5">
        <v>634.1825</v>
      </c>
      <c r="AL170" s="5" t="str">
        <f t="shared" si="38"/>
        <v/>
      </c>
      <c r="AN170" s="5" t="str">
        <f t="shared" si="39"/>
        <v/>
      </c>
      <c r="AP170" s="5" t="str">
        <f t="shared" si="40"/>
        <v/>
      </c>
      <c r="AR170" s="2">
        <v>0.26</v>
      </c>
      <c r="AS170" s="5">
        <f t="shared" si="33"/>
        <v>634.1825</v>
      </c>
      <c r="AT170" s="11">
        <f t="shared" si="41"/>
        <v>1.9435968418088485E-2</v>
      </c>
      <c r="AU170" s="5">
        <f t="shared" si="35"/>
        <v>19.435968418088486</v>
      </c>
    </row>
    <row r="171" spans="1:47" s="41" customFormat="1" x14ac:dyDescent="0.3">
      <c r="A171" s="32" t="s">
        <v>354</v>
      </c>
      <c r="B171" s="32" t="s">
        <v>355</v>
      </c>
      <c r="C171" s="32" t="s">
        <v>163</v>
      </c>
      <c r="D171" s="32" t="s">
        <v>108</v>
      </c>
      <c r="E171" s="32" t="s">
        <v>52</v>
      </c>
      <c r="F171" s="32" t="s">
        <v>345</v>
      </c>
      <c r="G171" s="32" t="s">
        <v>54</v>
      </c>
      <c r="H171" s="32" t="s">
        <v>79</v>
      </c>
      <c r="I171" s="33">
        <v>54.34</v>
      </c>
      <c r="J171" s="33">
        <v>10.75</v>
      </c>
      <c r="K171" s="33">
        <f t="shared" si="36"/>
        <v>3.24</v>
      </c>
      <c r="L171" s="33">
        <f t="shared" si="37"/>
        <v>2.0499999999999998</v>
      </c>
      <c r="M171" s="34"/>
      <c r="N171" s="35"/>
      <c r="O171" s="31"/>
      <c r="P171" s="36"/>
      <c r="Q171" s="31"/>
      <c r="R171" s="30"/>
      <c r="S171" s="31"/>
      <c r="T171" s="37">
        <v>3.24</v>
      </c>
      <c r="U171" s="31">
        <v>1542.24</v>
      </c>
      <c r="V171" s="33"/>
      <c r="W171" s="31"/>
      <c r="X171" s="33"/>
      <c r="Y171" s="31"/>
      <c r="Z171" s="38"/>
      <c r="AA171" s="31"/>
      <c r="AB171" s="39"/>
      <c r="AC171" s="31"/>
      <c r="AD171" s="33"/>
      <c r="AE171" s="33"/>
      <c r="AF171" s="31"/>
      <c r="AG171" s="38"/>
      <c r="AH171" s="31"/>
      <c r="AI171" s="33"/>
      <c r="AJ171" s="31"/>
      <c r="AK171" s="34"/>
      <c r="AL171" s="31" t="str">
        <f t="shared" si="38"/>
        <v/>
      </c>
      <c r="AM171" s="34"/>
      <c r="AN171" s="31" t="str">
        <f t="shared" si="39"/>
        <v/>
      </c>
      <c r="AO171" s="33"/>
      <c r="AP171" s="31" t="str">
        <f t="shared" si="40"/>
        <v/>
      </c>
      <c r="AQ171" s="33"/>
      <c r="AR171" s="33">
        <v>2.0499999999999998</v>
      </c>
      <c r="AS171" s="31">
        <f t="shared" si="33"/>
        <v>1542.24</v>
      </c>
      <c r="AT171" s="40">
        <f t="shared" si="41"/>
        <v>4.7265460546629376E-2</v>
      </c>
      <c r="AU171" s="31">
        <f t="shared" si="35"/>
        <v>47.265460546629377</v>
      </c>
    </row>
    <row r="172" spans="1:47" s="41" customFormat="1" x14ac:dyDescent="0.3">
      <c r="A172" s="32" t="s">
        <v>354</v>
      </c>
      <c r="B172" s="32" t="s">
        <v>355</v>
      </c>
      <c r="C172" s="32" t="s">
        <v>163</v>
      </c>
      <c r="D172" s="32" t="s">
        <v>108</v>
      </c>
      <c r="E172" s="32" t="s">
        <v>62</v>
      </c>
      <c r="F172" s="32" t="s">
        <v>345</v>
      </c>
      <c r="G172" s="32" t="s">
        <v>54</v>
      </c>
      <c r="H172" s="32" t="s">
        <v>79</v>
      </c>
      <c r="I172" s="33">
        <v>54.34</v>
      </c>
      <c r="J172" s="33">
        <v>33.35</v>
      </c>
      <c r="K172" s="33">
        <f t="shared" si="36"/>
        <v>3.9870000000000001</v>
      </c>
      <c r="L172" s="33">
        <f t="shared" si="37"/>
        <v>0.28999999999999998</v>
      </c>
      <c r="M172" s="34"/>
      <c r="N172" s="35"/>
      <c r="O172" s="31"/>
      <c r="P172" s="36"/>
      <c r="Q172" s="31"/>
      <c r="R172" s="30"/>
      <c r="S172" s="31"/>
      <c r="T172" s="37">
        <v>3.66</v>
      </c>
      <c r="U172" s="31">
        <v>1742.16</v>
      </c>
      <c r="V172" s="33"/>
      <c r="W172" s="31"/>
      <c r="X172" s="33"/>
      <c r="Y172" s="31"/>
      <c r="Z172" s="38">
        <v>0.32700000000000001</v>
      </c>
      <c r="AA172" s="31">
        <v>62.133000000000003</v>
      </c>
      <c r="AB172" s="39"/>
      <c r="AC172" s="31"/>
      <c r="AD172" s="33"/>
      <c r="AE172" s="33"/>
      <c r="AF172" s="31"/>
      <c r="AG172" s="38"/>
      <c r="AH172" s="31"/>
      <c r="AI172" s="33"/>
      <c r="AJ172" s="31"/>
      <c r="AK172" s="34"/>
      <c r="AL172" s="31" t="str">
        <f t="shared" si="38"/>
        <v/>
      </c>
      <c r="AM172" s="34"/>
      <c r="AN172" s="31" t="str">
        <f t="shared" si="39"/>
        <v/>
      </c>
      <c r="AO172" s="33"/>
      <c r="AP172" s="31" t="str">
        <f t="shared" si="40"/>
        <v/>
      </c>
      <c r="AQ172" s="33"/>
      <c r="AR172" s="33">
        <v>0.28999999999999998</v>
      </c>
      <c r="AS172" s="31">
        <f t="shared" si="33"/>
        <v>1804.2930000000001</v>
      </c>
      <c r="AT172" s="40">
        <f t="shared" si="41"/>
        <v>5.5296672117218816E-2</v>
      </c>
      <c r="AU172" s="31">
        <f t="shared" si="35"/>
        <v>55.296672117218819</v>
      </c>
    </row>
    <row r="173" spans="1:47" x14ac:dyDescent="0.3">
      <c r="A173" s="1" t="s">
        <v>356</v>
      </c>
      <c r="B173" s="1" t="s">
        <v>357</v>
      </c>
      <c r="C173" s="1" t="s">
        <v>358</v>
      </c>
      <c r="D173" s="1" t="s">
        <v>51</v>
      </c>
      <c r="E173" s="1" t="s">
        <v>52</v>
      </c>
      <c r="F173" s="1" t="s">
        <v>345</v>
      </c>
      <c r="G173" s="1" t="s">
        <v>54</v>
      </c>
      <c r="H173" s="1" t="s">
        <v>79</v>
      </c>
      <c r="I173" s="2">
        <v>76.430000000000007</v>
      </c>
      <c r="J173" s="2">
        <v>31.03</v>
      </c>
      <c r="K173" s="2">
        <f t="shared" si="36"/>
        <v>25.060000000000002</v>
      </c>
      <c r="L173" s="2">
        <f t="shared" si="37"/>
        <v>3.45</v>
      </c>
      <c r="R173" s="7">
        <v>11.06</v>
      </c>
      <c r="S173" s="5">
        <v>17535.63</v>
      </c>
      <c r="T173" s="8">
        <v>14</v>
      </c>
      <c r="U173" s="5">
        <v>6664</v>
      </c>
      <c r="AL173" s="5" t="str">
        <f t="shared" si="38"/>
        <v/>
      </c>
      <c r="AN173" s="5" t="str">
        <f t="shared" si="39"/>
        <v/>
      </c>
      <c r="AP173" s="5" t="str">
        <f t="shared" si="40"/>
        <v/>
      </c>
      <c r="AR173" s="2">
        <v>3.45</v>
      </c>
      <c r="AS173" s="5">
        <f t="shared" si="33"/>
        <v>24199.63</v>
      </c>
      <c r="AT173" s="11">
        <f t="shared" si="41"/>
        <v>0.74165282771036189</v>
      </c>
      <c r="AU173" s="5">
        <f t="shared" si="35"/>
        <v>741.65282771036186</v>
      </c>
    </row>
    <row r="174" spans="1:47" x14ac:dyDescent="0.3">
      <c r="A174" s="1" t="s">
        <v>356</v>
      </c>
      <c r="B174" s="1" t="s">
        <v>357</v>
      </c>
      <c r="C174" s="1" t="s">
        <v>358</v>
      </c>
      <c r="D174" s="1" t="s">
        <v>51</v>
      </c>
      <c r="E174" s="1" t="s">
        <v>56</v>
      </c>
      <c r="F174" s="1" t="s">
        <v>345</v>
      </c>
      <c r="G174" s="1" t="s">
        <v>54</v>
      </c>
      <c r="H174" s="1" t="s">
        <v>79</v>
      </c>
      <c r="I174" s="2">
        <v>76.430000000000007</v>
      </c>
      <c r="J174" s="2">
        <v>29.11</v>
      </c>
      <c r="K174" s="2">
        <f t="shared" si="36"/>
        <v>4.1900000000000004</v>
      </c>
      <c r="L174" s="2">
        <f t="shared" si="37"/>
        <v>0</v>
      </c>
      <c r="T174" s="8">
        <v>4.1900000000000004</v>
      </c>
      <c r="U174" s="5">
        <v>1994.44</v>
      </c>
      <c r="AL174" s="5" t="str">
        <f t="shared" si="38"/>
        <v/>
      </c>
      <c r="AN174" s="5" t="str">
        <f t="shared" si="39"/>
        <v/>
      </c>
      <c r="AP174" s="5" t="str">
        <f t="shared" si="40"/>
        <v/>
      </c>
      <c r="AS174" s="5">
        <f t="shared" si="33"/>
        <v>1994.44</v>
      </c>
      <c r="AT174" s="11">
        <f t="shared" si="41"/>
        <v>6.1124160398264522E-2</v>
      </c>
      <c r="AU174" s="5">
        <f t="shared" si="35"/>
        <v>61.124160398264529</v>
      </c>
    </row>
    <row r="175" spans="1:47" x14ac:dyDescent="0.3">
      <c r="A175" s="1" t="s">
        <v>359</v>
      </c>
      <c r="B175" s="1" t="s">
        <v>360</v>
      </c>
      <c r="C175" s="1" t="s">
        <v>361</v>
      </c>
      <c r="D175" s="1" t="s">
        <v>362</v>
      </c>
      <c r="E175" s="1" t="s">
        <v>159</v>
      </c>
      <c r="F175" s="1" t="s">
        <v>345</v>
      </c>
      <c r="G175" s="1" t="s">
        <v>54</v>
      </c>
      <c r="H175" s="1" t="s">
        <v>79</v>
      </c>
      <c r="I175" s="2">
        <v>81</v>
      </c>
      <c r="J175" s="2">
        <v>39.42</v>
      </c>
      <c r="K175" s="2">
        <f t="shared" si="36"/>
        <v>18.770000000000003</v>
      </c>
      <c r="L175" s="2">
        <f t="shared" si="37"/>
        <v>20.65</v>
      </c>
      <c r="R175" s="7">
        <v>0.56999999999999995</v>
      </c>
      <c r="S175" s="5">
        <v>903.7349999999999</v>
      </c>
      <c r="X175" s="2">
        <v>17.28</v>
      </c>
      <c r="Y175" s="5">
        <v>8225.2800000000007</v>
      </c>
      <c r="Z175" s="9">
        <v>0.92</v>
      </c>
      <c r="AA175" s="5">
        <v>174.685</v>
      </c>
      <c r="AL175" s="5" t="str">
        <f t="shared" si="38"/>
        <v/>
      </c>
      <c r="AN175" s="5" t="str">
        <f t="shared" si="39"/>
        <v/>
      </c>
      <c r="AP175" s="5" t="str">
        <f t="shared" si="40"/>
        <v/>
      </c>
      <c r="AR175" s="2">
        <v>20.65</v>
      </c>
      <c r="AS175" s="5">
        <f t="shared" si="33"/>
        <v>9303.7000000000007</v>
      </c>
      <c r="AT175" s="11">
        <f t="shared" si="41"/>
        <v>0.28513309555430782</v>
      </c>
      <c r="AU175" s="5">
        <f t="shared" si="35"/>
        <v>285.13309555430783</v>
      </c>
    </row>
    <row r="176" spans="1:47" x14ac:dyDescent="0.3">
      <c r="A176" s="1" t="s">
        <v>359</v>
      </c>
      <c r="B176" s="1" t="s">
        <v>360</v>
      </c>
      <c r="C176" s="1" t="s">
        <v>361</v>
      </c>
      <c r="D176" s="1" t="s">
        <v>362</v>
      </c>
      <c r="E176" s="1" t="s">
        <v>160</v>
      </c>
      <c r="F176" s="1" t="s">
        <v>345</v>
      </c>
      <c r="G176" s="1" t="s">
        <v>54</v>
      </c>
      <c r="H176" s="1" t="s">
        <v>79</v>
      </c>
      <c r="I176" s="2">
        <v>81</v>
      </c>
      <c r="J176" s="2">
        <v>38.340000000000003</v>
      </c>
      <c r="K176" s="2">
        <f t="shared" si="36"/>
        <v>38.33</v>
      </c>
      <c r="L176" s="2">
        <f t="shared" si="37"/>
        <v>0</v>
      </c>
      <c r="R176" s="7">
        <v>10.09</v>
      </c>
      <c r="S176" s="5">
        <v>15997.695</v>
      </c>
      <c r="T176" s="8">
        <v>15.51</v>
      </c>
      <c r="U176" s="5">
        <v>7382.76</v>
      </c>
      <c r="X176" s="2">
        <v>12.73</v>
      </c>
      <c r="Y176" s="5">
        <v>6059.48</v>
      </c>
      <c r="AL176" s="5" t="str">
        <f t="shared" si="38"/>
        <v/>
      </c>
      <c r="AN176" s="5" t="str">
        <f t="shared" si="39"/>
        <v/>
      </c>
      <c r="AP176" s="5" t="str">
        <f t="shared" si="40"/>
        <v/>
      </c>
      <c r="AS176" s="5">
        <f t="shared" si="33"/>
        <v>29439.935000000001</v>
      </c>
      <c r="AT176" s="11">
        <f t="shared" si="41"/>
        <v>0.90225392042602526</v>
      </c>
      <c r="AU176" s="5">
        <f t="shared" si="35"/>
        <v>902.25392042602527</v>
      </c>
    </row>
    <row r="177" spans="2:47" x14ac:dyDescent="0.3">
      <c r="B177" s="29" t="s">
        <v>366</v>
      </c>
      <c r="AS177" s="5">
        <f t="shared" si="33"/>
        <v>0</v>
      </c>
      <c r="AT177" s="11">
        <f t="shared" si="41"/>
        <v>0</v>
      </c>
      <c r="AU177" s="5">
        <f t="shared" si="35"/>
        <v>0</v>
      </c>
    </row>
    <row r="178" spans="2:47" x14ac:dyDescent="0.3">
      <c r="B178" s="1" t="s">
        <v>363</v>
      </c>
      <c r="C178" s="1" t="s">
        <v>382</v>
      </c>
      <c r="D178" s="1" t="s">
        <v>383</v>
      </c>
      <c r="J178" s="2">
        <v>25.39</v>
      </c>
      <c r="K178" s="2">
        <f t="shared" si="36"/>
        <v>25.62</v>
      </c>
      <c r="L178" s="2">
        <f t="shared" si="37"/>
        <v>0</v>
      </c>
      <c r="AG178" s="9">
        <v>25.62</v>
      </c>
      <c r="AH178" s="5">
        <v>46314.555</v>
      </c>
      <c r="AL178" s="5" t="str">
        <f t="shared" si="38"/>
        <v/>
      </c>
      <c r="AN178" s="5" t="str">
        <f t="shared" si="39"/>
        <v/>
      </c>
      <c r="AP178" s="5" t="str">
        <f t="shared" si="40"/>
        <v/>
      </c>
      <c r="AS178" s="5">
        <f t="shared" si="33"/>
        <v>46314.555</v>
      </c>
      <c r="AT178" s="11">
        <f t="shared" si="41"/>
        <v>1.4194151183260686</v>
      </c>
      <c r="AU178" s="5">
        <f t="shared" si="35"/>
        <v>1419.4151183260688</v>
      </c>
    </row>
    <row r="179" spans="2:47" x14ac:dyDescent="0.3">
      <c r="B179" s="1" t="s">
        <v>364</v>
      </c>
      <c r="C179" s="1" t="s">
        <v>382</v>
      </c>
      <c r="D179" s="1" t="s">
        <v>383</v>
      </c>
      <c r="J179" s="2">
        <v>11.78</v>
      </c>
      <c r="K179" s="2">
        <f>SUM(N179,P179,R179,T179,V179,X179,Z179,AB179,AE179,AG179,AI179)</f>
        <v>17.420000000000002</v>
      </c>
      <c r="L179" s="2">
        <f>SUM(M179,AD179,AK179,AM179,AO179,AQ179,AR179)</f>
        <v>0</v>
      </c>
      <c r="AG179" s="9">
        <v>17.420000000000002</v>
      </c>
      <c r="AH179" s="5">
        <v>31491.005000000001</v>
      </c>
      <c r="AL179" s="5" t="str">
        <f>IF(AK179&gt;0,AK179*$AL$1,"")</f>
        <v/>
      </c>
      <c r="AN179" s="5" t="str">
        <f>IF(AM179&gt;0,AM179*$AN$1,"")</f>
        <v/>
      </c>
      <c r="AP179" s="5" t="str">
        <f>IF(AO179&gt;0,AO179*$AP$1,"")</f>
        <v/>
      </c>
      <c r="AS179" s="5">
        <f t="shared" si="33"/>
        <v>31491.005000000001</v>
      </c>
      <c r="AT179" s="11">
        <f t="shared" si="41"/>
        <v>0.96511363627010593</v>
      </c>
      <c r="AU179" s="5">
        <f t="shared" si="35"/>
        <v>965.11363627010599</v>
      </c>
    </row>
    <row r="180" spans="2:47" x14ac:dyDescent="0.3">
      <c r="B180" s="29" t="s">
        <v>392</v>
      </c>
      <c r="AS180" s="5">
        <f t="shared" si="33"/>
        <v>0</v>
      </c>
      <c r="AT180" s="11">
        <f t="shared" si="41"/>
        <v>0</v>
      </c>
      <c r="AU180" s="5">
        <f t="shared" si="35"/>
        <v>0</v>
      </c>
    </row>
    <row r="181" spans="2:47" x14ac:dyDescent="0.3">
      <c r="B181" s="1" t="s">
        <v>370</v>
      </c>
      <c r="C181" s="1" t="s">
        <v>388</v>
      </c>
      <c r="D181" s="1" t="s">
        <v>389</v>
      </c>
      <c r="J181" s="2">
        <v>0.97</v>
      </c>
      <c r="K181" s="2">
        <f t="shared" si="36"/>
        <v>0.32</v>
      </c>
      <c r="L181" s="2">
        <f t="shared" si="37"/>
        <v>0</v>
      </c>
      <c r="AG181" s="9">
        <v>0.32</v>
      </c>
      <c r="AH181" s="5">
        <v>578.48</v>
      </c>
      <c r="AL181" s="5" t="str">
        <f t="shared" si="38"/>
        <v/>
      </c>
      <c r="AN181" s="5" t="str">
        <f t="shared" si="39"/>
        <v/>
      </c>
      <c r="AP181" s="5" t="str">
        <f t="shared" si="40"/>
        <v/>
      </c>
      <c r="AS181" s="5">
        <f t="shared" si="33"/>
        <v>578.48</v>
      </c>
      <c r="AT181" s="11">
        <f t="shared" si="41"/>
        <v>1.7728838324135129E-2</v>
      </c>
      <c r="AU181" s="5">
        <f t="shared" si="35"/>
        <v>17.728838324135129</v>
      </c>
    </row>
    <row r="182" spans="2:47" x14ac:dyDescent="0.3">
      <c r="B182" s="1" t="s">
        <v>371</v>
      </c>
      <c r="C182" s="1" t="s">
        <v>388</v>
      </c>
      <c r="D182" s="1" t="s">
        <v>389</v>
      </c>
      <c r="J182" s="2">
        <v>1.6</v>
      </c>
      <c r="K182" s="2">
        <f t="shared" si="36"/>
        <v>1.59</v>
      </c>
      <c r="L182" s="2">
        <f t="shared" si="37"/>
        <v>0</v>
      </c>
      <c r="AG182" s="9">
        <v>1.59</v>
      </c>
      <c r="AH182" s="5">
        <v>2874.3225000000002</v>
      </c>
      <c r="AL182" s="5" t="str">
        <f t="shared" si="38"/>
        <v/>
      </c>
      <c r="AN182" s="5" t="str">
        <f t="shared" si="39"/>
        <v/>
      </c>
      <c r="AP182" s="5" t="str">
        <f t="shared" si="40"/>
        <v/>
      </c>
      <c r="AS182" s="5">
        <f t="shared" si="33"/>
        <v>2874.3225000000002</v>
      </c>
      <c r="AT182" s="11">
        <f t="shared" si="41"/>
        <v>8.8090165423046415E-2</v>
      </c>
      <c r="AU182" s="5">
        <f t="shared" si="35"/>
        <v>88.090165423046415</v>
      </c>
    </row>
    <row r="183" spans="2:47" x14ac:dyDescent="0.3">
      <c r="B183" s="1" t="s">
        <v>372</v>
      </c>
      <c r="C183" s="1" t="s">
        <v>388</v>
      </c>
      <c r="D183" s="1" t="s">
        <v>389</v>
      </c>
      <c r="J183" s="2">
        <v>4.43</v>
      </c>
      <c r="K183" s="2">
        <f t="shared" si="36"/>
        <v>6.5299999999999994</v>
      </c>
      <c r="L183" s="2">
        <f t="shared" si="37"/>
        <v>0</v>
      </c>
      <c r="AG183" s="9">
        <v>6.5299999999999994</v>
      </c>
      <c r="AH183" s="5">
        <v>11804.6075</v>
      </c>
      <c r="AL183" s="5" t="str">
        <f t="shared" si="38"/>
        <v/>
      </c>
      <c r="AN183" s="5" t="str">
        <f t="shared" si="39"/>
        <v/>
      </c>
      <c r="AP183" s="5" t="str">
        <f t="shared" si="40"/>
        <v/>
      </c>
      <c r="AS183" s="5">
        <f t="shared" si="33"/>
        <v>11804.6075</v>
      </c>
      <c r="AT183" s="11">
        <f t="shared" si="41"/>
        <v>0.36177910705188243</v>
      </c>
      <c r="AU183" s="5">
        <f t="shared" si="35"/>
        <v>361.77910705188242</v>
      </c>
    </row>
    <row r="184" spans="2:47" x14ac:dyDescent="0.3">
      <c r="B184" s="1" t="s">
        <v>373</v>
      </c>
      <c r="C184" s="1" t="s">
        <v>388</v>
      </c>
      <c r="D184" s="1" t="s">
        <v>389</v>
      </c>
      <c r="J184" s="2">
        <v>2.16</v>
      </c>
      <c r="K184" s="2">
        <f t="shared" si="36"/>
        <v>2.08</v>
      </c>
      <c r="L184" s="2">
        <f t="shared" si="37"/>
        <v>0</v>
      </c>
      <c r="AG184" s="9">
        <v>2.08</v>
      </c>
      <c r="AH184" s="5">
        <v>3760.12</v>
      </c>
      <c r="AL184" s="5" t="str">
        <f t="shared" si="38"/>
        <v/>
      </c>
      <c r="AN184" s="5" t="str">
        <f t="shared" si="39"/>
        <v/>
      </c>
      <c r="AP184" s="5" t="str">
        <f t="shared" si="40"/>
        <v/>
      </c>
      <c r="AS184" s="5">
        <f t="shared" si="33"/>
        <v>3760.12</v>
      </c>
      <c r="AT184" s="11">
        <f t="shared" si="41"/>
        <v>0.11523744910687833</v>
      </c>
      <c r="AU184" s="5">
        <f t="shared" si="35"/>
        <v>115.23744910687833</v>
      </c>
    </row>
    <row r="185" spans="2:47" x14ac:dyDescent="0.3">
      <c r="B185" s="1" t="s">
        <v>374</v>
      </c>
      <c r="C185" s="1" t="s">
        <v>388</v>
      </c>
      <c r="D185" s="1" t="s">
        <v>389</v>
      </c>
      <c r="J185" s="2">
        <v>0.88</v>
      </c>
      <c r="K185" s="2">
        <f t="shared" si="36"/>
        <v>0.31</v>
      </c>
      <c r="L185" s="2">
        <f t="shared" si="37"/>
        <v>0</v>
      </c>
      <c r="AG185" s="9">
        <v>0.31</v>
      </c>
      <c r="AH185" s="5">
        <v>560.40250000000003</v>
      </c>
      <c r="AL185" s="5" t="str">
        <f t="shared" si="38"/>
        <v/>
      </c>
      <c r="AN185" s="5" t="str">
        <f t="shared" si="39"/>
        <v/>
      </c>
      <c r="AP185" s="5" t="str">
        <f t="shared" si="40"/>
        <v/>
      </c>
      <c r="AS185" s="5">
        <f t="shared" si="33"/>
        <v>560.40250000000003</v>
      </c>
      <c r="AT185" s="11">
        <f t="shared" si="41"/>
        <v>1.7174812126505904E-2</v>
      </c>
      <c r="AU185" s="5">
        <f t="shared" si="35"/>
        <v>17.174812126505905</v>
      </c>
    </row>
    <row r="186" spans="2:47" x14ac:dyDescent="0.3">
      <c r="B186" s="29" t="s">
        <v>369</v>
      </c>
      <c r="AS186" s="5">
        <f t="shared" si="33"/>
        <v>0</v>
      </c>
      <c r="AT186" s="11">
        <f t="shared" si="41"/>
        <v>0</v>
      </c>
      <c r="AU186" s="5">
        <f t="shared" si="35"/>
        <v>0</v>
      </c>
    </row>
    <row r="187" spans="2:47" x14ac:dyDescent="0.3">
      <c r="B187" s="1" t="s">
        <v>373</v>
      </c>
      <c r="C187" s="1" t="s">
        <v>386</v>
      </c>
      <c r="D187" s="1" t="s">
        <v>387</v>
      </c>
      <c r="J187" s="2">
        <v>1.91</v>
      </c>
      <c r="K187" s="2">
        <f t="shared" si="36"/>
        <v>1.71</v>
      </c>
      <c r="L187" s="2">
        <f t="shared" si="37"/>
        <v>0</v>
      </c>
      <c r="AG187" s="9">
        <v>1.71</v>
      </c>
      <c r="AH187" s="5">
        <v>3091.2525000000001</v>
      </c>
      <c r="AL187" s="5" t="str">
        <f t="shared" si="38"/>
        <v/>
      </c>
      <c r="AN187" s="5" t="str">
        <f t="shared" si="39"/>
        <v/>
      </c>
      <c r="AP187" s="5" t="str">
        <f t="shared" si="40"/>
        <v/>
      </c>
      <c r="AS187" s="5">
        <f t="shared" si="33"/>
        <v>3091.2525000000001</v>
      </c>
      <c r="AT187" s="11">
        <f t="shared" si="41"/>
        <v>9.4738479794597097E-2</v>
      </c>
      <c r="AU187" s="5">
        <f t="shared" si="35"/>
        <v>94.738479794597097</v>
      </c>
    </row>
    <row r="188" spans="2:47" x14ac:dyDescent="0.3">
      <c r="B188" s="29" t="s">
        <v>368</v>
      </c>
      <c r="AS188" s="5">
        <f t="shared" si="33"/>
        <v>0</v>
      </c>
      <c r="AT188" s="11">
        <f t="shared" si="41"/>
        <v>0</v>
      </c>
      <c r="AU188" s="5">
        <f t="shared" si="35"/>
        <v>0</v>
      </c>
    </row>
    <row r="189" spans="2:47" x14ac:dyDescent="0.3">
      <c r="B189" s="1" t="s">
        <v>375</v>
      </c>
      <c r="C189" s="1" t="s">
        <v>390</v>
      </c>
      <c r="D189" s="1" t="s">
        <v>391</v>
      </c>
      <c r="J189" s="2">
        <v>2.12</v>
      </c>
      <c r="K189" s="2">
        <f>SUM(N189,P189,R189,T189,V189,X189,Z189,AB189,AE189,AG189,AI189)</f>
        <v>0.89999999999999991</v>
      </c>
      <c r="L189" s="2">
        <f>SUM(M189,AD189,AK189,AM189,AO189,AQ189,AR189)</f>
        <v>0</v>
      </c>
      <c r="AG189" s="9">
        <v>0.89999999999999991</v>
      </c>
      <c r="AH189" s="5">
        <v>1626.9749999999999</v>
      </c>
      <c r="AL189" s="5" t="str">
        <f>IF(AK189&gt;0,AK189*$AL$1,"")</f>
        <v/>
      </c>
      <c r="AN189" s="5" t="str">
        <f>IF(AM189&gt;0,AM189*$AN$1,"")</f>
        <v/>
      </c>
      <c r="AP189" s="5" t="str">
        <f>IF(AO189&gt;0,AO189*$AP$1,"")</f>
        <v/>
      </c>
      <c r="AS189" s="5">
        <f t="shared" si="33"/>
        <v>1626.9749999999999</v>
      </c>
      <c r="AT189" s="11">
        <f t="shared" si="41"/>
        <v>4.9862357786630042E-2</v>
      </c>
      <c r="AU189" s="5">
        <f>(AT189/100)*$AU$1</f>
        <v>49.862357786630042</v>
      </c>
    </row>
    <row r="190" spans="2:47" x14ac:dyDescent="0.3">
      <c r="B190" s="29" t="s">
        <v>367</v>
      </c>
      <c r="AS190" s="5">
        <f t="shared" si="33"/>
        <v>0</v>
      </c>
      <c r="AT190" s="11">
        <f t="shared" si="41"/>
        <v>0</v>
      </c>
    </row>
    <row r="191" spans="2:47" x14ac:dyDescent="0.3">
      <c r="B191" s="1" t="s">
        <v>376</v>
      </c>
      <c r="C191" s="1" t="s">
        <v>384</v>
      </c>
      <c r="D191" s="1" t="s">
        <v>385</v>
      </c>
      <c r="J191" s="2">
        <v>8.07</v>
      </c>
      <c r="K191" s="2">
        <f>SUM(N191,P191,R191,T191,V191,X191,Z191,AB191,AE191,AG191,AI191)</f>
        <v>5.91</v>
      </c>
      <c r="L191" s="2">
        <f>SUM(M191,AD191,AK191,AM191,AO191,AQ191,AR191)</f>
        <v>0</v>
      </c>
      <c r="AG191" s="9">
        <v>5.91</v>
      </c>
      <c r="AH191" s="5">
        <v>10683.8025</v>
      </c>
      <c r="AL191" s="5" t="str">
        <f>IF(AK191&gt;0,AK191*$AL$1,"")</f>
        <v/>
      </c>
      <c r="AN191" s="5" t="str">
        <f>IF(AM191&gt;0,AM191*$AN$1,"")</f>
        <v/>
      </c>
      <c r="AP191" s="5" t="str">
        <f>IF(AO191&gt;0,AO191*$AP$1,"")</f>
        <v/>
      </c>
      <c r="AS191" s="5">
        <f t="shared" ref="AS191:AS197" si="42">SUM(O191,Q191,S191,U191,W191,Y191,AA191,AC191,AF191,AH191,AJ191)</f>
        <v>10683.8025</v>
      </c>
      <c r="AT191" s="11">
        <f t="shared" si="41"/>
        <v>0.32742948279887063</v>
      </c>
      <c r="AU191" s="5">
        <f>(AT191/100)*$AU$1</f>
        <v>327.42948279887065</v>
      </c>
    </row>
    <row r="192" spans="2:47" x14ac:dyDescent="0.3">
      <c r="B192" s="1" t="s">
        <v>377</v>
      </c>
      <c r="C192" s="1" t="s">
        <v>384</v>
      </c>
      <c r="D192" s="1" t="s">
        <v>385</v>
      </c>
      <c r="J192" s="2">
        <v>4.18</v>
      </c>
      <c r="K192" s="2">
        <f>SUM(N192,P192,R192,T192,V192,X192,Z192,AB192,AE192,AG192,AI192)</f>
        <v>4.9900000000000011</v>
      </c>
      <c r="L192" s="2">
        <f>SUM(M192,AD192,AK192,AM192,AO192,AQ192,AR192)</f>
        <v>0</v>
      </c>
      <c r="AG192" s="9">
        <v>4.9900000000000011</v>
      </c>
      <c r="AH192" s="5">
        <v>9020.6725000000006</v>
      </c>
      <c r="AL192" s="5" t="str">
        <f>IF(AK192&gt;0,AK192*$AL$1,"")</f>
        <v/>
      </c>
      <c r="AN192" s="5" t="str">
        <f>IF(AM192&gt;0,AM192*$AN$1,"")</f>
        <v/>
      </c>
      <c r="AP192" s="5" t="str">
        <f>IF(AO192&gt;0,AO192*$AP$1,"")</f>
        <v/>
      </c>
      <c r="AS192" s="5">
        <f t="shared" si="42"/>
        <v>9020.6725000000006</v>
      </c>
      <c r="AT192" s="11">
        <f t="shared" ref="AT192:AT197" si="43">(AS192/$AS$198)*100</f>
        <v>0.27645907261698216</v>
      </c>
      <c r="AU192" s="5">
        <f>(AT192/100)*$AU$1</f>
        <v>276.45907261698216</v>
      </c>
    </row>
    <row r="193" spans="1:47" x14ac:dyDescent="0.3">
      <c r="B193" s="1" t="s">
        <v>378</v>
      </c>
      <c r="C193" s="1" t="s">
        <v>384</v>
      </c>
      <c r="D193" s="1" t="s">
        <v>385</v>
      </c>
      <c r="J193" s="2">
        <v>3.78</v>
      </c>
      <c r="K193" s="2">
        <f>SUM(N193,P193,R193,T193,V193,X193,Z193,AB193,AE193,AG193,AI193)</f>
        <v>0.82000000000000006</v>
      </c>
      <c r="L193" s="2">
        <f>SUM(M193,AD193,AK193,AM193,AO193,AQ193,AR193)</f>
        <v>0</v>
      </c>
      <c r="AG193" s="9">
        <v>0.82000000000000006</v>
      </c>
      <c r="AH193" s="5">
        <v>1482.355</v>
      </c>
      <c r="AL193" s="5" t="str">
        <f>IF(AK193&gt;0,AK193*$AL$1,"")</f>
        <v/>
      </c>
      <c r="AN193" s="5" t="str">
        <f>IF(AM193&gt;0,AM193*$AN$1,"")</f>
        <v/>
      </c>
      <c r="AP193" s="5" t="str">
        <f>IF(AO193&gt;0,AO193*$AP$1,"")</f>
        <v/>
      </c>
      <c r="AS193" s="5">
        <f t="shared" si="42"/>
        <v>1482.355</v>
      </c>
      <c r="AT193" s="11">
        <f t="shared" si="43"/>
        <v>4.5430148205596266E-2</v>
      </c>
      <c r="AU193" s="5">
        <f>(AT193/100)*$AU$1</f>
        <v>45.430148205596261</v>
      </c>
    </row>
    <row r="194" spans="1:47" x14ac:dyDescent="0.3">
      <c r="B194" s="1" t="s">
        <v>379</v>
      </c>
      <c r="C194" s="1" t="s">
        <v>384</v>
      </c>
      <c r="D194" s="1" t="s">
        <v>385</v>
      </c>
      <c r="J194" s="2">
        <v>14.25</v>
      </c>
      <c r="K194" s="2">
        <f>SUM(N194,P194,R194,T194,V194,X194,Z194,AB194,AE194,AG194,AI194)</f>
        <v>15.91</v>
      </c>
      <c r="L194" s="2">
        <f>SUM(M194,AD194,AK194,AM194,AO194,AQ194,AR194)</f>
        <v>0</v>
      </c>
      <c r="AG194" s="9">
        <v>15.91</v>
      </c>
      <c r="AH194" s="5">
        <v>28761.302500000002</v>
      </c>
      <c r="AL194" s="5" t="str">
        <f>IF(AK194&gt;0,AK194*$AL$1,"")</f>
        <v/>
      </c>
      <c r="AN194" s="5" t="str">
        <f>IF(AM194&gt;0,AM194*$AN$1,"")</f>
        <v/>
      </c>
      <c r="AP194" s="5" t="str">
        <f>IF(AO194&gt;0,AO194*$AP$1,"")</f>
        <v/>
      </c>
      <c r="AS194" s="5">
        <f t="shared" si="42"/>
        <v>28761.302500000002</v>
      </c>
      <c r="AT194" s="11">
        <f t="shared" si="43"/>
        <v>0.88145568042809352</v>
      </c>
      <c r="AU194" s="5">
        <f>(AT194/100)*$AU$1</f>
        <v>881.4556804280935</v>
      </c>
    </row>
    <row r="195" spans="1:47" x14ac:dyDescent="0.3">
      <c r="B195" s="1" t="s">
        <v>380</v>
      </c>
      <c r="C195" s="1" t="s">
        <v>384</v>
      </c>
      <c r="D195" s="1" t="s">
        <v>385</v>
      </c>
      <c r="J195" s="2">
        <v>0.48</v>
      </c>
      <c r="K195" s="2">
        <f>SUM(N195,P195,R195,T195,V195,X195,Z195,AB195,AE195,AG195,AI195)</f>
        <v>0.48</v>
      </c>
      <c r="L195" s="2">
        <f>SUM(M195,AD195,AK195,AM195,AO195,AQ195,AR195)</f>
        <v>0</v>
      </c>
      <c r="AG195" s="9">
        <v>0.48</v>
      </c>
      <c r="AH195" s="5">
        <v>867.72</v>
      </c>
      <c r="AL195" s="5" t="str">
        <f>IF(AK195&gt;0,AK195*$AL$1,"")</f>
        <v/>
      </c>
      <c r="AN195" s="5" t="str">
        <f>IF(AM195&gt;0,AM195*$AN$1,"")</f>
        <v/>
      </c>
      <c r="AP195" s="5" t="str">
        <f>IF(AO195&gt;0,AO195*$AP$1,"")</f>
        <v/>
      </c>
      <c r="AS195" s="5">
        <f t="shared" si="42"/>
        <v>867.72</v>
      </c>
      <c r="AT195" s="11">
        <f t="shared" si="43"/>
        <v>2.6593257486202695E-2</v>
      </c>
      <c r="AU195" s="5">
        <f>(AT195/100)*$AU$1</f>
        <v>26.593257486202692</v>
      </c>
    </row>
    <row r="196" spans="1:47" x14ac:dyDescent="0.3">
      <c r="B196" s="1" t="s">
        <v>371</v>
      </c>
      <c r="C196" s="1" t="s">
        <v>384</v>
      </c>
      <c r="D196" s="1" t="s">
        <v>385</v>
      </c>
      <c r="J196" s="2">
        <v>7.98</v>
      </c>
      <c r="K196" s="2">
        <f t="shared" si="36"/>
        <v>8.9799999999999986</v>
      </c>
      <c r="L196" s="2">
        <f t="shared" ref="L196:L197" si="44">SUM(M196,AD196,AK196,AM196,AO196,AQ196,AR196)</f>
        <v>0</v>
      </c>
      <c r="AG196" s="9">
        <v>8.9799999999999986</v>
      </c>
      <c r="AH196" s="5">
        <v>16233.594999999999</v>
      </c>
      <c r="AL196" s="5" t="str">
        <f t="shared" ref="AL196:AL197" si="45">IF(AK196&gt;0,AK196*$AL$1,"")</f>
        <v/>
      </c>
      <c r="AN196" s="5" t="str">
        <f t="shared" ref="AN196:AN197" si="46">IF(AM196&gt;0,AM196*$AN$1,"")</f>
        <v/>
      </c>
      <c r="AP196" s="5" t="str">
        <f t="shared" ref="AP196:AP197" si="47">IF(AO196&gt;0,AO196*$AP$1,"")</f>
        <v/>
      </c>
      <c r="AS196" s="5">
        <f t="shared" si="42"/>
        <v>16233.594999999999</v>
      </c>
      <c r="AT196" s="11">
        <f t="shared" si="43"/>
        <v>0.49751552547104194</v>
      </c>
      <c r="AU196" s="5">
        <f t="shared" ref="AU196:AU197" si="48">(AT196/100)*$AU$1</f>
        <v>497.51552547104194</v>
      </c>
    </row>
    <row r="197" spans="1:47" ht="15" thickBot="1" x14ac:dyDescent="0.35">
      <c r="B197" s="1" t="s">
        <v>381</v>
      </c>
      <c r="C197" s="1" t="s">
        <v>384</v>
      </c>
      <c r="D197" s="1" t="s">
        <v>385</v>
      </c>
      <c r="J197" s="2">
        <v>6.5100000000000007</v>
      </c>
      <c r="K197" s="2">
        <f t="shared" si="36"/>
        <v>6.2</v>
      </c>
      <c r="L197" s="2">
        <f t="shared" si="44"/>
        <v>0</v>
      </c>
      <c r="AG197" s="9">
        <v>6.2</v>
      </c>
      <c r="AH197" s="5">
        <v>11208.05</v>
      </c>
      <c r="AL197" s="5" t="str">
        <f t="shared" si="45"/>
        <v/>
      </c>
      <c r="AN197" s="5" t="str">
        <f t="shared" si="46"/>
        <v/>
      </c>
      <c r="AP197" s="5" t="str">
        <f t="shared" si="47"/>
        <v/>
      </c>
      <c r="AS197" s="5">
        <f t="shared" si="42"/>
        <v>11208.05</v>
      </c>
      <c r="AT197" s="11">
        <f t="shared" si="43"/>
        <v>0.34349624253011807</v>
      </c>
      <c r="AU197" s="5">
        <f t="shared" si="48"/>
        <v>343.49624253011808</v>
      </c>
    </row>
    <row r="198" spans="1:47" ht="15" thickTop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>
        <f t="shared" ref="K198:AU198" si="49">SUM(K3:K197)</f>
        <v>2186.8670000000002</v>
      </c>
      <c r="L198" s="20">
        <f t="shared" si="49"/>
        <v>660.9799999999999</v>
      </c>
      <c r="M198" s="21">
        <f t="shared" si="49"/>
        <v>0</v>
      </c>
      <c r="N198" s="22">
        <f t="shared" si="49"/>
        <v>83.210000000000008</v>
      </c>
      <c r="O198" s="23">
        <f t="shared" si="49"/>
        <v>238230.22999999998</v>
      </c>
      <c r="P198" s="24">
        <f t="shared" si="49"/>
        <v>503.73</v>
      </c>
      <c r="Q198" s="23">
        <f t="shared" si="49"/>
        <v>1138492.7711797422</v>
      </c>
      <c r="R198" s="25">
        <f t="shared" si="49"/>
        <v>948.0200000000001</v>
      </c>
      <c r="S198" s="23">
        <f t="shared" si="49"/>
        <v>1503085.7100000004</v>
      </c>
      <c r="T198" s="26">
        <f t="shared" si="49"/>
        <v>285.46999999999997</v>
      </c>
      <c r="U198" s="23">
        <f t="shared" si="49"/>
        <v>135883.72000000003</v>
      </c>
      <c r="V198" s="20">
        <f t="shared" si="49"/>
        <v>0</v>
      </c>
      <c r="W198" s="23">
        <f t="shared" si="49"/>
        <v>0</v>
      </c>
      <c r="X198" s="20">
        <f t="shared" si="49"/>
        <v>61.03</v>
      </c>
      <c r="Y198" s="23">
        <f t="shared" si="49"/>
        <v>29050.280000000002</v>
      </c>
      <c r="Z198" s="27">
        <f t="shared" si="49"/>
        <v>139.51699999999997</v>
      </c>
      <c r="AA198" s="23">
        <f t="shared" si="49"/>
        <v>26490.835920000001</v>
      </c>
      <c r="AB198" s="28">
        <f t="shared" si="49"/>
        <v>0</v>
      </c>
      <c r="AC198" s="23">
        <f t="shared" si="49"/>
        <v>0</v>
      </c>
      <c r="AD198" s="20">
        <f t="shared" si="49"/>
        <v>0</v>
      </c>
      <c r="AE198" s="20">
        <f t="shared" si="49"/>
        <v>66.12</v>
      </c>
      <c r="AF198" s="23">
        <f t="shared" si="49"/>
        <v>11339.579999999998</v>
      </c>
      <c r="AG198" s="27">
        <f t="shared" si="49"/>
        <v>99.77000000000001</v>
      </c>
      <c r="AH198" s="23">
        <f t="shared" si="49"/>
        <v>180359.21749999997</v>
      </c>
      <c r="AI198" s="20">
        <f t="shared" si="49"/>
        <v>0</v>
      </c>
      <c r="AJ198" s="23">
        <f t="shared" si="49"/>
        <v>0</v>
      </c>
      <c r="AK198" s="21">
        <f t="shared" si="49"/>
        <v>2</v>
      </c>
      <c r="AL198" s="23">
        <f t="shared" si="49"/>
        <v>7670</v>
      </c>
      <c r="AM198" s="21">
        <f t="shared" si="49"/>
        <v>8.8699999999999974</v>
      </c>
      <c r="AN198" s="23">
        <f t="shared" si="49"/>
        <v>56688.170000000006</v>
      </c>
      <c r="AO198" s="20">
        <f t="shared" si="49"/>
        <v>6.32</v>
      </c>
      <c r="AP198" s="23">
        <f t="shared" si="49"/>
        <v>6.32</v>
      </c>
      <c r="AQ198" s="20">
        <f t="shared" si="49"/>
        <v>25.829999999999991</v>
      </c>
      <c r="AR198" s="20">
        <f t="shared" si="49"/>
        <v>617.95999999999992</v>
      </c>
      <c r="AS198" s="23">
        <f t="shared" si="49"/>
        <v>3262932.3445997424</v>
      </c>
      <c r="AT198" s="20">
        <f t="shared" si="49"/>
        <v>100.00000000000007</v>
      </c>
      <c r="AU198" s="23">
        <f t="shared" si="49"/>
        <v>99999.999999999942</v>
      </c>
    </row>
    <row r="201" spans="1:47" x14ac:dyDescent="0.3">
      <c r="B201" s="29" t="s">
        <v>365</v>
      </c>
      <c r="C201" s="1">
        <f>SUM(K198,L198)</f>
        <v>2847.8470000000002</v>
      </c>
    </row>
  </sheetData>
  <autoFilter ref="A2:AU198" xr:uid="{00000000-0001-0000-0000-000000000000}"/>
  <phoneticPr fontId="4" type="noConversion"/>
  <conditionalFormatting sqref="I178:I181">
    <cfRule type="notContainsText" dxfId="17" priority="29" operator="notContains" text="#########">
      <formula>ISERROR(SEARCH("#########",I178))</formula>
    </cfRule>
  </conditionalFormatting>
  <conditionalFormatting sqref="I204:I282">
    <cfRule type="notContainsText" dxfId="16" priority="31" operator="notContains" text="#########">
      <formula>ISERROR(SEARCH("#########",I204))</formula>
    </cfRule>
  </conditionalFormatting>
  <conditionalFormatting sqref="J207">
    <cfRule type="notContainsText" dxfId="15" priority="132" operator="notContains" text="#########">
      <formula>ISERROR(SEARCH("#########",J207))</formula>
    </cfRule>
  </conditionalFormatting>
  <conditionalFormatting sqref="J209">
    <cfRule type="notContainsText" dxfId="14" priority="133" operator="notContains" text="#########">
      <formula>ISERROR(SEARCH("#########",J209))</formula>
    </cfRule>
  </conditionalFormatting>
  <conditionalFormatting sqref="J211:J212">
    <cfRule type="notContainsText" dxfId="13" priority="134" operator="notContains" text="#########">
      <formula>ISERROR(SEARCH("#########",J211))</formula>
    </cfRule>
  </conditionalFormatting>
  <conditionalFormatting sqref="J214">
    <cfRule type="notContainsText" dxfId="12" priority="136" operator="notContains" text="#########">
      <formula>ISERROR(SEARCH("#########",J214))</formula>
    </cfRule>
  </conditionalFormatting>
  <conditionalFormatting sqref="J216">
    <cfRule type="notContainsText" dxfId="11" priority="137" operator="notContains" text="#########">
      <formula>ISERROR(SEARCH("#########",J216))</formula>
    </cfRule>
  </conditionalFormatting>
  <conditionalFormatting sqref="J218">
    <cfRule type="notContainsText" dxfId="10" priority="138" operator="notContains" text="#########">
      <formula>ISERROR(SEARCH("#########",J218))</formula>
    </cfRule>
  </conditionalFormatting>
  <conditionalFormatting sqref="J223">
    <cfRule type="notContainsText" dxfId="9" priority="139" operator="notContains" text="#########">
      <formula>ISERROR(SEARCH("#########",J223))</formula>
    </cfRule>
  </conditionalFormatting>
  <conditionalFormatting sqref="J225">
    <cfRule type="notContainsText" dxfId="8" priority="140" operator="notContains" text="#########">
      <formula>ISERROR(SEARCH("#########",J225))</formula>
    </cfRule>
  </conditionalFormatting>
  <conditionalFormatting sqref="J233:J234">
    <cfRule type="notContainsText" dxfId="7" priority="141" operator="notContains" text="#########">
      <formula>ISERROR(SEARCH("#########",J233))</formula>
    </cfRule>
  </conditionalFormatting>
  <conditionalFormatting sqref="J245">
    <cfRule type="notContainsText" dxfId="6" priority="143" operator="notContains" text="#########">
      <formula>ISERROR(SEARCH("#########",J245))</formula>
    </cfRule>
  </conditionalFormatting>
  <conditionalFormatting sqref="J260:J261">
    <cfRule type="notContainsText" dxfId="5" priority="144" operator="notContains" text="#########">
      <formula>ISERROR(SEARCH("#########",J260))</formula>
    </cfRule>
  </conditionalFormatting>
  <conditionalFormatting sqref="J269">
    <cfRule type="notContainsText" dxfId="4" priority="146" operator="notContains" text="#########">
      <formula>ISERROR(SEARCH("#########",J269))</formula>
    </cfRule>
  </conditionalFormatting>
  <conditionalFormatting sqref="J271:J272">
    <cfRule type="notContainsText" dxfId="3" priority="147" operator="notContains" text="#########">
      <formula>ISERROR(SEARCH("#########",J271))</formula>
    </cfRule>
  </conditionalFormatting>
  <conditionalFormatting sqref="J279:J280">
    <cfRule type="notContainsText" dxfId="2" priority="149" operator="notContains" text="#########">
      <formula>ISERROR(SEARCH("#########",J279))</formula>
    </cfRule>
  </conditionalFormatting>
  <conditionalFormatting sqref="K229:L229">
    <cfRule type="notContainsText" dxfId="1" priority="189" operator="notContains" text="#########">
      <formula>ISERROR(SEARCH("#########",K229))</formula>
    </cfRule>
  </conditionalFormatting>
  <conditionalFormatting sqref="K247:L247">
    <cfRule type="notContainsText" dxfId="0" priority="191" operator="notContains" text="#########">
      <formula>ISERROR(SEARCH("#########",K247))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C7CCE-4AF8-4666-804A-F515F84CF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BE019-63B9-488A-9811-9BA0F2989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2024-05-21T13:50:37Z</dcterms:created>
  <dcterms:modified xsi:type="dcterms:W3CDTF">2024-08-02T19:47:26Z</dcterms:modified>
</cp:coreProperties>
</file>