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2/Judicial Ditch 02/"/>
    </mc:Choice>
  </mc:AlternateContent>
  <xr:revisionPtr revIDLastSave="0" documentId="8_{BE2A2FFC-F6A1-4CA3-B3D4-D0248D1AFD38}" xr6:coauthVersionLast="47" xr6:coauthVersionMax="47" xr10:uidLastSave="{00000000-0000-0000-0000-000000000000}"/>
  <bookViews>
    <workbookView xWindow="36000" yWindow="37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Sheet1!$A$2:$AU$121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1" i="1" l="1"/>
  <c r="AQ121" i="1"/>
  <c r="AO121" i="1"/>
  <c r="AM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AS106" i="1"/>
  <c r="AP106" i="1"/>
  <c r="AN106" i="1"/>
  <c r="AL106" i="1"/>
  <c r="L106" i="1"/>
  <c r="K106" i="1"/>
  <c r="AS105" i="1"/>
  <c r="AP105" i="1"/>
  <c r="AN105" i="1"/>
  <c r="AL105" i="1"/>
  <c r="L105" i="1"/>
  <c r="K105" i="1"/>
  <c r="AS104" i="1"/>
  <c r="AP104" i="1"/>
  <c r="AN104" i="1"/>
  <c r="AL104" i="1"/>
  <c r="L104" i="1"/>
  <c r="K104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N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S96" i="1"/>
  <c r="AP96" i="1"/>
  <c r="AN96" i="1"/>
  <c r="AL96" i="1"/>
  <c r="L96" i="1"/>
  <c r="K9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120" i="1"/>
  <c r="AP120" i="1"/>
  <c r="AN120" i="1"/>
  <c r="AL120" i="1"/>
  <c r="L120" i="1"/>
  <c r="K120" i="1"/>
  <c r="AS119" i="1"/>
  <c r="AP119" i="1"/>
  <c r="AN119" i="1"/>
  <c r="AL119" i="1"/>
  <c r="L119" i="1"/>
  <c r="K119" i="1"/>
  <c r="AS118" i="1"/>
  <c r="AP118" i="1"/>
  <c r="AN118" i="1"/>
  <c r="AL118" i="1"/>
  <c r="L118" i="1"/>
  <c r="K118" i="1"/>
  <c r="AS117" i="1"/>
  <c r="AP117" i="1"/>
  <c r="AN117" i="1"/>
  <c r="AL117" i="1"/>
  <c r="L117" i="1"/>
  <c r="K117" i="1"/>
  <c r="AS116" i="1"/>
  <c r="AP116" i="1"/>
  <c r="AN116" i="1"/>
  <c r="AL116" i="1"/>
  <c r="L116" i="1"/>
  <c r="K116" i="1"/>
  <c r="AS115" i="1"/>
  <c r="AP115" i="1"/>
  <c r="AN115" i="1"/>
  <c r="AL115" i="1"/>
  <c r="L115" i="1"/>
  <c r="K115" i="1"/>
  <c r="AS114" i="1"/>
  <c r="AP114" i="1"/>
  <c r="AN114" i="1"/>
  <c r="AL114" i="1"/>
  <c r="L114" i="1"/>
  <c r="K114" i="1"/>
  <c r="AS113" i="1"/>
  <c r="AP113" i="1"/>
  <c r="AN113" i="1"/>
  <c r="AL113" i="1"/>
  <c r="L113" i="1"/>
  <c r="K113" i="1"/>
  <c r="AS112" i="1"/>
  <c r="AP112" i="1"/>
  <c r="AN112" i="1"/>
  <c r="AL112" i="1"/>
  <c r="L112" i="1"/>
  <c r="K112" i="1"/>
  <c r="AS111" i="1"/>
  <c r="AP111" i="1"/>
  <c r="AN111" i="1"/>
  <c r="AL111" i="1"/>
  <c r="L111" i="1"/>
  <c r="K111" i="1"/>
  <c r="AS110" i="1"/>
  <c r="AP110" i="1"/>
  <c r="AN110" i="1"/>
  <c r="AL110" i="1"/>
  <c r="L110" i="1"/>
  <c r="K110" i="1"/>
  <c r="AS109" i="1"/>
  <c r="AP109" i="1"/>
  <c r="AN109" i="1"/>
  <c r="AL109" i="1"/>
  <c r="L109" i="1"/>
  <c r="K109" i="1"/>
  <c r="AS108" i="1"/>
  <c r="AP108" i="1"/>
  <c r="AN108" i="1"/>
  <c r="AL108" i="1"/>
  <c r="L108" i="1"/>
  <c r="K108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S82" i="1"/>
  <c r="AP82" i="1"/>
  <c r="AN82" i="1"/>
  <c r="AL82" i="1"/>
  <c r="L82" i="1"/>
  <c r="K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N121" i="1" l="1"/>
  <c r="K121" i="1"/>
  <c r="AS121" i="1"/>
  <c r="AT35" i="1" s="1"/>
  <c r="AU35" i="1" s="1"/>
  <c r="L121" i="1"/>
  <c r="AL121" i="1"/>
  <c r="AP121" i="1"/>
  <c r="AT77" i="1" l="1"/>
  <c r="AU77" i="1" s="1"/>
  <c r="AT32" i="1"/>
  <c r="AU32" i="1" s="1"/>
  <c r="AT94" i="1"/>
  <c r="AU94" i="1" s="1"/>
  <c r="AT68" i="1"/>
  <c r="AU68" i="1" s="1"/>
  <c r="AT104" i="1"/>
  <c r="AU104" i="1" s="1"/>
  <c r="AT3" i="1"/>
  <c r="AU3" i="1" s="1"/>
  <c r="AT40" i="1"/>
  <c r="AU40" i="1" s="1"/>
  <c r="AT56" i="1"/>
  <c r="AU56" i="1" s="1"/>
  <c r="AT57" i="1"/>
  <c r="AU57" i="1" s="1"/>
  <c r="AT42" i="1"/>
  <c r="AU42" i="1" s="1"/>
  <c r="AT59" i="1"/>
  <c r="AU59" i="1" s="1"/>
  <c r="AT6" i="1"/>
  <c r="AU6" i="1" s="1"/>
  <c r="AT97" i="1"/>
  <c r="AU97" i="1" s="1"/>
  <c r="AT37" i="1"/>
  <c r="AU37" i="1" s="1"/>
  <c r="AT95" i="1"/>
  <c r="AU95" i="1" s="1"/>
  <c r="AT91" i="1"/>
  <c r="AU91" i="1" s="1"/>
  <c r="AT25" i="1"/>
  <c r="AU25" i="1" s="1"/>
  <c r="AT109" i="1"/>
  <c r="AU109" i="1" s="1"/>
  <c r="AT24" i="1"/>
  <c r="AU24" i="1" s="1"/>
  <c r="AT86" i="1"/>
  <c r="AU86" i="1" s="1"/>
  <c r="AT13" i="1"/>
  <c r="AU13" i="1" s="1"/>
  <c r="AT21" i="1"/>
  <c r="AU21" i="1" s="1"/>
  <c r="AT76" i="1"/>
  <c r="AU76" i="1" s="1"/>
  <c r="AT84" i="1"/>
  <c r="AU84" i="1" s="1"/>
  <c r="AT14" i="1"/>
  <c r="AU14" i="1" s="1"/>
  <c r="AT83" i="1"/>
  <c r="AU83" i="1" s="1"/>
  <c r="AT51" i="1"/>
  <c r="AU51" i="1" s="1"/>
  <c r="AT7" i="1"/>
  <c r="AU7" i="1" s="1"/>
  <c r="AT66" i="1"/>
  <c r="AU66" i="1" s="1"/>
  <c r="AT88" i="1"/>
  <c r="AU88" i="1" s="1"/>
  <c r="AT54" i="1"/>
  <c r="AU54" i="1" s="1"/>
  <c r="AT81" i="1"/>
  <c r="AU81" i="1" s="1"/>
  <c r="AT103" i="1"/>
  <c r="AU103" i="1" s="1"/>
  <c r="AT73" i="1"/>
  <c r="AU73" i="1" s="1"/>
  <c r="AT39" i="1"/>
  <c r="AU39" i="1" s="1"/>
  <c r="AT28" i="1"/>
  <c r="AU28" i="1" s="1"/>
  <c r="AT114" i="1"/>
  <c r="AU114" i="1" s="1"/>
  <c r="AT64" i="1"/>
  <c r="AU64" i="1" s="1"/>
  <c r="AT36" i="1"/>
  <c r="AU36" i="1" s="1"/>
  <c r="AT9" i="1"/>
  <c r="AU9" i="1" s="1"/>
  <c r="AT23" i="1"/>
  <c r="AU23" i="1" s="1"/>
  <c r="AT118" i="1"/>
  <c r="AU118" i="1" s="1"/>
  <c r="AT67" i="1"/>
  <c r="AU67" i="1" s="1"/>
  <c r="AT10" i="1"/>
  <c r="AU10" i="1" s="1"/>
  <c r="AT113" i="1"/>
  <c r="AU113" i="1" s="1"/>
  <c r="AT65" i="1"/>
  <c r="AU65" i="1" s="1"/>
  <c r="AT48" i="1"/>
  <c r="AU48" i="1" s="1"/>
  <c r="AT19" i="1"/>
  <c r="AU19" i="1" s="1"/>
  <c r="AT52" i="1"/>
  <c r="AU52" i="1" s="1"/>
  <c r="AT69" i="1"/>
  <c r="AU69" i="1" s="1"/>
  <c r="AT33" i="1"/>
  <c r="AU33" i="1" s="1"/>
  <c r="AT85" i="1"/>
  <c r="AU85" i="1" s="1"/>
  <c r="AT115" i="1"/>
  <c r="AU115" i="1" s="1"/>
  <c r="AT44" i="1"/>
  <c r="AU44" i="1" s="1"/>
  <c r="AT8" i="1"/>
  <c r="AU8" i="1" s="1"/>
  <c r="AT90" i="1"/>
  <c r="AU90" i="1" s="1"/>
  <c r="AT62" i="1"/>
  <c r="AU62" i="1" s="1"/>
  <c r="AT45" i="1"/>
  <c r="AU45" i="1" s="1"/>
  <c r="AT17" i="1"/>
  <c r="AU17" i="1" s="1"/>
  <c r="AT99" i="1"/>
  <c r="AU99" i="1" s="1"/>
  <c r="AT108" i="1"/>
  <c r="AU108" i="1" s="1"/>
  <c r="AT41" i="1"/>
  <c r="AU41" i="1" s="1"/>
  <c r="AT106" i="1"/>
  <c r="AU106" i="1" s="1"/>
  <c r="AT15" i="1"/>
  <c r="AU15" i="1" s="1"/>
  <c r="AT79" i="1"/>
  <c r="AU79" i="1" s="1"/>
  <c r="AT89" i="1"/>
  <c r="AU89" i="1" s="1"/>
  <c r="AT5" i="1"/>
  <c r="AU5" i="1" s="1"/>
  <c r="AT100" i="1"/>
  <c r="AU100" i="1" s="1"/>
  <c r="AT87" i="1"/>
  <c r="AU87" i="1" s="1"/>
  <c r="AT53" i="1"/>
  <c r="AU53" i="1" s="1"/>
  <c r="AT20" i="1"/>
  <c r="AU20" i="1" s="1"/>
  <c r="AT98" i="1"/>
  <c r="AU98" i="1" s="1"/>
  <c r="AT110" i="1"/>
  <c r="AU110" i="1" s="1"/>
  <c r="AT70" i="1"/>
  <c r="AU70" i="1" s="1"/>
  <c r="AT58" i="1"/>
  <c r="AU58" i="1" s="1"/>
  <c r="AT47" i="1"/>
  <c r="AU47" i="1" s="1"/>
  <c r="AT27" i="1"/>
  <c r="AU27" i="1" s="1"/>
  <c r="AT11" i="1"/>
  <c r="AU11" i="1" s="1"/>
  <c r="AT55" i="1"/>
  <c r="AU55" i="1" s="1"/>
  <c r="AT49" i="1"/>
  <c r="AU49" i="1" s="1"/>
  <c r="AT117" i="1"/>
  <c r="AU117" i="1" s="1"/>
  <c r="AT26" i="1"/>
  <c r="AU26" i="1" s="1"/>
  <c r="AT60" i="1"/>
  <c r="AU60" i="1" s="1"/>
  <c r="AT93" i="1"/>
  <c r="AU93" i="1" s="1"/>
  <c r="AT80" i="1"/>
  <c r="AU80" i="1" s="1"/>
  <c r="AT120" i="1"/>
  <c r="AU120" i="1" s="1"/>
  <c r="AT30" i="1"/>
  <c r="AU30" i="1" s="1"/>
  <c r="AT63" i="1"/>
  <c r="AU63" i="1" s="1"/>
  <c r="AT105" i="1"/>
  <c r="AU105" i="1" s="1"/>
  <c r="AT75" i="1"/>
  <c r="AU75" i="1" s="1"/>
  <c r="AT29" i="1"/>
  <c r="AU29" i="1" s="1"/>
  <c r="AT112" i="1"/>
  <c r="AU112" i="1" s="1"/>
  <c r="AT71" i="1"/>
  <c r="AU71" i="1" s="1"/>
  <c r="AT31" i="1"/>
  <c r="AU31" i="1" s="1"/>
  <c r="AT4" i="1"/>
  <c r="AU4" i="1" s="1"/>
  <c r="AT119" i="1"/>
  <c r="AU119" i="1" s="1"/>
  <c r="AT78" i="1"/>
  <c r="AU78" i="1" s="1"/>
  <c r="AT61" i="1"/>
  <c r="AU61" i="1" s="1"/>
  <c r="AT50" i="1"/>
  <c r="AU50" i="1" s="1"/>
  <c r="AT34" i="1"/>
  <c r="AU34" i="1" s="1"/>
  <c r="AT16" i="1"/>
  <c r="AU16" i="1" s="1"/>
  <c r="AT43" i="1"/>
  <c r="AU43" i="1" s="1"/>
  <c r="AT12" i="1"/>
  <c r="AU12" i="1" s="1"/>
  <c r="AT111" i="1"/>
  <c r="AU111" i="1" s="1"/>
  <c r="AT18" i="1"/>
  <c r="AU18" i="1" s="1"/>
  <c r="AT46" i="1"/>
  <c r="AU46" i="1" s="1"/>
  <c r="AT82" i="1"/>
  <c r="AU82" i="1" s="1"/>
  <c r="AT101" i="1"/>
  <c r="AU101" i="1" s="1"/>
  <c r="AT22" i="1"/>
  <c r="AU22" i="1" s="1"/>
  <c r="C124" i="1"/>
  <c r="AT72" i="1"/>
  <c r="AU72" i="1" s="1"/>
  <c r="AT96" i="1"/>
  <c r="AU96" i="1" s="1"/>
  <c r="AT92" i="1"/>
  <c r="AU92" i="1" s="1"/>
  <c r="AT38" i="1"/>
  <c r="AU38" i="1" s="1"/>
  <c r="AT102" i="1"/>
  <c r="AU102" i="1" s="1"/>
  <c r="AT116" i="1"/>
  <c r="AU116" i="1" s="1"/>
  <c r="AT121" i="1" l="1"/>
  <c r="AU121" i="1"/>
</calcChain>
</file>

<file path=xl/sharedStrings.xml><?xml version="1.0" encoding="utf-8"?>
<sst xmlns="http://schemas.openxmlformats.org/spreadsheetml/2006/main" count="935" uniqueCount="163">
  <si>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</si>
  <si>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</si>
  <si>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</si>
  <si>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</si>
  <si>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</si>
  <si>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</si>
  <si>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</si>
  <si>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</si>
  <si>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</si>
  <si>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</si>
  <si>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</si>
  <si>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</si>
  <si>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</si>
  <si>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</si>
  <si>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</si>
  <si>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</si>
  <si>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</si>
  <si>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</si>
  <si>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</si>
  <si>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</si>
  <si>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</si>
  <si>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</si>
  <si>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</si>
  <si>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</si>
  <si>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</si>
  <si>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</si>
  <si>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</si>
  <si>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</si>
  <si>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</si>
  <si>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</si>
  <si>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</si>
  <si>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</si>
  <si>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</si>
  <si>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</si>
  <si>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</si>
  <si>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</si>
  <si>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</si>
  <si>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</si>
  <si>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</si>
  <si>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</si>
  <si>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</si>
  <si>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</si>
  <si>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</si>
  <si>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</si>
  <si>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</si>
  <si>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</si>
  <si>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</si>
  <si>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</si>
  <si>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</si>
  <si>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13-014-0050</t>
  </si>
  <si>
    <t>SCHREIER/DAVID J/REV TRUST</t>
  </si>
  <si>
    <t>2119 111TH ST</t>
  </si>
  <si>
    <t>CURRIE MN 56123</t>
  </si>
  <si>
    <t>SWSW</t>
  </si>
  <si>
    <t>14</t>
  </si>
  <si>
    <t>106</t>
  </si>
  <si>
    <t>40</t>
  </si>
  <si>
    <t>13-015-0040</t>
  </si>
  <si>
    <t>BARRETT/RANDALL/&amp;</t>
  </si>
  <si>
    <t>2257 111TH ST</t>
  </si>
  <si>
    <t>AVOCA MN 56114</t>
  </si>
  <si>
    <t>SWNW</t>
  </si>
  <si>
    <t>15</t>
  </si>
  <si>
    <t>SENW</t>
  </si>
  <si>
    <t>13-015-0050</t>
  </si>
  <si>
    <t>BARRETT/RANDALL W &amp; DAWN R</t>
  </si>
  <si>
    <t>SWSE</t>
  </si>
  <si>
    <t>SESE</t>
  </si>
  <si>
    <t>13-015-0051</t>
  </si>
  <si>
    <t>BARRETT/RANDALL W</t>
  </si>
  <si>
    <t>SESW</t>
  </si>
  <si>
    <t>NESW</t>
  </si>
  <si>
    <t>NWSE</t>
  </si>
  <si>
    <t>13-015-0060</t>
  </si>
  <si>
    <t>ONKEN/DIANE J/TRUST</t>
  </si>
  <si>
    <t>9189 COACHHOUSE LN</t>
  </si>
  <si>
    <t>ESTERO FL 33928</t>
  </si>
  <si>
    <t>NWSW</t>
  </si>
  <si>
    <t>13-015-0070</t>
  </si>
  <si>
    <t>STENEN/JOHN &amp; THERESA</t>
  </si>
  <si>
    <t>942 210TH AVE</t>
  </si>
  <si>
    <t>AVOCA MN 56114-1025</t>
  </si>
  <si>
    <t>13-015-0080</t>
  </si>
  <si>
    <t>13-021-0010</t>
  </si>
  <si>
    <t>BOSE/JEFFREY A &amp; BRENDA K</t>
  </si>
  <si>
    <t>975 130TH AVE</t>
  </si>
  <si>
    <t>HADLEY MN 56151-2056</t>
  </si>
  <si>
    <t>SENE</t>
  </si>
  <si>
    <t>21</t>
  </si>
  <si>
    <t>NENE</t>
  </si>
  <si>
    <t>SWNE</t>
  </si>
  <si>
    <t>13-021-0020</t>
  </si>
  <si>
    <t>PICK/ADAM R/ET AL (2)</t>
  </si>
  <si>
    <t>25 LIME LAKE DR</t>
  </si>
  <si>
    <t>NWNE</t>
  </si>
  <si>
    <t>NENW</t>
  </si>
  <si>
    <t>13-021-0030</t>
  </si>
  <si>
    <t>JARMER/GERALD/REV LVG TRUST</t>
  </si>
  <si>
    <t>33846 COUNTY RD 13</t>
  </si>
  <si>
    <t>WESTBROOK MN 56183-1300</t>
  </si>
  <si>
    <t>NESE</t>
  </si>
  <si>
    <t>13-021-0040</t>
  </si>
  <si>
    <t>JARMER/JACE &amp; WHITNEY</t>
  </si>
  <si>
    <t>32260 240TH ST</t>
  </si>
  <si>
    <t>WALNUT GROVE MN 56180</t>
  </si>
  <si>
    <t>13-021-0041</t>
  </si>
  <si>
    <t>JARMER/CODY &amp; ROCHELLE</t>
  </si>
  <si>
    <t>218 1ST AVE</t>
  </si>
  <si>
    <t>WESTBROOK MN 56183-1103</t>
  </si>
  <si>
    <t>13-021-0050</t>
  </si>
  <si>
    <t>CUPERUS INC</t>
  </si>
  <si>
    <t>88 150TH AVE</t>
  </si>
  <si>
    <t>IONA MN 56141-1036</t>
  </si>
  <si>
    <t>13-022-0010</t>
  </si>
  <si>
    <t>UITTENBOGAARD JR/JOHN/RLT &amp;</t>
  </si>
  <si>
    <t>4 LAKESIDE DR</t>
  </si>
  <si>
    <t>FULDA MN 56131-9563</t>
  </si>
  <si>
    <t>22</t>
  </si>
  <si>
    <t>13-022-0011</t>
  </si>
  <si>
    <t>FREESE/MARC A &amp; DAWN K/&amp; C/O PRAIRIE HOLDINGS GROUP</t>
  </si>
  <si>
    <t>1525 BIOSCIENCE DR SUITE 1</t>
  </si>
  <si>
    <t>WORTHINGTON MN 56187</t>
  </si>
  <si>
    <t>13-022-0020</t>
  </si>
  <si>
    <t>HOLINKA/RONALD/REV LVG TRUS</t>
  </si>
  <si>
    <t>833 220TH AVE</t>
  </si>
  <si>
    <t>AVOCA MN 56114-1031</t>
  </si>
  <si>
    <t>NWNW</t>
  </si>
  <si>
    <t>13-022-0021</t>
  </si>
  <si>
    <t>PICK/ADAM</t>
  </si>
  <si>
    <t>1956 81ST ST</t>
  </si>
  <si>
    <t>13-022-0030</t>
  </si>
  <si>
    <t>13-022-0040</t>
  </si>
  <si>
    <t>PIERSON/DOUGLAS C/REV TRUST</t>
  </si>
  <si>
    <t>2033 28TH ST</t>
  </si>
  <si>
    <t>SLAYTON MN 56172</t>
  </si>
  <si>
    <t>13-022-0050</t>
  </si>
  <si>
    <t>KIRLIN/JULIE M &amp; DANIEL</t>
  </si>
  <si>
    <t>806 210TH AVE</t>
  </si>
  <si>
    <t>AVOCA MN 56114-1026</t>
  </si>
  <si>
    <t>13-023-0020</t>
  </si>
  <si>
    <t>23</t>
  </si>
  <si>
    <t>13-027-0021</t>
  </si>
  <si>
    <t>PIERSON/TRAVIS R &amp; DAISY MA</t>
  </si>
  <si>
    <t>772 210TH AVE</t>
  </si>
  <si>
    <t>AVOCA MN 56114-1027</t>
  </si>
  <si>
    <t>27</t>
  </si>
  <si>
    <t>13-027-0030</t>
  </si>
  <si>
    <t>13-028-0010</t>
  </si>
  <si>
    <t>DEBOOM FARM PARTNERSHIP</t>
  </si>
  <si>
    <t>301 SOUTH O'CONNELL</t>
  </si>
  <si>
    <t>MARSHALL MN 56258</t>
  </si>
  <si>
    <t>28</t>
  </si>
  <si>
    <t>13-028-0011</t>
  </si>
  <si>
    <t>16</t>
  </si>
  <si>
    <t>220TH AVE</t>
  </si>
  <si>
    <t>81ST ST</t>
  </si>
  <si>
    <t>TOTAL WATERSHED ACRES:</t>
  </si>
  <si>
    <t>LIME LAKE TWP RDS</t>
  </si>
  <si>
    <t>CR 7</t>
  </si>
  <si>
    <t>CR 38</t>
  </si>
  <si>
    <t>MURRAY CO RDS</t>
  </si>
  <si>
    <t>3051 20TH STREET</t>
  </si>
  <si>
    <t>2341 111TH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</si>
</sst>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4"/>
  <sheetViews>
    <sheetView tabSelected="1" workbookViewId="0">
      <pane xSplit="1" ySplit="2" topLeftCell="B50" activePane="bottomRight" state="frozen"/>
      <selection pane="topRight" activeCell="B1" sqref="B1"/>
      <selection pane="bottomLeft" activeCell="A3" sqref="A3"/>
      <selection pane="bottomRight" activeCell="AR133" sqref="AR133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4225.8</v>
      </c>
      <c r="AN1" s="5">
        <v>7043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80</v>
      </c>
      <c r="J3" s="2">
        <v>37.76</v>
      </c>
      <c r="K3" s="2">
        <f t="shared" ref="K3:K31" si="0">SUM(N3,P3,R3,T3,V3,X3,Z3,AB3,AE3,AG3,AI3)</f>
        <v>0.51</v>
      </c>
      <c r="L3" s="2">
        <f t="shared" ref="L3:L31" si="1">SUM(M3,AD3,AK3,AM3,AO3,AQ3,AR3)</f>
        <v>0</v>
      </c>
      <c r="P3" s="6">
        <v>0.51</v>
      </c>
      <c r="Q3" s="5">
        <v>1010.75625</v>
      </c>
      <c r="AL3" s="5" t="str">
        <f t="shared" ref="AL3:AL31" si="2">IF(AK3&gt;0,AK3*$AL$1,"")</f>
        <v/>
      </c>
      <c r="AN3" s="5" t="str">
        <f t="shared" ref="AN3:AN31" si="3">IF(AM3&gt;0,AM3*$AN$1,"")</f>
        <v/>
      </c>
      <c r="AP3" s="5" t="str">
        <f t="shared" ref="AP3:AP31" si="4">IF(AO3&gt;0,AO3*$AP$1,"")</f>
        <v/>
      </c>
      <c r="AS3" s="5">
        <f t="shared" ref="AS3:AS31" si="5">SUM(O3,Q3,S3,U3,W3,Y3,AA3,AC3,AF3,AH3,AJ3)</f>
        <v>1010.75625</v>
      </c>
      <c r="AT3" s="11">
        <f t="shared" ref="AT3:AT34" si="6">(AS3/$AS$121)*100</f>
        <v>7.8380926130093204E-2</v>
      </c>
      <c r="AU3" s="5">
        <f t="shared" ref="AU3:AU31" si="7">(AT3/100)*$AU$1</f>
        <v>78.380926130093201</v>
      </c>
    </row>
    <row r="4" spans="1:47" x14ac:dyDescent="0.25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55</v>
      </c>
      <c r="H4" s="1" t="s">
        <v>56</v>
      </c>
      <c r="I4" s="2">
        <v>159</v>
      </c>
      <c r="J4" s="2">
        <v>37.869999999999997</v>
      </c>
      <c r="K4" s="2">
        <f t="shared" si="0"/>
        <v>23.970000000000002</v>
      </c>
      <c r="L4" s="2">
        <f t="shared" si="1"/>
        <v>0</v>
      </c>
      <c r="P4" s="6">
        <v>0.13</v>
      </c>
      <c r="Q4" s="5">
        <v>206.11500000000001</v>
      </c>
      <c r="R4" s="7">
        <v>0.74</v>
      </c>
      <c r="S4" s="5">
        <v>690.42</v>
      </c>
      <c r="T4" s="8">
        <v>23.1</v>
      </c>
      <c r="U4" s="5">
        <v>6465.6900000000014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7362.2250000000013</v>
      </c>
      <c r="AT4" s="11">
        <f t="shared" si="6"/>
        <v>0.5709170869614959</v>
      </c>
      <c r="AU4" s="5">
        <f t="shared" si="7"/>
        <v>570.9170869614959</v>
      </c>
    </row>
    <row r="5" spans="1:47" x14ac:dyDescent="0.25">
      <c r="A5" s="1" t="s">
        <v>57</v>
      </c>
      <c r="B5" s="1" t="s">
        <v>58</v>
      </c>
      <c r="C5" s="1" t="s">
        <v>59</v>
      </c>
      <c r="D5" s="1" t="s">
        <v>60</v>
      </c>
      <c r="E5" s="1" t="s">
        <v>63</v>
      </c>
      <c r="F5" s="1" t="s">
        <v>62</v>
      </c>
      <c r="G5" s="1" t="s">
        <v>55</v>
      </c>
      <c r="H5" s="1" t="s">
        <v>56</v>
      </c>
      <c r="I5" s="2">
        <v>159</v>
      </c>
      <c r="J5" s="2">
        <v>39.619999999999997</v>
      </c>
      <c r="K5" s="2">
        <f t="shared" si="0"/>
        <v>3.73</v>
      </c>
      <c r="L5" s="2">
        <f t="shared" si="1"/>
        <v>0</v>
      </c>
      <c r="T5" s="8">
        <v>3.73</v>
      </c>
      <c r="U5" s="5">
        <v>1044.027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1044.027</v>
      </c>
      <c r="AT5" s="11">
        <f t="shared" si="6"/>
        <v>8.0960966766045542E-2</v>
      </c>
      <c r="AU5" s="5">
        <f t="shared" si="7"/>
        <v>80.960966766045544</v>
      </c>
    </row>
    <row r="6" spans="1:47" x14ac:dyDescent="0.25">
      <c r="A6" s="1" t="s">
        <v>64</v>
      </c>
      <c r="B6" s="1" t="s">
        <v>65</v>
      </c>
      <c r="C6" s="1" t="s">
        <v>59</v>
      </c>
      <c r="D6" s="1" t="s">
        <v>60</v>
      </c>
      <c r="E6" s="1" t="s">
        <v>66</v>
      </c>
      <c r="F6" s="1" t="s">
        <v>62</v>
      </c>
      <c r="G6" s="1" t="s">
        <v>55</v>
      </c>
      <c r="H6" s="1" t="s">
        <v>56</v>
      </c>
      <c r="I6" s="2">
        <v>80</v>
      </c>
      <c r="J6" s="2">
        <v>0.21</v>
      </c>
      <c r="K6" s="2">
        <f t="shared" si="0"/>
        <v>0.15000000000000002</v>
      </c>
      <c r="L6" s="2">
        <f t="shared" si="1"/>
        <v>0</v>
      </c>
      <c r="P6" s="6">
        <v>0.02</v>
      </c>
      <c r="Q6" s="5">
        <v>31.71</v>
      </c>
      <c r="R6" s="7">
        <v>7.0000000000000007E-2</v>
      </c>
      <c r="S6" s="5">
        <v>65.31</v>
      </c>
      <c r="T6" s="8">
        <v>0.06</v>
      </c>
      <c r="U6" s="5">
        <v>16.794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113.81400000000001</v>
      </c>
      <c r="AT6" s="11">
        <f t="shared" si="6"/>
        <v>8.8259129998656226E-3</v>
      </c>
      <c r="AU6" s="5">
        <f t="shared" si="7"/>
        <v>8.8259129998656238</v>
      </c>
    </row>
    <row r="7" spans="1:47" x14ac:dyDescent="0.25">
      <c r="A7" s="1" t="s">
        <v>64</v>
      </c>
      <c r="B7" s="1" t="s">
        <v>65</v>
      </c>
      <c r="C7" s="1" t="s">
        <v>59</v>
      </c>
      <c r="D7" s="1" t="s">
        <v>60</v>
      </c>
      <c r="E7" s="1" t="s">
        <v>67</v>
      </c>
      <c r="F7" s="1" t="s">
        <v>62</v>
      </c>
      <c r="G7" s="1" t="s">
        <v>55</v>
      </c>
      <c r="H7" s="1" t="s">
        <v>56</v>
      </c>
      <c r="I7" s="2">
        <v>80</v>
      </c>
      <c r="J7" s="2">
        <v>37.89</v>
      </c>
      <c r="K7" s="2">
        <f t="shared" si="0"/>
        <v>19.47</v>
      </c>
      <c r="L7" s="2">
        <f t="shared" si="1"/>
        <v>0</v>
      </c>
      <c r="P7" s="6">
        <v>3.63</v>
      </c>
      <c r="Q7" s="5">
        <v>6460.9125000000004</v>
      </c>
      <c r="R7" s="7">
        <v>10.33</v>
      </c>
      <c r="S7" s="5">
        <v>10722.502500000001</v>
      </c>
      <c r="T7" s="8">
        <v>4.09</v>
      </c>
      <c r="U7" s="5">
        <v>1188.1755000000001</v>
      </c>
      <c r="Z7" s="9">
        <v>1.42</v>
      </c>
      <c r="AA7" s="5">
        <v>167.1003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18538.6908</v>
      </c>
      <c r="AT7" s="11">
        <f t="shared" si="6"/>
        <v>1.4376163928181878</v>
      </c>
      <c r="AU7" s="5">
        <f t="shared" si="7"/>
        <v>1437.6163928181877</v>
      </c>
    </row>
    <row r="8" spans="1:47" x14ac:dyDescent="0.25">
      <c r="A8" s="1" t="s">
        <v>68</v>
      </c>
      <c r="B8" s="1" t="s">
        <v>69</v>
      </c>
      <c r="C8" s="1" t="s">
        <v>59</v>
      </c>
      <c r="D8" s="1" t="s">
        <v>60</v>
      </c>
      <c r="E8" s="1" t="s">
        <v>66</v>
      </c>
      <c r="F8" s="1" t="s">
        <v>62</v>
      </c>
      <c r="G8" s="1" t="s">
        <v>55</v>
      </c>
      <c r="H8" s="1" t="s">
        <v>56</v>
      </c>
      <c r="I8" s="2">
        <v>80</v>
      </c>
      <c r="J8" s="2">
        <v>38.71</v>
      </c>
      <c r="K8" s="2">
        <f t="shared" si="0"/>
        <v>36.760000000000005</v>
      </c>
      <c r="L8" s="2">
        <f t="shared" si="1"/>
        <v>0</v>
      </c>
      <c r="P8" s="6">
        <v>2.73</v>
      </c>
      <c r="Q8" s="5">
        <v>4328.415</v>
      </c>
      <c r="R8" s="7">
        <v>18.96</v>
      </c>
      <c r="S8" s="5">
        <v>17689.68</v>
      </c>
      <c r="T8" s="8">
        <v>15.07</v>
      </c>
      <c r="U8" s="5">
        <v>4218.0929999999998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26236.188000000002</v>
      </c>
      <c r="AT8" s="11">
        <f t="shared" si="6"/>
        <v>2.0345327704510736</v>
      </c>
      <c r="AU8" s="5">
        <f t="shared" si="7"/>
        <v>2034.5327704510737</v>
      </c>
    </row>
    <row r="9" spans="1:47" x14ac:dyDescent="0.25">
      <c r="A9" s="1" t="s">
        <v>68</v>
      </c>
      <c r="B9" s="1" t="s">
        <v>69</v>
      </c>
      <c r="C9" s="1" t="s">
        <v>59</v>
      </c>
      <c r="D9" s="1" t="s">
        <v>60</v>
      </c>
      <c r="E9" s="1" t="s">
        <v>70</v>
      </c>
      <c r="F9" s="1" t="s">
        <v>62</v>
      </c>
      <c r="G9" s="1" t="s">
        <v>55</v>
      </c>
      <c r="H9" s="1" t="s">
        <v>56</v>
      </c>
      <c r="I9" s="2">
        <v>80</v>
      </c>
      <c r="J9" s="2">
        <v>0.18</v>
      </c>
      <c r="K9" s="2">
        <f t="shared" si="0"/>
        <v>0.18</v>
      </c>
      <c r="L9" s="2">
        <f t="shared" si="1"/>
        <v>0</v>
      </c>
      <c r="P9" s="6">
        <v>0.08</v>
      </c>
      <c r="Q9" s="5">
        <v>126.84</v>
      </c>
      <c r="R9" s="7">
        <v>9.9999999999999992E-2</v>
      </c>
      <c r="S9" s="5">
        <v>93.3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220.14</v>
      </c>
      <c r="AT9" s="11">
        <f t="shared" si="6"/>
        <v>1.7071155462336954E-2</v>
      </c>
      <c r="AU9" s="5">
        <f t="shared" si="7"/>
        <v>17.071155462336954</v>
      </c>
    </row>
    <row r="10" spans="1:47" x14ac:dyDescent="0.25">
      <c r="A10" s="1" t="s">
        <v>68</v>
      </c>
      <c r="B10" s="1" t="s">
        <v>69</v>
      </c>
      <c r="C10" s="1" t="s">
        <v>59</v>
      </c>
      <c r="D10" s="1" t="s">
        <v>60</v>
      </c>
      <c r="E10" s="1" t="s">
        <v>71</v>
      </c>
      <c r="F10" s="1" t="s">
        <v>62</v>
      </c>
      <c r="G10" s="1" t="s">
        <v>55</v>
      </c>
      <c r="H10" s="1" t="s">
        <v>56</v>
      </c>
      <c r="I10" s="2">
        <v>80</v>
      </c>
      <c r="J10" s="2">
        <v>0.21</v>
      </c>
      <c r="K10" s="2">
        <f t="shared" si="0"/>
        <v>0.18</v>
      </c>
      <c r="L10" s="2">
        <f t="shared" si="1"/>
        <v>0</v>
      </c>
      <c r="P10" s="6">
        <v>0.06</v>
      </c>
      <c r="Q10" s="5">
        <v>95.13</v>
      </c>
      <c r="R10" s="7">
        <v>0.12</v>
      </c>
      <c r="S10" s="5">
        <v>111.96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207.08999999999997</v>
      </c>
      <c r="AT10" s="11">
        <f t="shared" si="6"/>
        <v>1.6059169549810844E-2</v>
      </c>
      <c r="AU10" s="5">
        <f t="shared" si="7"/>
        <v>16.059169549810846</v>
      </c>
    </row>
    <row r="11" spans="1:47" x14ac:dyDescent="0.25">
      <c r="A11" s="1" t="s">
        <v>68</v>
      </c>
      <c r="B11" s="1" t="s">
        <v>69</v>
      </c>
      <c r="C11" s="1" t="s">
        <v>59</v>
      </c>
      <c r="D11" s="1" t="s">
        <v>60</v>
      </c>
      <c r="E11" s="1" t="s">
        <v>72</v>
      </c>
      <c r="F11" s="1" t="s">
        <v>62</v>
      </c>
      <c r="G11" s="1" t="s">
        <v>55</v>
      </c>
      <c r="H11" s="1" t="s">
        <v>56</v>
      </c>
      <c r="I11" s="2">
        <v>80</v>
      </c>
      <c r="J11" s="2">
        <v>40.25</v>
      </c>
      <c r="K11" s="2">
        <f t="shared" si="0"/>
        <v>18.509999999999998</v>
      </c>
      <c r="L11" s="2">
        <f t="shared" si="1"/>
        <v>0</v>
      </c>
      <c r="P11" s="6">
        <v>4.0999999999999996</v>
      </c>
      <c r="Q11" s="5">
        <v>6500.5499999999993</v>
      </c>
      <c r="R11" s="7">
        <v>14.41</v>
      </c>
      <c r="S11" s="5">
        <v>13444.53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19945.080000000002</v>
      </c>
      <c r="AT11" s="11">
        <f t="shared" si="6"/>
        <v>1.5466773934257636</v>
      </c>
      <c r="AU11" s="5">
        <f t="shared" si="7"/>
        <v>1546.6773934257635</v>
      </c>
    </row>
    <row r="12" spans="1:47" x14ac:dyDescent="0.25">
      <c r="A12" s="1" t="s">
        <v>73</v>
      </c>
      <c r="B12" s="1" t="s">
        <v>74</v>
      </c>
      <c r="C12" s="1" t="s">
        <v>75</v>
      </c>
      <c r="D12" s="1" t="s">
        <v>76</v>
      </c>
      <c r="E12" s="1" t="s">
        <v>77</v>
      </c>
      <c r="F12" s="1" t="s">
        <v>62</v>
      </c>
      <c r="G12" s="1" t="s">
        <v>55</v>
      </c>
      <c r="H12" s="1" t="s">
        <v>56</v>
      </c>
      <c r="I12" s="2">
        <v>117.7</v>
      </c>
      <c r="J12" s="2">
        <v>36.61</v>
      </c>
      <c r="K12" s="2">
        <f t="shared" si="0"/>
        <v>26.05</v>
      </c>
      <c r="L12" s="2">
        <f t="shared" si="1"/>
        <v>0</v>
      </c>
      <c r="P12" s="6">
        <v>7.55</v>
      </c>
      <c r="Q12" s="5">
        <v>11970.525</v>
      </c>
      <c r="R12" s="7">
        <v>13.38</v>
      </c>
      <c r="S12" s="5">
        <v>12483.54</v>
      </c>
      <c r="T12" s="8">
        <v>1.32</v>
      </c>
      <c r="U12" s="5">
        <v>369.46800000000002</v>
      </c>
      <c r="Z12" s="9">
        <v>1.98</v>
      </c>
      <c r="AA12" s="5">
        <v>221.6808</v>
      </c>
      <c r="AB12" s="10">
        <v>1.82</v>
      </c>
      <c r="AC12" s="5">
        <v>183.39230000000001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25228.606100000001</v>
      </c>
      <c r="AT12" s="11">
        <f t="shared" si="6"/>
        <v>1.9563980050475265</v>
      </c>
      <c r="AU12" s="5">
        <f t="shared" si="7"/>
        <v>1956.3980050475263</v>
      </c>
    </row>
    <row r="13" spans="1:47" x14ac:dyDescent="0.25">
      <c r="A13" s="1" t="s">
        <v>73</v>
      </c>
      <c r="B13" s="1" t="s">
        <v>74</v>
      </c>
      <c r="C13" s="1" t="s">
        <v>75</v>
      </c>
      <c r="D13" s="1" t="s">
        <v>76</v>
      </c>
      <c r="E13" s="1" t="s">
        <v>70</v>
      </c>
      <c r="F13" s="1" t="s">
        <v>62</v>
      </c>
      <c r="G13" s="1" t="s">
        <v>55</v>
      </c>
      <c r="H13" s="1" t="s">
        <v>56</v>
      </c>
      <c r="I13" s="2">
        <v>117.7</v>
      </c>
      <c r="J13" s="2">
        <v>38.53</v>
      </c>
      <c r="K13" s="2">
        <f t="shared" si="0"/>
        <v>38.54</v>
      </c>
      <c r="L13" s="2">
        <f t="shared" si="1"/>
        <v>0</v>
      </c>
      <c r="P13" s="6">
        <v>20.7</v>
      </c>
      <c r="Q13" s="5">
        <v>32819.85</v>
      </c>
      <c r="R13" s="7">
        <v>17.84</v>
      </c>
      <c r="S13" s="5">
        <v>16644.72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49464.57</v>
      </c>
      <c r="AT13" s="11">
        <f t="shared" si="6"/>
        <v>3.8358197708169741</v>
      </c>
      <c r="AU13" s="5">
        <f t="shared" si="7"/>
        <v>3835.8197708169741</v>
      </c>
    </row>
    <row r="14" spans="1:47" x14ac:dyDescent="0.25">
      <c r="A14" s="1" t="s">
        <v>73</v>
      </c>
      <c r="B14" s="1" t="s">
        <v>74</v>
      </c>
      <c r="C14" s="1" t="s">
        <v>75</v>
      </c>
      <c r="D14" s="1" t="s">
        <v>76</v>
      </c>
      <c r="E14" s="1" t="s">
        <v>53</v>
      </c>
      <c r="F14" s="1" t="s">
        <v>62</v>
      </c>
      <c r="G14" s="1" t="s">
        <v>55</v>
      </c>
      <c r="H14" s="1" t="s">
        <v>56</v>
      </c>
      <c r="I14" s="2">
        <v>117.7</v>
      </c>
      <c r="J14" s="2">
        <v>0.19</v>
      </c>
      <c r="K14" s="2">
        <f t="shared" si="0"/>
        <v>0.18</v>
      </c>
      <c r="L14" s="2">
        <f t="shared" si="1"/>
        <v>0</v>
      </c>
      <c r="P14" s="6">
        <v>0.02</v>
      </c>
      <c r="Q14" s="5">
        <v>31.71</v>
      </c>
      <c r="R14" s="7">
        <v>0.16</v>
      </c>
      <c r="S14" s="5">
        <v>149.28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180.99</v>
      </c>
      <c r="AT14" s="11">
        <f t="shared" si="6"/>
        <v>1.4035197724758633E-2</v>
      </c>
      <c r="AU14" s="5">
        <f t="shared" si="7"/>
        <v>14.035197724758634</v>
      </c>
    </row>
    <row r="15" spans="1:47" x14ac:dyDescent="0.25">
      <c r="A15" s="1" t="s">
        <v>73</v>
      </c>
      <c r="B15" s="1" t="s">
        <v>74</v>
      </c>
      <c r="C15" s="1" t="s">
        <v>75</v>
      </c>
      <c r="D15" s="1" t="s">
        <v>76</v>
      </c>
      <c r="E15" s="1" t="s">
        <v>61</v>
      </c>
      <c r="F15" s="1" t="s">
        <v>62</v>
      </c>
      <c r="G15" s="1" t="s">
        <v>55</v>
      </c>
      <c r="H15" s="1" t="s">
        <v>56</v>
      </c>
      <c r="I15" s="2">
        <v>117.7</v>
      </c>
      <c r="J15" s="2">
        <v>1.05</v>
      </c>
      <c r="K15" s="2">
        <f t="shared" si="0"/>
        <v>1.06</v>
      </c>
      <c r="L15" s="2">
        <f t="shared" si="1"/>
        <v>0</v>
      </c>
      <c r="P15" s="6">
        <v>0.15</v>
      </c>
      <c r="Q15" s="5">
        <v>237.82499999999999</v>
      </c>
      <c r="R15" s="7">
        <v>0.2</v>
      </c>
      <c r="S15" s="5">
        <v>186.6</v>
      </c>
      <c r="T15" s="8">
        <v>0.33</v>
      </c>
      <c r="U15" s="5">
        <v>92.36699999999999</v>
      </c>
      <c r="Z15" s="9">
        <v>0.1</v>
      </c>
      <c r="AA15" s="5">
        <v>11.196</v>
      </c>
      <c r="AB15" s="10">
        <v>0.28000000000000003</v>
      </c>
      <c r="AC15" s="5">
        <v>28.214200000000002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556.20219999999995</v>
      </c>
      <c r="AT15" s="11">
        <f t="shared" si="6"/>
        <v>4.3131708116170758E-2</v>
      </c>
      <c r="AU15" s="5">
        <f t="shared" si="7"/>
        <v>43.131708116170756</v>
      </c>
    </row>
    <row r="16" spans="1:47" x14ac:dyDescent="0.25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71</v>
      </c>
      <c r="F16" s="1" t="s">
        <v>62</v>
      </c>
      <c r="G16" s="1" t="s">
        <v>55</v>
      </c>
      <c r="H16" s="1" t="s">
        <v>56</v>
      </c>
      <c r="I16" s="2">
        <v>117.7</v>
      </c>
      <c r="J16" s="2">
        <v>40.35</v>
      </c>
      <c r="K16" s="2">
        <f t="shared" si="0"/>
        <v>38.82</v>
      </c>
      <c r="L16" s="2">
        <f t="shared" si="1"/>
        <v>0</v>
      </c>
      <c r="P16" s="6">
        <v>12.65</v>
      </c>
      <c r="Q16" s="5">
        <v>20056.575000000001</v>
      </c>
      <c r="R16" s="7">
        <v>23.52</v>
      </c>
      <c r="S16" s="5">
        <v>21944.16</v>
      </c>
      <c r="T16" s="8">
        <v>2.65</v>
      </c>
      <c r="U16" s="5">
        <v>741.7349999999999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42742.47</v>
      </c>
      <c r="AT16" s="11">
        <f t="shared" si="6"/>
        <v>3.3145423376681817</v>
      </c>
      <c r="AU16" s="5">
        <f t="shared" si="7"/>
        <v>3314.542337668182</v>
      </c>
    </row>
    <row r="17" spans="1:47" x14ac:dyDescent="0.25">
      <c r="A17" s="1" t="s">
        <v>73</v>
      </c>
      <c r="B17" s="1" t="s">
        <v>74</v>
      </c>
      <c r="C17" s="1" t="s">
        <v>75</v>
      </c>
      <c r="D17" s="1" t="s">
        <v>76</v>
      </c>
      <c r="E17" s="1" t="s">
        <v>63</v>
      </c>
      <c r="F17" s="1" t="s">
        <v>62</v>
      </c>
      <c r="G17" s="1" t="s">
        <v>55</v>
      </c>
      <c r="H17" s="1" t="s">
        <v>56</v>
      </c>
      <c r="I17" s="2">
        <v>117.7</v>
      </c>
      <c r="J17" s="2">
        <v>0.64</v>
      </c>
      <c r="K17" s="2">
        <f t="shared" si="0"/>
        <v>0.45</v>
      </c>
      <c r="L17" s="2">
        <f t="shared" si="1"/>
        <v>0</v>
      </c>
      <c r="T17" s="8">
        <v>0.45</v>
      </c>
      <c r="U17" s="5">
        <v>125.955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125.955</v>
      </c>
      <c r="AT17" s="11">
        <f t="shared" si="6"/>
        <v>9.7674088591743948E-3</v>
      </c>
      <c r="AU17" s="5">
        <f t="shared" si="7"/>
        <v>9.7674088591743953</v>
      </c>
    </row>
    <row r="18" spans="1:47" x14ac:dyDescent="0.25">
      <c r="A18" s="1" t="s">
        <v>78</v>
      </c>
      <c r="B18" s="1" t="s">
        <v>79</v>
      </c>
      <c r="C18" s="1" t="s">
        <v>80</v>
      </c>
      <c r="D18" s="1" t="s">
        <v>81</v>
      </c>
      <c r="E18" s="1" t="s">
        <v>77</v>
      </c>
      <c r="F18" s="1" t="s">
        <v>62</v>
      </c>
      <c r="G18" s="1" t="s">
        <v>55</v>
      </c>
      <c r="H18" s="1" t="s">
        <v>56</v>
      </c>
      <c r="I18" s="2">
        <v>2.2999999999999998</v>
      </c>
      <c r="J18" s="2">
        <v>1.92</v>
      </c>
      <c r="K18" s="2">
        <f t="shared" si="0"/>
        <v>0.25</v>
      </c>
      <c r="L18" s="2">
        <f t="shared" si="1"/>
        <v>0</v>
      </c>
      <c r="Z18" s="9">
        <v>0.11</v>
      </c>
      <c r="AA18" s="5">
        <v>12.3156</v>
      </c>
      <c r="AB18" s="10">
        <v>0.14000000000000001</v>
      </c>
      <c r="AC18" s="5">
        <v>14.107100000000001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26.422699999999999</v>
      </c>
      <c r="AT18" s="11">
        <f t="shared" si="6"/>
        <v>2.0489961816784349E-3</v>
      </c>
      <c r="AU18" s="5">
        <f t="shared" si="7"/>
        <v>2.0489961816784348</v>
      </c>
    </row>
    <row r="19" spans="1:47" x14ac:dyDescent="0.25">
      <c r="A19" s="1" t="s">
        <v>82</v>
      </c>
      <c r="B19" s="1" t="s">
        <v>74</v>
      </c>
      <c r="C19" s="1" t="s">
        <v>75</v>
      </c>
      <c r="D19" s="1" t="s">
        <v>76</v>
      </c>
      <c r="E19" s="1" t="s">
        <v>77</v>
      </c>
      <c r="F19" s="1" t="s">
        <v>62</v>
      </c>
      <c r="G19" s="1" t="s">
        <v>55</v>
      </c>
      <c r="H19" s="1" t="s">
        <v>56</v>
      </c>
      <c r="I19" s="2">
        <v>40</v>
      </c>
      <c r="J19" s="2">
        <v>0.35</v>
      </c>
      <c r="K19" s="2">
        <f t="shared" si="0"/>
        <v>0.12</v>
      </c>
      <c r="L19" s="2">
        <f t="shared" si="1"/>
        <v>0</v>
      </c>
      <c r="R19" s="7">
        <v>0.12</v>
      </c>
      <c r="S19" s="5">
        <v>111.96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111.96</v>
      </c>
      <c r="AT19" s="11">
        <f t="shared" si="6"/>
        <v>8.6821412081550167E-3</v>
      </c>
      <c r="AU19" s="5">
        <f t="shared" si="7"/>
        <v>8.6821412081550164</v>
      </c>
    </row>
    <row r="20" spans="1:47" x14ac:dyDescent="0.25">
      <c r="A20" s="1" t="s">
        <v>82</v>
      </c>
      <c r="B20" s="1" t="s">
        <v>74</v>
      </c>
      <c r="C20" s="1" t="s">
        <v>75</v>
      </c>
      <c r="D20" s="1" t="s">
        <v>76</v>
      </c>
      <c r="E20" s="1" t="s">
        <v>53</v>
      </c>
      <c r="F20" s="1" t="s">
        <v>62</v>
      </c>
      <c r="G20" s="1" t="s">
        <v>55</v>
      </c>
      <c r="H20" s="1" t="s">
        <v>56</v>
      </c>
      <c r="I20" s="2">
        <v>40</v>
      </c>
      <c r="J20" s="2">
        <v>36.78</v>
      </c>
      <c r="K20" s="2">
        <f t="shared" si="0"/>
        <v>24.02</v>
      </c>
      <c r="L20" s="2">
        <f t="shared" si="1"/>
        <v>0</v>
      </c>
      <c r="P20" s="6">
        <v>6.05</v>
      </c>
      <c r="Q20" s="5">
        <v>13314.23625</v>
      </c>
      <c r="R20" s="7">
        <v>17.97</v>
      </c>
      <c r="S20" s="5">
        <v>16856.977500000001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30171.213750000003</v>
      </c>
      <c r="AT20" s="11">
        <f t="shared" si="6"/>
        <v>2.339681477303754</v>
      </c>
      <c r="AU20" s="5">
        <f t="shared" si="7"/>
        <v>2339.681477303754</v>
      </c>
    </row>
    <row r="21" spans="1:47" x14ac:dyDescent="0.25">
      <c r="A21" s="1" t="s">
        <v>83</v>
      </c>
      <c r="B21" s="1" t="s">
        <v>84</v>
      </c>
      <c r="C21" s="1" t="s">
        <v>85</v>
      </c>
      <c r="D21" s="1" t="s">
        <v>86</v>
      </c>
      <c r="E21" s="1" t="s">
        <v>87</v>
      </c>
      <c r="F21" s="1" t="s">
        <v>88</v>
      </c>
      <c r="G21" s="1" t="s">
        <v>55</v>
      </c>
      <c r="H21" s="1" t="s">
        <v>56</v>
      </c>
      <c r="I21" s="2">
        <v>80</v>
      </c>
      <c r="J21" s="2">
        <v>38.24</v>
      </c>
      <c r="K21" s="2">
        <f t="shared" si="0"/>
        <v>38.230000000000004</v>
      </c>
      <c r="L21" s="2">
        <f t="shared" si="1"/>
        <v>0</v>
      </c>
      <c r="N21" s="4">
        <v>4.68</v>
      </c>
      <c r="O21" s="5">
        <v>9082.8675000000003</v>
      </c>
      <c r="P21" s="6">
        <v>23.46</v>
      </c>
      <c r="Q21" s="5">
        <v>38159.021249999998</v>
      </c>
      <c r="R21" s="7">
        <v>10.09</v>
      </c>
      <c r="S21" s="5">
        <v>9413.9699999999993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56655.858749999999</v>
      </c>
      <c r="AT21" s="11">
        <f t="shared" si="6"/>
        <v>4.3934812963271259</v>
      </c>
      <c r="AU21" s="5">
        <f t="shared" si="7"/>
        <v>4393.4812963271261</v>
      </c>
    </row>
    <row r="22" spans="1:47" x14ac:dyDescent="0.25">
      <c r="A22" s="1" t="s">
        <v>83</v>
      </c>
      <c r="B22" s="1" t="s">
        <v>84</v>
      </c>
      <c r="C22" s="1" t="s">
        <v>85</v>
      </c>
      <c r="D22" s="1" t="s">
        <v>86</v>
      </c>
      <c r="E22" s="1" t="s">
        <v>89</v>
      </c>
      <c r="F22" s="1" t="s">
        <v>88</v>
      </c>
      <c r="G22" s="1" t="s">
        <v>55</v>
      </c>
      <c r="H22" s="1" t="s">
        <v>56</v>
      </c>
      <c r="I22" s="2">
        <v>80</v>
      </c>
      <c r="J22" s="2">
        <v>36.32</v>
      </c>
      <c r="K22" s="2">
        <f t="shared" si="0"/>
        <v>36.32</v>
      </c>
      <c r="L22" s="2">
        <f t="shared" si="1"/>
        <v>0</v>
      </c>
      <c r="N22" s="4">
        <v>1.1499999999999999</v>
      </c>
      <c r="O22" s="5">
        <v>2116.5749999999998</v>
      </c>
      <c r="P22" s="6">
        <v>14.41</v>
      </c>
      <c r="Q22" s="5">
        <v>22847.055</v>
      </c>
      <c r="R22" s="7">
        <v>17.84</v>
      </c>
      <c r="S22" s="5">
        <v>16644.72</v>
      </c>
      <c r="T22" s="8">
        <v>0.99</v>
      </c>
      <c r="U22" s="5">
        <v>277.101</v>
      </c>
      <c r="AB22" s="10">
        <v>1.93</v>
      </c>
      <c r="AC22" s="5">
        <v>194.47645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42079.92745000001</v>
      </c>
      <c r="AT22" s="11">
        <f t="shared" si="6"/>
        <v>3.26316427429277</v>
      </c>
      <c r="AU22" s="5">
        <f t="shared" si="7"/>
        <v>3263.1642742927702</v>
      </c>
    </row>
    <row r="23" spans="1:47" x14ac:dyDescent="0.25">
      <c r="A23" s="1" t="s">
        <v>91</v>
      </c>
      <c r="B23" s="1" t="s">
        <v>92</v>
      </c>
      <c r="C23" s="1" t="s">
        <v>93</v>
      </c>
      <c r="D23" s="1" t="s">
        <v>60</v>
      </c>
      <c r="E23" s="1" t="s">
        <v>94</v>
      </c>
      <c r="F23" s="1" t="s">
        <v>88</v>
      </c>
      <c r="G23" s="1" t="s">
        <v>55</v>
      </c>
      <c r="H23" s="1" t="s">
        <v>56</v>
      </c>
      <c r="I23" s="2">
        <v>160</v>
      </c>
      <c r="J23" s="2">
        <v>0.43</v>
      </c>
      <c r="K23" s="2">
        <f t="shared" si="0"/>
        <v>0.28000000000000003</v>
      </c>
      <c r="L23" s="2">
        <f t="shared" si="1"/>
        <v>0</v>
      </c>
      <c r="P23" s="6">
        <v>0.13</v>
      </c>
      <c r="Q23" s="5">
        <v>360.70125000000002</v>
      </c>
      <c r="R23" s="7">
        <v>0.15</v>
      </c>
      <c r="S23" s="5">
        <v>160.9425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521.64374999999995</v>
      </c>
      <c r="AT23" s="11">
        <f t="shared" si="6"/>
        <v>4.0451810448834523E-2</v>
      </c>
      <c r="AU23" s="5">
        <f t="shared" si="7"/>
        <v>40.451810448834529</v>
      </c>
    </row>
    <row r="24" spans="1:47" x14ac:dyDescent="0.25">
      <c r="A24" s="1" t="s">
        <v>91</v>
      </c>
      <c r="B24" s="1" t="s">
        <v>92</v>
      </c>
      <c r="C24" s="1" t="s">
        <v>93</v>
      </c>
      <c r="D24" s="1" t="s">
        <v>60</v>
      </c>
      <c r="E24" s="1" t="s">
        <v>95</v>
      </c>
      <c r="F24" s="1" t="s">
        <v>88</v>
      </c>
      <c r="G24" s="1" t="s">
        <v>55</v>
      </c>
      <c r="H24" s="1" t="s">
        <v>56</v>
      </c>
      <c r="I24" s="2">
        <v>160</v>
      </c>
      <c r="J24" s="2">
        <v>38.78</v>
      </c>
      <c r="K24" s="2">
        <f t="shared" si="0"/>
        <v>4.83</v>
      </c>
      <c r="L24" s="2">
        <f t="shared" si="1"/>
        <v>0</v>
      </c>
      <c r="P24" s="6">
        <v>1.98</v>
      </c>
      <c r="Q24" s="5">
        <v>5089.454999999999</v>
      </c>
      <c r="R24" s="7">
        <v>2.85</v>
      </c>
      <c r="S24" s="5">
        <v>3631.7024999999999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8721.1574999999993</v>
      </c>
      <c r="AT24" s="11">
        <f t="shared" si="6"/>
        <v>0.67629797171811523</v>
      </c>
      <c r="AU24" s="5">
        <f t="shared" si="7"/>
        <v>676.29797171811526</v>
      </c>
    </row>
    <row r="25" spans="1:47" x14ac:dyDescent="0.25">
      <c r="A25" s="1" t="s">
        <v>96</v>
      </c>
      <c r="B25" s="1" t="s">
        <v>97</v>
      </c>
      <c r="C25" s="1" t="s">
        <v>98</v>
      </c>
      <c r="D25" s="1" t="s">
        <v>99</v>
      </c>
      <c r="E25" s="1" t="s">
        <v>67</v>
      </c>
      <c r="F25" s="1" t="s">
        <v>88</v>
      </c>
      <c r="G25" s="1" t="s">
        <v>55</v>
      </c>
      <c r="H25" s="1" t="s">
        <v>56</v>
      </c>
      <c r="I25" s="2">
        <v>80</v>
      </c>
      <c r="J25" s="2">
        <v>37.43</v>
      </c>
      <c r="K25" s="2">
        <f t="shared" si="0"/>
        <v>37.42</v>
      </c>
      <c r="L25" s="2">
        <f t="shared" si="1"/>
        <v>0</v>
      </c>
      <c r="P25" s="6">
        <v>20.420000000000002</v>
      </c>
      <c r="Q25" s="5">
        <v>37168.083749999998</v>
      </c>
      <c r="R25" s="7">
        <v>16.93</v>
      </c>
      <c r="S25" s="5">
        <v>18041.887500000001</v>
      </c>
      <c r="T25" s="8">
        <v>7.0000000000000007E-2</v>
      </c>
      <c r="U25" s="5">
        <v>19.593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55229.564250000003</v>
      </c>
      <c r="AT25" s="11">
        <f t="shared" si="6"/>
        <v>4.2828767031383546</v>
      </c>
      <c r="AU25" s="5">
        <f t="shared" si="7"/>
        <v>4282.876703138355</v>
      </c>
    </row>
    <row r="26" spans="1:47" x14ac:dyDescent="0.25">
      <c r="A26" s="1" t="s">
        <v>96</v>
      </c>
      <c r="B26" s="1" t="s">
        <v>97</v>
      </c>
      <c r="C26" s="1" t="s">
        <v>98</v>
      </c>
      <c r="D26" s="1" t="s">
        <v>99</v>
      </c>
      <c r="E26" s="1" t="s">
        <v>100</v>
      </c>
      <c r="F26" s="1" t="s">
        <v>88</v>
      </c>
      <c r="G26" s="1" t="s">
        <v>55</v>
      </c>
      <c r="H26" s="1" t="s">
        <v>56</v>
      </c>
      <c r="I26" s="2">
        <v>80</v>
      </c>
      <c r="J26" s="2">
        <v>38.31</v>
      </c>
      <c r="K26" s="2">
        <f t="shared" si="0"/>
        <v>38.270000000000003</v>
      </c>
      <c r="L26" s="2">
        <f t="shared" si="1"/>
        <v>0</v>
      </c>
      <c r="N26" s="4">
        <v>2.33</v>
      </c>
      <c r="O26" s="5">
        <v>4288.3649999999998</v>
      </c>
      <c r="P26" s="6">
        <v>10.64</v>
      </c>
      <c r="Q26" s="5">
        <v>17024.306250000001</v>
      </c>
      <c r="R26" s="7">
        <v>22.87</v>
      </c>
      <c r="S26" s="5">
        <v>21337.71</v>
      </c>
      <c r="T26" s="8">
        <v>2.4300000000000002</v>
      </c>
      <c r="U26" s="5">
        <v>680.15700000000004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43330.538249999998</v>
      </c>
      <c r="AT26" s="11">
        <f t="shared" si="6"/>
        <v>3.3601451564117735</v>
      </c>
      <c r="AU26" s="5">
        <f t="shared" si="7"/>
        <v>3360.1451564117738</v>
      </c>
    </row>
    <row r="27" spans="1:47" x14ac:dyDescent="0.25">
      <c r="A27" s="1" t="s">
        <v>96</v>
      </c>
      <c r="B27" s="1" t="s">
        <v>97</v>
      </c>
      <c r="C27" s="1" t="s">
        <v>98</v>
      </c>
      <c r="D27" s="1" t="s">
        <v>99</v>
      </c>
      <c r="E27" s="1" t="s">
        <v>87</v>
      </c>
      <c r="F27" s="1" t="s">
        <v>88</v>
      </c>
      <c r="G27" s="1" t="s">
        <v>55</v>
      </c>
      <c r="H27" s="1" t="s">
        <v>56</v>
      </c>
      <c r="I27" s="2">
        <v>80</v>
      </c>
      <c r="J27" s="2">
        <v>0.04</v>
      </c>
      <c r="K27" s="2">
        <f t="shared" si="0"/>
        <v>0.04</v>
      </c>
      <c r="L27" s="2">
        <f t="shared" si="1"/>
        <v>0</v>
      </c>
      <c r="N27" s="4">
        <v>0.01</v>
      </c>
      <c r="O27" s="5">
        <v>18.405000000000001</v>
      </c>
      <c r="P27" s="6">
        <v>0.02</v>
      </c>
      <c r="Q27" s="5">
        <v>31.71</v>
      </c>
      <c r="R27" s="7">
        <v>0.01</v>
      </c>
      <c r="S27" s="5">
        <v>9.33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59.445</v>
      </c>
      <c r="AT27" s="11">
        <f t="shared" si="6"/>
        <v>4.6097703118861645E-3</v>
      </c>
      <c r="AU27" s="5">
        <f t="shared" si="7"/>
        <v>4.6097703118861642</v>
      </c>
    </row>
    <row r="28" spans="1:47" x14ac:dyDescent="0.25">
      <c r="A28" s="1" t="s">
        <v>96</v>
      </c>
      <c r="B28" s="1" t="s">
        <v>97</v>
      </c>
      <c r="C28" s="1" t="s">
        <v>98</v>
      </c>
      <c r="D28" s="1" t="s">
        <v>99</v>
      </c>
      <c r="E28" s="1" t="s">
        <v>72</v>
      </c>
      <c r="F28" s="1" t="s">
        <v>88</v>
      </c>
      <c r="G28" s="1" t="s">
        <v>55</v>
      </c>
      <c r="H28" s="1" t="s">
        <v>56</v>
      </c>
      <c r="I28" s="2">
        <v>80</v>
      </c>
      <c r="J28" s="2">
        <v>0.21</v>
      </c>
      <c r="K28" s="2">
        <f t="shared" si="0"/>
        <v>0.2</v>
      </c>
      <c r="L28" s="2">
        <f t="shared" si="1"/>
        <v>0</v>
      </c>
      <c r="R28" s="7">
        <v>0.19</v>
      </c>
      <c r="S28" s="5">
        <v>177.27</v>
      </c>
      <c r="T28" s="8">
        <v>0.01</v>
      </c>
      <c r="U28" s="5">
        <v>2.7989999999999999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180.06900000000002</v>
      </c>
      <c r="AT28" s="11">
        <f t="shared" si="6"/>
        <v>1.3963777109782654E-2</v>
      </c>
      <c r="AU28" s="5">
        <f t="shared" si="7"/>
        <v>13.963777109782653</v>
      </c>
    </row>
    <row r="29" spans="1:47" x14ac:dyDescent="0.25">
      <c r="A29" s="1" t="s">
        <v>96</v>
      </c>
      <c r="B29" s="1" t="s">
        <v>97</v>
      </c>
      <c r="C29" s="1" t="s">
        <v>98</v>
      </c>
      <c r="D29" s="1" t="s">
        <v>99</v>
      </c>
      <c r="E29" s="1" t="s">
        <v>66</v>
      </c>
      <c r="F29" s="1" t="s">
        <v>88</v>
      </c>
      <c r="G29" s="1" t="s">
        <v>55</v>
      </c>
      <c r="H29" s="1" t="s">
        <v>56</v>
      </c>
      <c r="I29" s="2">
        <v>80</v>
      </c>
      <c r="J29" s="2">
        <v>0.32</v>
      </c>
      <c r="K29" s="2">
        <f t="shared" si="0"/>
        <v>0.33</v>
      </c>
      <c r="L29" s="2">
        <f t="shared" si="1"/>
        <v>0</v>
      </c>
      <c r="P29" s="6">
        <v>0.28000000000000003</v>
      </c>
      <c r="Q29" s="5">
        <v>443.94</v>
      </c>
      <c r="R29" s="7">
        <v>0.05</v>
      </c>
      <c r="S29" s="5">
        <v>46.65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490.59</v>
      </c>
      <c r="AT29" s="11">
        <f t="shared" si="6"/>
        <v>3.80436910977918E-2</v>
      </c>
      <c r="AU29" s="5">
        <f t="shared" si="7"/>
        <v>38.0436910977918</v>
      </c>
    </row>
    <row r="30" spans="1:47" x14ac:dyDescent="0.25">
      <c r="A30" s="1" t="s">
        <v>101</v>
      </c>
      <c r="B30" s="1" t="s">
        <v>102</v>
      </c>
      <c r="C30" s="1" t="s">
        <v>103</v>
      </c>
      <c r="D30" s="1" t="s">
        <v>104</v>
      </c>
      <c r="E30" s="1" t="s">
        <v>72</v>
      </c>
      <c r="F30" s="1" t="s">
        <v>88</v>
      </c>
      <c r="G30" s="1" t="s">
        <v>55</v>
      </c>
      <c r="H30" s="1" t="s">
        <v>56</v>
      </c>
      <c r="I30" s="2">
        <v>80</v>
      </c>
      <c r="J30" s="2">
        <v>40.36</v>
      </c>
      <c r="K30" s="2">
        <f t="shared" si="0"/>
        <v>19.299999999999997</v>
      </c>
      <c r="L30" s="2">
        <f t="shared" si="1"/>
        <v>0</v>
      </c>
      <c r="P30" s="6">
        <v>5.35</v>
      </c>
      <c r="Q30" s="5">
        <v>8482.4249999999993</v>
      </c>
      <c r="R30" s="7">
        <v>8.86</v>
      </c>
      <c r="S30" s="5">
        <v>8266.3799999999992</v>
      </c>
      <c r="T30" s="8">
        <v>5.09</v>
      </c>
      <c r="U30" s="5">
        <v>1424.691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18173.495999999999</v>
      </c>
      <c r="AT30" s="11">
        <f t="shared" si="6"/>
        <v>1.4092966998735297</v>
      </c>
      <c r="AU30" s="5">
        <f t="shared" si="7"/>
        <v>1409.2966998735296</v>
      </c>
    </row>
    <row r="31" spans="1:47" x14ac:dyDescent="0.25">
      <c r="A31" s="1" t="s">
        <v>101</v>
      </c>
      <c r="B31" s="1" t="s">
        <v>102</v>
      </c>
      <c r="C31" s="1" t="s">
        <v>103</v>
      </c>
      <c r="D31" s="1" t="s">
        <v>104</v>
      </c>
      <c r="E31" s="1" t="s">
        <v>70</v>
      </c>
      <c r="F31" s="1" t="s">
        <v>88</v>
      </c>
      <c r="G31" s="1" t="s">
        <v>55</v>
      </c>
      <c r="H31" s="1" t="s">
        <v>56</v>
      </c>
      <c r="I31" s="2">
        <v>80</v>
      </c>
      <c r="J31" s="2">
        <v>0.32</v>
      </c>
      <c r="K31" s="2">
        <f t="shared" si="0"/>
        <v>0.06</v>
      </c>
      <c r="L31" s="2">
        <f t="shared" si="1"/>
        <v>0</v>
      </c>
      <c r="R31" s="7">
        <v>0.03</v>
      </c>
      <c r="S31" s="5">
        <v>27.99</v>
      </c>
      <c r="T31" s="8">
        <v>0.03</v>
      </c>
      <c r="U31" s="5">
        <v>8.3969999999999985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36.387</v>
      </c>
      <c r="AT31" s="11">
        <f t="shared" si="6"/>
        <v>2.8216958926503806E-3</v>
      </c>
      <c r="AU31" s="5">
        <f t="shared" si="7"/>
        <v>2.8216958926503808</v>
      </c>
    </row>
    <row r="32" spans="1:47" x14ac:dyDescent="0.25">
      <c r="A32" s="1" t="s">
        <v>101</v>
      </c>
      <c r="B32" s="1" t="s">
        <v>102</v>
      </c>
      <c r="C32" s="1" t="s">
        <v>103</v>
      </c>
      <c r="D32" s="1" t="s">
        <v>104</v>
      </c>
      <c r="E32" s="1" t="s">
        <v>66</v>
      </c>
      <c r="F32" s="1" t="s">
        <v>88</v>
      </c>
      <c r="G32" s="1" t="s">
        <v>55</v>
      </c>
      <c r="H32" s="1" t="s">
        <v>56</v>
      </c>
      <c r="I32" s="2">
        <v>80</v>
      </c>
      <c r="J32" s="2">
        <v>39.299999999999997</v>
      </c>
      <c r="K32" s="2">
        <f t="shared" ref="K32:K60" si="8">SUM(N32,P32,R32,T32,V32,X32,Z32,AB32,AE32,AG32,AI32)</f>
        <v>35.67</v>
      </c>
      <c r="L32" s="2">
        <f t="shared" ref="L32:L60" si="9">SUM(M32,AD32,AK32,AM32,AO32,AQ32,AR32)</f>
        <v>0</v>
      </c>
      <c r="P32" s="6">
        <v>21.02</v>
      </c>
      <c r="Q32" s="5">
        <v>33327.21</v>
      </c>
      <c r="R32" s="7">
        <v>10.18</v>
      </c>
      <c r="S32" s="5">
        <v>9497.94</v>
      </c>
      <c r="T32" s="8">
        <v>4.47</v>
      </c>
      <c r="U32" s="5">
        <v>1251.153</v>
      </c>
      <c r="AL32" s="5" t="str">
        <f t="shared" ref="AL32:AL60" si="10">IF(AK32&gt;0,AK32*$AL$1,"")</f>
        <v/>
      </c>
      <c r="AN32" s="5" t="str">
        <f t="shared" ref="AN32:AN60" si="11">IF(AM32&gt;0,AM32*$AN$1,"")</f>
        <v/>
      </c>
      <c r="AP32" s="5" t="str">
        <f t="shared" ref="AP32:AP60" si="12">IF(AO32&gt;0,AO32*$AP$1,"")</f>
        <v/>
      </c>
      <c r="AS32" s="5">
        <f t="shared" ref="AS32:AS60" si="13">SUM(O32,Q32,S32,U32,W32,Y32,AA32,AC32,AF32,AH32,AJ32)</f>
        <v>44076.303</v>
      </c>
      <c r="AT32" s="11">
        <f t="shared" si="6"/>
        <v>3.417976836186376</v>
      </c>
      <c r="AU32" s="5">
        <f t="shared" ref="AU32:AU60" si="14">(AT32/100)*$AU$1</f>
        <v>3417.9768361863762</v>
      </c>
    </row>
    <row r="33" spans="1:47" x14ac:dyDescent="0.25">
      <c r="A33" s="1" t="s">
        <v>101</v>
      </c>
      <c r="B33" s="1" t="s">
        <v>102</v>
      </c>
      <c r="C33" s="1" t="s">
        <v>103</v>
      </c>
      <c r="D33" s="1" t="s">
        <v>104</v>
      </c>
      <c r="E33" s="1" t="s">
        <v>71</v>
      </c>
      <c r="F33" s="1" t="s">
        <v>88</v>
      </c>
      <c r="G33" s="1" t="s">
        <v>55</v>
      </c>
      <c r="H33" s="1" t="s">
        <v>56</v>
      </c>
      <c r="I33" s="2">
        <v>80</v>
      </c>
      <c r="J33" s="2">
        <v>0.02</v>
      </c>
      <c r="K33" s="2">
        <f t="shared" si="8"/>
        <v>0.02</v>
      </c>
      <c r="L33" s="2">
        <f t="shared" si="9"/>
        <v>0</v>
      </c>
      <c r="P33" s="6">
        <v>0.01</v>
      </c>
      <c r="Q33" s="5">
        <v>15.855</v>
      </c>
      <c r="T33" s="8">
        <v>0.01</v>
      </c>
      <c r="U33" s="5">
        <v>2.7989999999999999</v>
      </c>
      <c r="AL33" s="5" t="str">
        <f t="shared" si="10"/>
        <v/>
      </c>
      <c r="AN33" s="5" t="str">
        <f t="shared" si="11"/>
        <v/>
      </c>
      <c r="AP33" s="5" t="str">
        <f t="shared" si="12"/>
        <v/>
      </c>
      <c r="AS33" s="5">
        <f t="shared" si="13"/>
        <v>18.654</v>
      </c>
      <c r="AT33" s="11">
        <f t="shared" si="6"/>
        <v>1.4465582538131805E-3</v>
      </c>
      <c r="AU33" s="5">
        <f t="shared" si="14"/>
        <v>1.4465582538131805</v>
      </c>
    </row>
    <row r="34" spans="1:47" x14ac:dyDescent="0.25">
      <c r="A34" s="1" t="s">
        <v>105</v>
      </c>
      <c r="B34" s="1" t="s">
        <v>106</v>
      </c>
      <c r="C34" s="1" t="s">
        <v>107</v>
      </c>
      <c r="D34" s="1" t="s">
        <v>108</v>
      </c>
      <c r="E34" s="1" t="s">
        <v>94</v>
      </c>
      <c r="F34" s="1" t="s">
        <v>88</v>
      </c>
      <c r="G34" s="1" t="s">
        <v>55</v>
      </c>
      <c r="H34" s="1" t="s">
        <v>56</v>
      </c>
      <c r="I34" s="2">
        <v>80</v>
      </c>
      <c r="J34" s="2">
        <v>38.229999999999997</v>
      </c>
      <c r="K34" s="2">
        <f t="shared" si="8"/>
        <v>24.21</v>
      </c>
      <c r="L34" s="2">
        <f t="shared" si="9"/>
        <v>0</v>
      </c>
      <c r="P34" s="6">
        <v>17.28</v>
      </c>
      <c r="Q34" s="5">
        <v>32130.157500000001</v>
      </c>
      <c r="R34" s="7">
        <v>6.9300000000000006</v>
      </c>
      <c r="S34" s="5">
        <v>6661.62</v>
      </c>
      <c r="AL34" s="5" t="str">
        <f t="shared" si="10"/>
        <v/>
      </c>
      <c r="AN34" s="5" t="str">
        <f t="shared" si="11"/>
        <v/>
      </c>
      <c r="AP34" s="5" t="str">
        <f t="shared" si="12"/>
        <v/>
      </c>
      <c r="AS34" s="5">
        <f t="shared" si="13"/>
        <v>38791.777500000004</v>
      </c>
      <c r="AT34" s="11">
        <f t="shared" si="6"/>
        <v>3.0081787242794809</v>
      </c>
      <c r="AU34" s="5">
        <f t="shared" si="14"/>
        <v>3008.1787242794808</v>
      </c>
    </row>
    <row r="35" spans="1:47" x14ac:dyDescent="0.25">
      <c r="A35" s="1" t="s">
        <v>105</v>
      </c>
      <c r="B35" s="1" t="s">
        <v>106</v>
      </c>
      <c r="C35" s="1" t="s">
        <v>107</v>
      </c>
      <c r="D35" s="1" t="s">
        <v>108</v>
      </c>
      <c r="E35" s="1" t="s">
        <v>87</v>
      </c>
      <c r="F35" s="1" t="s">
        <v>88</v>
      </c>
      <c r="G35" s="1" t="s">
        <v>55</v>
      </c>
      <c r="H35" s="1" t="s">
        <v>56</v>
      </c>
      <c r="I35" s="2">
        <v>80</v>
      </c>
      <c r="J35" s="2">
        <v>0.02</v>
      </c>
      <c r="K35" s="2">
        <f t="shared" si="8"/>
        <v>0.02</v>
      </c>
      <c r="L35" s="2">
        <f t="shared" si="9"/>
        <v>0</v>
      </c>
      <c r="R35" s="7">
        <v>0.02</v>
      </c>
      <c r="S35" s="5">
        <v>18.66</v>
      </c>
      <c r="AL35" s="5" t="str">
        <f t="shared" si="10"/>
        <v/>
      </c>
      <c r="AN35" s="5" t="str">
        <f t="shared" si="11"/>
        <v/>
      </c>
      <c r="AP35" s="5" t="str">
        <f t="shared" si="12"/>
        <v/>
      </c>
      <c r="AS35" s="5">
        <f t="shared" si="13"/>
        <v>18.66</v>
      </c>
      <c r="AT35" s="11">
        <f t="shared" ref="AT35:AT66" si="15">(AS35/$AS$121)*100</f>
        <v>1.4470235346925029E-3</v>
      </c>
      <c r="AU35" s="5">
        <f t="shared" si="14"/>
        <v>1.4470235346925029</v>
      </c>
    </row>
    <row r="36" spans="1:47" x14ac:dyDescent="0.25">
      <c r="A36" s="1" t="s">
        <v>105</v>
      </c>
      <c r="B36" s="1" t="s">
        <v>106</v>
      </c>
      <c r="C36" s="1" t="s">
        <v>107</v>
      </c>
      <c r="D36" s="1" t="s">
        <v>108</v>
      </c>
      <c r="E36" s="1" t="s">
        <v>89</v>
      </c>
      <c r="F36" s="1" t="s">
        <v>88</v>
      </c>
      <c r="G36" s="1" t="s">
        <v>55</v>
      </c>
      <c r="H36" s="1" t="s">
        <v>56</v>
      </c>
      <c r="I36" s="2">
        <v>80</v>
      </c>
      <c r="J36" s="2">
        <v>0.13</v>
      </c>
      <c r="K36" s="2">
        <f t="shared" si="8"/>
        <v>0.13</v>
      </c>
      <c r="L36" s="2">
        <f t="shared" si="9"/>
        <v>0</v>
      </c>
      <c r="P36" s="6">
        <v>0.02</v>
      </c>
      <c r="Q36" s="5">
        <v>31.71</v>
      </c>
      <c r="R36" s="7">
        <v>0.11</v>
      </c>
      <c r="S36" s="5">
        <v>102.63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134.34</v>
      </c>
      <c r="AT36" s="11">
        <f t="shared" si="15"/>
        <v>1.0417638888027377E-2</v>
      </c>
      <c r="AU36" s="5">
        <f t="shared" si="14"/>
        <v>10.417638888027376</v>
      </c>
    </row>
    <row r="37" spans="1:47" x14ac:dyDescent="0.25">
      <c r="A37" s="1" t="s">
        <v>105</v>
      </c>
      <c r="B37" s="1" t="s">
        <v>106</v>
      </c>
      <c r="C37" s="1" t="s">
        <v>107</v>
      </c>
      <c r="D37" s="1" t="s">
        <v>108</v>
      </c>
      <c r="E37" s="1" t="s">
        <v>90</v>
      </c>
      <c r="F37" s="1" t="s">
        <v>88</v>
      </c>
      <c r="G37" s="1" t="s">
        <v>55</v>
      </c>
      <c r="H37" s="1" t="s">
        <v>56</v>
      </c>
      <c r="I37" s="2">
        <v>80</v>
      </c>
      <c r="J37" s="2">
        <v>40.270000000000003</v>
      </c>
      <c r="K37" s="2">
        <f t="shared" si="8"/>
        <v>2.39</v>
      </c>
      <c r="L37" s="2">
        <f t="shared" si="9"/>
        <v>0</v>
      </c>
      <c r="R37" s="7">
        <v>2.39</v>
      </c>
      <c r="S37" s="5">
        <v>2229.87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2229.87</v>
      </c>
      <c r="AT37" s="11">
        <f t="shared" si="15"/>
        <v>0.17291931239575409</v>
      </c>
      <c r="AU37" s="5">
        <f t="shared" si="14"/>
        <v>172.91931239575408</v>
      </c>
    </row>
    <row r="38" spans="1:47" x14ac:dyDescent="0.25">
      <c r="A38" s="1" t="s">
        <v>109</v>
      </c>
      <c r="B38" s="1" t="s">
        <v>110</v>
      </c>
      <c r="C38" s="1" t="s">
        <v>111</v>
      </c>
      <c r="D38" s="1" t="s">
        <v>112</v>
      </c>
      <c r="E38" s="1" t="s">
        <v>71</v>
      </c>
      <c r="F38" s="1" t="s">
        <v>88</v>
      </c>
      <c r="G38" s="1" t="s">
        <v>55</v>
      </c>
      <c r="H38" s="1" t="s">
        <v>56</v>
      </c>
      <c r="I38" s="2">
        <v>80</v>
      </c>
      <c r="J38" s="2">
        <v>40.44</v>
      </c>
      <c r="K38" s="2">
        <f t="shared" si="8"/>
        <v>0.04</v>
      </c>
      <c r="L38" s="2">
        <f t="shared" si="9"/>
        <v>0</v>
      </c>
      <c r="P38" s="6">
        <v>0.02</v>
      </c>
      <c r="Q38" s="5">
        <v>31.71</v>
      </c>
      <c r="T38" s="8">
        <v>0.02</v>
      </c>
      <c r="U38" s="5">
        <v>5.5979999999999999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37.308</v>
      </c>
      <c r="AT38" s="11">
        <f t="shared" si="15"/>
        <v>2.8931165076263609E-3</v>
      </c>
      <c r="AU38" s="5">
        <f t="shared" si="14"/>
        <v>2.893116507626361</v>
      </c>
    </row>
    <row r="39" spans="1:47" x14ac:dyDescent="0.25">
      <c r="A39" s="1" t="s">
        <v>113</v>
      </c>
      <c r="B39" s="1" t="s">
        <v>114</v>
      </c>
      <c r="C39" s="1" t="s">
        <v>115</v>
      </c>
      <c r="D39" s="1" t="s">
        <v>116</v>
      </c>
      <c r="E39" s="1" t="s">
        <v>94</v>
      </c>
      <c r="F39" s="1" t="s">
        <v>117</v>
      </c>
      <c r="G39" s="1" t="s">
        <v>55</v>
      </c>
      <c r="H39" s="1" t="s">
        <v>56</v>
      </c>
      <c r="I39" s="2">
        <v>80</v>
      </c>
      <c r="J39" s="2">
        <v>38.049999999999997</v>
      </c>
      <c r="K39" s="2">
        <f t="shared" si="8"/>
        <v>38.06</v>
      </c>
      <c r="L39" s="2">
        <f t="shared" si="9"/>
        <v>0</v>
      </c>
      <c r="N39" s="4">
        <v>0.52</v>
      </c>
      <c r="O39" s="5">
        <v>957.06000000000006</v>
      </c>
      <c r="P39" s="6">
        <v>19.48</v>
      </c>
      <c r="Q39" s="5">
        <v>30885.54</v>
      </c>
      <c r="R39" s="7">
        <v>17.11</v>
      </c>
      <c r="S39" s="5">
        <v>15963.63</v>
      </c>
      <c r="T39" s="8">
        <v>0.95</v>
      </c>
      <c r="U39" s="5">
        <v>265.90499999999997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48072.135000000002</v>
      </c>
      <c r="AT39" s="11">
        <f t="shared" si="15"/>
        <v>3.7278408739504387</v>
      </c>
      <c r="AU39" s="5">
        <f t="shared" si="14"/>
        <v>3727.8408739504389</v>
      </c>
    </row>
    <row r="40" spans="1:47" x14ac:dyDescent="0.25">
      <c r="A40" s="1" t="s">
        <v>113</v>
      </c>
      <c r="B40" s="1" t="s">
        <v>114</v>
      </c>
      <c r="C40" s="1" t="s">
        <v>115</v>
      </c>
      <c r="D40" s="1" t="s">
        <v>116</v>
      </c>
      <c r="E40" s="1" t="s">
        <v>72</v>
      </c>
      <c r="F40" s="1" t="s">
        <v>117</v>
      </c>
      <c r="G40" s="1" t="s">
        <v>55</v>
      </c>
      <c r="H40" s="1" t="s">
        <v>56</v>
      </c>
      <c r="I40" s="2">
        <v>80</v>
      </c>
      <c r="J40" s="2">
        <v>0.24</v>
      </c>
      <c r="K40" s="2">
        <f t="shared" si="8"/>
        <v>0.15</v>
      </c>
      <c r="L40" s="2">
        <f t="shared" si="9"/>
        <v>0</v>
      </c>
      <c r="P40" s="6">
        <v>0.13</v>
      </c>
      <c r="Q40" s="5">
        <v>348.81</v>
      </c>
      <c r="R40" s="7">
        <v>0.02</v>
      </c>
      <c r="S40" s="5">
        <v>32.655000000000001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381.46500000000003</v>
      </c>
      <c r="AT40" s="11">
        <f t="shared" si="15"/>
        <v>2.9581395105116596E-2</v>
      </c>
      <c r="AU40" s="5">
        <f t="shared" si="14"/>
        <v>29.581395105116595</v>
      </c>
    </row>
    <row r="41" spans="1:47" x14ac:dyDescent="0.25">
      <c r="A41" s="1" t="s">
        <v>113</v>
      </c>
      <c r="B41" s="1" t="s">
        <v>114</v>
      </c>
      <c r="C41" s="1" t="s">
        <v>115</v>
      </c>
      <c r="D41" s="1" t="s">
        <v>116</v>
      </c>
      <c r="E41" s="1" t="s">
        <v>90</v>
      </c>
      <c r="F41" s="1" t="s">
        <v>117</v>
      </c>
      <c r="G41" s="1" t="s">
        <v>55</v>
      </c>
      <c r="H41" s="1" t="s">
        <v>56</v>
      </c>
      <c r="I41" s="2">
        <v>80</v>
      </c>
      <c r="J41" s="2">
        <v>40.409999999999997</v>
      </c>
      <c r="K41" s="2">
        <f t="shared" si="8"/>
        <v>38.97</v>
      </c>
      <c r="L41" s="2">
        <f t="shared" si="9"/>
        <v>0</v>
      </c>
      <c r="N41" s="4">
        <v>6.15</v>
      </c>
      <c r="O41" s="5">
        <v>12174.907499999999</v>
      </c>
      <c r="P41" s="6">
        <v>25.43</v>
      </c>
      <c r="Q41" s="5">
        <v>42578.602499999994</v>
      </c>
      <c r="R41" s="7">
        <v>7.39</v>
      </c>
      <c r="S41" s="5">
        <v>7181.7674999999999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61935.277499999997</v>
      </c>
      <c r="AT41" s="11">
        <f t="shared" si="15"/>
        <v>4.8028833960456074</v>
      </c>
      <c r="AU41" s="5">
        <f t="shared" si="14"/>
        <v>4802.8833960456077</v>
      </c>
    </row>
    <row r="42" spans="1:47" x14ac:dyDescent="0.25">
      <c r="A42" s="1" t="s">
        <v>113</v>
      </c>
      <c r="B42" s="1" t="s">
        <v>114</v>
      </c>
      <c r="C42" s="1" t="s">
        <v>115</v>
      </c>
      <c r="D42" s="1" t="s">
        <v>116</v>
      </c>
      <c r="E42" s="1" t="s">
        <v>95</v>
      </c>
      <c r="F42" s="1" t="s">
        <v>117</v>
      </c>
      <c r="G42" s="1" t="s">
        <v>55</v>
      </c>
      <c r="H42" s="1" t="s">
        <v>56</v>
      </c>
      <c r="I42" s="2">
        <v>80</v>
      </c>
      <c r="J42" s="2">
        <v>0.18</v>
      </c>
      <c r="K42" s="2">
        <f t="shared" si="8"/>
        <v>0.18000000000000002</v>
      </c>
      <c r="L42" s="2">
        <f t="shared" si="9"/>
        <v>0</v>
      </c>
      <c r="P42" s="6">
        <v>0.04</v>
      </c>
      <c r="Q42" s="5">
        <v>63.42</v>
      </c>
      <c r="R42" s="7">
        <v>0.13</v>
      </c>
      <c r="S42" s="5">
        <v>121.29</v>
      </c>
      <c r="T42" s="8">
        <v>0.01</v>
      </c>
      <c r="U42" s="5">
        <v>2.7989999999999999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187.50900000000001</v>
      </c>
      <c r="AT42" s="11">
        <f t="shared" si="15"/>
        <v>1.4540725400142366E-2</v>
      </c>
      <c r="AU42" s="5">
        <f t="shared" si="14"/>
        <v>14.540725400142367</v>
      </c>
    </row>
    <row r="43" spans="1:47" x14ac:dyDescent="0.25">
      <c r="A43" s="1" t="s">
        <v>113</v>
      </c>
      <c r="B43" s="1" t="s">
        <v>114</v>
      </c>
      <c r="C43" s="1" t="s">
        <v>115</v>
      </c>
      <c r="D43" s="1" t="s">
        <v>116</v>
      </c>
      <c r="E43" s="1" t="s">
        <v>63</v>
      </c>
      <c r="F43" s="1" t="s">
        <v>117</v>
      </c>
      <c r="G43" s="1" t="s">
        <v>55</v>
      </c>
      <c r="H43" s="1" t="s">
        <v>56</v>
      </c>
      <c r="I43" s="2">
        <v>80</v>
      </c>
      <c r="J43" s="2">
        <v>0.23</v>
      </c>
      <c r="K43" s="2">
        <f t="shared" si="8"/>
        <v>0.22999999999999998</v>
      </c>
      <c r="L43" s="2">
        <f t="shared" si="9"/>
        <v>0</v>
      </c>
      <c r="N43" s="4">
        <v>0.02</v>
      </c>
      <c r="O43" s="5">
        <v>36.81</v>
      </c>
      <c r="P43" s="6">
        <v>0.21</v>
      </c>
      <c r="Q43" s="5">
        <v>332.95499999999998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369.76499999999999</v>
      </c>
      <c r="AT43" s="11">
        <f t="shared" si="15"/>
        <v>2.8674097390438011E-2</v>
      </c>
      <c r="AU43" s="5">
        <f t="shared" si="14"/>
        <v>28.674097390438011</v>
      </c>
    </row>
    <row r="44" spans="1:47" x14ac:dyDescent="0.25">
      <c r="A44" s="1" t="s">
        <v>118</v>
      </c>
      <c r="B44" s="1" t="s">
        <v>119</v>
      </c>
      <c r="C44" s="1" t="s">
        <v>120</v>
      </c>
      <c r="D44" s="1" t="s">
        <v>121</v>
      </c>
      <c r="E44" s="1" t="s">
        <v>94</v>
      </c>
      <c r="F44" s="1" t="s">
        <v>117</v>
      </c>
      <c r="G44" s="1" t="s">
        <v>55</v>
      </c>
      <c r="H44" s="1" t="s">
        <v>56</v>
      </c>
      <c r="I44" s="2">
        <v>80</v>
      </c>
      <c r="J44" s="2">
        <v>0.19</v>
      </c>
      <c r="K44" s="2">
        <f t="shared" si="8"/>
        <v>0.19</v>
      </c>
      <c r="L44" s="2">
        <f t="shared" si="9"/>
        <v>0</v>
      </c>
      <c r="N44" s="4">
        <v>6.9999999999999993E-2</v>
      </c>
      <c r="O44" s="5">
        <v>128.83500000000001</v>
      </c>
      <c r="P44" s="6">
        <v>0.12</v>
      </c>
      <c r="Q44" s="5">
        <v>190.26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319.09500000000003</v>
      </c>
      <c r="AT44" s="11">
        <f t="shared" si="15"/>
        <v>2.4744800364560785E-2</v>
      </c>
      <c r="AU44" s="5">
        <f t="shared" si="14"/>
        <v>24.744800364560785</v>
      </c>
    </row>
    <row r="45" spans="1:47" x14ac:dyDescent="0.25">
      <c r="A45" s="1" t="s">
        <v>118</v>
      </c>
      <c r="B45" s="1" t="s">
        <v>119</v>
      </c>
      <c r="C45" s="1" t="s">
        <v>120</v>
      </c>
      <c r="D45" s="1" t="s">
        <v>121</v>
      </c>
      <c r="E45" s="1" t="s">
        <v>89</v>
      </c>
      <c r="F45" s="1" t="s">
        <v>117</v>
      </c>
      <c r="G45" s="1" t="s">
        <v>55</v>
      </c>
      <c r="H45" s="1" t="s">
        <v>56</v>
      </c>
      <c r="I45" s="2">
        <v>80</v>
      </c>
      <c r="J45" s="2">
        <v>36.869999999999997</v>
      </c>
      <c r="K45" s="2">
        <f t="shared" si="8"/>
        <v>36.870000000000005</v>
      </c>
      <c r="L45" s="2">
        <f t="shared" si="9"/>
        <v>0</v>
      </c>
      <c r="N45" s="4">
        <v>10.08</v>
      </c>
      <c r="O45" s="5">
        <v>18993.96</v>
      </c>
      <c r="P45" s="6">
        <v>17.600000000000001</v>
      </c>
      <c r="Q45" s="5">
        <v>30671.497500000001</v>
      </c>
      <c r="R45" s="7">
        <v>9.1900000000000013</v>
      </c>
      <c r="S45" s="5">
        <v>9873.4724999999999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59538.930000000008</v>
      </c>
      <c r="AT45" s="11">
        <f t="shared" si="15"/>
        <v>4.6170542840519566</v>
      </c>
      <c r="AU45" s="5">
        <f t="shared" si="14"/>
        <v>4617.0542840519565</v>
      </c>
    </row>
    <row r="46" spans="1:47" x14ac:dyDescent="0.25">
      <c r="A46" s="1" t="s">
        <v>118</v>
      </c>
      <c r="B46" s="1" t="s">
        <v>119</v>
      </c>
      <c r="C46" s="1" t="s">
        <v>120</v>
      </c>
      <c r="D46" s="1" t="s">
        <v>121</v>
      </c>
      <c r="E46" s="1" t="s">
        <v>87</v>
      </c>
      <c r="F46" s="1" t="s">
        <v>117</v>
      </c>
      <c r="G46" s="1" t="s">
        <v>55</v>
      </c>
      <c r="H46" s="1" t="s">
        <v>56</v>
      </c>
      <c r="I46" s="2">
        <v>80</v>
      </c>
      <c r="J46" s="2">
        <v>39.409999999999997</v>
      </c>
      <c r="K46" s="2">
        <f t="shared" si="8"/>
        <v>26.92</v>
      </c>
      <c r="L46" s="2">
        <f t="shared" si="9"/>
        <v>0</v>
      </c>
      <c r="N46" s="4">
        <v>0.08</v>
      </c>
      <c r="O46" s="5">
        <v>147.24</v>
      </c>
      <c r="P46" s="6">
        <v>7.44</v>
      </c>
      <c r="Q46" s="5">
        <v>11796.12</v>
      </c>
      <c r="R46" s="7">
        <v>14.68</v>
      </c>
      <c r="S46" s="5">
        <v>13696.44</v>
      </c>
      <c r="T46" s="8">
        <v>4.7200000000000006</v>
      </c>
      <c r="U46" s="5">
        <v>1321.1279999999999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26960.928000000004</v>
      </c>
      <c r="AT46" s="11">
        <f t="shared" si="15"/>
        <v>2.0907340478644199</v>
      </c>
      <c r="AU46" s="5">
        <f t="shared" si="14"/>
        <v>2090.7340478644196</v>
      </c>
    </row>
    <row r="47" spans="1:47" x14ac:dyDescent="0.25">
      <c r="A47" s="1" t="s">
        <v>118</v>
      </c>
      <c r="B47" s="1" t="s">
        <v>119</v>
      </c>
      <c r="C47" s="1" t="s">
        <v>120</v>
      </c>
      <c r="D47" s="1" t="s">
        <v>121</v>
      </c>
      <c r="E47" s="1" t="s">
        <v>90</v>
      </c>
      <c r="F47" s="1" t="s">
        <v>117</v>
      </c>
      <c r="G47" s="1" t="s">
        <v>55</v>
      </c>
      <c r="H47" s="1" t="s">
        <v>56</v>
      </c>
      <c r="I47" s="2">
        <v>80</v>
      </c>
      <c r="J47" s="2">
        <v>0.24</v>
      </c>
      <c r="K47" s="2">
        <f t="shared" si="8"/>
        <v>0.19</v>
      </c>
      <c r="L47" s="2">
        <f t="shared" si="9"/>
        <v>0</v>
      </c>
      <c r="P47" s="6">
        <v>0.09</v>
      </c>
      <c r="Q47" s="5">
        <v>142.69499999999999</v>
      </c>
      <c r="R47" s="7">
        <v>0.1</v>
      </c>
      <c r="S47" s="5">
        <v>93.3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235.995</v>
      </c>
      <c r="AT47" s="11">
        <f t="shared" si="15"/>
        <v>1.8300660185946262E-2</v>
      </c>
      <c r="AU47" s="5">
        <f t="shared" si="14"/>
        <v>18.300660185946263</v>
      </c>
    </row>
    <row r="48" spans="1:47" x14ac:dyDescent="0.25">
      <c r="A48" s="1" t="s">
        <v>122</v>
      </c>
      <c r="B48" s="1" t="s">
        <v>123</v>
      </c>
      <c r="C48" s="1" t="s">
        <v>124</v>
      </c>
      <c r="D48" s="1" t="s">
        <v>125</v>
      </c>
      <c r="E48" s="1" t="s">
        <v>61</v>
      </c>
      <c r="F48" s="1" t="s">
        <v>117</v>
      </c>
      <c r="G48" s="1" t="s">
        <v>55</v>
      </c>
      <c r="H48" s="1" t="s">
        <v>56</v>
      </c>
      <c r="I48" s="2">
        <v>146.91</v>
      </c>
      <c r="J48" s="2">
        <v>38.86</v>
      </c>
      <c r="K48" s="2">
        <f t="shared" si="8"/>
        <v>38.869999999999997</v>
      </c>
      <c r="L48" s="2">
        <f t="shared" si="9"/>
        <v>0</v>
      </c>
      <c r="N48" s="4">
        <v>10.87</v>
      </c>
      <c r="O48" s="5">
        <v>20006.235000000001</v>
      </c>
      <c r="P48" s="6">
        <v>27.65</v>
      </c>
      <c r="Q48" s="5">
        <v>43850.966249999998</v>
      </c>
      <c r="R48" s="7">
        <v>0.35</v>
      </c>
      <c r="S48" s="5">
        <v>326.55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64183.751250000001</v>
      </c>
      <c r="AT48" s="11">
        <f t="shared" si="15"/>
        <v>4.977245369967811</v>
      </c>
      <c r="AU48" s="5">
        <f t="shared" si="14"/>
        <v>4977.2453699678108</v>
      </c>
    </row>
    <row r="49" spans="1:47" x14ac:dyDescent="0.25">
      <c r="A49" s="1" t="s">
        <v>122</v>
      </c>
      <c r="B49" s="1" t="s">
        <v>123</v>
      </c>
      <c r="C49" s="1" t="s">
        <v>124</v>
      </c>
      <c r="D49" s="1" t="s">
        <v>125</v>
      </c>
      <c r="E49" s="1" t="s">
        <v>126</v>
      </c>
      <c r="F49" s="1" t="s">
        <v>117</v>
      </c>
      <c r="G49" s="1" t="s">
        <v>55</v>
      </c>
      <c r="H49" s="1" t="s">
        <v>56</v>
      </c>
      <c r="I49" s="2">
        <v>146.91</v>
      </c>
      <c r="J49" s="2">
        <v>25.86</v>
      </c>
      <c r="K49" s="2">
        <f t="shared" si="8"/>
        <v>25.86</v>
      </c>
      <c r="L49" s="2">
        <f t="shared" si="9"/>
        <v>0</v>
      </c>
      <c r="N49" s="4">
        <v>0.69</v>
      </c>
      <c r="O49" s="5">
        <v>1269.9449999999999</v>
      </c>
      <c r="P49" s="6">
        <v>21.2</v>
      </c>
      <c r="Q49" s="5">
        <v>33612.600000000013</v>
      </c>
      <c r="R49" s="7">
        <v>3.97</v>
      </c>
      <c r="S49" s="5">
        <v>3704.01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38586.555000000015</v>
      </c>
      <c r="AT49" s="11">
        <f t="shared" si="15"/>
        <v>2.9922643734033598</v>
      </c>
      <c r="AU49" s="5">
        <f t="shared" si="14"/>
        <v>2992.2643734033595</v>
      </c>
    </row>
    <row r="50" spans="1:47" x14ac:dyDescent="0.25">
      <c r="A50" s="1" t="s">
        <v>122</v>
      </c>
      <c r="B50" s="1" t="s">
        <v>123</v>
      </c>
      <c r="C50" s="1" t="s">
        <v>124</v>
      </c>
      <c r="D50" s="1" t="s">
        <v>125</v>
      </c>
      <c r="E50" s="1" t="s">
        <v>71</v>
      </c>
      <c r="F50" s="1" t="s">
        <v>117</v>
      </c>
      <c r="G50" s="1" t="s">
        <v>55</v>
      </c>
      <c r="H50" s="1" t="s">
        <v>56</v>
      </c>
      <c r="I50" s="2">
        <v>146.91</v>
      </c>
      <c r="J50" s="2">
        <v>0.13</v>
      </c>
      <c r="K50" s="2">
        <f t="shared" si="8"/>
        <v>0.12000000000000001</v>
      </c>
      <c r="L50" s="2">
        <f t="shared" si="9"/>
        <v>0</v>
      </c>
      <c r="N50" s="4">
        <v>0.04</v>
      </c>
      <c r="O50" s="5">
        <v>73.62</v>
      </c>
      <c r="P50" s="6">
        <v>0.06</v>
      </c>
      <c r="Q50" s="5">
        <v>95.13</v>
      </c>
      <c r="R50" s="7">
        <v>0.02</v>
      </c>
      <c r="S50" s="5">
        <v>18.66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187.41</v>
      </c>
      <c r="AT50" s="11">
        <f t="shared" si="15"/>
        <v>1.4533048265633546E-2</v>
      </c>
      <c r="AU50" s="5">
        <f t="shared" si="14"/>
        <v>14.533048265633546</v>
      </c>
    </row>
    <row r="51" spans="1:47" x14ac:dyDescent="0.25">
      <c r="A51" s="1" t="s">
        <v>122</v>
      </c>
      <c r="B51" s="1" t="s">
        <v>123</v>
      </c>
      <c r="C51" s="1" t="s">
        <v>124</v>
      </c>
      <c r="D51" s="1" t="s">
        <v>125</v>
      </c>
      <c r="E51" s="1" t="s">
        <v>95</v>
      </c>
      <c r="F51" s="1" t="s">
        <v>117</v>
      </c>
      <c r="G51" s="1" t="s">
        <v>55</v>
      </c>
      <c r="H51" s="1" t="s">
        <v>56</v>
      </c>
      <c r="I51" s="2">
        <v>146.91</v>
      </c>
      <c r="J51" s="2">
        <v>38.21</v>
      </c>
      <c r="K51" s="2">
        <f t="shared" si="8"/>
        <v>38.22</v>
      </c>
      <c r="L51" s="2">
        <f t="shared" si="9"/>
        <v>0</v>
      </c>
      <c r="N51" s="4">
        <v>0.53</v>
      </c>
      <c r="O51" s="5">
        <v>975.46500000000003</v>
      </c>
      <c r="P51" s="6">
        <v>25.65</v>
      </c>
      <c r="Q51" s="5">
        <v>40668.074999999997</v>
      </c>
      <c r="R51" s="7">
        <v>12.04</v>
      </c>
      <c r="S51" s="5">
        <v>11233.32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52876.859999999993</v>
      </c>
      <c r="AT51" s="11">
        <f t="shared" si="15"/>
        <v>4.1004319861007836</v>
      </c>
      <c r="AU51" s="5">
        <f t="shared" si="14"/>
        <v>4100.4319861007834</v>
      </c>
    </row>
    <row r="52" spans="1:47" x14ac:dyDescent="0.25">
      <c r="A52" s="1" t="s">
        <v>122</v>
      </c>
      <c r="B52" s="1" t="s">
        <v>123</v>
      </c>
      <c r="C52" s="1" t="s">
        <v>124</v>
      </c>
      <c r="D52" s="1" t="s">
        <v>125</v>
      </c>
      <c r="E52" s="1" t="s">
        <v>63</v>
      </c>
      <c r="F52" s="1" t="s">
        <v>117</v>
      </c>
      <c r="G52" s="1" t="s">
        <v>55</v>
      </c>
      <c r="H52" s="1" t="s">
        <v>56</v>
      </c>
      <c r="I52" s="2">
        <v>146.91</v>
      </c>
      <c r="J52" s="2">
        <v>40.380000000000003</v>
      </c>
      <c r="K52" s="2">
        <f t="shared" si="8"/>
        <v>40</v>
      </c>
      <c r="L52" s="2">
        <f t="shared" si="9"/>
        <v>0</v>
      </c>
      <c r="N52" s="4">
        <v>27.23</v>
      </c>
      <c r="O52" s="5">
        <v>50116.815000000002</v>
      </c>
      <c r="P52" s="6">
        <v>12.74</v>
      </c>
      <c r="Q52" s="5">
        <v>20199.27</v>
      </c>
      <c r="R52" s="7">
        <v>0.03</v>
      </c>
      <c r="S52" s="5">
        <v>27.99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70344.075000000012</v>
      </c>
      <c r="AT52" s="11">
        <f t="shared" si="15"/>
        <v>5.4549588451862032</v>
      </c>
      <c r="AU52" s="5">
        <f t="shared" si="14"/>
        <v>5454.9588451862028</v>
      </c>
    </row>
    <row r="53" spans="1:47" x14ac:dyDescent="0.25">
      <c r="A53" s="1" t="s">
        <v>122</v>
      </c>
      <c r="B53" s="1" t="s">
        <v>123</v>
      </c>
      <c r="C53" s="1" t="s">
        <v>124</v>
      </c>
      <c r="D53" s="1" t="s">
        <v>125</v>
      </c>
      <c r="E53" s="1" t="s">
        <v>77</v>
      </c>
      <c r="F53" s="1" t="s">
        <v>117</v>
      </c>
      <c r="G53" s="1" t="s">
        <v>55</v>
      </c>
      <c r="H53" s="1" t="s">
        <v>56</v>
      </c>
      <c r="I53" s="2">
        <v>146.91</v>
      </c>
      <c r="J53" s="2">
        <v>0.02</v>
      </c>
      <c r="K53" s="2">
        <f t="shared" si="8"/>
        <v>0.02</v>
      </c>
      <c r="L53" s="2">
        <f t="shared" si="9"/>
        <v>0</v>
      </c>
      <c r="N53" s="4">
        <v>0.01</v>
      </c>
      <c r="O53" s="5">
        <v>18.405000000000001</v>
      </c>
      <c r="P53" s="6">
        <v>0.01</v>
      </c>
      <c r="Q53" s="5">
        <v>15.855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34.260000000000005</v>
      </c>
      <c r="AT53" s="11">
        <f t="shared" si="15"/>
        <v>2.6567538209306086E-3</v>
      </c>
      <c r="AU53" s="5">
        <f t="shared" si="14"/>
        <v>2.6567538209306085</v>
      </c>
    </row>
    <row r="54" spans="1:47" x14ac:dyDescent="0.25">
      <c r="A54" s="1" t="s">
        <v>127</v>
      </c>
      <c r="B54" s="1" t="s">
        <v>128</v>
      </c>
      <c r="C54" s="1" t="s">
        <v>129</v>
      </c>
      <c r="D54" s="1" t="s">
        <v>60</v>
      </c>
      <c r="E54" s="1" t="s">
        <v>126</v>
      </c>
      <c r="F54" s="1" t="s">
        <v>117</v>
      </c>
      <c r="G54" s="1" t="s">
        <v>55</v>
      </c>
      <c r="H54" s="1" t="s">
        <v>56</v>
      </c>
      <c r="I54" s="2">
        <v>13.09</v>
      </c>
      <c r="J54" s="2">
        <v>11.07</v>
      </c>
      <c r="K54" s="2">
        <f t="shared" si="8"/>
        <v>11.07</v>
      </c>
      <c r="L54" s="2">
        <f t="shared" si="9"/>
        <v>0</v>
      </c>
      <c r="Z54" s="9">
        <v>8.43</v>
      </c>
      <c r="AA54" s="5">
        <v>943.82279999999992</v>
      </c>
      <c r="AB54" s="10">
        <v>2.64</v>
      </c>
      <c r="AC54" s="5">
        <v>266.01960000000003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1209.8424</v>
      </c>
      <c r="AT54" s="11">
        <f t="shared" si="15"/>
        <v>9.381942261891002E-2</v>
      </c>
      <c r="AU54" s="5">
        <f t="shared" si="14"/>
        <v>93.819422618910011</v>
      </c>
    </row>
    <row r="55" spans="1:47" x14ac:dyDescent="0.25">
      <c r="A55" s="1" t="s">
        <v>130</v>
      </c>
      <c r="B55" s="1" t="s">
        <v>123</v>
      </c>
      <c r="C55" s="1" t="s">
        <v>124</v>
      </c>
      <c r="D55" s="1" t="s">
        <v>125</v>
      </c>
      <c r="E55" s="1" t="s">
        <v>72</v>
      </c>
      <c r="F55" s="1" t="s">
        <v>117</v>
      </c>
      <c r="G55" s="1" t="s">
        <v>55</v>
      </c>
      <c r="H55" s="1" t="s">
        <v>56</v>
      </c>
      <c r="I55" s="2">
        <v>160</v>
      </c>
      <c r="J55" s="2">
        <v>40.43</v>
      </c>
      <c r="K55" s="2">
        <f t="shared" si="8"/>
        <v>5.33</v>
      </c>
      <c r="L55" s="2">
        <f t="shared" si="9"/>
        <v>0</v>
      </c>
      <c r="P55" s="6">
        <v>4.17</v>
      </c>
      <c r="Q55" s="5">
        <v>11439.3825</v>
      </c>
      <c r="R55" s="7">
        <v>1.1599999999999999</v>
      </c>
      <c r="S55" s="5">
        <v>1173.2474999999999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12612.63</v>
      </c>
      <c r="AT55" s="11">
        <f t="shared" si="15"/>
        <v>0.97806926282790474</v>
      </c>
      <c r="AU55" s="5">
        <f t="shared" si="14"/>
        <v>978.06926282790471</v>
      </c>
    </row>
    <row r="56" spans="1:47" x14ac:dyDescent="0.25">
      <c r="A56" s="1" t="s">
        <v>130</v>
      </c>
      <c r="B56" s="1" t="s">
        <v>123</v>
      </c>
      <c r="C56" s="1" t="s">
        <v>124</v>
      </c>
      <c r="D56" s="1" t="s">
        <v>125</v>
      </c>
      <c r="E56" s="1" t="s">
        <v>71</v>
      </c>
      <c r="F56" s="1" t="s">
        <v>117</v>
      </c>
      <c r="G56" s="1" t="s">
        <v>55</v>
      </c>
      <c r="H56" s="1" t="s">
        <v>56</v>
      </c>
      <c r="I56" s="2">
        <v>160</v>
      </c>
      <c r="J56" s="2">
        <v>0.26</v>
      </c>
      <c r="K56" s="2">
        <f t="shared" si="8"/>
        <v>0.05</v>
      </c>
      <c r="L56" s="2">
        <f t="shared" si="9"/>
        <v>0</v>
      </c>
      <c r="R56" s="7">
        <v>0.05</v>
      </c>
      <c r="S56" s="5">
        <v>46.650000000000013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46.650000000000013</v>
      </c>
      <c r="AT56" s="11">
        <f t="shared" si="15"/>
        <v>3.6175588367312584E-3</v>
      </c>
      <c r="AU56" s="5">
        <f t="shared" si="14"/>
        <v>3.6175588367312583</v>
      </c>
    </row>
    <row r="57" spans="1:47" x14ac:dyDescent="0.25">
      <c r="A57" s="1" t="s">
        <v>131</v>
      </c>
      <c r="B57" s="1" t="s">
        <v>132</v>
      </c>
      <c r="C57" s="1" t="s">
        <v>133</v>
      </c>
      <c r="D57" s="1" t="s">
        <v>134</v>
      </c>
      <c r="E57" s="1" t="s">
        <v>70</v>
      </c>
      <c r="F57" s="1" t="s">
        <v>117</v>
      </c>
      <c r="G57" s="1" t="s">
        <v>55</v>
      </c>
      <c r="H57" s="1" t="s">
        <v>56</v>
      </c>
      <c r="I57" s="2">
        <v>154.83000000000001</v>
      </c>
      <c r="J57" s="2">
        <v>39.49</v>
      </c>
      <c r="K57" s="2">
        <f t="shared" si="8"/>
        <v>4.33</v>
      </c>
      <c r="L57" s="2">
        <f t="shared" si="9"/>
        <v>0</v>
      </c>
      <c r="N57" s="4">
        <v>0.01</v>
      </c>
      <c r="O57" s="5">
        <v>18.405000000000001</v>
      </c>
      <c r="P57" s="6">
        <v>1.1299999999999999</v>
      </c>
      <c r="Q57" s="5">
        <v>1791.615</v>
      </c>
      <c r="R57" s="7">
        <v>3.19</v>
      </c>
      <c r="S57" s="5">
        <v>2976.27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4786.29</v>
      </c>
      <c r="AT57" s="11">
        <f t="shared" si="15"/>
        <v>0.371161536648627</v>
      </c>
      <c r="AU57" s="5">
        <f t="shared" si="14"/>
        <v>371.16153664862696</v>
      </c>
    </row>
    <row r="58" spans="1:47" x14ac:dyDescent="0.25">
      <c r="A58" s="1" t="s">
        <v>131</v>
      </c>
      <c r="B58" s="1" t="s">
        <v>132</v>
      </c>
      <c r="C58" s="1" t="s">
        <v>133</v>
      </c>
      <c r="D58" s="1" t="s">
        <v>134</v>
      </c>
      <c r="E58" s="1" t="s">
        <v>71</v>
      </c>
      <c r="F58" s="1" t="s">
        <v>117</v>
      </c>
      <c r="G58" s="1" t="s">
        <v>55</v>
      </c>
      <c r="H58" s="1" t="s">
        <v>56</v>
      </c>
      <c r="I58" s="2">
        <v>154.83000000000001</v>
      </c>
      <c r="J58" s="2">
        <v>40.24</v>
      </c>
      <c r="K58" s="2">
        <f t="shared" si="8"/>
        <v>26.21</v>
      </c>
      <c r="L58" s="2">
        <f t="shared" si="9"/>
        <v>0</v>
      </c>
      <c r="N58" s="4">
        <v>15.66</v>
      </c>
      <c r="O58" s="5">
        <v>28822.23</v>
      </c>
      <c r="P58" s="6">
        <v>7.7</v>
      </c>
      <c r="Q58" s="5">
        <v>12208.35</v>
      </c>
      <c r="R58" s="7">
        <v>2.85</v>
      </c>
      <c r="S58" s="5">
        <v>2659.05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43689.630000000005</v>
      </c>
      <c r="AT58" s="11">
        <f t="shared" si="15"/>
        <v>3.387991577278008</v>
      </c>
      <c r="AU58" s="5">
        <f t="shared" si="14"/>
        <v>3387.9915772780078</v>
      </c>
    </row>
    <row r="59" spans="1:47" x14ac:dyDescent="0.25">
      <c r="A59" s="1" t="s">
        <v>131</v>
      </c>
      <c r="B59" s="1" t="s">
        <v>132</v>
      </c>
      <c r="C59" s="1" t="s">
        <v>133</v>
      </c>
      <c r="D59" s="1" t="s">
        <v>134</v>
      </c>
      <c r="E59" s="1" t="s">
        <v>53</v>
      </c>
      <c r="F59" s="1" t="s">
        <v>117</v>
      </c>
      <c r="G59" s="1" t="s">
        <v>55</v>
      </c>
      <c r="H59" s="1" t="s">
        <v>56</v>
      </c>
      <c r="I59" s="2">
        <v>154.83000000000001</v>
      </c>
      <c r="J59" s="2">
        <v>32.979999999999997</v>
      </c>
      <c r="K59" s="2">
        <f t="shared" si="8"/>
        <v>32.69</v>
      </c>
      <c r="L59" s="2">
        <f t="shared" si="9"/>
        <v>0</v>
      </c>
      <c r="N59" s="4">
        <v>6.75</v>
      </c>
      <c r="O59" s="5">
        <v>12423.375</v>
      </c>
      <c r="P59" s="6">
        <v>18.55</v>
      </c>
      <c r="Q59" s="5">
        <v>30041.26125</v>
      </c>
      <c r="R59" s="7">
        <v>5.6099999999999994</v>
      </c>
      <c r="S59" s="5">
        <v>5241.1275000000014</v>
      </c>
      <c r="Z59" s="9">
        <v>0.36</v>
      </c>
      <c r="AA59" s="5">
        <v>40.305599999999998</v>
      </c>
      <c r="AB59" s="10">
        <v>1.42</v>
      </c>
      <c r="AC59" s="5">
        <v>143.08629999999999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47889.155650000001</v>
      </c>
      <c r="AT59" s="11">
        <f t="shared" si="15"/>
        <v>3.7136514084727996</v>
      </c>
      <c r="AU59" s="5">
        <f t="shared" si="14"/>
        <v>3713.6514084727996</v>
      </c>
    </row>
    <row r="60" spans="1:47" x14ac:dyDescent="0.25">
      <c r="A60" s="1" t="s">
        <v>131</v>
      </c>
      <c r="B60" s="1" t="s">
        <v>132</v>
      </c>
      <c r="C60" s="1" t="s">
        <v>133</v>
      </c>
      <c r="D60" s="1" t="s">
        <v>134</v>
      </c>
      <c r="E60" s="1" t="s">
        <v>77</v>
      </c>
      <c r="F60" s="1" t="s">
        <v>117</v>
      </c>
      <c r="G60" s="1" t="s">
        <v>55</v>
      </c>
      <c r="H60" s="1" t="s">
        <v>56</v>
      </c>
      <c r="I60" s="2">
        <v>154.83000000000001</v>
      </c>
      <c r="J60" s="2">
        <v>38.840000000000003</v>
      </c>
      <c r="K60" s="2">
        <f t="shared" si="8"/>
        <v>38.830000000000005</v>
      </c>
      <c r="L60" s="2">
        <f t="shared" si="9"/>
        <v>0</v>
      </c>
      <c r="N60" s="4">
        <v>9.1800000000000015</v>
      </c>
      <c r="O60" s="5">
        <v>16895.79</v>
      </c>
      <c r="P60" s="6">
        <v>26.73</v>
      </c>
      <c r="Q60" s="5">
        <v>42380.415000000001</v>
      </c>
      <c r="R60" s="7">
        <v>2.92</v>
      </c>
      <c r="S60" s="5">
        <v>2724.36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13"/>
        <v>62000.565000000002</v>
      </c>
      <c r="AT60" s="11">
        <f t="shared" si="15"/>
        <v>4.807946233613734</v>
      </c>
      <c r="AU60" s="5">
        <f t="shared" si="14"/>
        <v>4807.946233613734</v>
      </c>
    </row>
    <row r="61" spans="1:47" x14ac:dyDescent="0.25">
      <c r="A61" s="1" t="s">
        <v>135</v>
      </c>
      <c r="B61" s="1" t="s">
        <v>136</v>
      </c>
      <c r="C61" s="1" t="s">
        <v>137</v>
      </c>
      <c r="D61" s="1" t="s">
        <v>138</v>
      </c>
      <c r="E61" s="1" t="s">
        <v>53</v>
      </c>
      <c r="F61" s="1" t="s">
        <v>117</v>
      </c>
      <c r="G61" s="1" t="s">
        <v>55</v>
      </c>
      <c r="H61" s="1" t="s">
        <v>56</v>
      </c>
      <c r="I61" s="2">
        <v>5.17</v>
      </c>
      <c r="J61" s="2">
        <v>5.05</v>
      </c>
      <c r="K61" s="2">
        <f t="shared" ref="K61:K73" si="16">SUM(N61,P61,R61,T61,V61,X61,Z61,AB61,AE61,AG61,AI61)</f>
        <v>5.05</v>
      </c>
      <c r="L61" s="2">
        <f t="shared" ref="L61:L73" si="17">SUM(M61,AD61,AK61,AM61,AO61,AQ61,AR61)</f>
        <v>0</v>
      </c>
      <c r="Z61" s="9">
        <v>2.5099999999999998</v>
      </c>
      <c r="AA61" s="5">
        <v>281.01960000000003</v>
      </c>
      <c r="AB61" s="10">
        <v>2.54</v>
      </c>
      <c r="AC61" s="5">
        <v>255.94309999999999</v>
      </c>
      <c r="AL61" s="5" t="str">
        <f t="shared" ref="AL61:AL73" si="18">IF(AK61&gt;0,AK61*$AL$1,"")</f>
        <v/>
      </c>
      <c r="AN61" s="5" t="str">
        <f t="shared" ref="AN61:AN73" si="19">IF(AM61&gt;0,AM61*$AN$1,"")</f>
        <v/>
      </c>
      <c r="AP61" s="5" t="str">
        <f t="shared" ref="AP61:AP73" si="20">IF(AO61&gt;0,AO61*$AP$1,"")</f>
        <v/>
      </c>
      <c r="AS61" s="5">
        <f t="shared" ref="AS61:AS73" si="21">SUM(O61,Q61,S61,U61,W61,Y61,AA61,AC61,AF61,AH61,AJ61)</f>
        <v>536.96270000000004</v>
      </c>
      <c r="AT61" s="11">
        <f t="shared" si="15"/>
        <v>4.1639746203217046E-2</v>
      </c>
      <c r="AU61" s="5">
        <f t="shared" ref="AU61:AU73" si="22">(AT61/100)*$AU$1</f>
        <v>41.639746203217044</v>
      </c>
    </row>
    <row r="62" spans="1:47" x14ac:dyDescent="0.25">
      <c r="A62" s="1" t="s">
        <v>139</v>
      </c>
      <c r="B62" s="1" t="s">
        <v>132</v>
      </c>
      <c r="C62" s="1" t="s">
        <v>133</v>
      </c>
      <c r="D62" s="1" t="s">
        <v>134</v>
      </c>
      <c r="E62" s="1" t="s">
        <v>61</v>
      </c>
      <c r="F62" s="1" t="s">
        <v>140</v>
      </c>
      <c r="G62" s="1" t="s">
        <v>55</v>
      </c>
      <c r="H62" s="1" t="s">
        <v>56</v>
      </c>
      <c r="I62" s="2">
        <v>160</v>
      </c>
      <c r="J62" s="2">
        <v>39.69</v>
      </c>
      <c r="K62" s="2">
        <f t="shared" si="16"/>
        <v>7.02</v>
      </c>
      <c r="L62" s="2">
        <f t="shared" si="17"/>
        <v>0</v>
      </c>
      <c r="P62" s="6">
        <v>3.59</v>
      </c>
      <c r="Q62" s="5">
        <v>5691.9449999999997</v>
      </c>
      <c r="R62" s="7">
        <v>3.43</v>
      </c>
      <c r="S62" s="5">
        <v>3200.19</v>
      </c>
      <c r="AL62" s="5" t="str">
        <f t="shared" si="18"/>
        <v/>
      </c>
      <c r="AN62" s="5" t="str">
        <f t="shared" si="19"/>
        <v/>
      </c>
      <c r="AP62" s="5" t="str">
        <f t="shared" si="20"/>
        <v/>
      </c>
      <c r="AS62" s="5">
        <f t="shared" si="21"/>
        <v>8892.1350000000002</v>
      </c>
      <c r="AT62" s="11">
        <f t="shared" si="15"/>
        <v>0.68955673197550482</v>
      </c>
      <c r="AU62" s="5">
        <f t="shared" si="22"/>
        <v>689.55673197550482</v>
      </c>
    </row>
    <row r="63" spans="1:47" x14ac:dyDescent="0.25">
      <c r="A63" s="1" t="s">
        <v>139</v>
      </c>
      <c r="B63" s="1" t="s">
        <v>132</v>
      </c>
      <c r="C63" s="1" t="s">
        <v>133</v>
      </c>
      <c r="D63" s="1" t="s">
        <v>134</v>
      </c>
      <c r="E63" s="1" t="s">
        <v>126</v>
      </c>
      <c r="F63" s="1" t="s">
        <v>140</v>
      </c>
      <c r="G63" s="1" t="s">
        <v>55</v>
      </c>
      <c r="H63" s="1" t="s">
        <v>56</v>
      </c>
      <c r="I63" s="2">
        <v>160</v>
      </c>
      <c r="J63" s="2">
        <v>37.07</v>
      </c>
      <c r="K63" s="2">
        <f t="shared" si="16"/>
        <v>4.09</v>
      </c>
      <c r="L63" s="2">
        <f t="shared" si="17"/>
        <v>0</v>
      </c>
      <c r="P63" s="6">
        <v>1.05</v>
      </c>
      <c r="Q63" s="5">
        <v>2080.96875</v>
      </c>
      <c r="R63" s="7">
        <v>3.04</v>
      </c>
      <c r="S63" s="5">
        <v>3407.7824999999998</v>
      </c>
      <c r="AL63" s="5" t="str">
        <f t="shared" si="18"/>
        <v/>
      </c>
      <c r="AN63" s="5" t="str">
        <f t="shared" si="19"/>
        <v/>
      </c>
      <c r="AP63" s="5" t="str">
        <f t="shared" si="20"/>
        <v/>
      </c>
      <c r="AS63" s="5">
        <f t="shared" si="21"/>
        <v>5488.7512499999993</v>
      </c>
      <c r="AT63" s="11">
        <f t="shared" si="15"/>
        <v>0.42563516799693962</v>
      </c>
      <c r="AU63" s="5">
        <f t="shared" si="22"/>
        <v>425.63516799693963</v>
      </c>
    </row>
    <row r="64" spans="1:47" x14ac:dyDescent="0.25">
      <c r="A64" s="1" t="s">
        <v>141</v>
      </c>
      <c r="B64" s="1" t="s">
        <v>142</v>
      </c>
      <c r="C64" s="1" t="s">
        <v>143</v>
      </c>
      <c r="D64" s="1" t="s">
        <v>144</v>
      </c>
      <c r="E64" s="1" t="s">
        <v>61</v>
      </c>
      <c r="F64" s="1" t="s">
        <v>145</v>
      </c>
      <c r="G64" s="1" t="s">
        <v>55</v>
      </c>
      <c r="H64" s="1" t="s">
        <v>56</v>
      </c>
      <c r="I64" s="2">
        <v>2</v>
      </c>
      <c r="J64" s="2">
        <v>1.01</v>
      </c>
      <c r="K64" s="2">
        <f t="shared" si="16"/>
        <v>0.38</v>
      </c>
      <c r="L64" s="2">
        <f t="shared" si="17"/>
        <v>0</v>
      </c>
      <c r="T64" s="8">
        <v>0.1</v>
      </c>
      <c r="U64" s="5">
        <v>27.99</v>
      </c>
      <c r="AB64" s="10">
        <v>0.28000000000000003</v>
      </c>
      <c r="AC64" s="5">
        <v>28.214200000000002</v>
      </c>
      <c r="AL64" s="5" t="str">
        <f t="shared" si="18"/>
        <v/>
      </c>
      <c r="AN64" s="5" t="str">
        <f t="shared" si="19"/>
        <v/>
      </c>
      <c r="AP64" s="5" t="str">
        <f t="shared" si="20"/>
        <v/>
      </c>
      <c r="AS64" s="5">
        <f t="shared" si="21"/>
        <v>56.2042</v>
      </c>
      <c r="AT64" s="11">
        <f t="shared" si="15"/>
        <v>4.3584565996015205E-3</v>
      </c>
      <c r="AU64" s="5">
        <f t="shared" si="22"/>
        <v>4.3584565996015208</v>
      </c>
    </row>
    <row r="65" spans="1:47" x14ac:dyDescent="0.25">
      <c r="A65" s="1" t="s">
        <v>141</v>
      </c>
      <c r="B65" s="1" t="s">
        <v>142</v>
      </c>
      <c r="C65" s="1" t="s">
        <v>143</v>
      </c>
      <c r="D65" s="1" t="s">
        <v>144</v>
      </c>
      <c r="E65" s="1" t="s">
        <v>126</v>
      </c>
      <c r="F65" s="1" t="s">
        <v>145</v>
      </c>
      <c r="G65" s="1" t="s">
        <v>55</v>
      </c>
      <c r="H65" s="1" t="s">
        <v>56</v>
      </c>
      <c r="I65" s="2">
        <v>2</v>
      </c>
      <c r="J65" s="2">
        <v>0.55000000000000004</v>
      </c>
      <c r="K65" s="2">
        <f t="shared" si="16"/>
        <v>0.51</v>
      </c>
      <c r="L65" s="2">
        <f t="shared" si="17"/>
        <v>0</v>
      </c>
      <c r="AB65" s="10">
        <v>0.51</v>
      </c>
      <c r="AC65" s="5">
        <v>51.390149999999998</v>
      </c>
      <c r="AL65" s="5" t="str">
        <f t="shared" si="18"/>
        <v/>
      </c>
      <c r="AN65" s="5" t="str">
        <f t="shared" si="19"/>
        <v/>
      </c>
      <c r="AP65" s="5" t="str">
        <f t="shared" si="20"/>
        <v/>
      </c>
      <c r="AS65" s="5">
        <f t="shared" si="21"/>
        <v>51.390149999999998</v>
      </c>
      <c r="AT65" s="11">
        <f t="shared" si="15"/>
        <v>3.9851423634178953E-3</v>
      </c>
      <c r="AU65" s="5">
        <f t="shared" si="22"/>
        <v>3.9851423634178955</v>
      </c>
    </row>
    <row r="66" spans="1:47" x14ac:dyDescent="0.25">
      <c r="A66" s="1" t="s">
        <v>146</v>
      </c>
      <c r="B66" s="1" t="s">
        <v>142</v>
      </c>
      <c r="C66" s="1" t="s">
        <v>143</v>
      </c>
      <c r="D66" s="1" t="s">
        <v>144</v>
      </c>
      <c r="E66" s="1" t="s">
        <v>61</v>
      </c>
      <c r="F66" s="1" t="s">
        <v>145</v>
      </c>
      <c r="G66" s="1" t="s">
        <v>55</v>
      </c>
      <c r="H66" s="1" t="s">
        <v>56</v>
      </c>
      <c r="I66" s="2">
        <v>139.4</v>
      </c>
      <c r="J66" s="2">
        <v>37.68</v>
      </c>
      <c r="K66" s="2">
        <f t="shared" si="16"/>
        <v>0.74</v>
      </c>
      <c r="L66" s="2">
        <f t="shared" si="17"/>
        <v>0</v>
      </c>
      <c r="T66" s="8">
        <v>0.74</v>
      </c>
      <c r="U66" s="5">
        <v>207.126</v>
      </c>
      <c r="AL66" s="5" t="str">
        <f t="shared" si="18"/>
        <v/>
      </c>
      <c r="AN66" s="5" t="str">
        <f t="shared" si="19"/>
        <v/>
      </c>
      <c r="AP66" s="5" t="str">
        <f t="shared" si="20"/>
        <v/>
      </c>
      <c r="AS66" s="5">
        <f t="shared" si="21"/>
        <v>207.126</v>
      </c>
      <c r="AT66" s="11">
        <f t="shared" si="15"/>
        <v>1.6061961235086783E-2</v>
      </c>
      <c r="AU66" s="5">
        <f t="shared" si="22"/>
        <v>16.061961235086784</v>
      </c>
    </row>
    <row r="67" spans="1:47" x14ac:dyDescent="0.25">
      <c r="A67" s="1" t="s">
        <v>146</v>
      </c>
      <c r="B67" s="1" t="s">
        <v>142</v>
      </c>
      <c r="C67" s="1" t="s">
        <v>143</v>
      </c>
      <c r="D67" s="1" t="s">
        <v>144</v>
      </c>
      <c r="E67" s="1" t="s">
        <v>63</v>
      </c>
      <c r="F67" s="1" t="s">
        <v>145</v>
      </c>
      <c r="G67" s="1" t="s">
        <v>55</v>
      </c>
      <c r="H67" s="1" t="s">
        <v>56</v>
      </c>
      <c r="I67" s="2">
        <v>139.4</v>
      </c>
      <c r="J67" s="2">
        <v>30.72</v>
      </c>
      <c r="K67" s="2">
        <f t="shared" si="16"/>
        <v>0.14000000000000001</v>
      </c>
      <c r="L67" s="2">
        <f t="shared" si="17"/>
        <v>0</v>
      </c>
      <c r="T67" s="8">
        <v>0.14000000000000001</v>
      </c>
      <c r="U67" s="5">
        <v>39.186</v>
      </c>
      <c r="AL67" s="5" t="str">
        <f t="shared" si="18"/>
        <v/>
      </c>
      <c r="AN67" s="5" t="str">
        <f t="shared" si="19"/>
        <v/>
      </c>
      <c r="AP67" s="5" t="str">
        <f t="shared" si="20"/>
        <v/>
      </c>
      <c r="AS67" s="5">
        <f t="shared" si="21"/>
        <v>39.186</v>
      </c>
      <c r="AT67" s="11">
        <f t="shared" ref="AT67:AT73" si="23">(AS67/$AS$121)*100</f>
        <v>3.0387494228542563E-3</v>
      </c>
      <c r="AU67" s="5">
        <f t="shared" si="22"/>
        <v>3.0387494228542566</v>
      </c>
    </row>
    <row r="68" spans="1:47" x14ac:dyDescent="0.25">
      <c r="A68" s="1" t="s">
        <v>146</v>
      </c>
      <c r="B68" s="1" t="s">
        <v>142</v>
      </c>
      <c r="C68" s="1" t="s">
        <v>143</v>
      </c>
      <c r="D68" s="1" t="s">
        <v>144</v>
      </c>
      <c r="E68" s="1" t="s">
        <v>126</v>
      </c>
      <c r="F68" s="1" t="s">
        <v>145</v>
      </c>
      <c r="G68" s="1" t="s">
        <v>55</v>
      </c>
      <c r="H68" s="1" t="s">
        <v>56</v>
      </c>
      <c r="I68" s="2">
        <v>139.4</v>
      </c>
      <c r="J68" s="2">
        <v>36.96</v>
      </c>
      <c r="K68" s="2">
        <f t="shared" si="16"/>
        <v>36.520000000000003</v>
      </c>
      <c r="L68" s="2">
        <f t="shared" si="17"/>
        <v>0</v>
      </c>
      <c r="P68" s="6">
        <v>13.12</v>
      </c>
      <c r="Q68" s="5">
        <v>25486.912499999999</v>
      </c>
      <c r="R68" s="7">
        <v>13.38</v>
      </c>
      <c r="S68" s="5">
        <v>13988.002500000001</v>
      </c>
      <c r="T68" s="8">
        <v>9.99</v>
      </c>
      <c r="U68" s="5">
        <v>2802.4987500000002</v>
      </c>
      <c r="AB68" s="10">
        <v>0.03</v>
      </c>
      <c r="AC68" s="5">
        <v>3.0229499999999998</v>
      </c>
      <c r="AL68" s="5" t="str">
        <f t="shared" si="18"/>
        <v/>
      </c>
      <c r="AN68" s="5" t="str">
        <f t="shared" si="19"/>
        <v/>
      </c>
      <c r="AP68" s="5" t="str">
        <f t="shared" si="20"/>
        <v/>
      </c>
      <c r="AS68" s="5">
        <f t="shared" si="21"/>
        <v>42280.436699999998</v>
      </c>
      <c r="AT68" s="11">
        <f t="shared" si="23"/>
        <v>3.2787131276514803</v>
      </c>
      <c r="AU68" s="5">
        <f t="shared" si="22"/>
        <v>3278.7131276514801</v>
      </c>
    </row>
    <row r="69" spans="1:47" x14ac:dyDescent="0.25">
      <c r="A69" s="1" t="s">
        <v>146</v>
      </c>
      <c r="B69" s="1" t="s">
        <v>142</v>
      </c>
      <c r="C69" s="1" t="s">
        <v>143</v>
      </c>
      <c r="D69" s="1" t="s">
        <v>144</v>
      </c>
      <c r="E69" s="1" t="s">
        <v>95</v>
      </c>
      <c r="F69" s="1" t="s">
        <v>145</v>
      </c>
      <c r="G69" s="1" t="s">
        <v>55</v>
      </c>
      <c r="H69" s="1" t="s">
        <v>56</v>
      </c>
      <c r="I69" s="2">
        <v>139.4</v>
      </c>
      <c r="J69" s="2">
        <v>29.84</v>
      </c>
      <c r="K69" s="2">
        <f t="shared" si="16"/>
        <v>5.84</v>
      </c>
      <c r="L69" s="2">
        <f t="shared" si="17"/>
        <v>0</v>
      </c>
      <c r="R69" s="7">
        <v>1.68</v>
      </c>
      <c r="S69" s="5">
        <v>1567.44</v>
      </c>
      <c r="T69" s="8">
        <v>4.16</v>
      </c>
      <c r="U69" s="5">
        <v>1164.384</v>
      </c>
      <c r="AL69" s="5" t="str">
        <f t="shared" si="18"/>
        <v/>
      </c>
      <c r="AN69" s="5" t="str">
        <f t="shared" si="19"/>
        <v/>
      </c>
      <c r="AP69" s="5" t="str">
        <f t="shared" si="20"/>
        <v/>
      </c>
      <c r="AS69" s="5">
        <f t="shared" si="21"/>
        <v>2731.8240000000001</v>
      </c>
      <c r="AT69" s="11">
        <f t="shared" si="23"/>
        <v>0.21184424547898242</v>
      </c>
      <c r="AU69" s="5">
        <f t="shared" si="22"/>
        <v>211.84424547898243</v>
      </c>
    </row>
    <row r="70" spans="1:47" x14ac:dyDescent="0.25">
      <c r="A70" s="1" t="s">
        <v>147</v>
      </c>
      <c r="B70" s="1" t="s">
        <v>148</v>
      </c>
      <c r="C70" s="1" t="s">
        <v>149</v>
      </c>
      <c r="D70" s="1" t="s">
        <v>150</v>
      </c>
      <c r="E70" s="1" t="s">
        <v>89</v>
      </c>
      <c r="F70" s="1" t="s">
        <v>151</v>
      </c>
      <c r="G70" s="1" t="s">
        <v>55</v>
      </c>
      <c r="H70" s="1" t="s">
        <v>56</v>
      </c>
      <c r="I70" s="2">
        <v>152.84</v>
      </c>
      <c r="J70" s="2">
        <v>31.24</v>
      </c>
      <c r="K70" s="2">
        <f t="shared" si="16"/>
        <v>28.47</v>
      </c>
      <c r="L70" s="2">
        <f t="shared" si="17"/>
        <v>0</v>
      </c>
      <c r="P70" s="6">
        <v>0.77</v>
      </c>
      <c r="Q70" s="5">
        <v>1280.29125</v>
      </c>
      <c r="R70" s="7">
        <v>20.55</v>
      </c>
      <c r="S70" s="5">
        <v>19215.134999999998</v>
      </c>
      <c r="T70" s="8">
        <v>7.08</v>
      </c>
      <c r="U70" s="5">
        <v>1981.692</v>
      </c>
      <c r="Z70" s="9">
        <v>0.03</v>
      </c>
      <c r="AA70" s="5">
        <v>3.3588</v>
      </c>
      <c r="AB70" s="10">
        <v>0.04</v>
      </c>
      <c r="AC70" s="5">
        <v>4.0305999999999997</v>
      </c>
      <c r="AL70" s="5" t="str">
        <f t="shared" si="18"/>
        <v/>
      </c>
      <c r="AN70" s="5" t="str">
        <f t="shared" si="19"/>
        <v/>
      </c>
      <c r="AP70" s="5" t="str">
        <f t="shared" si="20"/>
        <v/>
      </c>
      <c r="AS70" s="5">
        <f t="shared" si="21"/>
        <v>22484.507649999996</v>
      </c>
      <c r="AT70" s="11">
        <f t="shared" si="23"/>
        <v>1.7436019150870106</v>
      </c>
      <c r="AU70" s="5">
        <f t="shared" si="22"/>
        <v>1743.6019150870104</v>
      </c>
    </row>
    <row r="71" spans="1:47" x14ac:dyDescent="0.25">
      <c r="A71" s="1" t="s">
        <v>147</v>
      </c>
      <c r="B71" s="1" t="s">
        <v>148</v>
      </c>
      <c r="C71" s="1" t="s">
        <v>149</v>
      </c>
      <c r="D71" s="1" t="s">
        <v>150</v>
      </c>
      <c r="E71" s="1" t="s">
        <v>94</v>
      </c>
      <c r="F71" s="1" t="s">
        <v>151</v>
      </c>
      <c r="G71" s="1" t="s">
        <v>55</v>
      </c>
      <c r="H71" s="1" t="s">
        <v>56</v>
      </c>
      <c r="I71" s="2">
        <v>152.84</v>
      </c>
      <c r="J71" s="2">
        <v>39.35</v>
      </c>
      <c r="K71" s="2">
        <f t="shared" si="16"/>
        <v>10.26</v>
      </c>
      <c r="L71" s="2">
        <f t="shared" si="17"/>
        <v>0</v>
      </c>
      <c r="R71" s="7">
        <v>7.28</v>
      </c>
      <c r="S71" s="5">
        <v>6792.24</v>
      </c>
      <c r="T71" s="8">
        <v>2.98</v>
      </c>
      <c r="U71" s="5">
        <v>834.10199999999998</v>
      </c>
      <c r="AL71" s="5" t="str">
        <f t="shared" si="18"/>
        <v/>
      </c>
      <c r="AN71" s="5" t="str">
        <f t="shared" si="19"/>
        <v/>
      </c>
      <c r="AP71" s="5" t="str">
        <f t="shared" si="20"/>
        <v/>
      </c>
      <c r="AS71" s="5">
        <f t="shared" si="21"/>
        <v>7626.3419999999996</v>
      </c>
      <c r="AT71" s="11">
        <f t="shared" si="23"/>
        <v>0.59139851862882598</v>
      </c>
      <c r="AU71" s="5">
        <f t="shared" si="22"/>
        <v>591.39851862882597</v>
      </c>
    </row>
    <row r="72" spans="1:47" x14ac:dyDescent="0.25">
      <c r="A72" s="1" t="s">
        <v>152</v>
      </c>
      <c r="B72" s="1" t="s">
        <v>142</v>
      </c>
      <c r="C72" s="1" t="s">
        <v>143</v>
      </c>
      <c r="D72" s="1" t="s">
        <v>144</v>
      </c>
      <c r="E72" s="1" t="s">
        <v>87</v>
      </c>
      <c r="F72" s="1" t="s">
        <v>151</v>
      </c>
      <c r="G72" s="1" t="s">
        <v>55</v>
      </c>
      <c r="H72" s="1" t="s">
        <v>56</v>
      </c>
      <c r="I72" s="2">
        <v>7.16</v>
      </c>
      <c r="J72" s="2">
        <v>0.59</v>
      </c>
      <c r="K72" s="2">
        <f t="shared" si="16"/>
        <v>0.17</v>
      </c>
      <c r="L72" s="2">
        <f t="shared" si="17"/>
        <v>0</v>
      </c>
      <c r="Z72" s="9">
        <v>0.17</v>
      </c>
      <c r="AA72" s="5">
        <v>19.033200000000001</v>
      </c>
      <c r="AL72" s="5" t="str">
        <f t="shared" si="18"/>
        <v/>
      </c>
      <c r="AN72" s="5" t="str">
        <f t="shared" si="19"/>
        <v/>
      </c>
      <c r="AP72" s="5" t="str">
        <f t="shared" si="20"/>
        <v/>
      </c>
      <c r="AS72" s="5">
        <f t="shared" si="21"/>
        <v>19.033200000000001</v>
      </c>
      <c r="AT72" s="11">
        <f t="shared" si="23"/>
        <v>1.475964005386353E-3</v>
      </c>
      <c r="AU72" s="5">
        <f t="shared" si="22"/>
        <v>1.475964005386353</v>
      </c>
    </row>
    <row r="73" spans="1:47" x14ac:dyDescent="0.25">
      <c r="A73" s="1" t="s">
        <v>152</v>
      </c>
      <c r="B73" s="1" t="s">
        <v>142</v>
      </c>
      <c r="C73" s="1" t="s">
        <v>143</v>
      </c>
      <c r="D73" s="1" t="s">
        <v>144</v>
      </c>
      <c r="E73" s="1" t="s">
        <v>89</v>
      </c>
      <c r="F73" s="1" t="s">
        <v>151</v>
      </c>
      <c r="G73" s="1" t="s">
        <v>55</v>
      </c>
      <c r="H73" s="1" t="s">
        <v>56</v>
      </c>
      <c r="I73" s="2">
        <v>7.16</v>
      </c>
      <c r="J73" s="2">
        <v>5.77</v>
      </c>
      <c r="K73" s="2">
        <f t="shared" si="16"/>
        <v>5.07</v>
      </c>
      <c r="L73" s="2">
        <f t="shared" si="17"/>
        <v>0</v>
      </c>
      <c r="R73" s="7">
        <v>0.02</v>
      </c>
      <c r="S73" s="5">
        <v>18.66</v>
      </c>
      <c r="Z73" s="9">
        <v>3.69</v>
      </c>
      <c r="AA73" s="5">
        <v>413.13240000000002</v>
      </c>
      <c r="AB73" s="10">
        <v>1.36</v>
      </c>
      <c r="AC73" s="5">
        <v>137.04040000000001</v>
      </c>
      <c r="AL73" s="5" t="str">
        <f t="shared" si="18"/>
        <v/>
      </c>
      <c r="AN73" s="5" t="str">
        <f t="shared" si="19"/>
        <v/>
      </c>
      <c r="AP73" s="5" t="str">
        <f t="shared" si="20"/>
        <v/>
      </c>
      <c r="AS73" s="5">
        <f t="shared" si="21"/>
        <v>568.83280000000002</v>
      </c>
      <c r="AT73" s="11">
        <f t="shared" si="23"/>
        <v>4.4111170895232241E-2</v>
      </c>
      <c r="AU73" s="5">
        <f t="shared" si="22"/>
        <v>44.111170895232242</v>
      </c>
    </row>
    <row r="74" spans="1:47" x14ac:dyDescent="0.25">
      <c r="B74" s="29" t="s">
        <v>160</v>
      </c>
    </row>
    <row r="75" spans="1:47" x14ac:dyDescent="0.25">
      <c r="B75" s="1" t="s">
        <v>159</v>
      </c>
      <c r="C75" s="1" t="s">
        <v>161</v>
      </c>
      <c r="D75" s="1" t="s">
        <v>134</v>
      </c>
      <c r="E75" s="1" t="s">
        <v>77</v>
      </c>
      <c r="F75" s="1" t="s">
        <v>62</v>
      </c>
      <c r="G75" s="1" t="s">
        <v>55</v>
      </c>
      <c r="H75" s="1" t="s">
        <v>56</v>
      </c>
      <c r="J75" s="2">
        <v>1.66</v>
      </c>
      <c r="K75" s="2">
        <f t="shared" ref="K75:K106" si="24">SUM(N75,P75,R75,T75,V75,X75,Z75,AB75,AE75,AG75,AI75)</f>
        <v>0.02</v>
      </c>
      <c r="L75" s="2">
        <f t="shared" ref="L75:L106" si="25">SUM(M75,AD75,AK75,AM75,AO75,AQ75,AR75)</f>
        <v>0</v>
      </c>
      <c r="AG75" s="9">
        <v>0.02</v>
      </c>
      <c r="AH75" s="5">
        <v>25.367999999999999</v>
      </c>
      <c r="AL75" s="5" t="str">
        <f t="shared" ref="AL75:AL106" si="26">IF(AK75&gt;0,AK75*$AL$1,"")</f>
        <v/>
      </c>
      <c r="AN75" s="5" t="str">
        <f t="shared" ref="AN75:AN106" si="27">IF(AM75&gt;0,AM75*$AN$1,"")</f>
        <v/>
      </c>
      <c r="AP75" s="5" t="str">
        <f t="shared" ref="AP75:AP106" si="28">IF(AO75&gt;0,AO75*$AP$1,"")</f>
        <v/>
      </c>
      <c r="AS75" s="5">
        <f t="shared" ref="AS75:AS106" si="29">SUM(O75,Q75,S75,U75,W75,Y75,AA75,AC75,AF75,AH75,AJ75)</f>
        <v>25.367999999999999</v>
      </c>
      <c r="AT75" s="11">
        <f t="shared" ref="AT75:AT106" si="30">(AS75/$AS$121)*100</f>
        <v>1.9672075577748882E-3</v>
      </c>
      <c r="AU75" s="5">
        <f t="shared" ref="AU75:AU106" si="31">(AT75/100)*$AU$1</f>
        <v>1.9672075577748884</v>
      </c>
    </row>
    <row r="76" spans="1:47" x14ac:dyDescent="0.25">
      <c r="B76" s="1" t="s">
        <v>159</v>
      </c>
      <c r="C76" s="1" t="s">
        <v>161</v>
      </c>
      <c r="D76" s="1" t="s">
        <v>134</v>
      </c>
      <c r="E76" s="1" t="s">
        <v>53</v>
      </c>
      <c r="F76" s="1" t="s">
        <v>62</v>
      </c>
      <c r="G76" s="1" t="s">
        <v>55</v>
      </c>
      <c r="H76" s="1" t="s">
        <v>56</v>
      </c>
      <c r="J76" s="2">
        <v>1.56</v>
      </c>
      <c r="K76" s="2">
        <f t="shared" si="24"/>
        <v>0.01</v>
      </c>
      <c r="L76" s="2">
        <f t="shared" si="25"/>
        <v>0</v>
      </c>
      <c r="AG76" s="9">
        <v>0.01</v>
      </c>
      <c r="AH76" s="5">
        <v>22.196999999999999</v>
      </c>
      <c r="AL76" s="5" t="str">
        <f t="shared" si="26"/>
        <v/>
      </c>
      <c r="AN76" s="5" t="str">
        <f t="shared" si="27"/>
        <v/>
      </c>
      <c r="AP76" s="5" t="str">
        <f t="shared" si="28"/>
        <v/>
      </c>
      <c r="AS76" s="5">
        <f t="shared" si="29"/>
        <v>22.196999999999999</v>
      </c>
      <c r="AT76" s="11">
        <f t="shared" si="30"/>
        <v>1.7213066130530271E-3</v>
      </c>
      <c r="AU76" s="5">
        <f t="shared" si="31"/>
        <v>1.721306613053027</v>
      </c>
    </row>
    <row r="77" spans="1:47" x14ac:dyDescent="0.25">
      <c r="B77" s="1" t="s">
        <v>159</v>
      </c>
      <c r="C77" s="1" t="s">
        <v>161</v>
      </c>
      <c r="D77" s="1" t="s">
        <v>134</v>
      </c>
      <c r="E77" s="1" t="s">
        <v>61</v>
      </c>
      <c r="F77" s="1" t="s">
        <v>62</v>
      </c>
      <c r="G77" s="1" t="s">
        <v>55</v>
      </c>
      <c r="H77" s="1" t="s">
        <v>56</v>
      </c>
      <c r="J77" s="2">
        <v>1.64</v>
      </c>
      <c r="K77" s="2">
        <f t="shared" si="24"/>
        <v>0.64</v>
      </c>
      <c r="L77" s="2">
        <f t="shared" si="25"/>
        <v>0</v>
      </c>
      <c r="AG77" s="9">
        <v>0.64</v>
      </c>
      <c r="AH77" s="5">
        <v>811.77600000000007</v>
      </c>
      <c r="AL77" s="5" t="str">
        <f t="shared" si="26"/>
        <v/>
      </c>
      <c r="AN77" s="5" t="str">
        <f t="shared" si="27"/>
        <v/>
      </c>
      <c r="AP77" s="5" t="str">
        <f t="shared" si="28"/>
        <v/>
      </c>
      <c r="AS77" s="5">
        <f t="shared" si="29"/>
        <v>811.77600000000007</v>
      </c>
      <c r="AT77" s="11">
        <f t="shared" si="30"/>
        <v>6.2950641848796424E-2</v>
      </c>
      <c r="AU77" s="5">
        <f t="shared" si="31"/>
        <v>62.95064184879643</v>
      </c>
    </row>
    <row r="78" spans="1:47" x14ac:dyDescent="0.25">
      <c r="B78" s="1" t="s">
        <v>159</v>
      </c>
      <c r="C78" s="1" t="s">
        <v>161</v>
      </c>
      <c r="D78" s="1" t="s">
        <v>134</v>
      </c>
      <c r="E78" s="1" t="s">
        <v>87</v>
      </c>
      <c r="F78" s="1" t="s">
        <v>153</v>
      </c>
      <c r="G78" s="1" t="s">
        <v>55</v>
      </c>
      <c r="H78" s="1" t="s">
        <v>56</v>
      </c>
      <c r="J78" s="2">
        <v>2.38</v>
      </c>
      <c r="K78" s="2">
        <f t="shared" si="24"/>
        <v>0.01</v>
      </c>
      <c r="L78" s="2">
        <f t="shared" si="25"/>
        <v>0</v>
      </c>
      <c r="AG78" s="9">
        <v>0.01</v>
      </c>
      <c r="AH78" s="5">
        <v>12.683999999999999</v>
      </c>
      <c r="AL78" s="5" t="str">
        <f t="shared" si="26"/>
        <v/>
      </c>
      <c r="AN78" s="5" t="str">
        <f t="shared" si="27"/>
        <v/>
      </c>
      <c r="AP78" s="5" t="str">
        <f t="shared" si="28"/>
        <v/>
      </c>
      <c r="AS78" s="5">
        <f t="shared" si="29"/>
        <v>12.683999999999999</v>
      </c>
      <c r="AT78" s="11">
        <f t="shared" si="30"/>
        <v>9.8360377888744412E-4</v>
      </c>
      <c r="AU78" s="5">
        <f t="shared" si="31"/>
        <v>0.98360377888744421</v>
      </c>
    </row>
    <row r="79" spans="1:47" x14ac:dyDescent="0.25">
      <c r="B79" s="1" t="s">
        <v>159</v>
      </c>
      <c r="C79" s="1" t="s">
        <v>161</v>
      </c>
      <c r="D79" s="1" t="s">
        <v>134</v>
      </c>
      <c r="E79" s="1" t="s">
        <v>67</v>
      </c>
      <c r="F79" s="1" t="s">
        <v>88</v>
      </c>
      <c r="G79" s="1" t="s">
        <v>55</v>
      </c>
      <c r="H79" s="1" t="s">
        <v>56</v>
      </c>
      <c r="J79" s="2">
        <v>2.2999999999999998</v>
      </c>
      <c r="K79" s="2">
        <f t="shared" si="24"/>
        <v>2.2999999999999998</v>
      </c>
      <c r="L79" s="2">
        <f t="shared" si="25"/>
        <v>0</v>
      </c>
      <c r="AG79" s="9">
        <v>2.2999999999999998</v>
      </c>
      <c r="AH79" s="5">
        <v>2917.3200000000011</v>
      </c>
      <c r="AL79" s="5" t="str">
        <f t="shared" si="26"/>
        <v/>
      </c>
      <c r="AN79" s="5" t="str">
        <f t="shared" si="27"/>
        <v/>
      </c>
      <c r="AP79" s="5" t="str">
        <f t="shared" si="28"/>
        <v/>
      </c>
      <c r="AS79" s="5">
        <f t="shared" si="29"/>
        <v>2917.3200000000011</v>
      </c>
      <c r="AT79" s="11">
        <f t="shared" si="30"/>
        <v>0.22622886914411222</v>
      </c>
      <c r="AU79" s="5">
        <f t="shared" si="31"/>
        <v>226.22886914411222</v>
      </c>
    </row>
    <row r="80" spans="1:47" x14ac:dyDescent="0.25">
      <c r="B80" s="1" t="s">
        <v>159</v>
      </c>
      <c r="C80" s="1" t="s">
        <v>161</v>
      </c>
      <c r="D80" s="1" t="s">
        <v>134</v>
      </c>
      <c r="E80" s="1" t="s">
        <v>100</v>
      </c>
      <c r="F80" s="1" t="s">
        <v>88</v>
      </c>
      <c r="G80" s="1" t="s">
        <v>55</v>
      </c>
      <c r="H80" s="1" t="s">
        <v>56</v>
      </c>
      <c r="J80" s="2">
        <v>2.2999999999999998</v>
      </c>
      <c r="K80" s="2">
        <f t="shared" si="24"/>
        <v>2.29</v>
      </c>
      <c r="L80" s="2">
        <f t="shared" si="25"/>
        <v>0</v>
      </c>
      <c r="AG80" s="9">
        <v>2.29</v>
      </c>
      <c r="AH80" s="5">
        <v>2971.2269999999999</v>
      </c>
      <c r="AL80" s="5" t="str">
        <f t="shared" si="26"/>
        <v/>
      </c>
      <c r="AN80" s="5" t="str">
        <f t="shared" si="27"/>
        <v/>
      </c>
      <c r="AP80" s="5" t="str">
        <f t="shared" si="28"/>
        <v/>
      </c>
      <c r="AS80" s="5">
        <f t="shared" si="29"/>
        <v>2971.2269999999999</v>
      </c>
      <c r="AT80" s="11">
        <f t="shared" si="30"/>
        <v>0.23040918520438378</v>
      </c>
      <c r="AU80" s="5">
        <f t="shared" si="31"/>
        <v>230.40918520438376</v>
      </c>
    </row>
    <row r="81" spans="2:47" x14ac:dyDescent="0.25">
      <c r="B81" s="1" t="s">
        <v>159</v>
      </c>
      <c r="C81" s="1" t="s">
        <v>161</v>
      </c>
      <c r="D81" s="1" t="s">
        <v>134</v>
      </c>
      <c r="E81" s="1" t="s">
        <v>87</v>
      </c>
      <c r="F81" s="1" t="s">
        <v>88</v>
      </c>
      <c r="G81" s="1" t="s">
        <v>55</v>
      </c>
      <c r="H81" s="1" t="s">
        <v>56</v>
      </c>
      <c r="J81" s="2">
        <v>2.3199999999999998</v>
      </c>
      <c r="K81" s="2">
        <f t="shared" si="24"/>
        <v>2.3199999999999998</v>
      </c>
      <c r="L81" s="2">
        <f t="shared" si="25"/>
        <v>0</v>
      </c>
      <c r="AG81" s="9">
        <v>2.3199999999999998</v>
      </c>
      <c r="AH81" s="5">
        <v>3113.922</v>
      </c>
      <c r="AL81" s="5" t="str">
        <f t="shared" si="26"/>
        <v/>
      </c>
      <c r="AN81" s="5" t="str">
        <f t="shared" si="27"/>
        <v/>
      </c>
      <c r="AP81" s="5" t="str">
        <f t="shared" si="28"/>
        <v/>
      </c>
      <c r="AS81" s="5">
        <f t="shared" si="29"/>
        <v>3113.922</v>
      </c>
      <c r="AT81" s="11">
        <f t="shared" si="30"/>
        <v>0.24147472771686751</v>
      </c>
      <c r="AU81" s="5">
        <f t="shared" si="31"/>
        <v>241.47472771686753</v>
      </c>
    </row>
    <row r="82" spans="2:47" x14ac:dyDescent="0.25">
      <c r="B82" s="1" t="s">
        <v>159</v>
      </c>
      <c r="C82" s="1" t="s">
        <v>161</v>
      </c>
      <c r="D82" s="1" t="s">
        <v>134</v>
      </c>
      <c r="E82" s="1" t="s">
        <v>89</v>
      </c>
      <c r="F82" s="1" t="s">
        <v>88</v>
      </c>
      <c r="G82" s="1" t="s">
        <v>55</v>
      </c>
      <c r="H82" s="1" t="s">
        <v>56</v>
      </c>
      <c r="J82" s="2">
        <v>2.2400000000000002</v>
      </c>
      <c r="K82" s="2">
        <f t="shared" si="24"/>
        <v>2.2400000000000002</v>
      </c>
      <c r="L82" s="2">
        <f t="shared" si="25"/>
        <v>0</v>
      </c>
      <c r="AG82" s="9">
        <v>2.2400000000000002</v>
      </c>
      <c r="AH82" s="5">
        <v>2841.2159999999999</v>
      </c>
      <c r="AL82" s="5" t="str">
        <f t="shared" si="26"/>
        <v/>
      </c>
      <c r="AN82" s="5" t="str">
        <f t="shared" si="27"/>
        <v/>
      </c>
      <c r="AP82" s="5" t="str">
        <f t="shared" si="28"/>
        <v/>
      </c>
      <c r="AS82" s="5">
        <f t="shared" si="29"/>
        <v>2841.2159999999999</v>
      </c>
      <c r="AT82" s="11">
        <f t="shared" si="30"/>
        <v>0.22032724647078747</v>
      </c>
      <c r="AU82" s="5">
        <f t="shared" si="31"/>
        <v>220.32724647078746</v>
      </c>
    </row>
    <row r="83" spans="2:47" x14ac:dyDescent="0.25">
      <c r="B83" s="1" t="s">
        <v>159</v>
      </c>
      <c r="C83" s="1" t="s">
        <v>161</v>
      </c>
      <c r="D83" s="1" t="s">
        <v>134</v>
      </c>
      <c r="E83" s="1" t="s">
        <v>61</v>
      </c>
      <c r="F83" s="1" t="s">
        <v>117</v>
      </c>
      <c r="G83" s="1" t="s">
        <v>55</v>
      </c>
      <c r="H83" s="1" t="s">
        <v>56</v>
      </c>
      <c r="J83" s="2">
        <v>1.7</v>
      </c>
      <c r="K83" s="2">
        <f t="shared" si="24"/>
        <v>1.71</v>
      </c>
      <c r="L83" s="2">
        <f t="shared" si="25"/>
        <v>0</v>
      </c>
      <c r="AG83" s="9">
        <v>1.71</v>
      </c>
      <c r="AH83" s="5">
        <v>2235.5549999999998</v>
      </c>
      <c r="AL83" s="5" t="str">
        <f t="shared" si="26"/>
        <v/>
      </c>
      <c r="AN83" s="5" t="str">
        <f t="shared" si="27"/>
        <v/>
      </c>
      <c r="AP83" s="5" t="str">
        <f t="shared" si="28"/>
        <v/>
      </c>
      <c r="AS83" s="5">
        <f t="shared" si="29"/>
        <v>2235.5549999999998</v>
      </c>
      <c r="AT83" s="11">
        <f t="shared" si="30"/>
        <v>0.17336016602891199</v>
      </c>
      <c r="AU83" s="5">
        <f t="shared" si="31"/>
        <v>173.360166028912</v>
      </c>
    </row>
    <row r="84" spans="2:47" x14ac:dyDescent="0.25">
      <c r="B84" s="1" t="s">
        <v>159</v>
      </c>
      <c r="C84" s="1" t="s">
        <v>161</v>
      </c>
      <c r="D84" s="1" t="s">
        <v>134</v>
      </c>
      <c r="E84" s="1" t="s">
        <v>126</v>
      </c>
      <c r="F84" s="1" t="s">
        <v>117</v>
      </c>
      <c r="G84" s="1" t="s">
        <v>55</v>
      </c>
      <c r="H84" s="1" t="s">
        <v>56</v>
      </c>
      <c r="J84" s="2">
        <v>1.59</v>
      </c>
      <c r="K84" s="2">
        <f t="shared" si="24"/>
        <v>1.59</v>
      </c>
      <c r="L84" s="2">
        <f t="shared" si="25"/>
        <v>0</v>
      </c>
      <c r="AG84" s="9">
        <v>1.59</v>
      </c>
      <c r="AH84" s="5">
        <v>2016.7560000000001</v>
      </c>
      <c r="AL84" s="5" t="str">
        <f t="shared" si="26"/>
        <v/>
      </c>
      <c r="AN84" s="5" t="str">
        <f t="shared" si="27"/>
        <v/>
      </c>
      <c r="AP84" s="5" t="str">
        <f t="shared" si="28"/>
        <v/>
      </c>
      <c r="AS84" s="5">
        <f t="shared" si="29"/>
        <v>2016.7560000000001</v>
      </c>
      <c r="AT84" s="11">
        <f t="shared" si="30"/>
        <v>0.15639300084310362</v>
      </c>
      <c r="AU84" s="5">
        <f t="shared" si="31"/>
        <v>156.39300084310361</v>
      </c>
    </row>
    <row r="85" spans="2:47" x14ac:dyDescent="0.25">
      <c r="B85" s="1" t="s">
        <v>159</v>
      </c>
      <c r="C85" s="1" t="s">
        <v>161</v>
      </c>
      <c r="D85" s="1" t="s">
        <v>134</v>
      </c>
      <c r="E85" s="1" t="s">
        <v>53</v>
      </c>
      <c r="F85" s="1" t="s">
        <v>117</v>
      </c>
      <c r="G85" s="1" t="s">
        <v>55</v>
      </c>
      <c r="H85" s="1" t="s">
        <v>56</v>
      </c>
      <c r="J85" s="2">
        <v>1.72</v>
      </c>
      <c r="K85" s="2">
        <f t="shared" si="24"/>
        <v>1.72</v>
      </c>
      <c r="L85" s="2">
        <f t="shared" si="25"/>
        <v>0</v>
      </c>
      <c r="AG85" s="9">
        <v>1.72</v>
      </c>
      <c r="AH85" s="5">
        <v>2181.648000000001</v>
      </c>
      <c r="AL85" s="5" t="str">
        <f t="shared" si="26"/>
        <v/>
      </c>
      <c r="AN85" s="5" t="str">
        <f t="shared" si="27"/>
        <v/>
      </c>
      <c r="AP85" s="5" t="str">
        <f t="shared" si="28"/>
        <v/>
      </c>
      <c r="AS85" s="5">
        <f t="shared" si="29"/>
        <v>2181.648000000001</v>
      </c>
      <c r="AT85" s="11">
        <f t="shared" si="30"/>
        <v>0.16917984996864047</v>
      </c>
      <c r="AU85" s="5">
        <f t="shared" si="31"/>
        <v>169.17984996864047</v>
      </c>
    </row>
    <row r="86" spans="2:47" x14ac:dyDescent="0.25">
      <c r="B86" s="1" t="s">
        <v>159</v>
      </c>
      <c r="C86" s="1" t="s">
        <v>161</v>
      </c>
      <c r="D86" s="1" t="s">
        <v>134</v>
      </c>
      <c r="E86" s="1" t="s">
        <v>77</v>
      </c>
      <c r="F86" s="1" t="s">
        <v>117</v>
      </c>
      <c r="G86" s="1" t="s">
        <v>55</v>
      </c>
      <c r="H86" s="1" t="s">
        <v>56</v>
      </c>
      <c r="J86" s="2">
        <v>1.73</v>
      </c>
      <c r="K86" s="2">
        <f t="shared" si="24"/>
        <v>1.73</v>
      </c>
      <c r="L86" s="2">
        <f t="shared" si="25"/>
        <v>0</v>
      </c>
      <c r="AG86" s="9">
        <v>1.73</v>
      </c>
      <c r="AH86" s="5">
        <v>2232.384</v>
      </c>
      <c r="AL86" s="5" t="str">
        <f t="shared" si="26"/>
        <v/>
      </c>
      <c r="AN86" s="5" t="str">
        <f t="shared" si="27"/>
        <v/>
      </c>
      <c r="AP86" s="5" t="str">
        <f t="shared" si="28"/>
        <v/>
      </c>
      <c r="AS86" s="5">
        <f t="shared" si="29"/>
        <v>2232.384</v>
      </c>
      <c r="AT86" s="11">
        <f t="shared" si="30"/>
        <v>0.17311426508419017</v>
      </c>
      <c r="AU86" s="5">
        <f t="shared" si="31"/>
        <v>173.11426508419018</v>
      </c>
    </row>
    <row r="87" spans="2:47" x14ac:dyDescent="0.25">
      <c r="B87" s="1" t="s">
        <v>159</v>
      </c>
      <c r="C87" s="1" t="s">
        <v>161</v>
      </c>
      <c r="D87" s="1" t="s">
        <v>134</v>
      </c>
      <c r="E87" s="1" t="s">
        <v>61</v>
      </c>
      <c r="F87" s="1" t="s">
        <v>145</v>
      </c>
      <c r="G87" s="1" t="s">
        <v>55</v>
      </c>
      <c r="H87" s="1" t="s">
        <v>56</v>
      </c>
      <c r="J87" s="2">
        <v>1.57</v>
      </c>
      <c r="K87" s="2">
        <f t="shared" si="24"/>
        <v>0.19</v>
      </c>
      <c r="L87" s="2">
        <f t="shared" si="25"/>
        <v>0</v>
      </c>
      <c r="AG87" s="9">
        <v>0.19</v>
      </c>
      <c r="AH87" s="5">
        <v>240.99600000000001</v>
      </c>
      <c r="AL87" s="5" t="str">
        <f t="shared" si="26"/>
        <v/>
      </c>
      <c r="AN87" s="5" t="str">
        <f t="shared" si="27"/>
        <v/>
      </c>
      <c r="AP87" s="5" t="str">
        <f t="shared" si="28"/>
        <v/>
      </c>
      <c r="AS87" s="5">
        <f t="shared" si="29"/>
        <v>240.99600000000001</v>
      </c>
      <c r="AT87" s="11">
        <f t="shared" si="30"/>
        <v>1.868847179886144E-2</v>
      </c>
      <c r="AU87" s="5">
        <f t="shared" si="31"/>
        <v>18.688471798861439</v>
      </c>
    </row>
    <row r="88" spans="2:47" x14ac:dyDescent="0.25">
      <c r="B88" s="1" t="s">
        <v>159</v>
      </c>
      <c r="C88" s="1" t="s">
        <v>161</v>
      </c>
      <c r="D88" s="1" t="s">
        <v>134</v>
      </c>
      <c r="E88" s="1" t="s">
        <v>126</v>
      </c>
      <c r="F88" s="1" t="s">
        <v>145</v>
      </c>
      <c r="G88" s="1" t="s">
        <v>55</v>
      </c>
      <c r="H88" s="1" t="s">
        <v>56</v>
      </c>
      <c r="J88" s="2">
        <v>1.71</v>
      </c>
      <c r="K88" s="2">
        <f t="shared" si="24"/>
        <v>1.7</v>
      </c>
      <c r="L88" s="2">
        <f t="shared" si="25"/>
        <v>0</v>
      </c>
      <c r="AG88" s="9">
        <v>1.7</v>
      </c>
      <c r="AH88" s="5">
        <v>2156.2800000000002</v>
      </c>
      <c r="AL88" s="5" t="str">
        <f t="shared" si="26"/>
        <v/>
      </c>
      <c r="AN88" s="5" t="str">
        <f t="shared" si="27"/>
        <v/>
      </c>
      <c r="AP88" s="5" t="str">
        <f t="shared" si="28"/>
        <v/>
      </c>
      <c r="AS88" s="5">
        <f t="shared" si="29"/>
        <v>2156.2800000000002</v>
      </c>
      <c r="AT88" s="11">
        <f t="shared" si="30"/>
        <v>0.16721264241086553</v>
      </c>
      <c r="AU88" s="5">
        <f t="shared" si="31"/>
        <v>167.21264241086553</v>
      </c>
    </row>
    <row r="89" spans="2:47" x14ac:dyDescent="0.25">
      <c r="B89" s="1" t="s">
        <v>159</v>
      </c>
      <c r="C89" s="1" t="s">
        <v>161</v>
      </c>
      <c r="D89" s="1" t="s">
        <v>134</v>
      </c>
      <c r="E89" s="1" t="s">
        <v>87</v>
      </c>
      <c r="F89" s="1" t="s">
        <v>151</v>
      </c>
      <c r="G89" s="1" t="s">
        <v>55</v>
      </c>
      <c r="H89" s="1" t="s">
        <v>56</v>
      </c>
      <c r="J89" s="2">
        <v>2.42</v>
      </c>
      <c r="K89" s="2">
        <f t="shared" si="24"/>
        <v>0.03</v>
      </c>
      <c r="L89" s="2">
        <f t="shared" si="25"/>
        <v>0</v>
      </c>
      <c r="AG89" s="9">
        <v>0.03</v>
      </c>
      <c r="AH89" s="5">
        <v>38.052</v>
      </c>
      <c r="AL89" s="5" t="str">
        <f t="shared" si="26"/>
        <v/>
      </c>
      <c r="AN89" s="5" t="str">
        <f t="shared" si="27"/>
        <v/>
      </c>
      <c r="AP89" s="5" t="str">
        <f t="shared" si="28"/>
        <v/>
      </c>
      <c r="AS89" s="5">
        <f t="shared" si="29"/>
        <v>38.052</v>
      </c>
      <c r="AT89" s="11">
        <f t="shared" si="30"/>
        <v>2.9508113366623324E-3</v>
      </c>
      <c r="AU89" s="5">
        <f t="shared" si="31"/>
        <v>2.9508113366623321</v>
      </c>
    </row>
    <row r="90" spans="2:47" x14ac:dyDescent="0.25">
      <c r="B90" s="1" t="s">
        <v>159</v>
      </c>
      <c r="C90" s="1" t="s">
        <v>161</v>
      </c>
      <c r="D90" s="1" t="s">
        <v>134</v>
      </c>
      <c r="E90" s="1" t="s">
        <v>89</v>
      </c>
      <c r="F90" s="1" t="s">
        <v>151</v>
      </c>
      <c r="G90" s="1" t="s">
        <v>55</v>
      </c>
      <c r="H90" s="1" t="s">
        <v>56</v>
      </c>
      <c r="J90" s="2">
        <v>2.29</v>
      </c>
      <c r="K90" s="2">
        <f t="shared" si="24"/>
        <v>2.09</v>
      </c>
      <c r="L90" s="2">
        <f t="shared" si="25"/>
        <v>0</v>
      </c>
      <c r="AG90" s="9">
        <v>2.09</v>
      </c>
      <c r="AH90" s="5">
        <v>2650.9560000000001</v>
      </c>
      <c r="AL90" s="5" t="str">
        <f t="shared" si="26"/>
        <v/>
      </c>
      <c r="AN90" s="5" t="str">
        <f t="shared" si="27"/>
        <v/>
      </c>
      <c r="AP90" s="5" t="str">
        <f t="shared" si="28"/>
        <v/>
      </c>
      <c r="AS90" s="5">
        <f t="shared" si="29"/>
        <v>2650.9560000000001</v>
      </c>
      <c r="AT90" s="11">
        <f t="shared" si="30"/>
        <v>0.20557318978747582</v>
      </c>
      <c r="AU90" s="5">
        <f t="shared" si="31"/>
        <v>205.57318978747583</v>
      </c>
    </row>
    <row r="91" spans="2:47" x14ac:dyDescent="0.25">
      <c r="B91" s="1" t="s">
        <v>158</v>
      </c>
      <c r="C91" s="1" t="s">
        <v>161</v>
      </c>
      <c r="D91" s="1" t="s">
        <v>134</v>
      </c>
      <c r="E91" s="1" t="s">
        <v>53</v>
      </c>
      <c r="F91" s="1" t="s">
        <v>54</v>
      </c>
      <c r="G91" s="1" t="s">
        <v>55</v>
      </c>
      <c r="H91" s="1" t="s">
        <v>56</v>
      </c>
      <c r="J91" s="2">
        <v>1.3</v>
      </c>
      <c r="K91" s="2">
        <f t="shared" si="24"/>
        <v>0.14000000000000001</v>
      </c>
      <c r="L91" s="2">
        <f t="shared" si="25"/>
        <v>0</v>
      </c>
      <c r="AG91" s="9">
        <v>0.14000000000000001</v>
      </c>
      <c r="AH91" s="5">
        <v>221.97</v>
      </c>
      <c r="AL91" s="5" t="str">
        <f t="shared" si="26"/>
        <v/>
      </c>
      <c r="AN91" s="5" t="str">
        <f t="shared" si="27"/>
        <v/>
      </c>
      <c r="AP91" s="5" t="str">
        <f t="shared" si="28"/>
        <v/>
      </c>
      <c r="AS91" s="5">
        <f t="shared" si="29"/>
        <v>221.97</v>
      </c>
      <c r="AT91" s="11">
        <f t="shared" si="30"/>
        <v>1.7213066130530273E-2</v>
      </c>
      <c r="AU91" s="5">
        <f t="shared" si="31"/>
        <v>17.213066130530272</v>
      </c>
    </row>
    <row r="92" spans="2:47" x14ac:dyDescent="0.25">
      <c r="B92" s="1" t="s">
        <v>158</v>
      </c>
      <c r="C92" s="1" t="s">
        <v>161</v>
      </c>
      <c r="D92" s="1" t="s">
        <v>134</v>
      </c>
      <c r="E92" s="1" t="s">
        <v>66</v>
      </c>
      <c r="F92" s="1" t="s">
        <v>62</v>
      </c>
      <c r="G92" s="1" t="s">
        <v>55</v>
      </c>
      <c r="H92" s="1" t="s">
        <v>56</v>
      </c>
      <c r="J92" s="2">
        <v>1.63</v>
      </c>
      <c r="K92" s="2">
        <f t="shared" si="24"/>
        <v>1.63</v>
      </c>
      <c r="L92" s="2">
        <f t="shared" si="25"/>
        <v>0</v>
      </c>
      <c r="AG92" s="9">
        <v>1.63</v>
      </c>
      <c r="AH92" s="5">
        <v>2067.4920000000002</v>
      </c>
      <c r="AL92" s="5" t="str">
        <f t="shared" si="26"/>
        <v/>
      </c>
      <c r="AN92" s="5" t="str">
        <f t="shared" si="27"/>
        <v/>
      </c>
      <c r="AP92" s="5" t="str">
        <f t="shared" si="28"/>
        <v/>
      </c>
      <c r="AS92" s="5">
        <f t="shared" si="29"/>
        <v>2067.4920000000002</v>
      </c>
      <c r="AT92" s="11">
        <f t="shared" si="30"/>
        <v>0.16032741595865341</v>
      </c>
      <c r="AU92" s="5">
        <f t="shared" si="31"/>
        <v>160.3274159586534</v>
      </c>
    </row>
    <row r="93" spans="2:47" x14ac:dyDescent="0.25">
      <c r="B93" s="1" t="s">
        <v>158</v>
      </c>
      <c r="C93" s="1" t="s">
        <v>161</v>
      </c>
      <c r="D93" s="1" t="s">
        <v>134</v>
      </c>
      <c r="E93" s="1" t="s">
        <v>70</v>
      </c>
      <c r="F93" s="1" t="s">
        <v>62</v>
      </c>
      <c r="G93" s="1" t="s">
        <v>55</v>
      </c>
      <c r="H93" s="1" t="s">
        <v>56</v>
      </c>
      <c r="J93" s="2">
        <v>1.83</v>
      </c>
      <c r="K93" s="2">
        <f t="shared" si="24"/>
        <v>1.83</v>
      </c>
      <c r="L93" s="2">
        <f t="shared" si="25"/>
        <v>0</v>
      </c>
      <c r="AG93" s="9">
        <v>1.83</v>
      </c>
      <c r="AH93" s="5">
        <v>2321.172</v>
      </c>
      <c r="AL93" s="5" t="str">
        <f t="shared" si="26"/>
        <v/>
      </c>
      <c r="AN93" s="5" t="str">
        <f t="shared" si="27"/>
        <v/>
      </c>
      <c r="AP93" s="5" t="str">
        <f t="shared" si="28"/>
        <v/>
      </c>
      <c r="AS93" s="5">
        <f t="shared" si="29"/>
        <v>2321.172</v>
      </c>
      <c r="AT93" s="11">
        <f t="shared" si="30"/>
        <v>0.17999949153640227</v>
      </c>
      <c r="AU93" s="5">
        <f t="shared" si="31"/>
        <v>179.99949153640227</v>
      </c>
    </row>
    <row r="94" spans="2:47" x14ac:dyDescent="0.25">
      <c r="B94" s="1" t="s">
        <v>158</v>
      </c>
      <c r="C94" s="1" t="s">
        <v>161</v>
      </c>
      <c r="D94" s="1" t="s">
        <v>134</v>
      </c>
      <c r="E94" s="1" t="s">
        <v>53</v>
      </c>
      <c r="F94" s="1" t="s">
        <v>62</v>
      </c>
      <c r="G94" s="1" t="s">
        <v>55</v>
      </c>
      <c r="H94" s="1" t="s">
        <v>56</v>
      </c>
      <c r="J94" s="2">
        <v>2</v>
      </c>
      <c r="K94" s="2">
        <f t="shared" si="24"/>
        <v>1.98</v>
      </c>
      <c r="L94" s="2">
        <f t="shared" si="25"/>
        <v>0</v>
      </c>
      <c r="AG94" s="9">
        <v>1.98</v>
      </c>
      <c r="AH94" s="5">
        <v>2939.5169999999998</v>
      </c>
      <c r="AL94" s="5" t="str">
        <f t="shared" si="26"/>
        <v/>
      </c>
      <c r="AN94" s="5" t="str">
        <f t="shared" si="27"/>
        <v/>
      </c>
      <c r="AP94" s="5" t="str">
        <f t="shared" si="28"/>
        <v/>
      </c>
      <c r="AS94" s="5">
        <f t="shared" si="29"/>
        <v>2939.5169999999998</v>
      </c>
      <c r="AT94" s="11">
        <f t="shared" si="30"/>
        <v>0.22795017575716514</v>
      </c>
      <c r="AU94" s="5">
        <f t="shared" si="31"/>
        <v>227.95017575716514</v>
      </c>
    </row>
    <row r="95" spans="2:47" x14ac:dyDescent="0.25">
      <c r="B95" s="1" t="s">
        <v>158</v>
      </c>
      <c r="C95" s="1" t="s">
        <v>161</v>
      </c>
      <c r="D95" s="1" t="s">
        <v>134</v>
      </c>
      <c r="E95" s="1" t="s">
        <v>67</v>
      </c>
      <c r="F95" s="1" t="s">
        <v>62</v>
      </c>
      <c r="G95" s="1" t="s">
        <v>55</v>
      </c>
      <c r="H95" s="1" t="s">
        <v>56</v>
      </c>
      <c r="J95" s="2">
        <v>1.4</v>
      </c>
      <c r="K95" s="2">
        <f t="shared" si="24"/>
        <v>1.4</v>
      </c>
      <c r="L95" s="2">
        <f t="shared" si="25"/>
        <v>0</v>
      </c>
      <c r="AG95" s="9">
        <v>1.4</v>
      </c>
      <c r="AH95" s="5">
        <v>1981.875</v>
      </c>
      <c r="AL95" s="5" t="str">
        <f t="shared" si="26"/>
        <v/>
      </c>
      <c r="AN95" s="5" t="str">
        <f t="shared" si="27"/>
        <v/>
      </c>
      <c r="AP95" s="5" t="str">
        <f t="shared" si="28"/>
        <v/>
      </c>
      <c r="AS95" s="5">
        <f t="shared" si="29"/>
        <v>1981.875</v>
      </c>
      <c r="AT95" s="11">
        <f t="shared" si="30"/>
        <v>0.15368809045116313</v>
      </c>
      <c r="AU95" s="5">
        <f t="shared" si="31"/>
        <v>153.68809045116313</v>
      </c>
    </row>
    <row r="96" spans="2:47" x14ac:dyDescent="0.25">
      <c r="B96" s="1" t="s">
        <v>158</v>
      </c>
      <c r="C96" s="1" t="s">
        <v>161</v>
      </c>
      <c r="D96" s="1" t="s">
        <v>134</v>
      </c>
      <c r="E96" s="1" t="s">
        <v>67</v>
      </c>
      <c r="F96" s="1" t="s">
        <v>153</v>
      </c>
      <c r="G96" s="1" t="s">
        <v>55</v>
      </c>
      <c r="H96" s="1" t="s">
        <v>56</v>
      </c>
      <c r="J96" s="2">
        <v>2.09</v>
      </c>
      <c r="K96" s="2">
        <f t="shared" si="24"/>
        <v>0.08</v>
      </c>
      <c r="L96" s="2">
        <f t="shared" si="25"/>
        <v>0</v>
      </c>
      <c r="AG96" s="9">
        <v>0.08</v>
      </c>
      <c r="AH96" s="5">
        <v>110.985</v>
      </c>
      <c r="AL96" s="5" t="str">
        <f t="shared" si="26"/>
        <v/>
      </c>
      <c r="AN96" s="5" t="str">
        <f t="shared" si="27"/>
        <v/>
      </c>
      <c r="AP96" s="5" t="str">
        <f t="shared" si="28"/>
        <v/>
      </c>
      <c r="AS96" s="5">
        <f t="shared" si="29"/>
        <v>110.985</v>
      </c>
      <c r="AT96" s="11">
        <f t="shared" si="30"/>
        <v>8.6065330652651366E-3</v>
      </c>
      <c r="AU96" s="5">
        <f t="shared" si="31"/>
        <v>8.6065330652651362</v>
      </c>
    </row>
    <row r="97" spans="2:47" x14ac:dyDescent="0.25">
      <c r="B97" s="1" t="s">
        <v>158</v>
      </c>
      <c r="C97" s="1" t="s">
        <v>161</v>
      </c>
      <c r="D97" s="1" t="s">
        <v>134</v>
      </c>
      <c r="E97" s="1" t="s">
        <v>66</v>
      </c>
      <c r="F97" s="1" t="s">
        <v>153</v>
      </c>
      <c r="G97" s="1" t="s">
        <v>55</v>
      </c>
      <c r="H97" s="1" t="s">
        <v>56</v>
      </c>
      <c r="J97" s="2">
        <v>2.11</v>
      </c>
      <c r="K97" s="2">
        <f t="shared" si="24"/>
        <v>0.08</v>
      </c>
      <c r="L97" s="2">
        <f t="shared" si="25"/>
        <v>0</v>
      </c>
      <c r="AG97" s="9">
        <v>0.08</v>
      </c>
      <c r="AH97" s="5">
        <v>101.47199999999999</v>
      </c>
      <c r="AL97" s="5" t="str">
        <f t="shared" si="26"/>
        <v/>
      </c>
      <c r="AN97" s="5" t="str">
        <f t="shared" si="27"/>
        <v/>
      </c>
      <c r="AP97" s="5" t="str">
        <f t="shared" si="28"/>
        <v/>
      </c>
      <c r="AS97" s="5">
        <f t="shared" si="29"/>
        <v>101.47199999999999</v>
      </c>
      <c r="AT97" s="11">
        <f t="shared" si="30"/>
        <v>7.868830231099553E-3</v>
      </c>
      <c r="AU97" s="5">
        <f t="shared" si="31"/>
        <v>7.8688302310995537</v>
      </c>
    </row>
    <row r="98" spans="2:47" x14ac:dyDescent="0.25">
      <c r="B98" s="1" t="s">
        <v>158</v>
      </c>
      <c r="C98" s="1" t="s">
        <v>161</v>
      </c>
      <c r="D98" s="1" t="s">
        <v>134</v>
      </c>
      <c r="E98" s="1" t="s">
        <v>70</v>
      </c>
      <c r="F98" s="1" t="s">
        <v>153</v>
      </c>
      <c r="G98" s="1" t="s">
        <v>55</v>
      </c>
      <c r="H98" s="1" t="s">
        <v>56</v>
      </c>
      <c r="J98" s="2">
        <v>2.2599999999999998</v>
      </c>
      <c r="K98" s="2">
        <f t="shared" si="24"/>
        <v>0.05</v>
      </c>
      <c r="L98" s="2">
        <f t="shared" si="25"/>
        <v>0</v>
      </c>
      <c r="AG98" s="9">
        <v>0.05</v>
      </c>
      <c r="AH98" s="5">
        <v>63.420000000000009</v>
      </c>
      <c r="AL98" s="5" t="str">
        <f t="shared" si="26"/>
        <v/>
      </c>
      <c r="AN98" s="5" t="str">
        <f t="shared" si="27"/>
        <v/>
      </c>
      <c r="AP98" s="5" t="str">
        <f t="shared" si="28"/>
        <v/>
      </c>
      <c r="AS98" s="5">
        <f t="shared" si="29"/>
        <v>63.420000000000009</v>
      </c>
      <c r="AT98" s="11">
        <f t="shared" si="30"/>
        <v>4.918018894437221E-3</v>
      </c>
      <c r="AU98" s="5">
        <f t="shared" si="31"/>
        <v>4.9180188944372212</v>
      </c>
    </row>
    <row r="99" spans="2:47" x14ac:dyDescent="0.25">
      <c r="B99" s="1" t="s">
        <v>158</v>
      </c>
      <c r="C99" s="1" t="s">
        <v>161</v>
      </c>
      <c r="D99" s="1" t="s">
        <v>134</v>
      </c>
      <c r="E99" s="1" t="s">
        <v>94</v>
      </c>
      <c r="F99" s="1" t="s">
        <v>88</v>
      </c>
      <c r="G99" s="1" t="s">
        <v>55</v>
      </c>
      <c r="H99" s="1" t="s">
        <v>56</v>
      </c>
      <c r="J99" s="2">
        <v>1.93</v>
      </c>
      <c r="K99" s="2">
        <f t="shared" si="24"/>
        <v>1.93</v>
      </c>
      <c r="L99" s="2">
        <f t="shared" si="25"/>
        <v>0</v>
      </c>
      <c r="AG99" s="9">
        <v>1.93</v>
      </c>
      <c r="AH99" s="5">
        <v>2448.0120000000002</v>
      </c>
      <c r="AL99" s="5" t="str">
        <f t="shared" si="26"/>
        <v/>
      </c>
      <c r="AN99" s="5" t="str">
        <f t="shared" si="27"/>
        <v/>
      </c>
      <c r="AP99" s="5" t="str">
        <f t="shared" si="28"/>
        <v/>
      </c>
      <c r="AS99" s="5">
        <f t="shared" si="29"/>
        <v>2448.0120000000002</v>
      </c>
      <c r="AT99" s="11">
        <f t="shared" si="30"/>
        <v>0.18983552932527673</v>
      </c>
      <c r="AU99" s="5">
        <f t="shared" si="31"/>
        <v>189.83552932527672</v>
      </c>
    </row>
    <row r="100" spans="2:47" x14ac:dyDescent="0.25">
      <c r="B100" s="1" t="s">
        <v>158</v>
      </c>
      <c r="C100" s="1" t="s">
        <v>161</v>
      </c>
      <c r="D100" s="1" t="s">
        <v>134</v>
      </c>
      <c r="E100" s="1" t="s">
        <v>95</v>
      </c>
      <c r="F100" s="1" t="s">
        <v>88</v>
      </c>
      <c r="G100" s="1" t="s">
        <v>55</v>
      </c>
      <c r="H100" s="1" t="s">
        <v>56</v>
      </c>
      <c r="J100" s="2">
        <v>1.79</v>
      </c>
      <c r="K100" s="2">
        <f t="shared" si="24"/>
        <v>0.88</v>
      </c>
      <c r="L100" s="2">
        <f t="shared" si="25"/>
        <v>0</v>
      </c>
      <c r="AG100" s="9">
        <v>0.88</v>
      </c>
      <c r="AH100" s="5">
        <v>1116.192</v>
      </c>
      <c r="AL100" s="5" t="str">
        <f t="shared" si="26"/>
        <v/>
      </c>
      <c r="AN100" s="5" t="str">
        <f t="shared" si="27"/>
        <v/>
      </c>
      <c r="AP100" s="5" t="str">
        <f t="shared" si="28"/>
        <v/>
      </c>
      <c r="AS100" s="5">
        <f t="shared" si="29"/>
        <v>1116.192</v>
      </c>
      <c r="AT100" s="11">
        <f t="shared" si="30"/>
        <v>8.6557132542095086E-2</v>
      </c>
      <c r="AU100" s="5">
        <f t="shared" si="31"/>
        <v>86.55713254209509</v>
      </c>
    </row>
    <row r="101" spans="2:47" x14ac:dyDescent="0.25">
      <c r="B101" s="1" t="s">
        <v>158</v>
      </c>
      <c r="C101" s="1" t="s">
        <v>161</v>
      </c>
      <c r="D101" s="1" t="s">
        <v>134</v>
      </c>
      <c r="E101" s="1" t="s">
        <v>89</v>
      </c>
      <c r="F101" s="1" t="s">
        <v>88</v>
      </c>
      <c r="G101" s="1" t="s">
        <v>55</v>
      </c>
      <c r="H101" s="1" t="s">
        <v>56</v>
      </c>
      <c r="J101" s="2">
        <v>1.95</v>
      </c>
      <c r="K101" s="2">
        <f t="shared" si="24"/>
        <v>1.95</v>
      </c>
      <c r="L101" s="2">
        <f t="shared" si="25"/>
        <v>0</v>
      </c>
      <c r="AG101" s="9">
        <v>1.95</v>
      </c>
      <c r="AH101" s="5">
        <v>2482.893</v>
      </c>
      <c r="AL101" s="5" t="str">
        <f t="shared" si="26"/>
        <v/>
      </c>
      <c r="AN101" s="5" t="str">
        <f t="shared" si="27"/>
        <v/>
      </c>
      <c r="AP101" s="5" t="str">
        <f t="shared" si="28"/>
        <v/>
      </c>
      <c r="AS101" s="5">
        <f t="shared" si="29"/>
        <v>2482.893</v>
      </c>
      <c r="AT101" s="11">
        <f t="shared" si="30"/>
        <v>0.19254043971721718</v>
      </c>
      <c r="AU101" s="5">
        <f t="shared" si="31"/>
        <v>192.54043971721717</v>
      </c>
    </row>
    <row r="102" spans="2:47" x14ac:dyDescent="0.25">
      <c r="B102" s="1" t="s">
        <v>158</v>
      </c>
      <c r="C102" s="1" t="s">
        <v>161</v>
      </c>
      <c r="D102" s="1" t="s">
        <v>134</v>
      </c>
      <c r="E102" s="1" t="s">
        <v>94</v>
      </c>
      <c r="F102" s="1" t="s">
        <v>117</v>
      </c>
      <c r="G102" s="1" t="s">
        <v>55</v>
      </c>
      <c r="H102" s="1" t="s">
        <v>56</v>
      </c>
      <c r="J102" s="2">
        <v>2.4</v>
      </c>
      <c r="K102" s="2">
        <f t="shared" si="24"/>
        <v>2.4</v>
      </c>
      <c r="L102" s="2">
        <f t="shared" si="25"/>
        <v>0</v>
      </c>
      <c r="AG102" s="9">
        <v>2.4</v>
      </c>
      <c r="AH102" s="5">
        <v>3044.1600000000012</v>
      </c>
      <c r="AL102" s="5" t="str">
        <f t="shared" si="26"/>
        <v/>
      </c>
      <c r="AN102" s="5" t="str">
        <f t="shared" si="27"/>
        <v/>
      </c>
      <c r="AP102" s="5" t="str">
        <f t="shared" si="28"/>
        <v/>
      </c>
      <c r="AS102" s="5">
        <f t="shared" si="29"/>
        <v>3044.1600000000012</v>
      </c>
      <c r="AT102" s="11">
        <f t="shared" si="30"/>
        <v>0.23606490693298668</v>
      </c>
      <c r="AU102" s="5">
        <f t="shared" si="31"/>
        <v>236.06490693298667</v>
      </c>
    </row>
    <row r="103" spans="2:47" x14ac:dyDescent="0.25">
      <c r="B103" s="1" t="s">
        <v>158</v>
      </c>
      <c r="C103" s="1" t="s">
        <v>161</v>
      </c>
      <c r="D103" s="1" t="s">
        <v>134</v>
      </c>
      <c r="E103" s="1" t="s">
        <v>89</v>
      </c>
      <c r="F103" s="1" t="s">
        <v>117</v>
      </c>
      <c r="G103" s="1" t="s">
        <v>55</v>
      </c>
      <c r="H103" s="1" t="s">
        <v>56</v>
      </c>
      <c r="J103" s="2">
        <v>2.63</v>
      </c>
      <c r="K103" s="2">
        <f t="shared" si="24"/>
        <v>2.63</v>
      </c>
      <c r="L103" s="2">
        <f t="shared" si="25"/>
        <v>0</v>
      </c>
      <c r="AG103" s="9">
        <v>2.63</v>
      </c>
      <c r="AH103" s="5">
        <v>3681.5309999999999</v>
      </c>
      <c r="AL103" s="5" t="str">
        <f t="shared" si="26"/>
        <v/>
      </c>
      <c r="AN103" s="5" t="str">
        <f t="shared" si="27"/>
        <v/>
      </c>
      <c r="AP103" s="5" t="str">
        <f t="shared" si="28"/>
        <v/>
      </c>
      <c r="AS103" s="5">
        <f t="shared" si="29"/>
        <v>3681.5309999999999</v>
      </c>
      <c r="AT103" s="11">
        <f t="shared" si="30"/>
        <v>0.28549099682208068</v>
      </c>
      <c r="AU103" s="5">
        <f t="shared" si="31"/>
        <v>285.49099682208066</v>
      </c>
    </row>
    <row r="104" spans="2:47" x14ac:dyDescent="0.25">
      <c r="B104" s="1" t="s">
        <v>158</v>
      </c>
      <c r="C104" s="1" t="s">
        <v>161</v>
      </c>
      <c r="D104" s="1" t="s">
        <v>134</v>
      </c>
      <c r="E104" s="1" t="s">
        <v>126</v>
      </c>
      <c r="F104" s="1" t="s">
        <v>117</v>
      </c>
      <c r="G104" s="1" t="s">
        <v>55</v>
      </c>
      <c r="H104" s="1" t="s">
        <v>56</v>
      </c>
      <c r="J104" s="2">
        <v>2.0299999999999998</v>
      </c>
      <c r="K104" s="2">
        <f t="shared" si="24"/>
        <v>2.0299999999999998</v>
      </c>
      <c r="L104" s="2">
        <f t="shared" si="25"/>
        <v>0</v>
      </c>
      <c r="AG104" s="9">
        <v>2.0299999999999998</v>
      </c>
      <c r="AH104" s="5">
        <v>2574.8519999999999</v>
      </c>
      <c r="AL104" s="5" t="str">
        <f t="shared" si="26"/>
        <v/>
      </c>
      <c r="AN104" s="5" t="str">
        <f t="shared" si="27"/>
        <v/>
      </c>
      <c r="AP104" s="5" t="str">
        <f t="shared" si="28"/>
        <v/>
      </c>
      <c r="AS104" s="5">
        <f t="shared" si="29"/>
        <v>2574.8519999999999</v>
      </c>
      <c r="AT104" s="11">
        <f t="shared" si="30"/>
        <v>0.19967156711415113</v>
      </c>
      <c r="AU104" s="5">
        <f t="shared" si="31"/>
        <v>199.67156711415115</v>
      </c>
    </row>
    <row r="105" spans="2:47" x14ac:dyDescent="0.25">
      <c r="B105" s="1" t="s">
        <v>158</v>
      </c>
      <c r="C105" s="1" t="s">
        <v>161</v>
      </c>
      <c r="D105" s="1" t="s">
        <v>134</v>
      </c>
      <c r="E105" s="1" t="s">
        <v>95</v>
      </c>
      <c r="F105" s="1" t="s">
        <v>117</v>
      </c>
      <c r="G105" s="1" t="s">
        <v>55</v>
      </c>
      <c r="H105" s="1" t="s">
        <v>56</v>
      </c>
      <c r="J105" s="2">
        <v>2.2000000000000002</v>
      </c>
      <c r="K105" s="2">
        <f t="shared" si="24"/>
        <v>2.21</v>
      </c>
      <c r="L105" s="2">
        <f t="shared" si="25"/>
        <v>0</v>
      </c>
      <c r="AG105" s="9">
        <v>2.21</v>
      </c>
      <c r="AH105" s="5">
        <v>2803.1640000000011</v>
      </c>
      <c r="AL105" s="5" t="str">
        <f t="shared" si="26"/>
        <v/>
      </c>
      <c r="AN105" s="5" t="str">
        <f t="shared" si="27"/>
        <v/>
      </c>
      <c r="AP105" s="5" t="str">
        <f t="shared" si="28"/>
        <v/>
      </c>
      <c r="AS105" s="5">
        <f t="shared" si="29"/>
        <v>2803.1640000000011</v>
      </c>
      <c r="AT105" s="11">
        <f t="shared" si="30"/>
        <v>0.21737643513412525</v>
      </c>
      <c r="AU105" s="5">
        <f t="shared" si="31"/>
        <v>217.37643513412524</v>
      </c>
    </row>
    <row r="106" spans="2:47" x14ac:dyDescent="0.25">
      <c r="B106" s="1" t="s">
        <v>158</v>
      </c>
      <c r="C106" s="1" t="s">
        <v>161</v>
      </c>
      <c r="D106" s="1" t="s">
        <v>134</v>
      </c>
      <c r="E106" s="1" t="s">
        <v>126</v>
      </c>
      <c r="F106" s="1" t="s">
        <v>140</v>
      </c>
      <c r="G106" s="1" t="s">
        <v>55</v>
      </c>
      <c r="H106" s="1" t="s">
        <v>56</v>
      </c>
      <c r="J106" s="2">
        <v>2.71</v>
      </c>
      <c r="K106" s="2">
        <f t="shared" si="24"/>
        <v>0.28999999999999998</v>
      </c>
      <c r="L106" s="2">
        <f t="shared" si="25"/>
        <v>0</v>
      </c>
      <c r="AG106" s="9">
        <v>0.28999999999999998</v>
      </c>
      <c r="AH106" s="5">
        <v>459.79500000000002</v>
      </c>
      <c r="AL106" s="5" t="str">
        <f t="shared" si="26"/>
        <v/>
      </c>
      <c r="AN106" s="5" t="str">
        <f t="shared" si="27"/>
        <v/>
      </c>
      <c r="AP106" s="5" t="str">
        <f t="shared" si="28"/>
        <v/>
      </c>
      <c r="AS106" s="5">
        <f t="shared" si="29"/>
        <v>459.79500000000002</v>
      </c>
      <c r="AT106" s="11">
        <f t="shared" si="30"/>
        <v>3.565563698466985E-2</v>
      </c>
      <c r="AU106" s="5">
        <f t="shared" si="31"/>
        <v>35.655636984669854</v>
      </c>
    </row>
    <row r="107" spans="2:47" x14ac:dyDescent="0.25">
      <c r="B107" s="29" t="s">
        <v>157</v>
      </c>
    </row>
    <row r="108" spans="2:47" x14ac:dyDescent="0.25">
      <c r="B108" s="1" t="s">
        <v>154</v>
      </c>
      <c r="C108" s="1" t="s">
        <v>162</v>
      </c>
      <c r="D108" s="1" t="s">
        <v>60</v>
      </c>
      <c r="E108" s="1" t="s">
        <v>53</v>
      </c>
      <c r="F108" s="1" t="s">
        <v>54</v>
      </c>
      <c r="G108" s="1" t="s">
        <v>55</v>
      </c>
      <c r="H108" s="1" t="s">
        <v>56</v>
      </c>
      <c r="J108" s="2">
        <v>0.68</v>
      </c>
      <c r="K108" s="2">
        <f t="shared" ref="K108:K113" si="32">SUM(N108,P108,R108,T108,V108,X108,Z108,AB108,AE108,AG108,AI108)</f>
        <v>0.1</v>
      </c>
      <c r="L108" s="2">
        <f t="shared" ref="L108:L113" si="33">SUM(M108,AD108,AK108,AM108,AO108,AQ108,AR108)</f>
        <v>0</v>
      </c>
      <c r="AG108" s="9">
        <v>0.1</v>
      </c>
      <c r="AH108" s="5">
        <v>158.55000000000001</v>
      </c>
      <c r="AL108" s="5" t="str">
        <f t="shared" ref="AL108:AL113" si="34">IF(AK108&gt;0,AK108*$AL$1,"")</f>
        <v/>
      </c>
      <c r="AN108" s="5" t="str">
        <f t="shared" ref="AN108:AN113" si="35">IF(AM108&gt;0,AM108*$AN$1,"")</f>
        <v/>
      </c>
      <c r="AP108" s="5" t="str">
        <f t="shared" ref="AP108:AP113" si="36">IF(AO108&gt;0,AO108*$AP$1,"")</f>
        <v/>
      </c>
      <c r="AS108" s="5">
        <f t="shared" ref="AS108:AS113" si="37">SUM(O108,Q108,S108,U108,W108,Y108,AA108,AC108,AF108,AH108,AJ108)</f>
        <v>158.55000000000001</v>
      </c>
      <c r="AT108" s="11">
        <f t="shared" ref="AT108:AT120" si="38">(AS108/$AS$121)*100</f>
        <v>1.2295047236093051E-2</v>
      </c>
      <c r="AU108" s="5">
        <f t="shared" ref="AU108:AU113" si="39">(AT108/100)*$AU$1</f>
        <v>12.295047236093051</v>
      </c>
    </row>
    <row r="109" spans="2:47" x14ac:dyDescent="0.25">
      <c r="B109" s="1" t="s">
        <v>154</v>
      </c>
      <c r="C109" s="1" t="s">
        <v>162</v>
      </c>
      <c r="D109" s="1" t="s">
        <v>60</v>
      </c>
      <c r="E109" s="1" t="s">
        <v>67</v>
      </c>
      <c r="F109" s="1" t="s">
        <v>62</v>
      </c>
      <c r="G109" s="1" t="s">
        <v>55</v>
      </c>
      <c r="H109" s="1" t="s">
        <v>56</v>
      </c>
      <c r="J109" s="2">
        <v>1.27</v>
      </c>
      <c r="K109" s="2">
        <f t="shared" si="32"/>
        <v>0.17</v>
      </c>
      <c r="L109" s="2">
        <f t="shared" si="33"/>
        <v>0</v>
      </c>
      <c r="AG109" s="9">
        <v>0.17</v>
      </c>
      <c r="AH109" s="5">
        <v>269.53500000000003</v>
      </c>
      <c r="AL109" s="5" t="str">
        <f t="shared" si="34"/>
        <v/>
      </c>
      <c r="AN109" s="5" t="str">
        <f t="shared" si="35"/>
        <v/>
      </c>
      <c r="AP109" s="5" t="str">
        <f t="shared" si="36"/>
        <v/>
      </c>
      <c r="AS109" s="5">
        <f t="shared" si="37"/>
        <v>269.53500000000003</v>
      </c>
      <c r="AT109" s="11">
        <f t="shared" si="38"/>
        <v>2.0901580301358191E-2</v>
      </c>
      <c r="AU109" s="5">
        <f t="shared" si="39"/>
        <v>20.901580301358191</v>
      </c>
    </row>
    <row r="110" spans="2:47" x14ac:dyDescent="0.25">
      <c r="B110" s="1" t="s">
        <v>154</v>
      </c>
      <c r="C110" s="1" t="s">
        <v>162</v>
      </c>
      <c r="D110" s="1" t="s">
        <v>60</v>
      </c>
      <c r="E110" s="1" t="s">
        <v>89</v>
      </c>
      <c r="F110" s="1" t="s">
        <v>117</v>
      </c>
      <c r="G110" s="1" t="s">
        <v>55</v>
      </c>
      <c r="H110" s="1" t="s">
        <v>56</v>
      </c>
      <c r="J110" s="2">
        <v>1.19</v>
      </c>
      <c r="K110" s="2">
        <f t="shared" si="32"/>
        <v>1.19</v>
      </c>
      <c r="L110" s="2">
        <f t="shared" si="33"/>
        <v>0</v>
      </c>
      <c r="AG110" s="9">
        <v>1.19</v>
      </c>
      <c r="AH110" s="5">
        <v>1823.325</v>
      </c>
      <c r="AL110" s="5" t="str">
        <f t="shared" si="34"/>
        <v/>
      </c>
      <c r="AN110" s="5" t="str">
        <f t="shared" si="35"/>
        <v/>
      </c>
      <c r="AP110" s="5" t="str">
        <f t="shared" si="36"/>
        <v/>
      </c>
      <c r="AS110" s="5">
        <f t="shared" si="37"/>
        <v>1823.325</v>
      </c>
      <c r="AT110" s="11">
        <f t="shared" si="38"/>
        <v>0.1413930432150701</v>
      </c>
      <c r="AU110" s="5">
        <f t="shared" si="39"/>
        <v>141.39304321507009</v>
      </c>
    </row>
    <row r="111" spans="2:47" x14ac:dyDescent="0.25">
      <c r="B111" s="1" t="s">
        <v>154</v>
      </c>
      <c r="C111" s="1" t="s">
        <v>162</v>
      </c>
      <c r="D111" s="1" t="s">
        <v>60</v>
      </c>
      <c r="E111" s="1" t="s">
        <v>87</v>
      </c>
      <c r="F111" s="1" t="s">
        <v>117</v>
      </c>
      <c r="G111" s="1" t="s">
        <v>55</v>
      </c>
      <c r="H111" s="1" t="s">
        <v>56</v>
      </c>
      <c r="J111" s="2">
        <v>1.29</v>
      </c>
      <c r="K111" s="2">
        <f t="shared" si="32"/>
        <v>0.95</v>
      </c>
      <c r="L111" s="2">
        <f t="shared" si="33"/>
        <v>0</v>
      </c>
      <c r="AG111" s="9">
        <v>0.95</v>
      </c>
      <c r="AH111" s="5">
        <v>1204.98</v>
      </c>
      <c r="AL111" s="5" t="str">
        <f t="shared" si="34"/>
        <v/>
      </c>
      <c r="AN111" s="5" t="str">
        <f t="shared" si="35"/>
        <v/>
      </c>
      <c r="AP111" s="5" t="str">
        <f t="shared" si="36"/>
        <v/>
      </c>
      <c r="AS111" s="5">
        <f t="shared" si="37"/>
        <v>1204.98</v>
      </c>
      <c r="AT111" s="11">
        <f t="shared" si="38"/>
        <v>9.3442358994307195E-2</v>
      </c>
      <c r="AU111" s="5">
        <f t="shared" si="39"/>
        <v>93.442358994307185</v>
      </c>
    </row>
    <row r="112" spans="2:47" x14ac:dyDescent="0.25">
      <c r="B112" s="1" t="s">
        <v>154</v>
      </c>
      <c r="C112" s="1" t="s">
        <v>162</v>
      </c>
      <c r="D112" s="1" t="s">
        <v>60</v>
      </c>
      <c r="E112" s="1" t="s">
        <v>61</v>
      </c>
      <c r="F112" s="1" t="s">
        <v>140</v>
      </c>
      <c r="G112" s="1" t="s">
        <v>55</v>
      </c>
      <c r="H112" s="1" t="s">
        <v>56</v>
      </c>
      <c r="J112" s="2">
        <v>0.73</v>
      </c>
      <c r="K112" s="2">
        <f t="shared" si="32"/>
        <v>0.54</v>
      </c>
      <c r="L112" s="2">
        <f t="shared" si="33"/>
        <v>0</v>
      </c>
      <c r="AG112" s="9">
        <v>0.54</v>
      </c>
      <c r="AH112" s="5">
        <v>684.93600000000015</v>
      </c>
      <c r="AL112" s="5" t="str">
        <f t="shared" si="34"/>
        <v/>
      </c>
      <c r="AN112" s="5" t="str">
        <f t="shared" si="35"/>
        <v/>
      </c>
      <c r="AP112" s="5" t="str">
        <f t="shared" si="36"/>
        <v/>
      </c>
      <c r="AS112" s="5">
        <f t="shared" si="37"/>
        <v>684.93600000000015</v>
      </c>
      <c r="AT112" s="11">
        <f t="shared" si="38"/>
        <v>5.3114604059922001E-2</v>
      </c>
      <c r="AU112" s="5">
        <f t="shared" si="39"/>
        <v>53.114604059921994</v>
      </c>
    </row>
    <row r="113" spans="1:47" x14ac:dyDescent="0.25">
      <c r="B113" s="1" t="s">
        <v>154</v>
      </c>
      <c r="C113" s="1" t="s">
        <v>162</v>
      </c>
      <c r="D113" s="1" t="s">
        <v>60</v>
      </c>
      <c r="E113" s="1" t="s">
        <v>126</v>
      </c>
      <c r="F113" s="1" t="s">
        <v>140</v>
      </c>
      <c r="G113" s="1" t="s">
        <v>55</v>
      </c>
      <c r="H113" s="1" t="s">
        <v>56</v>
      </c>
      <c r="J113" s="2">
        <v>0.69</v>
      </c>
      <c r="K113" s="2">
        <f t="shared" si="32"/>
        <v>0.7</v>
      </c>
      <c r="L113" s="2">
        <f t="shared" si="33"/>
        <v>0</v>
      </c>
      <c r="AG113" s="9">
        <v>0.7</v>
      </c>
      <c r="AH113" s="5">
        <v>1071.798</v>
      </c>
      <c r="AL113" s="5" t="str">
        <f t="shared" si="34"/>
        <v/>
      </c>
      <c r="AN113" s="5" t="str">
        <f t="shared" si="35"/>
        <v/>
      </c>
      <c r="AP113" s="5" t="str">
        <f t="shared" si="36"/>
        <v/>
      </c>
      <c r="AS113" s="5">
        <f t="shared" si="37"/>
        <v>1071.798</v>
      </c>
      <c r="AT113" s="11">
        <f t="shared" si="38"/>
        <v>8.3114519315989024E-2</v>
      </c>
      <c r="AU113" s="5">
        <f t="shared" si="39"/>
        <v>83.114519315989028</v>
      </c>
    </row>
    <row r="114" spans="1:47" x14ac:dyDescent="0.25">
      <c r="B114" s="1" t="s">
        <v>155</v>
      </c>
      <c r="C114" s="1" t="s">
        <v>162</v>
      </c>
      <c r="D114" s="1" t="s">
        <v>60</v>
      </c>
      <c r="E114" s="1" t="s">
        <v>67</v>
      </c>
      <c r="F114" s="1" t="s">
        <v>88</v>
      </c>
      <c r="G114" s="1" t="s">
        <v>55</v>
      </c>
      <c r="H114" s="1" t="s">
        <v>56</v>
      </c>
      <c r="J114" s="2">
        <v>0.86</v>
      </c>
      <c r="K114" s="2">
        <f t="shared" ref="K114:K120" si="40">SUM(N114,P114,R114,T114,V114,X114,Z114,AB114,AE114,AG114,AI114)</f>
        <v>0.86</v>
      </c>
      <c r="L114" s="2">
        <f t="shared" ref="L114:L120" si="41">SUM(M114,AD114,AK114,AM114,AO114,AQ114,AR114)</f>
        <v>0</v>
      </c>
      <c r="AG114" s="9">
        <v>0.86</v>
      </c>
      <c r="AH114" s="5">
        <v>1480.857</v>
      </c>
      <c r="AL114" s="5" t="str">
        <f t="shared" ref="AL114:AL120" si="42">IF(AK114&gt;0,AK114*$AL$1,"")</f>
        <v/>
      </c>
      <c r="AN114" s="5" t="str">
        <f t="shared" ref="AN114:AN120" si="43">IF(AM114&gt;0,AM114*$AN$1,"")</f>
        <v/>
      </c>
      <c r="AP114" s="5" t="str">
        <f t="shared" ref="AP114:AP120" si="44">IF(AO114&gt;0,AO114*$AP$1,"")</f>
        <v/>
      </c>
      <c r="AS114" s="5">
        <f t="shared" ref="AS114:AS120" si="45">SUM(O114,Q114,S114,U114,W114,Y114,AA114,AC114,AF114,AH114,AJ114)</f>
        <v>1480.857</v>
      </c>
      <c r="AT114" s="11">
        <f t="shared" si="38"/>
        <v>0.1148357411851091</v>
      </c>
      <c r="AU114" s="5">
        <f t="shared" ref="AU114:AU120" si="46">(AT114/100)*$AU$1</f>
        <v>114.8357411851091</v>
      </c>
    </row>
    <row r="115" spans="1:47" x14ac:dyDescent="0.25">
      <c r="B115" s="1" t="s">
        <v>155</v>
      </c>
      <c r="C115" s="1" t="s">
        <v>162</v>
      </c>
      <c r="D115" s="1" t="s">
        <v>60</v>
      </c>
      <c r="E115" s="1" t="s">
        <v>66</v>
      </c>
      <c r="F115" s="1" t="s">
        <v>88</v>
      </c>
      <c r="G115" s="1" t="s">
        <v>55</v>
      </c>
      <c r="H115" s="1" t="s">
        <v>56</v>
      </c>
      <c r="J115" s="2">
        <v>0.93</v>
      </c>
      <c r="K115" s="2">
        <f t="shared" si="40"/>
        <v>0.61</v>
      </c>
      <c r="L115" s="2">
        <f t="shared" si="41"/>
        <v>0</v>
      </c>
      <c r="AG115" s="9">
        <v>0.61</v>
      </c>
      <c r="AH115" s="5">
        <v>773.72400000000005</v>
      </c>
      <c r="AL115" s="5" t="str">
        <f t="shared" si="42"/>
        <v/>
      </c>
      <c r="AN115" s="5" t="str">
        <f t="shared" si="43"/>
        <v/>
      </c>
      <c r="AP115" s="5" t="str">
        <f t="shared" si="44"/>
        <v/>
      </c>
      <c r="AS115" s="5">
        <f t="shared" si="45"/>
        <v>773.72400000000005</v>
      </c>
      <c r="AT115" s="11">
        <f t="shared" si="38"/>
        <v>5.9999830512134096E-2</v>
      </c>
      <c r="AU115" s="5">
        <f t="shared" si="46"/>
        <v>59.999830512134096</v>
      </c>
    </row>
    <row r="116" spans="1:47" x14ac:dyDescent="0.25">
      <c r="B116" s="1" t="s">
        <v>155</v>
      </c>
      <c r="C116" s="1" t="s">
        <v>162</v>
      </c>
      <c r="D116" s="1" t="s">
        <v>60</v>
      </c>
      <c r="E116" s="1" t="s">
        <v>53</v>
      </c>
      <c r="F116" s="1" t="s">
        <v>117</v>
      </c>
      <c r="G116" s="1" t="s">
        <v>55</v>
      </c>
      <c r="H116" s="1" t="s">
        <v>56</v>
      </c>
      <c r="J116" s="2">
        <v>0.85</v>
      </c>
      <c r="K116" s="2">
        <f t="shared" si="40"/>
        <v>0.84</v>
      </c>
      <c r="L116" s="2">
        <f t="shared" si="41"/>
        <v>0</v>
      </c>
      <c r="AG116" s="9">
        <v>0.84</v>
      </c>
      <c r="AH116" s="5">
        <v>1303.2809999999999</v>
      </c>
      <c r="AL116" s="5" t="str">
        <f t="shared" si="42"/>
        <v/>
      </c>
      <c r="AN116" s="5" t="str">
        <f t="shared" si="43"/>
        <v/>
      </c>
      <c r="AP116" s="5" t="str">
        <f t="shared" si="44"/>
        <v/>
      </c>
      <c r="AS116" s="5">
        <f t="shared" si="45"/>
        <v>1303.2809999999999</v>
      </c>
      <c r="AT116" s="11">
        <f t="shared" si="38"/>
        <v>0.10106528828068488</v>
      </c>
      <c r="AU116" s="5">
        <f t="shared" si="46"/>
        <v>101.06528828068488</v>
      </c>
    </row>
    <row r="117" spans="1:47" x14ac:dyDescent="0.25">
      <c r="B117" s="1" t="s">
        <v>155</v>
      </c>
      <c r="C117" s="1" t="s">
        <v>162</v>
      </c>
      <c r="D117" s="1" t="s">
        <v>60</v>
      </c>
      <c r="E117" s="1" t="s">
        <v>126</v>
      </c>
      <c r="F117" s="1" t="s">
        <v>145</v>
      </c>
      <c r="G117" s="1" t="s">
        <v>55</v>
      </c>
      <c r="H117" s="1" t="s">
        <v>56</v>
      </c>
      <c r="J117" s="2">
        <v>1.0900000000000001</v>
      </c>
      <c r="K117" s="2">
        <f t="shared" si="40"/>
        <v>1.08</v>
      </c>
      <c r="L117" s="2">
        <f t="shared" si="41"/>
        <v>0</v>
      </c>
      <c r="AG117" s="9">
        <v>1.08</v>
      </c>
      <c r="AH117" s="5">
        <v>1836.009</v>
      </c>
      <c r="AL117" s="5" t="str">
        <f t="shared" si="42"/>
        <v/>
      </c>
      <c r="AN117" s="5" t="str">
        <f t="shared" si="43"/>
        <v/>
      </c>
      <c r="AP117" s="5" t="str">
        <f t="shared" si="44"/>
        <v/>
      </c>
      <c r="AS117" s="5">
        <f t="shared" si="45"/>
        <v>1836.009</v>
      </c>
      <c r="AT117" s="11">
        <f t="shared" si="38"/>
        <v>0.14237664699395755</v>
      </c>
      <c r="AU117" s="5">
        <f t="shared" si="46"/>
        <v>142.37664699395754</v>
      </c>
    </row>
    <row r="118" spans="1:47" x14ac:dyDescent="0.25">
      <c r="B118" s="1" t="s">
        <v>155</v>
      </c>
      <c r="C118" s="1" t="s">
        <v>162</v>
      </c>
      <c r="D118" s="1" t="s">
        <v>60</v>
      </c>
      <c r="E118" s="1" t="s">
        <v>95</v>
      </c>
      <c r="F118" s="1" t="s">
        <v>145</v>
      </c>
      <c r="G118" s="1" t="s">
        <v>55</v>
      </c>
      <c r="H118" s="1" t="s">
        <v>56</v>
      </c>
      <c r="J118" s="2">
        <v>1.1499999999999999</v>
      </c>
      <c r="K118" s="2">
        <f t="shared" si="40"/>
        <v>0</v>
      </c>
      <c r="L118" s="2">
        <f t="shared" si="41"/>
        <v>0</v>
      </c>
      <c r="AL118" s="5" t="str">
        <f t="shared" si="42"/>
        <v/>
      </c>
      <c r="AN118" s="5" t="str">
        <f t="shared" si="43"/>
        <v/>
      </c>
      <c r="AP118" s="5" t="str">
        <f t="shared" si="44"/>
        <v/>
      </c>
      <c r="AS118" s="5">
        <f t="shared" si="45"/>
        <v>0</v>
      </c>
      <c r="AT118" s="11">
        <f t="shared" si="38"/>
        <v>0</v>
      </c>
      <c r="AU118" s="5">
        <f t="shared" si="46"/>
        <v>0</v>
      </c>
    </row>
    <row r="119" spans="1:47" x14ac:dyDescent="0.25">
      <c r="B119" s="1" t="s">
        <v>155</v>
      </c>
      <c r="C119" s="1" t="s">
        <v>162</v>
      </c>
      <c r="D119" s="1" t="s">
        <v>60</v>
      </c>
      <c r="E119" s="1" t="s">
        <v>89</v>
      </c>
      <c r="F119" s="1" t="s">
        <v>151</v>
      </c>
      <c r="G119" s="1" t="s">
        <v>55</v>
      </c>
      <c r="H119" s="1" t="s">
        <v>56</v>
      </c>
      <c r="J119" s="2">
        <v>1.04</v>
      </c>
      <c r="K119" s="2">
        <f t="shared" si="40"/>
        <v>1.04</v>
      </c>
      <c r="L119" s="2">
        <f t="shared" si="41"/>
        <v>0</v>
      </c>
      <c r="AG119" s="9">
        <v>1.04</v>
      </c>
      <c r="AH119" s="5">
        <v>1518.9090000000001</v>
      </c>
      <c r="AL119" s="5" t="str">
        <f t="shared" si="42"/>
        <v/>
      </c>
      <c r="AN119" s="5" t="str">
        <f t="shared" si="43"/>
        <v/>
      </c>
      <c r="AP119" s="5" t="str">
        <f t="shared" si="44"/>
        <v/>
      </c>
      <c r="AS119" s="5">
        <f t="shared" si="45"/>
        <v>1518.9090000000001</v>
      </c>
      <c r="AT119" s="11">
        <f t="shared" si="38"/>
        <v>0.11778655252177143</v>
      </c>
      <c r="AU119" s="5">
        <f t="shared" si="46"/>
        <v>117.78655252177143</v>
      </c>
    </row>
    <row r="120" spans="1:47" ht="15.75" thickBot="1" x14ac:dyDescent="0.3">
      <c r="B120" s="1" t="s">
        <v>155</v>
      </c>
      <c r="C120" s="1" t="s">
        <v>162</v>
      </c>
      <c r="D120" s="1" t="s">
        <v>60</v>
      </c>
      <c r="E120" s="1" t="s">
        <v>94</v>
      </c>
      <c r="F120" s="1" t="s">
        <v>151</v>
      </c>
      <c r="G120" s="1" t="s">
        <v>55</v>
      </c>
      <c r="H120" s="1" t="s">
        <v>56</v>
      </c>
      <c r="J120" s="2">
        <v>1.0900000000000001</v>
      </c>
      <c r="K120" s="2">
        <f t="shared" si="40"/>
        <v>0.81</v>
      </c>
      <c r="L120" s="2">
        <f t="shared" si="41"/>
        <v>0</v>
      </c>
      <c r="AG120" s="9">
        <v>0.81</v>
      </c>
      <c r="AH120" s="5">
        <v>1027.404</v>
      </c>
      <c r="AL120" s="5" t="str">
        <f t="shared" si="42"/>
        <v/>
      </c>
      <c r="AN120" s="5" t="str">
        <f t="shared" si="43"/>
        <v/>
      </c>
      <c r="AP120" s="5" t="str">
        <f t="shared" si="44"/>
        <v/>
      </c>
      <c r="AS120" s="5">
        <f t="shared" si="45"/>
        <v>1027.404</v>
      </c>
      <c r="AT120" s="11">
        <f t="shared" si="38"/>
        <v>7.9671906089882963E-2</v>
      </c>
      <c r="AU120" s="5">
        <f t="shared" si="46"/>
        <v>79.671906089882953</v>
      </c>
    </row>
    <row r="121" spans="1:47" ht="15.75" thickTop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>
        <f t="shared" ref="K121:AU121" si="47">SUM(K3:K120)</f>
        <v>1029.3199999999997</v>
      </c>
      <c r="L121" s="20">
        <f t="shared" si="47"/>
        <v>0</v>
      </c>
      <c r="M121" s="21">
        <f t="shared" si="47"/>
        <v>0</v>
      </c>
      <c r="N121" s="22">
        <f t="shared" si="47"/>
        <v>96.06</v>
      </c>
      <c r="O121" s="23">
        <f t="shared" si="47"/>
        <v>178565.31000000003</v>
      </c>
      <c r="P121" s="24">
        <f t="shared" si="47"/>
        <v>408.08</v>
      </c>
      <c r="Q121" s="23">
        <f t="shared" si="47"/>
        <v>680187.42749999987</v>
      </c>
      <c r="R121" s="25">
        <f t="shared" si="47"/>
        <v>347.61000000000013</v>
      </c>
      <c r="S121" s="23">
        <f t="shared" si="47"/>
        <v>332747.45249999996</v>
      </c>
      <c r="T121" s="26">
        <f t="shared" si="47"/>
        <v>94.789999999999992</v>
      </c>
      <c r="U121" s="23">
        <f t="shared" si="47"/>
        <v>26581.403249999999</v>
      </c>
      <c r="V121" s="20">
        <f t="shared" si="47"/>
        <v>0</v>
      </c>
      <c r="W121" s="23">
        <f t="shared" si="47"/>
        <v>0</v>
      </c>
      <c r="X121" s="20">
        <f t="shared" si="47"/>
        <v>0</v>
      </c>
      <c r="Y121" s="23">
        <f t="shared" si="47"/>
        <v>0</v>
      </c>
      <c r="Z121" s="27">
        <f t="shared" si="47"/>
        <v>18.799999999999997</v>
      </c>
      <c r="AA121" s="23">
        <f t="shared" si="47"/>
        <v>2112.9650999999999</v>
      </c>
      <c r="AB121" s="28">
        <f t="shared" si="47"/>
        <v>12.989999999999997</v>
      </c>
      <c r="AC121" s="23">
        <f t="shared" si="47"/>
        <v>1308.9373499999999</v>
      </c>
      <c r="AD121" s="20">
        <f t="shared" si="47"/>
        <v>0</v>
      </c>
      <c r="AE121" s="20">
        <f t="shared" si="47"/>
        <v>0</v>
      </c>
      <c r="AF121" s="23">
        <f t="shared" si="47"/>
        <v>0</v>
      </c>
      <c r="AG121" s="27">
        <f t="shared" si="47"/>
        <v>50.99</v>
      </c>
      <c r="AH121" s="23">
        <f t="shared" si="47"/>
        <v>68040.147000000026</v>
      </c>
      <c r="AI121" s="20">
        <f t="shared" si="47"/>
        <v>0</v>
      </c>
      <c r="AJ121" s="23">
        <f t="shared" si="47"/>
        <v>0</v>
      </c>
      <c r="AK121" s="21">
        <f t="shared" si="47"/>
        <v>0</v>
      </c>
      <c r="AL121" s="23">
        <f t="shared" si="47"/>
        <v>0</v>
      </c>
      <c r="AM121" s="21">
        <f t="shared" si="47"/>
        <v>0</v>
      </c>
      <c r="AN121" s="23">
        <f t="shared" si="47"/>
        <v>0</v>
      </c>
      <c r="AO121" s="20">
        <f t="shared" si="47"/>
        <v>0</v>
      </c>
      <c r="AP121" s="23">
        <f t="shared" si="47"/>
        <v>0</v>
      </c>
      <c r="AQ121" s="20">
        <f t="shared" si="47"/>
        <v>0</v>
      </c>
      <c r="AR121" s="20">
        <f t="shared" si="47"/>
        <v>0</v>
      </c>
      <c r="AS121" s="23">
        <f t="shared" si="47"/>
        <v>1289543.6427</v>
      </c>
      <c r="AT121" s="20">
        <f t="shared" si="47"/>
        <v>100.00000000000001</v>
      </c>
      <c r="AU121" s="23">
        <f t="shared" si="47"/>
        <v>100000.00000000001</v>
      </c>
    </row>
    <row r="124" spans="1:47" x14ac:dyDescent="0.25">
      <c r="B124" s="29" t="s">
        <v>156</v>
      </c>
      <c r="C124" s="1">
        <f>SUM(K121,L121)</f>
        <v>1029.3199999999997</v>
      </c>
    </row>
  </sheetData>
  <autoFilter ref="A2:AU121" xr:uid="{00000000-0001-0000-0000-000000000000}"/>
  <phoneticPr fontId="4" type="noConversion"/>
  <conditionalFormatting sqref="I75:I106 I108:I120">
    <cfRule type="notContainsText" dxfId="1" priority="5" operator="notContains" text="#########">
      <formula>ISERROR(SEARCH("#########",I75))</formula>
    </cfRule>
  </conditionalFormatting>
  <conditionalFormatting sqref="L118">
    <cfRule type="notContainsText" dxfId="0" priority="79" operator="notContains" text="#########">
      <formula>ISERROR(SEARCH("#########",L118))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48B65-3158-4319-AE56-D2BAFE232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AB760-00A5-4869-BDC4-64BBEB0A4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2023-08-09T19:16:04Z</dcterms:created>
  <dcterms:modified xsi:type="dcterms:W3CDTF">2024-06-05T21:12:25Z</dcterms:modified>
</cp:coreProperties>
</file>