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3_Tabular_Report\Group3\CD19\Tabular\"/>
    </mc:Choice>
  </mc:AlternateContent>
  <xr:revisionPtr revIDLastSave="0" documentId="13_ncr:1_{5F3FBE2B-7480-4BA7-BC94-0FAAA1ADFAB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9" i="1"/>
  <c r="L259" i="1"/>
  <c r="K260" i="1"/>
  <c r="L260" i="1"/>
  <c r="K261" i="1"/>
  <c r="L261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AR269" i="1" l="1"/>
  <c r="AQ269" i="1"/>
  <c r="AO269" i="1"/>
  <c r="AM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AS268" i="1"/>
  <c r="AP268" i="1"/>
  <c r="AN268" i="1"/>
  <c r="AL268" i="1"/>
  <c r="AS267" i="1"/>
  <c r="AP267" i="1"/>
  <c r="AN267" i="1"/>
  <c r="AL267" i="1"/>
  <c r="AS266" i="1"/>
  <c r="AP266" i="1"/>
  <c r="AN266" i="1"/>
  <c r="AL266" i="1"/>
  <c r="AS265" i="1"/>
  <c r="AP265" i="1"/>
  <c r="AN265" i="1"/>
  <c r="AL265" i="1"/>
  <c r="AS264" i="1"/>
  <c r="AP264" i="1"/>
  <c r="AN264" i="1"/>
  <c r="AL264" i="1"/>
  <c r="AS263" i="1"/>
  <c r="AP263" i="1"/>
  <c r="AN263" i="1"/>
  <c r="AL263" i="1"/>
  <c r="AS261" i="1"/>
  <c r="AP261" i="1"/>
  <c r="AN261" i="1"/>
  <c r="AL261" i="1"/>
  <c r="AS260" i="1"/>
  <c r="AP260" i="1"/>
  <c r="AN260" i="1"/>
  <c r="AL260" i="1"/>
  <c r="AS259" i="1"/>
  <c r="AP259" i="1"/>
  <c r="AN259" i="1"/>
  <c r="AL259" i="1"/>
  <c r="AS257" i="1"/>
  <c r="AP257" i="1"/>
  <c r="AN257" i="1"/>
  <c r="AL257" i="1"/>
  <c r="AS256" i="1"/>
  <c r="AP256" i="1"/>
  <c r="AN256" i="1"/>
  <c r="AS255" i="1"/>
  <c r="AP255" i="1"/>
  <c r="AN255" i="1"/>
  <c r="AS254" i="1"/>
  <c r="AP254" i="1"/>
  <c r="AN254" i="1"/>
  <c r="AS253" i="1"/>
  <c r="AP253" i="1"/>
  <c r="AN253" i="1"/>
  <c r="AS252" i="1"/>
  <c r="AP252" i="1"/>
  <c r="AN252" i="1"/>
  <c r="AS251" i="1"/>
  <c r="AP251" i="1"/>
  <c r="AN251" i="1"/>
  <c r="AS250" i="1"/>
  <c r="AP250" i="1"/>
  <c r="AN250" i="1"/>
  <c r="AS249" i="1"/>
  <c r="AP249" i="1"/>
  <c r="AN249" i="1"/>
  <c r="AS248" i="1"/>
  <c r="AP248" i="1"/>
  <c r="AN248" i="1"/>
  <c r="AS247" i="1"/>
  <c r="AP247" i="1"/>
  <c r="AN247" i="1"/>
  <c r="AS246" i="1"/>
  <c r="AP246" i="1"/>
  <c r="AN246" i="1"/>
  <c r="AS245" i="1"/>
  <c r="AP245" i="1"/>
  <c r="AN245" i="1"/>
  <c r="AS244" i="1"/>
  <c r="AP244" i="1"/>
  <c r="AN244" i="1"/>
  <c r="AS243" i="1"/>
  <c r="AP243" i="1"/>
  <c r="AN243" i="1"/>
  <c r="AS242" i="1"/>
  <c r="AP242" i="1"/>
  <c r="AN242" i="1"/>
  <c r="AS241" i="1"/>
  <c r="AP241" i="1"/>
  <c r="AN241" i="1"/>
  <c r="AS240" i="1"/>
  <c r="AP240" i="1"/>
  <c r="AN240" i="1"/>
  <c r="AS239" i="1"/>
  <c r="AP239" i="1"/>
  <c r="AN239" i="1"/>
  <c r="AS238" i="1"/>
  <c r="AP238" i="1"/>
  <c r="AN238" i="1"/>
  <c r="AS237" i="1"/>
  <c r="AP237" i="1"/>
  <c r="AN237" i="1"/>
  <c r="AS236" i="1"/>
  <c r="AP236" i="1"/>
  <c r="AN236" i="1"/>
  <c r="AS235" i="1"/>
  <c r="AP235" i="1"/>
  <c r="AN235" i="1"/>
  <c r="AS234" i="1"/>
  <c r="AP234" i="1"/>
  <c r="AN234" i="1"/>
  <c r="AS233" i="1"/>
  <c r="AP233" i="1"/>
  <c r="AN233" i="1"/>
  <c r="AS232" i="1"/>
  <c r="AP232" i="1"/>
  <c r="AN232" i="1"/>
  <c r="AS231" i="1"/>
  <c r="AP231" i="1"/>
  <c r="AN231" i="1"/>
  <c r="AS230" i="1"/>
  <c r="AP230" i="1"/>
  <c r="AN230" i="1"/>
  <c r="AS229" i="1"/>
  <c r="AP229" i="1"/>
  <c r="AN229" i="1"/>
  <c r="AS228" i="1"/>
  <c r="AP228" i="1"/>
  <c r="AN228" i="1"/>
  <c r="AS227" i="1"/>
  <c r="AP227" i="1"/>
  <c r="AN227" i="1"/>
  <c r="AS226" i="1"/>
  <c r="AP226" i="1"/>
  <c r="AN226" i="1"/>
  <c r="AS225" i="1"/>
  <c r="AP225" i="1"/>
  <c r="AN225" i="1"/>
  <c r="AS224" i="1"/>
  <c r="AP224" i="1"/>
  <c r="AN224" i="1"/>
  <c r="AS223" i="1"/>
  <c r="AP223" i="1"/>
  <c r="AN223" i="1"/>
  <c r="AS222" i="1"/>
  <c r="AP222" i="1"/>
  <c r="AN222" i="1"/>
  <c r="AL222" i="1"/>
  <c r="AS221" i="1"/>
  <c r="AP221" i="1"/>
  <c r="AN221" i="1"/>
  <c r="AL221" i="1"/>
  <c r="AS220" i="1"/>
  <c r="AP220" i="1"/>
  <c r="AN220" i="1"/>
  <c r="AL220" i="1"/>
  <c r="AS219" i="1"/>
  <c r="AP219" i="1"/>
  <c r="AN219" i="1"/>
  <c r="AL219" i="1"/>
  <c r="AS218" i="1"/>
  <c r="AP218" i="1"/>
  <c r="AN218" i="1"/>
  <c r="AL218" i="1"/>
  <c r="AS217" i="1"/>
  <c r="AP217" i="1"/>
  <c r="AN217" i="1"/>
  <c r="AL217" i="1"/>
  <c r="AS216" i="1"/>
  <c r="AP216" i="1"/>
  <c r="AN216" i="1"/>
  <c r="AL216" i="1"/>
  <c r="AS215" i="1"/>
  <c r="AP215" i="1"/>
  <c r="AN215" i="1"/>
  <c r="AL215" i="1"/>
  <c r="AS214" i="1"/>
  <c r="AP214" i="1"/>
  <c r="AN214" i="1"/>
  <c r="AL214" i="1"/>
  <c r="AS213" i="1"/>
  <c r="AP213" i="1"/>
  <c r="AN213" i="1"/>
  <c r="AL213" i="1"/>
  <c r="AS212" i="1"/>
  <c r="AP212" i="1"/>
  <c r="AN212" i="1"/>
  <c r="AL212" i="1"/>
  <c r="AS211" i="1"/>
  <c r="AP211" i="1"/>
  <c r="AN211" i="1"/>
  <c r="AL211" i="1"/>
  <c r="AS210" i="1"/>
  <c r="AP210" i="1"/>
  <c r="AN210" i="1"/>
  <c r="AL210" i="1"/>
  <c r="AS209" i="1"/>
  <c r="AP209" i="1"/>
  <c r="AN209" i="1"/>
  <c r="AL209" i="1"/>
  <c r="AS208" i="1"/>
  <c r="AP208" i="1"/>
  <c r="AN208" i="1"/>
  <c r="AL208" i="1"/>
  <c r="AS207" i="1"/>
  <c r="AP207" i="1"/>
  <c r="AN207" i="1"/>
  <c r="AL207" i="1"/>
  <c r="AS206" i="1"/>
  <c r="AP206" i="1"/>
  <c r="AN206" i="1"/>
  <c r="AL206" i="1"/>
  <c r="AS205" i="1"/>
  <c r="AP205" i="1"/>
  <c r="AN205" i="1"/>
  <c r="AL205" i="1"/>
  <c r="AS204" i="1"/>
  <c r="AP204" i="1"/>
  <c r="AN204" i="1"/>
  <c r="AL204" i="1"/>
  <c r="AS203" i="1"/>
  <c r="AP203" i="1"/>
  <c r="AN203" i="1"/>
  <c r="AL203" i="1"/>
  <c r="AS202" i="1"/>
  <c r="AP202" i="1"/>
  <c r="AN202" i="1"/>
  <c r="AL202" i="1"/>
  <c r="AS201" i="1"/>
  <c r="AP201" i="1"/>
  <c r="AN201" i="1"/>
  <c r="AL201" i="1"/>
  <c r="AS200" i="1"/>
  <c r="AP200" i="1"/>
  <c r="AN200" i="1"/>
  <c r="AL200" i="1"/>
  <c r="AS199" i="1"/>
  <c r="AP199" i="1"/>
  <c r="AN199" i="1"/>
  <c r="AL199" i="1"/>
  <c r="AS198" i="1"/>
  <c r="AP198" i="1"/>
  <c r="AN198" i="1"/>
  <c r="AL198" i="1"/>
  <c r="AS197" i="1"/>
  <c r="AP197" i="1"/>
  <c r="AN197" i="1"/>
  <c r="AL197" i="1"/>
  <c r="AS196" i="1"/>
  <c r="AP196" i="1"/>
  <c r="AN196" i="1"/>
  <c r="AL196" i="1"/>
  <c r="AS195" i="1"/>
  <c r="AP195" i="1"/>
  <c r="AN195" i="1"/>
  <c r="AL195" i="1"/>
  <c r="AS194" i="1"/>
  <c r="AP194" i="1"/>
  <c r="AN194" i="1"/>
  <c r="AL194" i="1"/>
  <c r="AS193" i="1"/>
  <c r="AP193" i="1"/>
  <c r="AN193" i="1"/>
  <c r="AL193" i="1"/>
  <c r="AS192" i="1"/>
  <c r="AP192" i="1"/>
  <c r="AN192" i="1"/>
  <c r="AL192" i="1"/>
  <c r="AS191" i="1"/>
  <c r="AP191" i="1"/>
  <c r="AN191" i="1"/>
  <c r="AL191" i="1"/>
  <c r="AS190" i="1"/>
  <c r="AP190" i="1"/>
  <c r="AN190" i="1"/>
  <c r="AL190" i="1"/>
  <c r="AS189" i="1"/>
  <c r="AP189" i="1"/>
  <c r="AN189" i="1"/>
  <c r="AL189" i="1"/>
  <c r="AS188" i="1"/>
  <c r="AP188" i="1"/>
  <c r="AN188" i="1"/>
  <c r="AL188" i="1"/>
  <c r="AS187" i="1"/>
  <c r="AP187" i="1"/>
  <c r="AN187" i="1"/>
  <c r="AL187" i="1"/>
  <c r="AS186" i="1"/>
  <c r="AP186" i="1"/>
  <c r="AN186" i="1"/>
  <c r="AL186" i="1"/>
  <c r="AS185" i="1"/>
  <c r="AP185" i="1"/>
  <c r="AN185" i="1"/>
  <c r="AL185" i="1"/>
  <c r="AS184" i="1"/>
  <c r="AP184" i="1"/>
  <c r="AN184" i="1"/>
  <c r="AL184" i="1"/>
  <c r="AS183" i="1"/>
  <c r="AP183" i="1"/>
  <c r="AN183" i="1"/>
  <c r="AL183" i="1"/>
  <c r="AS182" i="1"/>
  <c r="AP182" i="1"/>
  <c r="AN182" i="1"/>
  <c r="AL182" i="1"/>
  <c r="AS181" i="1"/>
  <c r="AP181" i="1"/>
  <c r="AN181" i="1"/>
  <c r="AL181" i="1"/>
  <c r="AS180" i="1"/>
  <c r="AP180" i="1"/>
  <c r="AN180" i="1"/>
  <c r="AL180" i="1"/>
  <c r="AS179" i="1"/>
  <c r="AP179" i="1"/>
  <c r="AN179" i="1"/>
  <c r="AL179" i="1"/>
  <c r="AS178" i="1"/>
  <c r="AP178" i="1"/>
  <c r="AN178" i="1"/>
  <c r="AL178" i="1"/>
  <c r="AS177" i="1"/>
  <c r="AP177" i="1"/>
  <c r="AN177" i="1"/>
  <c r="AL177" i="1"/>
  <c r="AS176" i="1"/>
  <c r="AP176" i="1"/>
  <c r="AN176" i="1"/>
  <c r="AL176" i="1"/>
  <c r="AS175" i="1"/>
  <c r="AP175" i="1"/>
  <c r="AN175" i="1"/>
  <c r="AL175" i="1"/>
  <c r="AS174" i="1"/>
  <c r="AP174" i="1"/>
  <c r="AN174" i="1"/>
  <c r="AL174" i="1"/>
  <c r="AS173" i="1"/>
  <c r="AP173" i="1"/>
  <c r="AN173" i="1"/>
  <c r="AL173" i="1"/>
  <c r="AS172" i="1"/>
  <c r="AP172" i="1"/>
  <c r="AN172" i="1"/>
  <c r="AL172" i="1"/>
  <c r="AS171" i="1"/>
  <c r="AP171" i="1"/>
  <c r="AN171" i="1"/>
  <c r="AL171" i="1"/>
  <c r="AS170" i="1"/>
  <c r="AP170" i="1"/>
  <c r="AN170" i="1"/>
  <c r="AL170" i="1"/>
  <c r="AS169" i="1"/>
  <c r="AP169" i="1"/>
  <c r="AN169" i="1"/>
  <c r="AL169" i="1"/>
  <c r="AS168" i="1"/>
  <c r="AP168" i="1"/>
  <c r="AN168" i="1"/>
  <c r="AL168" i="1"/>
  <c r="AS167" i="1"/>
  <c r="AP167" i="1"/>
  <c r="AN167" i="1"/>
  <c r="AL167" i="1"/>
  <c r="AS166" i="1"/>
  <c r="AP166" i="1"/>
  <c r="AN166" i="1"/>
  <c r="AL166" i="1"/>
  <c r="AS165" i="1"/>
  <c r="AP165" i="1"/>
  <c r="AN165" i="1"/>
  <c r="AL165" i="1"/>
  <c r="AS164" i="1"/>
  <c r="AP164" i="1"/>
  <c r="AN164" i="1"/>
  <c r="AL164" i="1"/>
  <c r="AS163" i="1"/>
  <c r="AP163" i="1"/>
  <c r="AN163" i="1"/>
  <c r="AL163" i="1"/>
  <c r="AS162" i="1"/>
  <c r="AP162" i="1"/>
  <c r="AN162" i="1"/>
  <c r="AL162" i="1"/>
  <c r="AS161" i="1"/>
  <c r="AP161" i="1"/>
  <c r="AN161" i="1"/>
  <c r="AL161" i="1"/>
  <c r="AS160" i="1"/>
  <c r="AP160" i="1"/>
  <c r="AN160" i="1"/>
  <c r="AL160" i="1"/>
  <c r="AS159" i="1"/>
  <c r="AP159" i="1"/>
  <c r="AN159" i="1"/>
  <c r="AL159" i="1"/>
  <c r="AS158" i="1"/>
  <c r="AP158" i="1"/>
  <c r="AN158" i="1"/>
  <c r="AL158" i="1"/>
  <c r="AS157" i="1"/>
  <c r="AP157" i="1"/>
  <c r="AN157" i="1"/>
  <c r="AL157" i="1"/>
  <c r="AS156" i="1"/>
  <c r="AP156" i="1"/>
  <c r="AN156" i="1"/>
  <c r="AL156" i="1"/>
  <c r="AS155" i="1"/>
  <c r="AP155" i="1"/>
  <c r="AN155" i="1"/>
  <c r="AL155" i="1"/>
  <c r="AS154" i="1"/>
  <c r="AP154" i="1"/>
  <c r="AN154" i="1"/>
  <c r="AL154" i="1"/>
  <c r="AS153" i="1"/>
  <c r="AP153" i="1"/>
  <c r="AN153" i="1"/>
  <c r="AL153" i="1"/>
  <c r="AS152" i="1"/>
  <c r="AP152" i="1"/>
  <c r="AN152" i="1"/>
  <c r="AL152" i="1"/>
  <c r="AS151" i="1"/>
  <c r="AP151" i="1"/>
  <c r="AN151" i="1"/>
  <c r="AL151" i="1"/>
  <c r="AS150" i="1"/>
  <c r="AP150" i="1"/>
  <c r="AN150" i="1"/>
  <c r="AL150" i="1"/>
  <c r="AS149" i="1"/>
  <c r="AP149" i="1"/>
  <c r="AN149" i="1"/>
  <c r="AL149" i="1"/>
  <c r="AS148" i="1"/>
  <c r="AP148" i="1"/>
  <c r="AN148" i="1"/>
  <c r="AL148" i="1"/>
  <c r="AS147" i="1"/>
  <c r="AP147" i="1"/>
  <c r="AN147" i="1"/>
  <c r="AL147" i="1"/>
  <c r="AS146" i="1"/>
  <c r="AP146" i="1"/>
  <c r="AN146" i="1"/>
  <c r="AL146" i="1"/>
  <c r="AS145" i="1"/>
  <c r="AP145" i="1"/>
  <c r="AN145" i="1"/>
  <c r="AL145" i="1"/>
  <c r="AS144" i="1"/>
  <c r="AP144" i="1"/>
  <c r="AN144" i="1"/>
  <c r="AL144" i="1"/>
  <c r="AS143" i="1"/>
  <c r="AP143" i="1"/>
  <c r="AN143" i="1"/>
  <c r="AL143" i="1"/>
  <c r="AS142" i="1"/>
  <c r="AP142" i="1"/>
  <c r="AN142" i="1"/>
  <c r="AL142" i="1"/>
  <c r="AS141" i="1"/>
  <c r="AP141" i="1"/>
  <c r="AN141" i="1"/>
  <c r="AL141" i="1"/>
  <c r="AS140" i="1"/>
  <c r="AP140" i="1"/>
  <c r="AN140" i="1"/>
  <c r="AL140" i="1"/>
  <c r="AS139" i="1"/>
  <c r="AP139" i="1"/>
  <c r="AN139" i="1"/>
  <c r="AS138" i="1"/>
  <c r="AP138" i="1"/>
  <c r="AN138" i="1"/>
  <c r="AL138" i="1"/>
  <c r="AS137" i="1"/>
  <c r="AP137" i="1"/>
  <c r="AN137" i="1"/>
  <c r="AL137" i="1"/>
  <c r="AS136" i="1"/>
  <c r="AP136" i="1"/>
  <c r="AN136" i="1"/>
  <c r="AL136" i="1"/>
  <c r="AS135" i="1"/>
  <c r="AP135" i="1"/>
  <c r="AN135" i="1"/>
  <c r="AL135" i="1"/>
  <c r="AS134" i="1"/>
  <c r="AP134" i="1"/>
  <c r="AN134" i="1"/>
  <c r="AL134" i="1"/>
  <c r="AS133" i="1"/>
  <c r="AP133" i="1"/>
  <c r="AN133" i="1"/>
  <c r="AL133" i="1"/>
  <c r="AS132" i="1"/>
  <c r="AP132" i="1"/>
  <c r="AN132" i="1"/>
  <c r="AL132" i="1"/>
  <c r="AS131" i="1"/>
  <c r="AP131" i="1"/>
  <c r="AN131" i="1"/>
  <c r="AL131" i="1"/>
  <c r="AS130" i="1"/>
  <c r="AP130" i="1"/>
  <c r="AN130" i="1"/>
  <c r="AL130" i="1"/>
  <c r="AS129" i="1"/>
  <c r="AP129" i="1"/>
  <c r="AN129" i="1"/>
  <c r="AL129" i="1"/>
  <c r="AS128" i="1"/>
  <c r="AP128" i="1"/>
  <c r="AN128" i="1"/>
  <c r="AL128" i="1"/>
  <c r="AS127" i="1"/>
  <c r="AP127" i="1"/>
  <c r="AN127" i="1"/>
  <c r="AL127" i="1"/>
  <c r="AS126" i="1"/>
  <c r="AP126" i="1"/>
  <c r="AN126" i="1"/>
  <c r="AL126" i="1"/>
  <c r="AS125" i="1"/>
  <c r="AP125" i="1"/>
  <c r="AN125" i="1"/>
  <c r="AL125" i="1"/>
  <c r="AS124" i="1"/>
  <c r="AP124" i="1"/>
  <c r="AN124" i="1"/>
  <c r="AL124" i="1"/>
  <c r="AS123" i="1"/>
  <c r="AP123" i="1"/>
  <c r="AN123" i="1"/>
  <c r="AL123" i="1"/>
  <c r="AS122" i="1"/>
  <c r="AP122" i="1"/>
  <c r="AN122" i="1"/>
  <c r="AL122" i="1"/>
  <c r="AS121" i="1"/>
  <c r="AP121" i="1"/>
  <c r="AN121" i="1"/>
  <c r="AL121" i="1"/>
  <c r="AS120" i="1"/>
  <c r="AP120" i="1"/>
  <c r="AN120" i="1"/>
  <c r="AL120" i="1"/>
  <c r="AS119" i="1"/>
  <c r="AP119" i="1"/>
  <c r="AN119" i="1"/>
  <c r="AL119" i="1"/>
  <c r="AS118" i="1"/>
  <c r="AP118" i="1"/>
  <c r="AN118" i="1"/>
  <c r="AL118" i="1"/>
  <c r="AS117" i="1"/>
  <c r="AP117" i="1"/>
  <c r="AN117" i="1"/>
  <c r="AL117" i="1"/>
  <c r="AS116" i="1"/>
  <c r="AP116" i="1"/>
  <c r="AN116" i="1"/>
  <c r="AL116" i="1"/>
  <c r="AS115" i="1"/>
  <c r="AP115" i="1"/>
  <c r="AN115" i="1"/>
  <c r="AL115" i="1"/>
  <c r="AS114" i="1"/>
  <c r="AP114" i="1"/>
  <c r="AN114" i="1"/>
  <c r="AL114" i="1"/>
  <c r="AS113" i="1"/>
  <c r="AP113" i="1"/>
  <c r="AN113" i="1"/>
  <c r="AL113" i="1"/>
  <c r="AS112" i="1"/>
  <c r="AP112" i="1"/>
  <c r="AN112" i="1"/>
  <c r="AL112" i="1"/>
  <c r="AS111" i="1"/>
  <c r="AP111" i="1"/>
  <c r="AN111" i="1"/>
  <c r="AL111" i="1"/>
  <c r="AS110" i="1"/>
  <c r="AP110" i="1"/>
  <c r="AN110" i="1"/>
  <c r="AL110" i="1"/>
  <c r="AS109" i="1"/>
  <c r="AP109" i="1"/>
  <c r="AN109" i="1"/>
  <c r="AL109" i="1"/>
  <c r="AS108" i="1"/>
  <c r="AP108" i="1"/>
  <c r="AN108" i="1"/>
  <c r="AL108" i="1"/>
  <c r="AS107" i="1"/>
  <c r="AP107" i="1"/>
  <c r="AN107" i="1"/>
  <c r="AL107" i="1"/>
  <c r="AS106" i="1"/>
  <c r="AP106" i="1"/>
  <c r="AN106" i="1"/>
  <c r="AL106" i="1"/>
  <c r="AS105" i="1"/>
  <c r="AP105" i="1"/>
  <c r="AN105" i="1"/>
  <c r="AL105" i="1"/>
  <c r="AS104" i="1"/>
  <c r="AP104" i="1"/>
  <c r="AN104" i="1"/>
  <c r="AL104" i="1"/>
  <c r="AS103" i="1"/>
  <c r="AP103" i="1"/>
  <c r="AN103" i="1"/>
  <c r="AL103" i="1"/>
  <c r="AS102" i="1"/>
  <c r="AP102" i="1"/>
  <c r="AN102" i="1"/>
  <c r="AL102" i="1"/>
  <c r="AS101" i="1"/>
  <c r="AP101" i="1"/>
  <c r="AN101" i="1"/>
  <c r="AL101" i="1"/>
  <c r="AS100" i="1"/>
  <c r="AP100" i="1"/>
  <c r="AN100" i="1"/>
  <c r="AL100" i="1"/>
  <c r="AS99" i="1"/>
  <c r="AP99" i="1"/>
  <c r="AN99" i="1"/>
  <c r="AL99" i="1"/>
  <c r="AS98" i="1"/>
  <c r="AP98" i="1"/>
  <c r="AN98" i="1"/>
  <c r="AL98" i="1"/>
  <c r="AS97" i="1"/>
  <c r="AP97" i="1"/>
  <c r="AN97" i="1"/>
  <c r="AL97" i="1"/>
  <c r="AS96" i="1"/>
  <c r="AP96" i="1"/>
  <c r="AN96" i="1"/>
  <c r="AL96" i="1"/>
  <c r="AS95" i="1"/>
  <c r="AP95" i="1"/>
  <c r="AN95" i="1"/>
  <c r="AL95" i="1"/>
  <c r="AS94" i="1"/>
  <c r="AP94" i="1"/>
  <c r="AN94" i="1"/>
  <c r="AL94" i="1"/>
  <c r="AS93" i="1"/>
  <c r="AP93" i="1"/>
  <c r="AN93" i="1"/>
  <c r="AL93" i="1"/>
  <c r="AS92" i="1"/>
  <c r="AP92" i="1"/>
  <c r="AN92" i="1"/>
  <c r="AL92" i="1"/>
  <c r="AS91" i="1"/>
  <c r="AP91" i="1"/>
  <c r="AN91" i="1"/>
  <c r="AL91" i="1"/>
  <c r="AS90" i="1"/>
  <c r="AP90" i="1"/>
  <c r="AN90" i="1"/>
  <c r="AL90" i="1"/>
  <c r="AS89" i="1"/>
  <c r="AP89" i="1"/>
  <c r="AN89" i="1"/>
  <c r="AL89" i="1"/>
  <c r="AS88" i="1"/>
  <c r="AP88" i="1"/>
  <c r="AN88" i="1"/>
  <c r="AL88" i="1"/>
  <c r="AS87" i="1"/>
  <c r="AP87" i="1"/>
  <c r="AN87" i="1"/>
  <c r="AL87" i="1"/>
  <c r="AS86" i="1"/>
  <c r="AP86" i="1"/>
  <c r="AN86" i="1"/>
  <c r="AL86" i="1"/>
  <c r="AS85" i="1"/>
  <c r="AP85" i="1"/>
  <c r="AN85" i="1"/>
  <c r="AL85" i="1"/>
  <c r="AS84" i="1"/>
  <c r="AP84" i="1"/>
  <c r="AN84" i="1"/>
  <c r="AL84" i="1"/>
  <c r="AS83" i="1"/>
  <c r="AP83" i="1"/>
  <c r="AN83" i="1"/>
  <c r="AL83" i="1"/>
  <c r="AS82" i="1"/>
  <c r="AP82" i="1"/>
  <c r="AN82" i="1"/>
  <c r="AL82" i="1"/>
  <c r="AS81" i="1"/>
  <c r="AP81" i="1"/>
  <c r="AN81" i="1"/>
  <c r="AL81" i="1"/>
  <c r="AS80" i="1"/>
  <c r="AP80" i="1"/>
  <c r="AN80" i="1"/>
  <c r="AL80" i="1"/>
  <c r="AS79" i="1"/>
  <c r="AP79" i="1"/>
  <c r="AN79" i="1"/>
  <c r="AL79" i="1"/>
  <c r="AS78" i="1"/>
  <c r="AP78" i="1"/>
  <c r="AN78" i="1"/>
  <c r="AL78" i="1"/>
  <c r="AS77" i="1"/>
  <c r="AP77" i="1"/>
  <c r="AN77" i="1"/>
  <c r="AL77" i="1"/>
  <c r="AS76" i="1"/>
  <c r="AP76" i="1"/>
  <c r="AN76" i="1"/>
  <c r="AL76" i="1"/>
  <c r="AS75" i="1"/>
  <c r="AP75" i="1"/>
  <c r="AN75" i="1"/>
  <c r="AL75" i="1"/>
  <c r="AS74" i="1"/>
  <c r="AP74" i="1"/>
  <c r="AN74" i="1"/>
  <c r="AL74" i="1"/>
  <c r="AS73" i="1"/>
  <c r="AP73" i="1"/>
  <c r="AN73" i="1"/>
  <c r="AL73" i="1"/>
  <c r="AS72" i="1"/>
  <c r="AP72" i="1"/>
  <c r="AN72" i="1"/>
  <c r="AL72" i="1"/>
  <c r="AS71" i="1"/>
  <c r="AP71" i="1"/>
  <c r="AN71" i="1"/>
  <c r="AL71" i="1"/>
  <c r="AS70" i="1"/>
  <c r="AP70" i="1"/>
  <c r="AN70" i="1"/>
  <c r="AL70" i="1"/>
  <c r="AS69" i="1"/>
  <c r="AP69" i="1"/>
  <c r="AN69" i="1"/>
  <c r="AL69" i="1"/>
  <c r="AS68" i="1"/>
  <c r="AP68" i="1"/>
  <c r="AN68" i="1"/>
  <c r="AL68" i="1"/>
  <c r="AS67" i="1"/>
  <c r="AP67" i="1"/>
  <c r="AN67" i="1"/>
  <c r="AL67" i="1"/>
  <c r="AS66" i="1"/>
  <c r="AP66" i="1"/>
  <c r="AN66" i="1"/>
  <c r="AL66" i="1"/>
  <c r="AS65" i="1"/>
  <c r="AP65" i="1"/>
  <c r="AN65" i="1"/>
  <c r="AL65" i="1"/>
  <c r="AS64" i="1"/>
  <c r="AP64" i="1"/>
  <c r="AN64" i="1"/>
  <c r="AL64" i="1"/>
  <c r="AS63" i="1"/>
  <c r="AP63" i="1"/>
  <c r="AN63" i="1"/>
  <c r="AL63" i="1"/>
  <c r="AS62" i="1"/>
  <c r="AP62" i="1"/>
  <c r="AN62" i="1"/>
  <c r="AL62" i="1"/>
  <c r="AS61" i="1"/>
  <c r="AP61" i="1"/>
  <c r="AN61" i="1"/>
  <c r="AL61" i="1"/>
  <c r="AS60" i="1"/>
  <c r="AP60" i="1"/>
  <c r="AN60" i="1"/>
  <c r="AL60" i="1"/>
  <c r="AS59" i="1"/>
  <c r="AP59" i="1"/>
  <c r="AN59" i="1"/>
  <c r="AL59" i="1"/>
  <c r="AS58" i="1"/>
  <c r="AP58" i="1"/>
  <c r="AN58" i="1"/>
  <c r="AL58" i="1"/>
  <c r="AS57" i="1"/>
  <c r="AP57" i="1"/>
  <c r="AN57" i="1"/>
  <c r="AL57" i="1"/>
  <c r="AS56" i="1"/>
  <c r="AP56" i="1"/>
  <c r="AN56" i="1"/>
  <c r="AL56" i="1"/>
  <c r="AS55" i="1"/>
  <c r="AP55" i="1"/>
  <c r="AN55" i="1"/>
  <c r="AL55" i="1"/>
  <c r="AS54" i="1"/>
  <c r="AP54" i="1"/>
  <c r="AN54" i="1"/>
  <c r="AL54" i="1"/>
  <c r="AS53" i="1"/>
  <c r="AP53" i="1"/>
  <c r="AN53" i="1"/>
  <c r="AL53" i="1"/>
  <c r="AS52" i="1"/>
  <c r="AP52" i="1"/>
  <c r="AN52" i="1"/>
  <c r="AL52" i="1"/>
  <c r="AS51" i="1"/>
  <c r="AP51" i="1"/>
  <c r="AN51" i="1"/>
  <c r="AL51" i="1"/>
  <c r="AS50" i="1"/>
  <c r="AP50" i="1"/>
  <c r="AN50" i="1"/>
  <c r="AL50" i="1"/>
  <c r="AS49" i="1"/>
  <c r="AP49" i="1"/>
  <c r="AN49" i="1"/>
  <c r="AL49" i="1"/>
  <c r="AS48" i="1"/>
  <c r="AP48" i="1"/>
  <c r="AN48" i="1"/>
  <c r="AL48" i="1"/>
  <c r="AS47" i="1"/>
  <c r="AP47" i="1"/>
  <c r="AN47" i="1"/>
  <c r="AL47" i="1"/>
  <c r="AS46" i="1"/>
  <c r="AP46" i="1"/>
  <c r="AN46" i="1"/>
  <c r="AL46" i="1"/>
  <c r="AS45" i="1"/>
  <c r="AP45" i="1"/>
  <c r="AN45" i="1"/>
  <c r="AL45" i="1"/>
  <c r="AS44" i="1"/>
  <c r="AP44" i="1"/>
  <c r="AN44" i="1"/>
  <c r="AL44" i="1"/>
  <c r="AS43" i="1"/>
  <c r="AP43" i="1"/>
  <c r="AN43" i="1"/>
  <c r="AL43" i="1"/>
  <c r="AS42" i="1"/>
  <c r="AP42" i="1"/>
  <c r="AN42" i="1"/>
  <c r="AL42" i="1"/>
  <c r="AS41" i="1"/>
  <c r="AP41" i="1"/>
  <c r="AN41" i="1"/>
  <c r="AL41" i="1"/>
  <c r="AS40" i="1"/>
  <c r="AP40" i="1"/>
  <c r="AN40" i="1"/>
  <c r="AL40" i="1"/>
  <c r="AS39" i="1"/>
  <c r="AP39" i="1"/>
  <c r="AN39" i="1"/>
  <c r="AL39" i="1"/>
  <c r="AS38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P35" i="1"/>
  <c r="AN35" i="1"/>
  <c r="AL35" i="1"/>
  <c r="AS34" i="1"/>
  <c r="AP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S18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AS269" i="1" l="1"/>
  <c r="K269" i="1"/>
  <c r="AL269" i="1"/>
  <c r="L269" i="1"/>
  <c r="AN269" i="1"/>
  <c r="AP269" i="1"/>
  <c r="AT24" i="1" l="1"/>
  <c r="AU24" i="1" s="1"/>
  <c r="AT200" i="1"/>
  <c r="AU200" i="1" s="1"/>
  <c r="AT104" i="1"/>
  <c r="AU104" i="1" s="1"/>
  <c r="AT107" i="1"/>
  <c r="AU107" i="1" s="1"/>
  <c r="AT44" i="1"/>
  <c r="AU44" i="1" s="1"/>
  <c r="AT5" i="1"/>
  <c r="AU5" i="1" s="1"/>
  <c r="AT254" i="1"/>
  <c r="AU254" i="1" s="1"/>
  <c r="AT146" i="1"/>
  <c r="AU146" i="1" s="1"/>
  <c r="AT221" i="1"/>
  <c r="AU221" i="1" s="1"/>
  <c r="AT14" i="1"/>
  <c r="AU14" i="1" s="1"/>
  <c r="AT92" i="1"/>
  <c r="AU92" i="1" s="1"/>
  <c r="AT215" i="1"/>
  <c r="AU215" i="1" s="1"/>
  <c r="AT43" i="1"/>
  <c r="AU43" i="1" s="1"/>
  <c r="C272" i="1"/>
  <c r="AT248" i="1"/>
  <c r="AU248" i="1" s="1"/>
  <c r="AT176" i="1"/>
  <c r="AU176" i="1" s="1"/>
  <c r="AT194" i="1"/>
  <c r="AU194" i="1" s="1"/>
  <c r="AT161" i="1"/>
  <c r="AU161" i="1" s="1"/>
  <c r="AT25" i="1"/>
  <c r="AU25" i="1" s="1"/>
  <c r="AT11" i="1"/>
  <c r="AU11" i="1" s="1"/>
  <c r="AT10" i="1"/>
  <c r="AU10" i="1" s="1"/>
  <c r="AT41" i="1"/>
  <c r="AU41" i="1" s="1"/>
  <c r="AT245" i="1"/>
  <c r="AU245" i="1" s="1"/>
  <c r="AT137" i="1"/>
  <c r="AU137" i="1" s="1"/>
  <c r="AT263" i="1"/>
  <c r="AU263" i="1" s="1"/>
  <c r="AT206" i="1"/>
  <c r="AU206" i="1" s="1"/>
  <c r="AT98" i="1"/>
  <c r="AU98" i="1" s="1"/>
  <c r="AT40" i="1"/>
  <c r="AU40" i="1" s="1"/>
  <c r="AT17" i="1"/>
  <c r="AU17" i="1" s="1"/>
  <c r="AT149" i="1"/>
  <c r="AU149" i="1" s="1"/>
  <c r="AT236" i="1"/>
  <c r="AU236" i="1" s="1"/>
  <c r="AT251" i="1"/>
  <c r="AU251" i="1" s="1"/>
  <c r="AT143" i="1"/>
  <c r="AU143" i="1" s="1"/>
  <c r="AT89" i="1"/>
  <c r="AU89" i="1" s="1"/>
  <c r="AT185" i="1"/>
  <c r="AU185" i="1" s="1"/>
  <c r="AT38" i="1"/>
  <c r="AU38" i="1" s="1"/>
  <c r="AT61" i="1"/>
  <c r="AU61" i="1" s="1"/>
  <c r="AT16" i="1"/>
  <c r="AU16" i="1" s="1"/>
  <c r="AT59" i="1"/>
  <c r="AU59" i="1" s="1"/>
  <c r="AT122" i="1"/>
  <c r="AU122" i="1" s="1"/>
  <c r="AT13" i="1"/>
  <c r="AU13" i="1" s="1"/>
  <c r="AT167" i="1"/>
  <c r="AU167" i="1" s="1"/>
  <c r="AT268" i="1"/>
  <c r="AU268" i="1" s="1"/>
  <c r="AT265" i="1"/>
  <c r="AU265" i="1" s="1"/>
  <c r="AT261" i="1"/>
  <c r="AU261" i="1" s="1"/>
  <c r="AT257" i="1"/>
  <c r="AU257" i="1" s="1"/>
  <c r="AT256" i="1"/>
  <c r="AU256" i="1" s="1"/>
  <c r="AT253" i="1"/>
  <c r="AU253" i="1" s="1"/>
  <c r="AT250" i="1"/>
  <c r="AU250" i="1" s="1"/>
  <c r="AT247" i="1"/>
  <c r="AU247" i="1" s="1"/>
  <c r="AT244" i="1"/>
  <c r="AU244" i="1" s="1"/>
  <c r="AT241" i="1"/>
  <c r="AU241" i="1" s="1"/>
  <c r="AT238" i="1"/>
  <c r="AU238" i="1" s="1"/>
  <c r="AT235" i="1"/>
  <c r="AU235" i="1" s="1"/>
  <c r="AT232" i="1"/>
  <c r="AU232" i="1" s="1"/>
  <c r="AT229" i="1"/>
  <c r="AU229" i="1" s="1"/>
  <c r="AT226" i="1"/>
  <c r="AU226" i="1" s="1"/>
  <c r="AT223" i="1"/>
  <c r="AU223" i="1" s="1"/>
  <c r="AT220" i="1"/>
  <c r="AU220" i="1" s="1"/>
  <c r="AT217" i="1"/>
  <c r="AU217" i="1" s="1"/>
  <c r="AT214" i="1"/>
  <c r="AU214" i="1" s="1"/>
  <c r="AT211" i="1"/>
  <c r="AU211" i="1" s="1"/>
  <c r="AT208" i="1"/>
  <c r="AU208" i="1" s="1"/>
  <c r="AT205" i="1"/>
  <c r="AU205" i="1" s="1"/>
  <c r="AT202" i="1"/>
  <c r="AU202" i="1" s="1"/>
  <c r="AT199" i="1"/>
  <c r="AU199" i="1" s="1"/>
  <c r="AT196" i="1"/>
  <c r="AU196" i="1" s="1"/>
  <c r="AT193" i="1"/>
  <c r="AU193" i="1" s="1"/>
  <c r="AT190" i="1"/>
  <c r="AU190" i="1" s="1"/>
  <c r="AT187" i="1"/>
  <c r="AU187" i="1" s="1"/>
  <c r="AT184" i="1"/>
  <c r="AU184" i="1" s="1"/>
  <c r="AT181" i="1"/>
  <c r="AU181" i="1" s="1"/>
  <c r="AT178" i="1"/>
  <c r="AU178" i="1" s="1"/>
  <c r="AT175" i="1"/>
  <c r="AU175" i="1" s="1"/>
  <c r="AT172" i="1"/>
  <c r="AU172" i="1" s="1"/>
  <c r="AT169" i="1"/>
  <c r="AU169" i="1" s="1"/>
  <c r="AT166" i="1"/>
  <c r="AU166" i="1" s="1"/>
  <c r="AT163" i="1"/>
  <c r="AU163" i="1" s="1"/>
  <c r="AT160" i="1"/>
  <c r="AU160" i="1" s="1"/>
  <c r="AT157" i="1"/>
  <c r="AU157" i="1" s="1"/>
  <c r="AT154" i="1"/>
  <c r="AU154" i="1" s="1"/>
  <c r="AT151" i="1"/>
  <c r="AU151" i="1" s="1"/>
  <c r="AT148" i="1"/>
  <c r="AU148" i="1" s="1"/>
  <c r="AT145" i="1"/>
  <c r="AU145" i="1" s="1"/>
  <c r="AT142" i="1"/>
  <c r="AU142" i="1" s="1"/>
  <c r="AT139" i="1"/>
  <c r="AU139" i="1" s="1"/>
  <c r="AT136" i="1"/>
  <c r="AU136" i="1" s="1"/>
  <c r="AT133" i="1"/>
  <c r="AU133" i="1" s="1"/>
  <c r="AT130" i="1"/>
  <c r="AU130" i="1" s="1"/>
  <c r="AT127" i="1"/>
  <c r="AU127" i="1" s="1"/>
  <c r="AT124" i="1"/>
  <c r="AU124" i="1" s="1"/>
  <c r="AT121" i="1"/>
  <c r="AU121" i="1" s="1"/>
  <c r="AT118" i="1"/>
  <c r="AU118" i="1" s="1"/>
  <c r="AT115" i="1"/>
  <c r="AU115" i="1" s="1"/>
  <c r="AT112" i="1"/>
  <c r="AU112" i="1" s="1"/>
  <c r="AT109" i="1"/>
  <c r="AU109" i="1" s="1"/>
  <c r="AT106" i="1"/>
  <c r="AU106" i="1" s="1"/>
  <c r="AT103" i="1"/>
  <c r="AU103" i="1" s="1"/>
  <c r="AT100" i="1"/>
  <c r="AU100" i="1" s="1"/>
  <c r="AT97" i="1"/>
  <c r="AU97" i="1" s="1"/>
  <c r="AT94" i="1"/>
  <c r="AU94" i="1" s="1"/>
  <c r="AT91" i="1"/>
  <c r="AU91" i="1" s="1"/>
  <c r="AT88" i="1"/>
  <c r="AU88" i="1" s="1"/>
  <c r="AT85" i="1"/>
  <c r="AU85" i="1" s="1"/>
  <c r="AT82" i="1"/>
  <c r="AU82" i="1" s="1"/>
  <c r="AT79" i="1"/>
  <c r="AU79" i="1" s="1"/>
  <c r="AT264" i="1"/>
  <c r="AU264" i="1" s="1"/>
  <c r="AT75" i="1"/>
  <c r="AU75" i="1" s="1"/>
  <c r="AT69" i="1"/>
  <c r="AU69" i="1" s="1"/>
  <c r="AT63" i="1"/>
  <c r="AU63" i="1" s="1"/>
  <c r="AT54" i="1"/>
  <c r="AU54" i="1" s="1"/>
  <c r="AT45" i="1"/>
  <c r="AU45" i="1" s="1"/>
  <c r="AT33" i="1"/>
  <c r="AU33" i="1" s="1"/>
  <c r="AT240" i="1"/>
  <c r="AU240" i="1" s="1"/>
  <c r="AT222" i="1"/>
  <c r="AU222" i="1" s="1"/>
  <c r="AT195" i="1"/>
  <c r="AU195" i="1" s="1"/>
  <c r="AT186" i="1"/>
  <c r="AU186" i="1" s="1"/>
  <c r="AT177" i="1"/>
  <c r="AU177" i="1" s="1"/>
  <c r="AT168" i="1"/>
  <c r="AU168" i="1" s="1"/>
  <c r="AT159" i="1"/>
  <c r="AU159" i="1" s="1"/>
  <c r="AT66" i="1"/>
  <c r="AU66" i="1" s="1"/>
  <c r="AT260" i="1"/>
  <c r="AU260" i="1" s="1"/>
  <c r="AT252" i="1"/>
  <c r="AU252" i="1" s="1"/>
  <c r="AT243" i="1"/>
  <c r="AU243" i="1" s="1"/>
  <c r="AT234" i="1"/>
  <c r="AU234" i="1" s="1"/>
  <c r="AT225" i="1"/>
  <c r="AU225" i="1" s="1"/>
  <c r="AT216" i="1"/>
  <c r="AU216" i="1" s="1"/>
  <c r="AT207" i="1"/>
  <c r="AU207" i="1" s="1"/>
  <c r="AT198" i="1"/>
  <c r="AU198" i="1" s="1"/>
  <c r="AT189" i="1"/>
  <c r="AU189" i="1" s="1"/>
  <c r="AT180" i="1"/>
  <c r="AU180" i="1" s="1"/>
  <c r="AT171" i="1"/>
  <c r="AU171" i="1" s="1"/>
  <c r="AT162" i="1"/>
  <c r="AU162" i="1" s="1"/>
  <c r="AT153" i="1"/>
  <c r="AU153" i="1" s="1"/>
  <c r="AT144" i="1"/>
  <c r="AU144" i="1" s="1"/>
  <c r="AT135" i="1"/>
  <c r="AU135" i="1" s="1"/>
  <c r="AT126" i="1"/>
  <c r="AU126" i="1" s="1"/>
  <c r="AT117" i="1"/>
  <c r="AU117" i="1" s="1"/>
  <c r="AT108" i="1"/>
  <c r="AU108" i="1" s="1"/>
  <c r="AT99" i="1"/>
  <c r="AU99" i="1" s="1"/>
  <c r="AT90" i="1"/>
  <c r="AU90" i="1" s="1"/>
  <c r="AT81" i="1"/>
  <c r="AU81" i="1" s="1"/>
  <c r="AT36" i="1"/>
  <c r="AU36" i="1" s="1"/>
  <c r="AT32" i="1"/>
  <c r="AU32" i="1" s="1"/>
  <c r="AT213" i="1"/>
  <c r="AU213" i="1" s="1"/>
  <c r="AT141" i="1"/>
  <c r="AU141" i="1" s="1"/>
  <c r="AT105" i="1"/>
  <c r="AU105" i="1" s="1"/>
  <c r="AT96" i="1"/>
  <c r="AU96" i="1" s="1"/>
  <c r="AT87" i="1"/>
  <c r="AU87" i="1" s="1"/>
  <c r="AT73" i="1"/>
  <c r="AU73" i="1" s="1"/>
  <c r="AT67" i="1"/>
  <c r="AU67" i="1" s="1"/>
  <c r="AT57" i="1"/>
  <c r="AU57" i="1" s="1"/>
  <c r="AT48" i="1"/>
  <c r="AU48" i="1" s="1"/>
  <c r="AT39" i="1"/>
  <c r="AU39" i="1" s="1"/>
  <c r="AT249" i="1"/>
  <c r="AU249" i="1" s="1"/>
  <c r="AT231" i="1"/>
  <c r="AU231" i="1" s="1"/>
  <c r="AT204" i="1"/>
  <c r="AU204" i="1" s="1"/>
  <c r="AT150" i="1"/>
  <c r="AU150" i="1" s="1"/>
  <c r="AT132" i="1"/>
  <c r="AU132" i="1" s="1"/>
  <c r="AT123" i="1"/>
  <c r="AU123" i="1" s="1"/>
  <c r="AT114" i="1"/>
  <c r="AU114" i="1" s="1"/>
  <c r="AT78" i="1"/>
  <c r="AU78" i="1" s="1"/>
  <c r="AT72" i="1"/>
  <c r="AU72" i="1" s="1"/>
  <c r="AT255" i="1"/>
  <c r="AU255" i="1" s="1"/>
  <c r="AT201" i="1"/>
  <c r="AU201" i="1" s="1"/>
  <c r="AT165" i="1"/>
  <c r="AU165" i="1" s="1"/>
  <c r="AT138" i="1"/>
  <c r="AU138" i="1" s="1"/>
  <c r="AT111" i="1"/>
  <c r="AU111" i="1" s="1"/>
  <c r="AT84" i="1"/>
  <c r="AU84" i="1" s="1"/>
  <c r="AT64" i="1"/>
  <c r="AU64" i="1" s="1"/>
  <c r="AT37" i="1"/>
  <c r="AU37" i="1" s="1"/>
  <c r="AT3" i="1"/>
  <c r="AT9" i="1"/>
  <c r="AU9" i="1" s="1"/>
  <c r="AT246" i="1"/>
  <c r="AU246" i="1" s="1"/>
  <c r="AT192" i="1"/>
  <c r="AU192" i="1" s="1"/>
  <c r="AT60" i="1"/>
  <c r="AU60" i="1" s="1"/>
  <c r="AT6" i="1"/>
  <c r="AU6" i="1" s="1"/>
  <c r="AT42" i="1"/>
  <c r="AU42" i="1" s="1"/>
  <c r="AT51" i="1"/>
  <c r="AU51" i="1" s="1"/>
  <c r="AT237" i="1"/>
  <c r="AU237" i="1" s="1"/>
  <c r="AT183" i="1"/>
  <c r="AU183" i="1" s="1"/>
  <c r="AT156" i="1"/>
  <c r="AU156" i="1" s="1"/>
  <c r="AT129" i="1"/>
  <c r="AU129" i="1" s="1"/>
  <c r="AT102" i="1"/>
  <c r="AU102" i="1" s="1"/>
  <c r="AT76" i="1"/>
  <c r="AU76" i="1" s="1"/>
  <c r="AT21" i="1"/>
  <c r="AU21" i="1" s="1"/>
  <c r="AT12" i="1"/>
  <c r="AU12" i="1" s="1"/>
  <c r="AT210" i="1"/>
  <c r="AU210" i="1" s="1"/>
  <c r="AT228" i="1"/>
  <c r="AU228" i="1" s="1"/>
  <c r="AT55" i="1"/>
  <c r="AU55" i="1" s="1"/>
  <c r="AT219" i="1"/>
  <c r="AU219" i="1" s="1"/>
  <c r="AT174" i="1"/>
  <c r="AU174" i="1" s="1"/>
  <c r="AT147" i="1"/>
  <c r="AU147" i="1" s="1"/>
  <c r="AT120" i="1"/>
  <c r="AU120" i="1" s="1"/>
  <c r="AT93" i="1"/>
  <c r="AU93" i="1" s="1"/>
  <c r="AT70" i="1"/>
  <c r="AU70" i="1" s="1"/>
  <c r="AT30" i="1"/>
  <c r="AU30" i="1" s="1"/>
  <c r="AT267" i="1"/>
  <c r="AU267" i="1" s="1"/>
  <c r="AT27" i="1"/>
  <c r="AU27" i="1" s="1"/>
  <c r="AT18" i="1"/>
  <c r="AU18" i="1" s="1"/>
  <c r="AT128" i="1"/>
  <c r="AU128" i="1" s="1"/>
  <c r="AT68" i="1"/>
  <c r="AU68" i="1" s="1"/>
  <c r="AT188" i="1"/>
  <c r="AU188" i="1" s="1"/>
  <c r="AT80" i="1"/>
  <c r="AU80" i="1" s="1"/>
  <c r="AT19" i="1"/>
  <c r="AU19" i="1" s="1"/>
  <c r="AT49" i="1"/>
  <c r="AU49" i="1" s="1"/>
  <c r="AT8" i="1"/>
  <c r="AU8" i="1" s="1"/>
  <c r="AT4" i="1"/>
  <c r="AU4" i="1" s="1"/>
  <c r="AT95" i="1"/>
  <c r="AU95" i="1" s="1"/>
  <c r="AT86" i="1"/>
  <c r="AU86" i="1" s="1"/>
  <c r="AT140" i="1"/>
  <c r="AU140" i="1" s="1"/>
  <c r="AT46" i="1"/>
  <c r="AU46" i="1" s="1"/>
  <c r="AT152" i="1"/>
  <c r="AU152" i="1" s="1"/>
  <c r="AT212" i="1"/>
  <c r="AU212" i="1" s="1"/>
  <c r="AT77" i="1"/>
  <c r="AU77" i="1" s="1"/>
  <c r="AT31" i="1"/>
  <c r="AU31" i="1" s="1"/>
  <c r="AT182" i="1"/>
  <c r="AU182" i="1" s="1"/>
  <c r="AT74" i="1"/>
  <c r="AU74" i="1" s="1"/>
  <c r="AT227" i="1"/>
  <c r="AU227" i="1" s="1"/>
  <c r="AT119" i="1"/>
  <c r="AU119" i="1" s="1"/>
  <c r="AT242" i="1"/>
  <c r="AU242" i="1" s="1"/>
  <c r="AT218" i="1"/>
  <c r="AU218" i="1" s="1"/>
  <c r="AT164" i="1"/>
  <c r="AU164" i="1" s="1"/>
  <c r="AT110" i="1"/>
  <c r="AU110" i="1" s="1"/>
  <c r="AT230" i="1"/>
  <c r="AU230" i="1" s="1"/>
  <c r="AT62" i="1"/>
  <c r="AU62" i="1" s="1"/>
  <c r="AT47" i="1"/>
  <c r="AU47" i="1" s="1"/>
  <c r="AT233" i="1"/>
  <c r="AU233" i="1" s="1"/>
  <c r="AT179" i="1"/>
  <c r="AU179" i="1" s="1"/>
  <c r="AT125" i="1"/>
  <c r="AU125" i="1" s="1"/>
  <c r="AT50" i="1"/>
  <c r="AU50" i="1" s="1"/>
  <c r="AT158" i="1"/>
  <c r="AU158" i="1" s="1"/>
  <c r="AT35" i="1"/>
  <c r="AU35" i="1" s="1"/>
  <c r="AT7" i="1"/>
  <c r="AU7" i="1" s="1"/>
  <c r="AT113" i="1"/>
  <c r="AU113" i="1" s="1"/>
  <c r="AT71" i="1"/>
  <c r="AU71" i="1" s="1"/>
  <c r="AT65" i="1"/>
  <c r="AU65" i="1" s="1"/>
  <c r="AT29" i="1"/>
  <c r="AU29" i="1" s="1"/>
  <c r="AT34" i="1"/>
  <c r="AU34" i="1" s="1"/>
  <c r="AT191" i="1"/>
  <c r="AU191" i="1" s="1"/>
  <c r="AT83" i="1"/>
  <c r="AU83" i="1" s="1"/>
  <c r="AT259" i="1"/>
  <c r="AU259" i="1" s="1"/>
  <c r="AT197" i="1"/>
  <c r="AU197" i="1" s="1"/>
  <c r="AT173" i="1"/>
  <c r="AU173" i="1" s="1"/>
  <c r="AT239" i="1"/>
  <c r="AU239" i="1" s="1"/>
  <c r="AT56" i="1"/>
  <c r="AU56" i="1" s="1"/>
  <c r="AT134" i="1"/>
  <c r="AU134" i="1" s="1"/>
  <c r="AT266" i="1"/>
  <c r="AU266" i="1" s="1"/>
  <c r="AT209" i="1"/>
  <c r="AU209" i="1" s="1"/>
  <c r="AT155" i="1"/>
  <c r="AU155" i="1" s="1"/>
  <c r="AT101" i="1"/>
  <c r="AU101" i="1" s="1"/>
  <c r="AT203" i="1"/>
  <c r="AU203" i="1" s="1"/>
  <c r="AT53" i="1"/>
  <c r="AU53" i="1" s="1"/>
  <c r="AT224" i="1"/>
  <c r="AU224" i="1" s="1"/>
  <c r="AT170" i="1"/>
  <c r="AU170" i="1" s="1"/>
  <c r="AT116" i="1"/>
  <c r="AU116" i="1" s="1"/>
  <c r="AT22" i="1"/>
  <c r="AU22" i="1" s="1"/>
  <c r="AT131" i="1"/>
  <c r="AU131" i="1" s="1"/>
  <c r="AT26" i="1"/>
  <c r="AU26" i="1" s="1"/>
  <c r="AT23" i="1"/>
  <c r="AU23" i="1" s="1"/>
  <c r="AT52" i="1"/>
  <c r="AU52" i="1" s="1"/>
  <c r="AT58" i="1"/>
  <c r="AU58" i="1" s="1"/>
  <c r="AT28" i="1"/>
  <c r="AU28" i="1" s="1"/>
  <c r="AT20" i="1"/>
  <c r="AU20" i="1" s="1"/>
  <c r="AT15" i="1"/>
  <c r="AU15" i="1" s="1"/>
  <c r="AT269" i="1" l="1"/>
  <c r="AU3" i="1"/>
  <c r="AU269" i="1" s="1"/>
</calcChain>
</file>

<file path=xl/sharedStrings.xml><?xml version="1.0" encoding="utf-8"?>
<sst xmlns="http://schemas.openxmlformats.org/spreadsheetml/2006/main" count="2113" uniqueCount="404">
  <si>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</si>
  <si>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</si>
  <si>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</si>
  <si>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</si>
  <si>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</si>
  <si>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</si>
  <si>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</si>
  <si>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</si>
  <si>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</si>
  <si>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</si>
  <si>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</si>
  <si>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</si>
  <si>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</si>
  <si>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</si>
  <si>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</si>
  <si>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</si>
  <si>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</si>
  <si>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</si>
  <si>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</si>
  <si>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</si>
  <si>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</si>
  <si>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</si>
  <si>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</si>
  <si>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</si>
  <si>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</si>
  <si>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</si>
  <si>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</si>
  <si>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</si>
  <si>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</si>
  <si>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</si>
  <si>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</si>
  <si>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</si>
  <si>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</si>
  <si>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</si>
  <si>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</si>
  <si>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</si>
  <si>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</si>
  <si>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</si>
  <si>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</si>
  <si>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</si>
  <si>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</si>
  <si>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</si>
  <si>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</si>
  <si>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</si>
  <si>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</si>
  <si>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</si>
  <si>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</si>
  <si>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</si>
  <si>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06-003-0020</t>
  </si>
  <si>
    <t>NELSEN/KEITH &amp; JANE/TRUST</t>
  </si>
  <si>
    <t>26312 COUNTY ROAD 6</t>
  </si>
  <si>
    <t>WESTBROOK  MN 56183-2011</t>
  </si>
  <si>
    <t>SENW</t>
  </si>
  <si>
    <t>03</t>
  </si>
  <si>
    <t>107</t>
  </si>
  <si>
    <t>039</t>
  </si>
  <si>
    <t>06-003-0030</t>
  </si>
  <si>
    <t>SEVERSON/STANLEY &amp; JOYCE/RE   TRUSTS</t>
  </si>
  <si>
    <t>2752 171ST ST</t>
  </si>
  <si>
    <t>CURRIE MN 56123-1048</t>
  </si>
  <si>
    <t>NWNW</t>
  </si>
  <si>
    <t>SWNW</t>
  </si>
  <si>
    <t>NWSW</t>
  </si>
  <si>
    <t>06-003-0050</t>
  </si>
  <si>
    <t>LINDSTROM/WESLEY P/TRUST &amp;    DOROTHY E LINDSTROM TRUST</t>
  </si>
  <si>
    <t>8104 JEANNE'S ST</t>
  </si>
  <si>
    <t>NO CITY STATE ZIP</t>
  </si>
  <si>
    <t>SWSW</t>
  </si>
  <si>
    <t>06-003-0060</t>
  </si>
  <si>
    <t>SEVERSON/STANLEY/REV TRUST</t>
  </si>
  <si>
    <t>SESW</t>
  </si>
  <si>
    <t>NESW</t>
  </si>
  <si>
    <t>NWSE</t>
  </si>
  <si>
    <t>SWSE</t>
  </si>
  <si>
    <t>06-003-0070</t>
  </si>
  <si>
    <t>06-004-0010</t>
  </si>
  <si>
    <t>LINDSTROM/ALVIN</t>
  </si>
  <si>
    <t>104 PLANTATION DR</t>
  </si>
  <si>
    <t>GREER SC 29651-5968</t>
  </si>
  <si>
    <t>NESE</t>
  </si>
  <si>
    <t>04</t>
  </si>
  <si>
    <t>SENE</t>
  </si>
  <si>
    <t>SWNE</t>
  </si>
  <si>
    <t>06-004-0030</t>
  </si>
  <si>
    <t>SESE</t>
  </si>
  <si>
    <t>06-004-0040</t>
  </si>
  <si>
    <t>HAMILTON/HOWARD &amp; JUDITH/TR   HOWARD &amp; JUDITH HAMILTON TRUST</t>
  </si>
  <si>
    <t>1729 260TH AVE</t>
  </si>
  <si>
    <t>CURRIE MN 56123-1044</t>
  </si>
  <si>
    <t>06-007-0010</t>
  </si>
  <si>
    <t>OVER WEST LLC</t>
  </si>
  <si>
    <t>316 WALNUT ST SE</t>
  </si>
  <si>
    <t>SLEEPY EYE  MN 56085-1663</t>
  </si>
  <si>
    <t>07</t>
  </si>
  <si>
    <t>06-007-0030</t>
  </si>
  <si>
    <t>GREDEN/BRENT &amp; POLLY/&amp;     ADAM &amp; SIDNEY GREDEN &amp;</t>
  </si>
  <si>
    <t>18753 BEAR CREEK DR</t>
  </si>
  <si>
    <t>ROLLINGSTONE MN 55969</t>
  </si>
  <si>
    <t>06-007-0031</t>
  </si>
  <si>
    <t>US FISH &amp; WILDLIFE SERVICE</t>
  </si>
  <si>
    <t>49663 CO RD 17</t>
  </si>
  <si>
    <t>WINDOM MN 56101-3026</t>
  </si>
  <si>
    <t>06-008-0010</t>
  </si>
  <si>
    <t>S &amp; B FAMILY FARMS LLP</t>
  </si>
  <si>
    <t>PO BOX 256</t>
  </si>
  <si>
    <t>SLAYTON MN 56172-0256</t>
  </si>
  <si>
    <t>NWNE</t>
  </si>
  <si>
    <t>08</t>
  </si>
  <si>
    <t>NENE</t>
  </si>
  <si>
    <t>06-008-0020</t>
  </si>
  <si>
    <t>STERN/CAROL</t>
  </si>
  <si>
    <t>2919 181ST ST</t>
  </si>
  <si>
    <t>CURRIE MN 56123</t>
  </si>
  <si>
    <t>06-008-0030</t>
  </si>
  <si>
    <t>ROLLING/RONALD G</t>
  </si>
  <si>
    <t>125 NORTH ST</t>
  </si>
  <si>
    <t>TRACY MN 56175-1424</t>
  </si>
  <si>
    <t>NENW</t>
  </si>
  <si>
    <t>06-008-0040</t>
  </si>
  <si>
    <t>GUNDERMANN/ELI O</t>
  </si>
  <si>
    <t>33453 330TH AVE</t>
  </si>
  <si>
    <t>WESTBROOK  MN 56183</t>
  </si>
  <si>
    <t>06-008-0041</t>
  </si>
  <si>
    <t>CONRAD/ANTHONY</t>
  </si>
  <si>
    <t>1622 260TH AVE</t>
  </si>
  <si>
    <t>CURRIE MN 56123-1042</t>
  </si>
  <si>
    <t>06-008-0042</t>
  </si>
  <si>
    <t>CONRAD/ANTHONY A &amp; JESSICA</t>
  </si>
  <si>
    <t>06-008-0043</t>
  </si>
  <si>
    <t>06-008-0050</t>
  </si>
  <si>
    <t>BUSSWITZ/ELWOOD &amp; JUDITH/TR</t>
  </si>
  <si>
    <t>616 PENNSYLVANIA AVE</t>
  </si>
  <si>
    <t>ADRIAN MN 56110-1136</t>
  </si>
  <si>
    <t>06-008-0060</t>
  </si>
  <si>
    <t>PATCH/RICHARD L</t>
  </si>
  <si>
    <t>2534 161ST ST</t>
  </si>
  <si>
    <t>06-008-0070</t>
  </si>
  <si>
    <t>06-009-0010</t>
  </si>
  <si>
    <t>LINDSTROM/DANIEL</t>
  </si>
  <si>
    <t>48843 HIDDEN OAKS LANE</t>
  </si>
  <si>
    <t>SHELBY TOWNSHIP  MI 48317</t>
  </si>
  <si>
    <t>09</t>
  </si>
  <si>
    <t>06-009-0020</t>
  </si>
  <si>
    <t>DIBBLE CENTURY FARMS LLLP &amp;   DR DIBBLE FAMILY FARM LLLP</t>
  </si>
  <si>
    <t>2871 151ST ST</t>
  </si>
  <si>
    <t>06-009-0030</t>
  </si>
  <si>
    <t>MALONE/PAUL/ET AL (4)</t>
  </si>
  <si>
    <t>SLAYTON MN 56172</t>
  </si>
  <si>
    <t>06-009-0031</t>
  </si>
  <si>
    <t>06-009-0040</t>
  </si>
  <si>
    <t>JAYCOX/STEVEN &amp; ANN</t>
  </si>
  <si>
    <t>2664 161ST ST</t>
  </si>
  <si>
    <t>06-009-0041</t>
  </si>
  <si>
    <t>KRAUS PROPERTIES</t>
  </si>
  <si>
    <t>316 S SKYLARK TRL</t>
  </si>
  <si>
    <t>MANKATO MN 56001</t>
  </si>
  <si>
    <t>06-009-0042</t>
  </si>
  <si>
    <t>SWENHAUGEN/PAUL</t>
  </si>
  <si>
    <t>CURRIE MN 56123-1126</t>
  </si>
  <si>
    <t>06-010-0010</t>
  </si>
  <si>
    <t>10</t>
  </si>
  <si>
    <t>06-010-0020</t>
  </si>
  <si>
    <t>BYERS/RICKY D &amp; DAWN R</t>
  </si>
  <si>
    <t>2732 161ST ST</t>
  </si>
  <si>
    <t>CURRIE MN 56123-1040</t>
  </si>
  <si>
    <t>06-010-0021</t>
  </si>
  <si>
    <t>06-010-0022</t>
  </si>
  <si>
    <t>06-010-0030</t>
  </si>
  <si>
    <t>MCCLELLAN/GENE/REV LVG TRUS   JULIE MCCLELLAN REV LVG TRUST</t>
  </si>
  <si>
    <t>1387 270TH AVE</t>
  </si>
  <si>
    <t>06-010-0040</t>
  </si>
  <si>
    <t>MCCLELLAN FARMS INC</t>
  </si>
  <si>
    <t>06-010-0041</t>
  </si>
  <si>
    <t>06-011-0021</t>
  </si>
  <si>
    <t>ANDERSON/TYSON</t>
  </si>
  <si>
    <t>39852 ST HWY 30</t>
  </si>
  <si>
    <t>STORDEN MN 56174</t>
  </si>
  <si>
    <t>11</t>
  </si>
  <si>
    <t>06-011-0050</t>
  </si>
  <si>
    <t>DIBBLE/JAMES I</t>
  </si>
  <si>
    <t>201 1ST AVE</t>
  </si>
  <si>
    <t>06-011-0051</t>
  </si>
  <si>
    <t>WOLFF/DAVID &amp; SUE E</t>
  </si>
  <si>
    <t>1801 SOUTHRIDGE RD</t>
  </si>
  <si>
    <t>NEW ULM MN 56073-3826</t>
  </si>
  <si>
    <t>06-014-0030</t>
  </si>
  <si>
    <t>WOLF/JAMES</t>
  </si>
  <si>
    <t>NO ADDRESS</t>
  </si>
  <si>
    <t>14</t>
  </si>
  <si>
    <t>06-014-0040</t>
  </si>
  <si>
    <t>06-014-0041</t>
  </si>
  <si>
    <t>DIBBLE/CHARLES J</t>
  </si>
  <si>
    <t>2821 161ST ST</t>
  </si>
  <si>
    <t>CURRIE MN 56123-1038</t>
  </si>
  <si>
    <t>06-014-0050</t>
  </si>
  <si>
    <t>LINDSTROM/THOMAS L &amp; CYNTHI</t>
  </si>
  <si>
    <t>29097 COUNTY RD 6</t>
  </si>
  <si>
    <t>06-014-0070</t>
  </si>
  <si>
    <t>06-014-0080</t>
  </si>
  <si>
    <t>THOMPSON/WENDELL/TRUST</t>
  </si>
  <si>
    <t>1628 CYPRESS POINT CIR</t>
  </si>
  <si>
    <t>BROOKINGS  SD 57006-5451</t>
  </si>
  <si>
    <t>06-015-0010</t>
  </si>
  <si>
    <t>15</t>
  </si>
  <si>
    <t>06-015-0020</t>
  </si>
  <si>
    <t>SWENHAUGEN/LACINDA/ET AL (3</t>
  </si>
  <si>
    <t>2797 181ST ST</t>
  </si>
  <si>
    <t>06-015-0021</t>
  </si>
  <si>
    <t>JANS/MICHAEL P</t>
  </si>
  <si>
    <t>29243 330TH AVE</t>
  </si>
  <si>
    <t>WESTBROOK  MN 56183-2038</t>
  </si>
  <si>
    <t>06-015-0030</t>
  </si>
  <si>
    <t>06-015-0040</t>
  </si>
  <si>
    <t>06-015-0050</t>
  </si>
  <si>
    <t>FAGEN FARMS LLP</t>
  </si>
  <si>
    <t>PO BOX D</t>
  </si>
  <si>
    <t>GRANITE FALLS MN 56241</t>
  </si>
  <si>
    <t>06-016-0010</t>
  </si>
  <si>
    <t>16</t>
  </si>
  <si>
    <t>06-016-0020</t>
  </si>
  <si>
    <t>06-016-0030</t>
  </si>
  <si>
    <t>SPAETH/GARY D &amp; SANDRA S</t>
  </si>
  <si>
    <t>2671 161ST ST</t>
  </si>
  <si>
    <t>CURRIE MN 56123-1041</t>
  </si>
  <si>
    <t>06-016-0040</t>
  </si>
  <si>
    <t>SWENHAUGEN/DUANE &amp; PAUL</t>
  </si>
  <si>
    <t>06-016-0050</t>
  </si>
  <si>
    <t>HAMILTON/FRANCIS W</t>
  </si>
  <si>
    <t>321 HOFFMAN AVE</t>
  </si>
  <si>
    <t>DOVRAY MN 56125</t>
  </si>
  <si>
    <t>06-016-0060</t>
  </si>
  <si>
    <t>EICHNER/DEREK/&amp; EMILY REMME</t>
  </si>
  <si>
    <t>1552 260TH AVE</t>
  </si>
  <si>
    <t>06-016-0061</t>
  </si>
  <si>
    <t>EICHNER/DWAYNE A &amp; DENISE R</t>
  </si>
  <si>
    <t>17 LAKE SHETEK DR</t>
  </si>
  <si>
    <t>06-016-0070</t>
  </si>
  <si>
    <t>SPIELMAN/WAYNE L/LVG TRUST    JOAN G SPIELMAN LIVING TRUST</t>
  </si>
  <si>
    <t>1254 280TH AVE</t>
  </si>
  <si>
    <t>WESTBROOK  MN 56183-1018</t>
  </si>
  <si>
    <t>06-016-0080</t>
  </si>
  <si>
    <t>NODING/PETER M &amp; CHELSEA M</t>
  </si>
  <si>
    <t>2774 81ST ST</t>
  </si>
  <si>
    <t>06-017-0010</t>
  </si>
  <si>
    <t>LINDSTROM/FLORENCE/REV TRUS</t>
  </si>
  <si>
    <t>17</t>
  </si>
  <si>
    <t>06-017-0020</t>
  </si>
  <si>
    <t>VOSBERG/LINDA M/TRUST</t>
  </si>
  <si>
    <t>1438 270TH AVE</t>
  </si>
  <si>
    <t>06-017-0030</t>
  </si>
  <si>
    <t>BUSSWITZ/BRIAN &amp; PAMELA</t>
  </si>
  <si>
    <t>2876 131ST ST</t>
  </si>
  <si>
    <t>WESTBROOK  MN 56183-1008</t>
  </si>
  <si>
    <t>06-017-0040</t>
  </si>
  <si>
    <t>06-017-0050</t>
  </si>
  <si>
    <t>BUSSWITZ/GARY</t>
  </si>
  <si>
    <t>1578 250TH AVE</t>
  </si>
  <si>
    <t>CURRIE MN 56123-1128</t>
  </si>
  <si>
    <t>06-017-0051</t>
  </si>
  <si>
    <t>KOPPERUD/ANDREW JON &amp; KRIST</t>
  </si>
  <si>
    <t>1575 250TH AVE</t>
  </si>
  <si>
    <t>06-017-0053</t>
  </si>
  <si>
    <t>BUSSWITZ/GARY     C.D.</t>
  </si>
  <si>
    <t>06-017-0060</t>
  </si>
  <si>
    <t>06-017-0070</t>
  </si>
  <si>
    <t>VOSBERG/DALE/TRUST &amp;    MARY ANN VOSBERG TRUST</t>
  </si>
  <si>
    <t>1357 240TH AVE</t>
  </si>
  <si>
    <t>AVOCA MN 56114-1044</t>
  </si>
  <si>
    <t>06-017-0080</t>
  </si>
  <si>
    <t>HOLMGREN/STEVEN D &amp; LONNA</t>
  </si>
  <si>
    <t>2582 151ST ST</t>
  </si>
  <si>
    <t>06-017-0081</t>
  </si>
  <si>
    <t>06-017-0090</t>
  </si>
  <si>
    <t>KUEHL/JANICE L/REV TRUST   C/O MAURY KUEHL</t>
  </si>
  <si>
    <t>1328 250TH AVE</t>
  </si>
  <si>
    <t>AVOCA MN 56114</t>
  </si>
  <si>
    <t>06-017-0100</t>
  </si>
  <si>
    <t>06-018-0031</t>
  </si>
  <si>
    <t>LAMB/JAMES</t>
  </si>
  <si>
    <t>2486 151ST ST</t>
  </si>
  <si>
    <t>18</t>
  </si>
  <si>
    <t>06-019-0010</t>
  </si>
  <si>
    <t>KUEHL/VERNELL M/REV TRUST     C/O MAURY KUEHL</t>
  </si>
  <si>
    <t>19</t>
  </si>
  <si>
    <t>06-019-0020</t>
  </si>
  <si>
    <t>BERG/BRIAN/IRREVOCABLE TRUS</t>
  </si>
  <si>
    <t>33811 280TH ST</t>
  </si>
  <si>
    <t>WESTBROOK  MN 56183-2050</t>
  </si>
  <si>
    <t>06-020-0010</t>
  </si>
  <si>
    <t>PAPLOW/CHRISTOPHER &amp; AMY</t>
  </si>
  <si>
    <t>33550 CTY RD 15</t>
  </si>
  <si>
    <t>FULDA MN 56131</t>
  </si>
  <si>
    <t>20</t>
  </si>
  <si>
    <t>06-020-0011</t>
  </si>
  <si>
    <t>MADSON/CURTIS &amp; SHANNON</t>
  </si>
  <si>
    <t>999 CEDAR AVE</t>
  </si>
  <si>
    <t>06-020-0012</t>
  </si>
  <si>
    <t>SHAW/BRIAN</t>
  </si>
  <si>
    <t>2583 151ST ST</t>
  </si>
  <si>
    <t>CURRIE MN 56123-1032</t>
  </si>
  <si>
    <t>06-020-0013</t>
  </si>
  <si>
    <t>PAPLOW/RYAN &amp; JULIANE</t>
  </si>
  <si>
    <t>37434 310TH AVE</t>
  </si>
  <si>
    <t>DUNDEE MN 56131</t>
  </si>
  <si>
    <t>06-020-0020</t>
  </si>
  <si>
    <t>ROBERTS/ROBERT J</t>
  </si>
  <si>
    <t>2595 151ST ST</t>
  </si>
  <si>
    <t>06-020-0030</t>
  </si>
  <si>
    <t>FOGELSON/RYLAN/&amp;     ELIZABETH SHELTON</t>
  </si>
  <si>
    <t>2010 ST HWY 30</t>
  </si>
  <si>
    <t>06-020-0040</t>
  </si>
  <si>
    <t>JENSON/DONN R/ET AL (3)</t>
  </si>
  <si>
    <t>1456 HOWARD ST</t>
  </si>
  <si>
    <t>ST PETER MN 56082</t>
  </si>
  <si>
    <t>06-020-0050</t>
  </si>
  <si>
    <t>SCHREIER/PHILIP/REV LVG TST   JEANETTE SCHREIER REV LVG TST</t>
  </si>
  <si>
    <t>1999 28TH ST</t>
  </si>
  <si>
    <t>06-021-0010</t>
  </si>
  <si>
    <t>MILLER/COLLEEN/ET AL (4)</t>
  </si>
  <si>
    <t>3080 REDWOOD AVE</t>
  </si>
  <si>
    <t>21</t>
  </si>
  <si>
    <t>06-021-0011</t>
  </si>
  <si>
    <t>VOSBERG/COLIN P</t>
  </si>
  <si>
    <t>2669 151ST ST</t>
  </si>
  <si>
    <t>06-021-0020</t>
  </si>
  <si>
    <t>06-021-0030</t>
  </si>
  <si>
    <t>KIIHN/ROGER EUGENE/REV TRUS</t>
  </si>
  <si>
    <t>3765 230TH AVE</t>
  </si>
  <si>
    <t>COTTONWOOD  MN 56229-1104</t>
  </si>
  <si>
    <t>06-021-0031</t>
  </si>
  <si>
    <t>GILB/TYNA &amp; ALEX</t>
  </si>
  <si>
    <t>1458 260TH AVE</t>
  </si>
  <si>
    <t>06-021-0050</t>
  </si>
  <si>
    <t>VOSBERG/GORDON E/TRUST</t>
  </si>
  <si>
    <t>06-021-0060</t>
  </si>
  <si>
    <t>06-021-0070</t>
  </si>
  <si>
    <t>KNUDSON/COLTON S</t>
  </si>
  <si>
    <t>1563 290TH AVE</t>
  </si>
  <si>
    <t>06-021-0080</t>
  </si>
  <si>
    <t>06-022-0010</t>
  </si>
  <si>
    <t>MONSON/JOAN D/LIVING TRUST</t>
  </si>
  <si>
    <t>55 KENTUCKY AVE S</t>
  </si>
  <si>
    <t>GOLDEN VALLEY MN 55426</t>
  </si>
  <si>
    <t>22</t>
  </si>
  <si>
    <t>06-022-0020</t>
  </si>
  <si>
    <t>JOHNSON/CASEY A &amp; ELIZABETH</t>
  </si>
  <si>
    <t>31115 CTY RD 5 PO BOX 61</t>
  </si>
  <si>
    <t>06-022-0030</t>
  </si>
  <si>
    <t>DIBBLE CENTURY FARMS, LLLP</t>
  </si>
  <si>
    <t>06-022-0031</t>
  </si>
  <si>
    <t>JACKELS/MATTHEW</t>
  </si>
  <si>
    <t>2731 151ST ST</t>
  </si>
  <si>
    <t>CURRIE MN 56123-1035</t>
  </si>
  <si>
    <t>06-022-0040</t>
  </si>
  <si>
    <t>COHRS/KIRBY C</t>
  </si>
  <si>
    <t>2758 131ST ST</t>
  </si>
  <si>
    <t>06-022-0041</t>
  </si>
  <si>
    <t>HUSET/ALLAN</t>
  </si>
  <si>
    <t>2756 141ST ST</t>
  </si>
  <si>
    <t>WESTBROOK  MN 56183-1011</t>
  </si>
  <si>
    <t>06-022-0050</t>
  </si>
  <si>
    <t>06-023-0010</t>
  </si>
  <si>
    <t>23</t>
  </si>
  <si>
    <t>06-023-0011</t>
  </si>
  <si>
    <t>06-023-0012</t>
  </si>
  <si>
    <t>06-023-0020</t>
  </si>
  <si>
    <t>ERICKSON/MARLYS/ET AL (3)</t>
  </si>
  <si>
    <t>920 COLUMBUS AVE</t>
  </si>
  <si>
    <t>WESTBROOK  MN 56183-9517</t>
  </si>
  <si>
    <t>06-023-0040</t>
  </si>
  <si>
    <t>DR DIBBLE FAMILY FARM LLLP</t>
  </si>
  <si>
    <t>1414 280TH AVE</t>
  </si>
  <si>
    <t>06-023-0041</t>
  </si>
  <si>
    <t>06-026-0020</t>
  </si>
  <si>
    <t>26</t>
  </si>
  <si>
    <t>06-026-0030</t>
  </si>
  <si>
    <t>ROLLING HILLS GOLF CLUB INC</t>
  </si>
  <si>
    <t>1360 280TH AVE</t>
  </si>
  <si>
    <t>WESTBROOK  MN 56183-1009</t>
  </si>
  <si>
    <t>06-027-0010</t>
  </si>
  <si>
    <t>27</t>
  </si>
  <si>
    <t>06-027-0030</t>
  </si>
  <si>
    <t>COHRS FAMILY TRUST</t>
  </si>
  <si>
    <t>1823 2ND AVE SW</t>
  </si>
  <si>
    <t>OWATONNA MN 55060</t>
  </si>
  <si>
    <t>CITY OF DOVRAY</t>
  </si>
  <si>
    <t>CR 42</t>
  </si>
  <si>
    <t>CR 11</t>
  </si>
  <si>
    <t>CR 67</t>
  </si>
  <si>
    <t>270TH AVE</t>
  </si>
  <si>
    <t>171ST ST</t>
  </si>
  <si>
    <t>250TH AVE</t>
  </si>
  <si>
    <t>161ST ST</t>
  </si>
  <si>
    <t>280TH AVE</t>
  </si>
  <si>
    <t>141ST ST</t>
  </si>
  <si>
    <t>TOTAL WATERSHED ACRES:</t>
  </si>
  <si>
    <t>DOVRAY TWP RDS</t>
  </si>
  <si>
    <t>MURRAY CTY RDS</t>
  </si>
  <si>
    <t>DOVRAY TWP C/O TRACY GUNDERMAN, 2962 161ST</t>
  </si>
  <si>
    <t>WESTBROOK MN 56183</t>
  </si>
  <si>
    <t>3051 20TH STREET</t>
  </si>
  <si>
    <t>310 WOODMAN AVE</t>
  </si>
  <si>
    <t>DOVRAY MN 56125-4003</t>
  </si>
  <si>
    <t>PHILADELPHIA PA 19111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</si>
</sst>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9" borderId="0" xfId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4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5" fillId="6" borderId="0" xfId="0" applyNumberFormat="1" applyFont="1" applyFill="1" applyAlignment="1">
      <alignment horizontal="center"/>
    </xf>
    <xf numFmtId="4" fontId="5" fillId="7" borderId="0" xfId="0" applyNumberFormat="1" applyFont="1" applyFill="1" applyAlignment="1">
      <alignment horizontal="center"/>
    </xf>
    <xf numFmtId="4" fontId="5" fillId="8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</cellXfs>
  <cellStyles count="2">
    <cellStyle name="Neutral" xfId="1" builtinId="28"/>
    <cellStyle name="Normal" xfId="0" builtinId="0"/>
  </cellStyles>
  <dxfs count="38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2"/>
  <sheetViews>
    <sheetView tabSelected="1" workbookViewId="0">
      <pane xSplit="2" ySplit="2" topLeftCell="C237" activePane="bottomRight" state="frozen"/>
      <selection pane="topRight" activeCell="C1" sqref="C1"/>
      <selection pane="bottomLeft" activeCell="A3" sqref="A3"/>
      <selection pane="bottomRight" activeCell="E31" sqref="E31"/>
    </sheetView>
  </sheetViews>
  <sheetFormatPr defaultRowHeight="15" x14ac:dyDescent="0.25"/>
  <cols>
    <col min="1" max="1" width="14.7109375" style="1" customWidth="1"/>
    <col min="2" max="2" width="59.140625" style="1" bestFit="1" customWidth="1"/>
    <col min="3" max="3" width="41.42578125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4072</v>
      </c>
      <c r="AN1" s="5">
        <v>6786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75.819999999999993</v>
      </c>
      <c r="J3" s="2">
        <v>39.270000000000003</v>
      </c>
      <c r="K3" s="2">
        <f t="shared" ref="K3" si="0">SUM(N3,P3,R3,T3,V3,X3,Z3,AB3,AE3,AG3,AI3)</f>
        <v>7.0900000000000007</v>
      </c>
      <c r="L3" s="2">
        <f t="shared" ref="L3" si="1">SUM(M3,AD3,AK3,AM3,AO3,AQ3,AR3)</f>
        <v>0</v>
      </c>
      <c r="P3" s="6">
        <v>3.41</v>
      </c>
      <c r="Q3" s="5">
        <v>6246.6937500000004</v>
      </c>
      <c r="R3" s="7">
        <v>3.57</v>
      </c>
      <c r="S3" s="5">
        <v>3061.2750000000001</v>
      </c>
      <c r="T3" s="8">
        <v>0.11</v>
      </c>
      <c r="U3" s="5">
        <v>28.297499999999999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:AS66" si="5">SUM(O3,Q3,S3,U3,W3,Y3,AA3,AC3,AF3,AH3,AJ3)</f>
        <v>9336.2662500000006</v>
      </c>
      <c r="AT3" s="11">
        <f>(AS3/$AS$269)*100</f>
        <v>0.14052707480195645</v>
      </c>
      <c r="AU3" s="5">
        <f t="shared" ref="AU3:AU66" si="6">(AT3/100)*$AU$1</f>
        <v>140.52707480195645</v>
      </c>
    </row>
    <row r="4" spans="1:47" x14ac:dyDescent="0.25">
      <c r="A4" s="1" t="s">
        <v>56</v>
      </c>
      <c r="B4" s="1" t="s">
        <v>57</v>
      </c>
      <c r="C4" s="1" t="s">
        <v>58</v>
      </c>
      <c r="D4" s="1" t="s">
        <v>59</v>
      </c>
      <c r="E4" s="1" t="s">
        <v>60</v>
      </c>
      <c r="F4" s="1" t="s">
        <v>53</v>
      </c>
      <c r="G4" s="1" t="s">
        <v>54</v>
      </c>
      <c r="H4" s="1" t="s">
        <v>55</v>
      </c>
      <c r="I4" s="2">
        <v>80.11</v>
      </c>
      <c r="J4" s="2">
        <v>35.979999999999997</v>
      </c>
      <c r="K4" s="2">
        <f t="shared" ref="K4:K67" si="7">SUM(N4,P4,R4,T4,V4,X4,Z4,AB4,AE4,AG4,AI4)</f>
        <v>1.6800000000000002</v>
      </c>
      <c r="L4" s="2">
        <f t="shared" ref="L4:L67" si="8">SUM(M4,AD4,AK4,AM4,AO4,AQ4,AR4)</f>
        <v>0</v>
      </c>
      <c r="R4" s="7">
        <v>0.39</v>
      </c>
      <c r="S4" s="5">
        <v>334.42500000000001</v>
      </c>
      <c r="T4" s="8">
        <v>1.29</v>
      </c>
      <c r="U4" s="5">
        <v>331.85250000000002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666.27750000000003</v>
      </c>
      <c r="AT4" s="11">
        <f>(AS4/$AS$269)*100</f>
        <v>1.0028637313268625E-2</v>
      </c>
      <c r="AU4" s="5">
        <f t="shared" si="6"/>
        <v>10.028637313268625</v>
      </c>
    </row>
    <row r="5" spans="1:47" x14ac:dyDescent="0.25">
      <c r="A5" s="1" t="s">
        <v>56</v>
      </c>
      <c r="B5" s="1" t="s">
        <v>57</v>
      </c>
      <c r="C5" s="1" t="s">
        <v>58</v>
      </c>
      <c r="D5" s="1" t="s">
        <v>59</v>
      </c>
      <c r="E5" s="1" t="s">
        <v>61</v>
      </c>
      <c r="F5" s="1" t="s">
        <v>53</v>
      </c>
      <c r="G5" s="1" t="s">
        <v>54</v>
      </c>
      <c r="H5" s="1" t="s">
        <v>55</v>
      </c>
      <c r="I5" s="2">
        <v>80.11</v>
      </c>
      <c r="J5" s="2">
        <v>38.24</v>
      </c>
      <c r="K5" s="2">
        <f t="shared" si="7"/>
        <v>33.270000000000003</v>
      </c>
      <c r="L5" s="2">
        <f t="shared" si="8"/>
        <v>0</v>
      </c>
      <c r="P5" s="6">
        <v>9.4499999999999993</v>
      </c>
      <c r="Q5" s="5">
        <v>17311.21875</v>
      </c>
      <c r="R5" s="7">
        <v>20.010000000000002</v>
      </c>
      <c r="S5" s="5">
        <v>17158.575000000001</v>
      </c>
      <c r="T5" s="8">
        <v>3.81</v>
      </c>
      <c r="U5" s="5">
        <v>980.12250000000006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35449.916249999995</v>
      </c>
      <c r="AT5" s="11">
        <f>(AS5/$AS$269)*100</f>
        <v>0.53358300836663053</v>
      </c>
      <c r="AU5" s="5">
        <f t="shared" si="6"/>
        <v>533.58300836663057</v>
      </c>
    </row>
    <row r="6" spans="1:47" x14ac:dyDescent="0.25">
      <c r="A6" s="1" t="s">
        <v>56</v>
      </c>
      <c r="B6" s="1" t="s">
        <v>57</v>
      </c>
      <c r="C6" s="1" t="s">
        <v>58</v>
      </c>
      <c r="D6" s="1" t="s">
        <v>59</v>
      </c>
      <c r="E6" s="1" t="s">
        <v>62</v>
      </c>
      <c r="F6" s="1" t="s">
        <v>53</v>
      </c>
      <c r="G6" s="1" t="s">
        <v>54</v>
      </c>
      <c r="H6" s="1" t="s">
        <v>55</v>
      </c>
      <c r="I6" s="2">
        <v>80.11</v>
      </c>
      <c r="J6" s="2">
        <v>5.89</v>
      </c>
      <c r="K6" s="2">
        <f t="shared" si="7"/>
        <v>5.8900000000000006</v>
      </c>
      <c r="L6" s="2">
        <f t="shared" si="8"/>
        <v>0</v>
      </c>
      <c r="N6" s="4">
        <v>0.53</v>
      </c>
      <c r="O6" s="5">
        <v>1088.15625</v>
      </c>
      <c r="P6" s="6">
        <v>5.36</v>
      </c>
      <c r="Q6" s="5">
        <v>9818.85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10907.00625</v>
      </c>
      <c r="AT6" s="11">
        <f>(AS6/$AS$269)*100</f>
        <v>0.16416944869788352</v>
      </c>
      <c r="AU6" s="5">
        <f t="shared" si="6"/>
        <v>164.16944869788352</v>
      </c>
    </row>
    <row r="7" spans="1:47" x14ac:dyDescent="0.25">
      <c r="A7" s="1" t="s">
        <v>63</v>
      </c>
      <c r="B7" s="1" t="s">
        <v>64</v>
      </c>
      <c r="C7" s="1" t="s">
        <v>65</v>
      </c>
      <c r="D7" s="1" t="s">
        <v>403</v>
      </c>
      <c r="E7" s="1" t="s">
        <v>62</v>
      </c>
      <c r="F7" s="1" t="s">
        <v>53</v>
      </c>
      <c r="G7" s="1" t="s">
        <v>54</v>
      </c>
      <c r="H7" s="1" t="s">
        <v>55</v>
      </c>
      <c r="I7" s="2">
        <v>74.849999999999994</v>
      </c>
      <c r="J7" s="2">
        <v>34.25</v>
      </c>
      <c r="K7" s="2">
        <f t="shared" si="7"/>
        <v>34.260000000000005</v>
      </c>
      <c r="L7" s="2">
        <f t="shared" si="8"/>
        <v>0</v>
      </c>
      <c r="N7" s="4">
        <v>5.92</v>
      </c>
      <c r="O7" s="5">
        <v>14675.737499999999</v>
      </c>
      <c r="P7" s="6">
        <v>23.82</v>
      </c>
      <c r="Q7" s="5">
        <v>49409.332499999997</v>
      </c>
      <c r="R7" s="7">
        <v>4.5199999999999996</v>
      </c>
      <c r="S7" s="5">
        <v>3893.05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67978.12</v>
      </c>
      <c r="AT7" s="11">
        <f>(AS7/$AS$269)*100</f>
        <v>1.0231891527446928</v>
      </c>
      <c r="AU7" s="5">
        <f t="shared" si="6"/>
        <v>1023.1891527446928</v>
      </c>
    </row>
    <row r="8" spans="1:47" x14ac:dyDescent="0.25">
      <c r="A8" s="1" t="s">
        <v>63</v>
      </c>
      <c r="B8" s="1" t="s">
        <v>64</v>
      </c>
      <c r="C8" s="1" t="s">
        <v>65</v>
      </c>
      <c r="D8" s="1" t="s">
        <v>403</v>
      </c>
      <c r="E8" s="1" t="s">
        <v>67</v>
      </c>
      <c r="F8" s="1" t="s">
        <v>53</v>
      </c>
      <c r="G8" s="1" t="s">
        <v>54</v>
      </c>
      <c r="H8" s="1" t="s">
        <v>55</v>
      </c>
      <c r="I8" s="2">
        <v>74.849999999999994</v>
      </c>
      <c r="J8" s="2">
        <v>39.130000000000003</v>
      </c>
      <c r="K8" s="2">
        <f t="shared" si="7"/>
        <v>39.130000000000003</v>
      </c>
      <c r="L8" s="2">
        <f t="shared" si="8"/>
        <v>0</v>
      </c>
      <c r="N8" s="4">
        <v>0.5</v>
      </c>
      <c r="O8" s="5">
        <v>1437.1875</v>
      </c>
      <c r="P8" s="6">
        <v>25.75</v>
      </c>
      <c r="Q8" s="5">
        <v>63972.738749999997</v>
      </c>
      <c r="R8" s="7">
        <v>9.86</v>
      </c>
      <c r="S8" s="5">
        <v>11133.78</v>
      </c>
      <c r="T8" s="8">
        <v>3.02</v>
      </c>
      <c r="U8" s="5">
        <v>995.04300000000012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77538.749250000008</v>
      </c>
      <c r="AT8" s="11">
        <f>(AS8/$AS$269)*100</f>
        <v>1.1670932816322472</v>
      </c>
      <c r="AU8" s="5">
        <f t="shared" si="6"/>
        <v>1167.0932816322472</v>
      </c>
    </row>
    <row r="9" spans="1:47" s="42" customFormat="1" x14ac:dyDescent="0.25">
      <c r="A9" s="31" t="s">
        <v>68</v>
      </c>
      <c r="B9" s="31" t="s">
        <v>69</v>
      </c>
      <c r="C9" s="31" t="s">
        <v>58</v>
      </c>
      <c r="D9" s="31" t="s">
        <v>59</v>
      </c>
      <c r="E9" s="31" t="s">
        <v>70</v>
      </c>
      <c r="F9" s="31" t="s">
        <v>53</v>
      </c>
      <c r="G9" s="31" t="s">
        <v>54</v>
      </c>
      <c r="H9" s="31" t="s">
        <v>55</v>
      </c>
      <c r="I9" s="32">
        <v>80</v>
      </c>
      <c r="J9" s="32">
        <v>19.440000000000001</v>
      </c>
      <c r="K9" s="2">
        <f t="shared" si="7"/>
        <v>19.43</v>
      </c>
      <c r="L9" s="2">
        <f t="shared" si="8"/>
        <v>0</v>
      </c>
      <c r="M9" s="33"/>
      <c r="N9" s="34"/>
      <c r="O9" s="35"/>
      <c r="P9" s="36">
        <v>6.19</v>
      </c>
      <c r="Q9" s="35">
        <v>15875.028749999999</v>
      </c>
      <c r="R9" s="37">
        <v>9.31</v>
      </c>
      <c r="S9" s="35">
        <v>11162.934999999999</v>
      </c>
      <c r="T9" s="38">
        <v>1.83</v>
      </c>
      <c r="U9" s="35">
        <v>659.07450000000006</v>
      </c>
      <c r="V9" s="32"/>
      <c r="W9" s="35"/>
      <c r="X9" s="32"/>
      <c r="Y9" s="35"/>
      <c r="Z9" s="39">
        <v>0.3</v>
      </c>
      <c r="AA9" s="35">
        <v>43.3125</v>
      </c>
      <c r="AB9" s="40">
        <v>1.8</v>
      </c>
      <c r="AC9" s="35">
        <v>233.1</v>
      </c>
      <c r="AD9" s="32"/>
      <c r="AE9" s="32"/>
      <c r="AF9" s="35"/>
      <c r="AG9" s="39"/>
      <c r="AH9" s="35"/>
      <c r="AI9" s="32"/>
      <c r="AJ9" s="35"/>
      <c r="AK9" s="33"/>
      <c r="AL9" s="35" t="str">
        <f t="shared" si="2"/>
        <v/>
      </c>
      <c r="AM9" s="33"/>
      <c r="AN9" s="35" t="str">
        <f t="shared" si="3"/>
        <v/>
      </c>
      <c r="AO9" s="32"/>
      <c r="AP9" s="35" t="str">
        <f t="shared" si="4"/>
        <v/>
      </c>
      <c r="AQ9" s="32"/>
      <c r="AR9" s="32"/>
      <c r="AS9" s="35">
        <f t="shared" si="5"/>
        <v>27973.450749999996</v>
      </c>
      <c r="AT9" s="41">
        <f>(AS9/$AS$269)*100</f>
        <v>0.42104917541464654</v>
      </c>
      <c r="AU9" s="35">
        <f t="shared" si="6"/>
        <v>421.04917541464653</v>
      </c>
    </row>
    <row r="10" spans="1:47" s="42" customFormat="1" x14ac:dyDescent="0.25">
      <c r="A10" s="31" t="s">
        <v>68</v>
      </c>
      <c r="B10" s="31" t="s">
        <v>69</v>
      </c>
      <c r="C10" s="31" t="s">
        <v>58</v>
      </c>
      <c r="D10" s="31" t="s">
        <v>59</v>
      </c>
      <c r="E10" s="31" t="s">
        <v>71</v>
      </c>
      <c r="F10" s="31" t="s">
        <v>53</v>
      </c>
      <c r="G10" s="31" t="s">
        <v>54</v>
      </c>
      <c r="H10" s="31" t="s">
        <v>55</v>
      </c>
      <c r="I10" s="32">
        <v>80</v>
      </c>
      <c r="J10" s="32">
        <v>20.46</v>
      </c>
      <c r="K10" s="2">
        <f t="shared" si="7"/>
        <v>4.5</v>
      </c>
      <c r="L10" s="2">
        <f t="shared" si="8"/>
        <v>0</v>
      </c>
      <c r="M10" s="33"/>
      <c r="N10" s="34"/>
      <c r="O10" s="35"/>
      <c r="P10" s="36"/>
      <c r="Q10" s="35"/>
      <c r="R10" s="37"/>
      <c r="S10" s="35"/>
      <c r="T10" s="38">
        <v>3.74</v>
      </c>
      <c r="U10" s="35">
        <v>1266.6990000000001</v>
      </c>
      <c r="V10" s="32"/>
      <c r="W10" s="35"/>
      <c r="X10" s="32"/>
      <c r="Y10" s="35"/>
      <c r="Z10" s="39">
        <v>0.11</v>
      </c>
      <c r="AA10" s="35">
        <v>15.88125</v>
      </c>
      <c r="AB10" s="40">
        <v>0.65</v>
      </c>
      <c r="AC10" s="35">
        <v>84.174999999999997</v>
      </c>
      <c r="AD10" s="32"/>
      <c r="AE10" s="32"/>
      <c r="AF10" s="35"/>
      <c r="AG10" s="39"/>
      <c r="AH10" s="35"/>
      <c r="AI10" s="32"/>
      <c r="AJ10" s="35"/>
      <c r="AK10" s="33"/>
      <c r="AL10" s="35" t="str">
        <f t="shared" si="2"/>
        <v/>
      </c>
      <c r="AM10" s="33"/>
      <c r="AN10" s="35" t="str">
        <f t="shared" si="3"/>
        <v/>
      </c>
      <c r="AO10" s="32"/>
      <c r="AP10" s="35" t="str">
        <f t="shared" si="4"/>
        <v/>
      </c>
      <c r="AQ10" s="32"/>
      <c r="AR10" s="32"/>
      <c r="AS10" s="35">
        <f t="shared" si="5"/>
        <v>1366.7552499999999</v>
      </c>
      <c r="AT10" s="41">
        <f>(AS10/$AS$269)*100</f>
        <v>2.0572047980392232E-2</v>
      </c>
      <c r="AU10" s="35">
        <f t="shared" si="6"/>
        <v>20.572047980392231</v>
      </c>
    </row>
    <row r="11" spans="1:47" s="42" customFormat="1" x14ac:dyDescent="0.25">
      <c r="A11" s="31" t="s">
        <v>68</v>
      </c>
      <c r="B11" s="31" t="s">
        <v>69</v>
      </c>
      <c r="C11" s="31" t="s">
        <v>58</v>
      </c>
      <c r="D11" s="31" t="s">
        <v>59</v>
      </c>
      <c r="E11" s="31" t="s">
        <v>72</v>
      </c>
      <c r="F11" s="31" t="s">
        <v>53</v>
      </c>
      <c r="G11" s="31" t="s">
        <v>54</v>
      </c>
      <c r="H11" s="31" t="s">
        <v>55</v>
      </c>
      <c r="I11" s="32">
        <v>80</v>
      </c>
      <c r="J11" s="32">
        <v>20.399999999999999</v>
      </c>
      <c r="K11" s="2">
        <f t="shared" si="7"/>
        <v>0.31</v>
      </c>
      <c r="L11" s="2">
        <f t="shared" si="8"/>
        <v>0</v>
      </c>
      <c r="M11" s="33"/>
      <c r="N11" s="34"/>
      <c r="O11" s="35"/>
      <c r="P11" s="36"/>
      <c r="Q11" s="35"/>
      <c r="R11" s="37"/>
      <c r="S11" s="35"/>
      <c r="T11" s="38">
        <v>0.05</v>
      </c>
      <c r="U11" s="35">
        <v>18.0075</v>
      </c>
      <c r="V11" s="32"/>
      <c r="W11" s="35"/>
      <c r="X11" s="32"/>
      <c r="Y11" s="35"/>
      <c r="Z11" s="39"/>
      <c r="AA11" s="35"/>
      <c r="AB11" s="40">
        <v>0.26</v>
      </c>
      <c r="AC11" s="35">
        <v>33.67</v>
      </c>
      <c r="AD11" s="32"/>
      <c r="AE11" s="32"/>
      <c r="AF11" s="35"/>
      <c r="AG11" s="39"/>
      <c r="AH11" s="35"/>
      <c r="AI11" s="32"/>
      <c r="AJ11" s="35"/>
      <c r="AK11" s="33"/>
      <c r="AL11" s="35" t="str">
        <f t="shared" si="2"/>
        <v/>
      </c>
      <c r="AM11" s="33"/>
      <c r="AN11" s="35" t="str">
        <f t="shared" si="3"/>
        <v/>
      </c>
      <c r="AO11" s="32"/>
      <c r="AP11" s="35" t="str">
        <f t="shared" si="4"/>
        <v/>
      </c>
      <c r="AQ11" s="32"/>
      <c r="AR11" s="32"/>
      <c r="AS11" s="35">
        <f t="shared" si="5"/>
        <v>51.677500000000002</v>
      </c>
      <c r="AT11" s="41">
        <f>(AS11/$AS$269)*100</f>
        <v>7.7783641914433454E-4</v>
      </c>
      <c r="AU11" s="35">
        <f t="shared" si="6"/>
        <v>0.77783641914433455</v>
      </c>
    </row>
    <row r="12" spans="1:47" s="42" customFormat="1" x14ac:dyDescent="0.25">
      <c r="A12" s="31" t="s">
        <v>68</v>
      </c>
      <c r="B12" s="31" t="s">
        <v>69</v>
      </c>
      <c r="C12" s="31" t="s">
        <v>58</v>
      </c>
      <c r="D12" s="31" t="s">
        <v>59</v>
      </c>
      <c r="E12" s="31" t="s">
        <v>73</v>
      </c>
      <c r="F12" s="31" t="s">
        <v>53</v>
      </c>
      <c r="G12" s="31" t="s">
        <v>54</v>
      </c>
      <c r="H12" s="31" t="s">
        <v>55</v>
      </c>
      <c r="I12" s="32">
        <v>80</v>
      </c>
      <c r="J12" s="32">
        <v>19.7</v>
      </c>
      <c r="K12" s="2">
        <f t="shared" si="7"/>
        <v>17.34</v>
      </c>
      <c r="L12" s="2">
        <f t="shared" si="8"/>
        <v>0</v>
      </c>
      <c r="M12" s="33"/>
      <c r="N12" s="34"/>
      <c r="O12" s="35"/>
      <c r="P12" s="36">
        <v>8.34</v>
      </c>
      <c r="Q12" s="35">
        <v>21388.9725</v>
      </c>
      <c r="R12" s="37">
        <v>2.9</v>
      </c>
      <c r="S12" s="35">
        <v>3481.45</v>
      </c>
      <c r="T12" s="38">
        <v>2.56</v>
      </c>
      <c r="U12" s="35">
        <v>921.98400000000015</v>
      </c>
      <c r="V12" s="32"/>
      <c r="W12" s="35"/>
      <c r="X12" s="32"/>
      <c r="Y12" s="35"/>
      <c r="Z12" s="39">
        <v>3.02</v>
      </c>
      <c r="AA12" s="35">
        <v>436.01249999999999</v>
      </c>
      <c r="AB12" s="40">
        <v>0.52</v>
      </c>
      <c r="AC12" s="35">
        <v>67.34</v>
      </c>
      <c r="AD12" s="32"/>
      <c r="AE12" s="32"/>
      <c r="AF12" s="35"/>
      <c r="AG12" s="39"/>
      <c r="AH12" s="35"/>
      <c r="AI12" s="32"/>
      <c r="AJ12" s="35"/>
      <c r="AK12" s="33"/>
      <c r="AL12" s="35" t="str">
        <f t="shared" si="2"/>
        <v/>
      </c>
      <c r="AM12" s="33"/>
      <c r="AN12" s="35" t="str">
        <f t="shared" si="3"/>
        <v/>
      </c>
      <c r="AO12" s="32"/>
      <c r="AP12" s="35" t="str">
        <f t="shared" si="4"/>
        <v/>
      </c>
      <c r="AQ12" s="32"/>
      <c r="AR12" s="32"/>
      <c r="AS12" s="35">
        <f t="shared" si="5"/>
        <v>26295.759000000002</v>
      </c>
      <c r="AT12" s="41">
        <f>(AS12/$AS$269)*100</f>
        <v>0.39579699132586532</v>
      </c>
      <c r="AU12" s="35">
        <f t="shared" si="6"/>
        <v>395.79699132586529</v>
      </c>
    </row>
    <row r="13" spans="1:47" x14ac:dyDescent="0.25">
      <c r="A13" s="1" t="s">
        <v>74</v>
      </c>
      <c r="B13" s="1" t="s">
        <v>69</v>
      </c>
      <c r="C13" s="1" t="s">
        <v>58</v>
      </c>
      <c r="D13" s="1" t="s">
        <v>59</v>
      </c>
      <c r="E13" s="1" t="s">
        <v>70</v>
      </c>
      <c r="F13" s="1" t="s">
        <v>53</v>
      </c>
      <c r="G13" s="1" t="s">
        <v>54</v>
      </c>
      <c r="H13" s="1" t="s">
        <v>55</v>
      </c>
      <c r="I13" s="2">
        <v>80</v>
      </c>
      <c r="J13" s="2">
        <v>19.809999999999999</v>
      </c>
      <c r="K13" s="2">
        <f t="shared" si="7"/>
        <v>19.799999999999997</v>
      </c>
      <c r="L13" s="2">
        <f t="shared" si="8"/>
        <v>0</v>
      </c>
      <c r="P13" s="6">
        <v>0.44</v>
      </c>
      <c r="Q13" s="5">
        <v>967.23</v>
      </c>
      <c r="R13" s="7">
        <v>9.64</v>
      </c>
      <c r="S13" s="5">
        <v>11034.31</v>
      </c>
      <c r="T13" s="8">
        <v>9.7199999999999989</v>
      </c>
      <c r="U13" s="5">
        <v>3351.9675000000002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15353.5075</v>
      </c>
      <c r="AT13" s="11">
        <f>(AS13/$AS$269)*100</f>
        <v>0.23109704020329316</v>
      </c>
      <c r="AU13" s="5">
        <f t="shared" si="6"/>
        <v>231.09704020329315</v>
      </c>
    </row>
    <row r="14" spans="1:47" x14ac:dyDescent="0.25">
      <c r="A14" s="1" t="s">
        <v>74</v>
      </c>
      <c r="B14" s="1" t="s">
        <v>69</v>
      </c>
      <c r="C14" s="1" t="s">
        <v>58</v>
      </c>
      <c r="D14" s="1" t="s">
        <v>59</v>
      </c>
      <c r="E14" s="1" t="s">
        <v>71</v>
      </c>
      <c r="F14" s="1" t="s">
        <v>53</v>
      </c>
      <c r="G14" s="1" t="s">
        <v>54</v>
      </c>
      <c r="H14" s="1" t="s">
        <v>55</v>
      </c>
      <c r="I14" s="2">
        <v>80</v>
      </c>
      <c r="J14" s="2">
        <v>20.53</v>
      </c>
      <c r="K14" s="2">
        <f t="shared" si="7"/>
        <v>18.959999999999997</v>
      </c>
      <c r="L14" s="2">
        <f t="shared" si="8"/>
        <v>0</v>
      </c>
      <c r="P14" s="6">
        <v>3.3</v>
      </c>
      <c r="Q14" s="5">
        <v>6726.6450000000004</v>
      </c>
      <c r="R14" s="7">
        <v>8.1</v>
      </c>
      <c r="S14" s="5">
        <v>7055.51</v>
      </c>
      <c r="T14" s="8">
        <v>7.56</v>
      </c>
      <c r="U14" s="5">
        <v>1969.5060000000001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15751.661</v>
      </c>
      <c r="AT14" s="11">
        <f>(AS14/$AS$269)*100</f>
        <v>0.23708994413072357</v>
      </c>
      <c r="AU14" s="5">
        <f t="shared" si="6"/>
        <v>237.08994413072355</v>
      </c>
    </row>
    <row r="15" spans="1:47" x14ac:dyDescent="0.25">
      <c r="A15" s="1" t="s">
        <v>74</v>
      </c>
      <c r="B15" s="1" t="s">
        <v>69</v>
      </c>
      <c r="C15" s="1" t="s">
        <v>58</v>
      </c>
      <c r="D15" s="1" t="s">
        <v>59</v>
      </c>
      <c r="E15" s="1" t="s">
        <v>73</v>
      </c>
      <c r="F15" s="1" t="s">
        <v>53</v>
      </c>
      <c r="G15" s="1" t="s">
        <v>54</v>
      </c>
      <c r="H15" s="1" t="s">
        <v>55</v>
      </c>
      <c r="I15" s="2">
        <v>80</v>
      </c>
      <c r="J15" s="2">
        <v>19.37</v>
      </c>
      <c r="K15" s="2">
        <f t="shared" si="7"/>
        <v>3.33</v>
      </c>
      <c r="L15" s="2">
        <f t="shared" si="8"/>
        <v>0</v>
      </c>
      <c r="P15" s="6">
        <v>1.3</v>
      </c>
      <c r="Q15" s="5">
        <v>3334.0124999999998</v>
      </c>
      <c r="R15" s="7">
        <v>2.02</v>
      </c>
      <c r="S15" s="5">
        <v>2425.0100000000002</v>
      </c>
      <c r="T15" s="8">
        <v>0.01</v>
      </c>
      <c r="U15" s="5">
        <v>3.601500000000001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5762.6239999999998</v>
      </c>
      <c r="AT15" s="11">
        <f>(AS15/$AS$269)*100</f>
        <v>8.6737532137491191E-2</v>
      </c>
      <c r="AU15" s="5">
        <f t="shared" si="6"/>
        <v>86.737532137491186</v>
      </c>
    </row>
    <row r="16" spans="1:47" x14ac:dyDescent="0.25">
      <c r="A16" s="1" t="s">
        <v>75</v>
      </c>
      <c r="B16" s="1" t="s">
        <v>76</v>
      </c>
      <c r="C16" s="1" t="s">
        <v>77</v>
      </c>
      <c r="D16" s="1" t="s">
        <v>78</v>
      </c>
      <c r="E16" s="1" t="s">
        <v>79</v>
      </c>
      <c r="F16" s="1" t="s">
        <v>80</v>
      </c>
      <c r="G16" s="1" t="s">
        <v>54</v>
      </c>
      <c r="H16" s="1" t="s">
        <v>55</v>
      </c>
      <c r="I16" s="2">
        <v>179.53</v>
      </c>
      <c r="J16" s="2">
        <v>21.51</v>
      </c>
      <c r="K16" s="2">
        <f t="shared" si="7"/>
        <v>21.509999999999998</v>
      </c>
      <c r="L16" s="2">
        <f t="shared" si="8"/>
        <v>0</v>
      </c>
      <c r="N16" s="4">
        <v>7.37</v>
      </c>
      <c r="O16" s="5">
        <v>17450.337</v>
      </c>
      <c r="P16" s="6">
        <v>13.85</v>
      </c>
      <c r="Q16" s="5">
        <v>34274.381249999999</v>
      </c>
      <c r="R16" s="7">
        <v>0.28999999999999998</v>
      </c>
      <c r="S16" s="5">
        <v>248.67500000000001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51973.393250000001</v>
      </c>
      <c r="AT16" s="11">
        <f>(AS16/$AS$269)*100</f>
        <v>0.78229012812849541</v>
      </c>
      <c r="AU16" s="5">
        <f t="shared" si="6"/>
        <v>782.29012812849533</v>
      </c>
    </row>
    <row r="17" spans="1:47" x14ac:dyDescent="0.25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81</v>
      </c>
      <c r="F17" s="1" t="s">
        <v>80</v>
      </c>
      <c r="G17" s="1" t="s">
        <v>54</v>
      </c>
      <c r="H17" s="1" t="s">
        <v>55</v>
      </c>
      <c r="I17" s="2">
        <v>179.53</v>
      </c>
      <c r="J17" s="2">
        <v>37.97</v>
      </c>
      <c r="K17" s="2">
        <f t="shared" si="7"/>
        <v>20.14</v>
      </c>
      <c r="L17" s="2">
        <f t="shared" si="8"/>
        <v>0</v>
      </c>
      <c r="P17" s="6">
        <v>8.2900000000000009</v>
      </c>
      <c r="Q17" s="5">
        <v>21715.046249999999</v>
      </c>
      <c r="R17" s="7">
        <v>11.85</v>
      </c>
      <c r="S17" s="5">
        <v>13603.38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35318.426249999997</v>
      </c>
      <c r="AT17" s="11">
        <f>(AS17/$AS$269)*100</f>
        <v>0.53160385475522742</v>
      </c>
      <c r="AU17" s="5">
        <f t="shared" si="6"/>
        <v>531.60385475522742</v>
      </c>
    </row>
    <row r="18" spans="1:47" x14ac:dyDescent="0.25">
      <c r="A18" s="1" t="s">
        <v>75</v>
      </c>
      <c r="B18" s="1" t="s">
        <v>76</v>
      </c>
      <c r="C18" s="1" t="s">
        <v>77</v>
      </c>
      <c r="D18" s="1" t="s">
        <v>78</v>
      </c>
      <c r="E18" s="1" t="s">
        <v>82</v>
      </c>
      <c r="F18" s="1" t="s">
        <v>80</v>
      </c>
      <c r="G18" s="1" t="s">
        <v>54</v>
      </c>
      <c r="H18" s="1" t="s">
        <v>55</v>
      </c>
      <c r="I18" s="2">
        <v>179.53</v>
      </c>
      <c r="J18" s="2">
        <v>39.630000000000003</v>
      </c>
      <c r="K18" s="2">
        <f t="shared" si="7"/>
        <v>22.990000000000002</v>
      </c>
      <c r="L18" s="2">
        <f t="shared" si="8"/>
        <v>0</v>
      </c>
      <c r="P18" s="6">
        <v>9.8500000000000014</v>
      </c>
      <c r="Q18" s="5">
        <v>28870.35</v>
      </c>
      <c r="R18" s="7">
        <v>12.41</v>
      </c>
      <c r="S18" s="5">
        <v>17026.52</v>
      </c>
      <c r="T18" s="8">
        <v>0.73</v>
      </c>
      <c r="U18" s="5">
        <v>300.46800000000002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46197.337999999996</v>
      </c>
      <c r="AT18" s="11">
        <f>(AS18/$AS$269)*100</f>
        <v>0.69535043227556448</v>
      </c>
      <c r="AU18" s="5">
        <f t="shared" si="6"/>
        <v>695.35043227556446</v>
      </c>
    </row>
    <row r="19" spans="1:47" x14ac:dyDescent="0.25">
      <c r="A19" s="1" t="s">
        <v>75</v>
      </c>
      <c r="B19" s="1" t="s">
        <v>76</v>
      </c>
      <c r="C19" s="1" t="s">
        <v>77</v>
      </c>
      <c r="D19" s="1" t="s">
        <v>78</v>
      </c>
      <c r="E19" s="1" t="s">
        <v>72</v>
      </c>
      <c r="F19" s="1" t="s">
        <v>80</v>
      </c>
      <c r="G19" s="1" t="s">
        <v>54</v>
      </c>
      <c r="H19" s="1" t="s">
        <v>55</v>
      </c>
      <c r="I19" s="2">
        <v>179.53</v>
      </c>
      <c r="J19" s="2">
        <v>1.51</v>
      </c>
      <c r="K19" s="2">
        <f t="shared" si="7"/>
        <v>1.51</v>
      </c>
      <c r="L19" s="2">
        <f t="shared" si="8"/>
        <v>0</v>
      </c>
      <c r="P19" s="6">
        <v>1.51</v>
      </c>
      <c r="Q19" s="5">
        <v>4425.8100000000004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4425.8100000000004</v>
      </c>
      <c r="AT19" s="11">
        <f>(AS19/$AS$269)*100</f>
        <v>6.6616152139967827E-2</v>
      </c>
      <c r="AU19" s="5">
        <f t="shared" si="6"/>
        <v>66.616152139967824</v>
      </c>
    </row>
    <row r="20" spans="1:47" x14ac:dyDescent="0.25">
      <c r="A20" s="1" t="s">
        <v>83</v>
      </c>
      <c r="B20" s="1" t="s">
        <v>64</v>
      </c>
      <c r="C20" s="1" t="s">
        <v>65</v>
      </c>
      <c r="D20" s="1" t="s">
        <v>403</v>
      </c>
      <c r="E20" s="1" t="s">
        <v>84</v>
      </c>
      <c r="F20" s="1" t="s">
        <v>80</v>
      </c>
      <c r="G20" s="1" t="s">
        <v>54</v>
      </c>
      <c r="H20" s="1" t="s">
        <v>55</v>
      </c>
      <c r="I20" s="2">
        <v>5</v>
      </c>
      <c r="J20" s="2">
        <v>3.26</v>
      </c>
      <c r="K20" s="2">
        <f t="shared" si="7"/>
        <v>3.2699999999999996</v>
      </c>
      <c r="L20" s="2">
        <f t="shared" si="8"/>
        <v>0</v>
      </c>
      <c r="N20" s="4">
        <v>0.01</v>
      </c>
      <c r="O20" s="5">
        <v>28.743749999999999</v>
      </c>
      <c r="AE20" s="2">
        <v>3.26</v>
      </c>
      <c r="AF20" s="5">
        <v>446.40499999999997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475.14874999999995</v>
      </c>
      <c r="AT20" s="11">
        <f>(AS20/$AS$269)*100</f>
        <v>7.1518165983437002E-3</v>
      </c>
      <c r="AU20" s="5">
        <f t="shared" si="6"/>
        <v>7.1518165983437001</v>
      </c>
    </row>
    <row r="21" spans="1:47" s="42" customFormat="1" x14ac:dyDescent="0.25">
      <c r="A21" s="31" t="s">
        <v>85</v>
      </c>
      <c r="B21" s="31" t="s">
        <v>86</v>
      </c>
      <c r="C21" s="31" t="s">
        <v>87</v>
      </c>
      <c r="D21" s="31" t="s">
        <v>88</v>
      </c>
      <c r="E21" s="31" t="s">
        <v>84</v>
      </c>
      <c r="F21" s="31" t="s">
        <v>80</v>
      </c>
      <c r="G21" s="31" t="s">
        <v>54</v>
      </c>
      <c r="H21" s="31" t="s">
        <v>55</v>
      </c>
      <c r="I21" s="32">
        <v>206.9</v>
      </c>
      <c r="J21" s="32">
        <v>34.770000000000003</v>
      </c>
      <c r="K21" s="2">
        <f t="shared" si="7"/>
        <v>34.769999999999996</v>
      </c>
      <c r="L21" s="2">
        <f t="shared" si="8"/>
        <v>0</v>
      </c>
      <c r="M21" s="33"/>
      <c r="N21" s="34">
        <v>0.01</v>
      </c>
      <c r="O21" s="35">
        <v>24.637499999999999</v>
      </c>
      <c r="P21" s="36">
        <v>3.87</v>
      </c>
      <c r="Q21" s="35">
        <v>11342.97</v>
      </c>
      <c r="R21" s="37">
        <v>1.03</v>
      </c>
      <c r="S21" s="35">
        <v>1413.16</v>
      </c>
      <c r="T21" s="38"/>
      <c r="U21" s="35"/>
      <c r="V21" s="32"/>
      <c r="W21" s="35"/>
      <c r="X21" s="32"/>
      <c r="Y21" s="35"/>
      <c r="Z21" s="39"/>
      <c r="AA21" s="35"/>
      <c r="AB21" s="40"/>
      <c r="AC21" s="35"/>
      <c r="AD21" s="32"/>
      <c r="AE21" s="32">
        <v>29.86</v>
      </c>
      <c r="AF21" s="35">
        <v>4331.59</v>
      </c>
      <c r="AG21" s="39"/>
      <c r="AH21" s="35"/>
      <c r="AI21" s="32"/>
      <c r="AJ21" s="35"/>
      <c r="AK21" s="33"/>
      <c r="AL21" s="35" t="str">
        <f t="shared" si="2"/>
        <v/>
      </c>
      <c r="AM21" s="33"/>
      <c r="AN21" s="35" t="str">
        <f t="shared" si="3"/>
        <v/>
      </c>
      <c r="AO21" s="32"/>
      <c r="AP21" s="35" t="str">
        <f t="shared" si="4"/>
        <v/>
      </c>
      <c r="AQ21" s="32"/>
      <c r="AR21" s="32"/>
      <c r="AS21" s="35">
        <f t="shared" si="5"/>
        <v>17112.357499999998</v>
      </c>
      <c r="AT21" s="41">
        <f>(AS21/$AS$269)*100</f>
        <v>0.25757079736670108</v>
      </c>
      <c r="AU21" s="35">
        <f t="shared" si="6"/>
        <v>257.57079736670107</v>
      </c>
    </row>
    <row r="22" spans="1:47" s="42" customFormat="1" x14ac:dyDescent="0.25">
      <c r="A22" s="31" t="s">
        <v>85</v>
      </c>
      <c r="B22" s="31" t="s">
        <v>86</v>
      </c>
      <c r="C22" s="31" t="s">
        <v>87</v>
      </c>
      <c r="D22" s="31" t="s">
        <v>88</v>
      </c>
      <c r="E22" s="31" t="s">
        <v>79</v>
      </c>
      <c r="F22" s="31" t="s">
        <v>80</v>
      </c>
      <c r="G22" s="31" t="s">
        <v>54</v>
      </c>
      <c r="H22" s="31" t="s">
        <v>55</v>
      </c>
      <c r="I22" s="32">
        <v>206.9</v>
      </c>
      <c r="J22" s="32">
        <v>17.649999999999999</v>
      </c>
      <c r="K22" s="2">
        <f t="shared" si="7"/>
        <v>17.649999999999999</v>
      </c>
      <c r="L22" s="2">
        <f t="shared" si="8"/>
        <v>0</v>
      </c>
      <c r="M22" s="33"/>
      <c r="N22" s="34">
        <v>2.2000000000000002</v>
      </c>
      <c r="O22" s="35">
        <v>7050.4312500000005</v>
      </c>
      <c r="P22" s="36">
        <v>2.5499999999999998</v>
      </c>
      <c r="Q22" s="35">
        <v>7177.2862500000001</v>
      </c>
      <c r="R22" s="37">
        <v>2.2200000000000002</v>
      </c>
      <c r="S22" s="35">
        <v>3045.84</v>
      </c>
      <c r="T22" s="38"/>
      <c r="U22" s="35"/>
      <c r="V22" s="32"/>
      <c r="W22" s="35"/>
      <c r="X22" s="32"/>
      <c r="Y22" s="35"/>
      <c r="Z22" s="39"/>
      <c r="AA22" s="35"/>
      <c r="AB22" s="40"/>
      <c r="AC22" s="35"/>
      <c r="AD22" s="32"/>
      <c r="AE22" s="32">
        <v>10.68</v>
      </c>
      <c r="AF22" s="35">
        <v>1580.64</v>
      </c>
      <c r="AG22" s="39"/>
      <c r="AH22" s="35"/>
      <c r="AI22" s="32"/>
      <c r="AJ22" s="35"/>
      <c r="AK22" s="33"/>
      <c r="AL22" s="35" t="str">
        <f t="shared" si="2"/>
        <v/>
      </c>
      <c r="AM22" s="33"/>
      <c r="AN22" s="35" t="str">
        <f t="shared" si="3"/>
        <v/>
      </c>
      <c r="AO22" s="32"/>
      <c r="AP22" s="35" t="str">
        <f t="shared" si="4"/>
        <v/>
      </c>
      <c r="AQ22" s="32"/>
      <c r="AR22" s="32"/>
      <c r="AS22" s="35">
        <f t="shared" si="5"/>
        <v>18854.197500000002</v>
      </c>
      <c r="AT22" s="41">
        <f>(AS22/$AS$269)*100</f>
        <v>0.28378852439146757</v>
      </c>
      <c r="AU22" s="35">
        <f t="shared" si="6"/>
        <v>283.7885243914676</v>
      </c>
    </row>
    <row r="23" spans="1:47" s="42" customFormat="1" x14ac:dyDescent="0.25">
      <c r="A23" s="31" t="s">
        <v>85</v>
      </c>
      <c r="B23" s="31" t="s">
        <v>86</v>
      </c>
      <c r="C23" s="31" t="s">
        <v>87</v>
      </c>
      <c r="D23" s="31" t="s">
        <v>88</v>
      </c>
      <c r="E23" s="31" t="s">
        <v>70</v>
      </c>
      <c r="F23" s="31" t="s">
        <v>80</v>
      </c>
      <c r="G23" s="31" t="s">
        <v>54</v>
      </c>
      <c r="H23" s="31" t="s">
        <v>55</v>
      </c>
      <c r="I23" s="32">
        <v>206.9</v>
      </c>
      <c r="J23" s="32">
        <v>35.21</v>
      </c>
      <c r="K23" s="2">
        <f t="shared" si="7"/>
        <v>21.349999999999998</v>
      </c>
      <c r="L23" s="2">
        <f t="shared" si="8"/>
        <v>0.6</v>
      </c>
      <c r="M23" s="33"/>
      <c r="N23" s="34"/>
      <c r="O23" s="35"/>
      <c r="P23" s="36"/>
      <c r="Q23" s="35"/>
      <c r="R23" s="37">
        <v>4.8099999999999996</v>
      </c>
      <c r="S23" s="35">
        <v>4942.63</v>
      </c>
      <c r="T23" s="38">
        <v>12.02</v>
      </c>
      <c r="U23" s="35">
        <v>3768.1979999999999</v>
      </c>
      <c r="V23" s="32"/>
      <c r="W23" s="35"/>
      <c r="X23" s="32"/>
      <c r="Y23" s="35"/>
      <c r="Z23" s="39">
        <v>2.5299999999999998</v>
      </c>
      <c r="AA23" s="35">
        <v>260.90625</v>
      </c>
      <c r="AB23" s="40">
        <v>1.99</v>
      </c>
      <c r="AC23" s="35">
        <v>184.07499999999999</v>
      </c>
      <c r="AD23" s="32"/>
      <c r="AE23" s="32"/>
      <c r="AF23" s="35"/>
      <c r="AG23" s="39"/>
      <c r="AH23" s="35"/>
      <c r="AI23" s="32"/>
      <c r="AJ23" s="35"/>
      <c r="AK23" s="33"/>
      <c r="AL23" s="35" t="str">
        <f t="shared" si="2"/>
        <v/>
      </c>
      <c r="AM23" s="33"/>
      <c r="AN23" s="35" t="str">
        <f t="shared" si="3"/>
        <v/>
      </c>
      <c r="AO23" s="32"/>
      <c r="AP23" s="35" t="str">
        <f t="shared" si="4"/>
        <v/>
      </c>
      <c r="AQ23" s="32"/>
      <c r="AR23" s="32">
        <v>0.6</v>
      </c>
      <c r="AS23" s="35">
        <f t="shared" si="5"/>
        <v>9155.8092500000002</v>
      </c>
      <c r="AT23" s="41">
        <f>(AS23/$AS$269)*100</f>
        <v>0.13781088251925064</v>
      </c>
      <c r="AU23" s="35">
        <f t="shared" si="6"/>
        <v>137.81088251925064</v>
      </c>
    </row>
    <row r="24" spans="1:47" s="42" customFormat="1" x14ac:dyDescent="0.25">
      <c r="A24" s="31" t="s">
        <v>85</v>
      </c>
      <c r="B24" s="31" t="s">
        <v>86</v>
      </c>
      <c r="C24" s="31" t="s">
        <v>87</v>
      </c>
      <c r="D24" s="31" t="s">
        <v>88</v>
      </c>
      <c r="E24" s="31" t="s">
        <v>71</v>
      </c>
      <c r="F24" s="31" t="s">
        <v>80</v>
      </c>
      <c r="G24" s="31" t="s">
        <v>54</v>
      </c>
      <c r="H24" s="31" t="s">
        <v>55</v>
      </c>
      <c r="I24" s="32">
        <v>206.9</v>
      </c>
      <c r="J24" s="32">
        <v>40</v>
      </c>
      <c r="K24" s="2">
        <f t="shared" si="7"/>
        <v>11.05</v>
      </c>
      <c r="L24" s="2">
        <f t="shared" si="8"/>
        <v>0</v>
      </c>
      <c r="M24" s="33"/>
      <c r="N24" s="34"/>
      <c r="O24" s="35"/>
      <c r="P24" s="36"/>
      <c r="Q24" s="35"/>
      <c r="R24" s="37">
        <v>3</v>
      </c>
      <c r="S24" s="35">
        <v>4116</v>
      </c>
      <c r="T24" s="38">
        <v>8.0500000000000007</v>
      </c>
      <c r="U24" s="35">
        <v>3131.2469999999998</v>
      </c>
      <c r="V24" s="32"/>
      <c r="W24" s="35"/>
      <c r="X24" s="32"/>
      <c r="Y24" s="35"/>
      <c r="Z24" s="39"/>
      <c r="AA24" s="35"/>
      <c r="AB24" s="40"/>
      <c r="AC24" s="35"/>
      <c r="AD24" s="32"/>
      <c r="AE24" s="32"/>
      <c r="AF24" s="35"/>
      <c r="AG24" s="39"/>
      <c r="AH24" s="35"/>
      <c r="AI24" s="32"/>
      <c r="AJ24" s="35"/>
      <c r="AK24" s="33"/>
      <c r="AL24" s="35" t="str">
        <f t="shared" si="2"/>
        <v/>
      </c>
      <c r="AM24" s="33"/>
      <c r="AN24" s="35" t="str">
        <f t="shared" si="3"/>
        <v/>
      </c>
      <c r="AO24" s="32"/>
      <c r="AP24" s="35" t="str">
        <f t="shared" si="4"/>
        <v/>
      </c>
      <c r="AQ24" s="32"/>
      <c r="AR24" s="32"/>
      <c r="AS24" s="35">
        <f t="shared" si="5"/>
        <v>7247.2469999999994</v>
      </c>
      <c r="AT24" s="41">
        <f>(AS24/$AS$269)*100</f>
        <v>0.10908369513104388</v>
      </c>
      <c r="AU24" s="35">
        <f t="shared" si="6"/>
        <v>109.08369513104388</v>
      </c>
    </row>
    <row r="25" spans="1:47" s="42" customFormat="1" x14ac:dyDescent="0.25">
      <c r="A25" s="31" t="s">
        <v>85</v>
      </c>
      <c r="B25" s="31" t="s">
        <v>86</v>
      </c>
      <c r="C25" s="31" t="s">
        <v>87</v>
      </c>
      <c r="D25" s="31" t="s">
        <v>88</v>
      </c>
      <c r="E25" s="31" t="s">
        <v>72</v>
      </c>
      <c r="F25" s="31" t="s">
        <v>80</v>
      </c>
      <c r="G25" s="31" t="s">
        <v>54</v>
      </c>
      <c r="H25" s="31" t="s">
        <v>55</v>
      </c>
      <c r="I25" s="32">
        <v>206.9</v>
      </c>
      <c r="J25" s="32">
        <v>39.270000000000003</v>
      </c>
      <c r="K25" s="2">
        <f t="shared" si="7"/>
        <v>36.32</v>
      </c>
      <c r="L25" s="2">
        <f t="shared" si="8"/>
        <v>0</v>
      </c>
      <c r="M25" s="33"/>
      <c r="N25" s="34"/>
      <c r="O25" s="35"/>
      <c r="P25" s="36">
        <v>1.74</v>
      </c>
      <c r="Q25" s="35">
        <v>5099.9399999999996</v>
      </c>
      <c r="R25" s="37">
        <v>34.4</v>
      </c>
      <c r="S25" s="35">
        <v>47196.800000000003</v>
      </c>
      <c r="T25" s="38">
        <v>0.18</v>
      </c>
      <c r="U25" s="35">
        <v>74.088000000000008</v>
      </c>
      <c r="V25" s="32"/>
      <c r="W25" s="35"/>
      <c r="X25" s="32"/>
      <c r="Y25" s="35"/>
      <c r="Z25" s="39"/>
      <c r="AA25" s="35"/>
      <c r="AB25" s="40"/>
      <c r="AC25" s="35"/>
      <c r="AD25" s="32"/>
      <c r="AE25" s="32"/>
      <c r="AF25" s="35"/>
      <c r="AG25" s="39"/>
      <c r="AH25" s="35"/>
      <c r="AI25" s="32"/>
      <c r="AJ25" s="35"/>
      <c r="AK25" s="33"/>
      <c r="AL25" s="35" t="str">
        <f t="shared" si="2"/>
        <v/>
      </c>
      <c r="AM25" s="33"/>
      <c r="AN25" s="35" t="str">
        <f t="shared" si="3"/>
        <v/>
      </c>
      <c r="AO25" s="32"/>
      <c r="AP25" s="35" t="str">
        <f t="shared" si="4"/>
        <v/>
      </c>
      <c r="AQ25" s="32"/>
      <c r="AR25" s="32"/>
      <c r="AS25" s="35">
        <f t="shared" si="5"/>
        <v>52370.828000000009</v>
      </c>
      <c r="AT25" s="41">
        <f>(AS25/$AS$269)*100</f>
        <v>0.78827221361605826</v>
      </c>
      <c r="AU25" s="35">
        <f t="shared" si="6"/>
        <v>788.27221361605825</v>
      </c>
    </row>
    <row r="26" spans="1:47" s="42" customFormat="1" x14ac:dyDescent="0.25">
      <c r="A26" s="31" t="s">
        <v>85</v>
      </c>
      <c r="B26" s="31" t="s">
        <v>86</v>
      </c>
      <c r="C26" s="31" t="s">
        <v>87</v>
      </c>
      <c r="D26" s="31" t="s">
        <v>88</v>
      </c>
      <c r="E26" s="31" t="s">
        <v>73</v>
      </c>
      <c r="F26" s="31" t="s">
        <v>80</v>
      </c>
      <c r="G26" s="31" t="s">
        <v>54</v>
      </c>
      <c r="H26" s="31" t="s">
        <v>55</v>
      </c>
      <c r="I26" s="32">
        <v>206.9</v>
      </c>
      <c r="J26" s="32">
        <v>40</v>
      </c>
      <c r="K26" s="2">
        <f t="shared" si="7"/>
        <v>34.370000000000005</v>
      </c>
      <c r="L26" s="2">
        <f t="shared" si="8"/>
        <v>0.12</v>
      </c>
      <c r="M26" s="33"/>
      <c r="N26" s="34"/>
      <c r="O26" s="35"/>
      <c r="P26" s="36">
        <v>17.73</v>
      </c>
      <c r="Q26" s="35">
        <v>50971.870619999994</v>
      </c>
      <c r="R26" s="37">
        <v>16.64</v>
      </c>
      <c r="S26" s="35">
        <v>19531.466240000002</v>
      </c>
      <c r="T26" s="38"/>
      <c r="U26" s="35"/>
      <c r="V26" s="32"/>
      <c r="W26" s="35"/>
      <c r="X26" s="32"/>
      <c r="Y26" s="35"/>
      <c r="Z26" s="39"/>
      <c r="AA26" s="35"/>
      <c r="AB26" s="40"/>
      <c r="AC26" s="35"/>
      <c r="AD26" s="32"/>
      <c r="AE26" s="32"/>
      <c r="AF26" s="35"/>
      <c r="AG26" s="39"/>
      <c r="AH26" s="35"/>
      <c r="AI26" s="32"/>
      <c r="AJ26" s="35"/>
      <c r="AK26" s="33"/>
      <c r="AL26" s="35" t="str">
        <f t="shared" si="2"/>
        <v/>
      </c>
      <c r="AM26" s="33"/>
      <c r="AN26" s="35" t="str">
        <f t="shared" si="3"/>
        <v/>
      </c>
      <c r="AO26" s="32"/>
      <c r="AP26" s="35" t="str">
        <f t="shared" si="4"/>
        <v/>
      </c>
      <c r="AQ26" s="32"/>
      <c r="AR26" s="32">
        <v>0.12</v>
      </c>
      <c r="AS26" s="35">
        <f t="shared" si="5"/>
        <v>70503.336859999996</v>
      </c>
      <c r="AT26" s="41">
        <f>(AS26/$AS$269)*100</f>
        <v>1.0611980664875267</v>
      </c>
      <c r="AU26" s="35">
        <f t="shared" si="6"/>
        <v>1061.1980664875266</v>
      </c>
    </row>
    <row r="27" spans="1:47" x14ac:dyDescent="0.25">
      <c r="A27" s="1" t="s">
        <v>89</v>
      </c>
      <c r="B27" s="1" t="s">
        <v>90</v>
      </c>
      <c r="C27" s="1" t="s">
        <v>91</v>
      </c>
      <c r="D27" s="1" t="s">
        <v>92</v>
      </c>
      <c r="E27" s="1" t="s">
        <v>81</v>
      </c>
      <c r="F27" s="1" t="s">
        <v>93</v>
      </c>
      <c r="G27" s="1" t="s">
        <v>54</v>
      </c>
      <c r="H27" s="1" t="s">
        <v>55</v>
      </c>
      <c r="I27" s="2">
        <v>160</v>
      </c>
      <c r="J27" s="2">
        <v>39.340000000000003</v>
      </c>
      <c r="K27" s="2">
        <f t="shared" si="7"/>
        <v>9.11</v>
      </c>
      <c r="L27" s="2">
        <f t="shared" si="8"/>
        <v>0</v>
      </c>
      <c r="T27" s="8">
        <v>9.11</v>
      </c>
      <c r="U27" s="5">
        <v>2812.2570000000001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2812.2570000000001</v>
      </c>
      <c r="AT27" s="11">
        <f>(AS27/$AS$269)*100</f>
        <v>4.2329367995618761E-2</v>
      </c>
      <c r="AU27" s="5">
        <f t="shared" si="6"/>
        <v>42.32936799561876</v>
      </c>
    </row>
    <row r="28" spans="1:47" x14ac:dyDescent="0.25">
      <c r="A28" s="1" t="s">
        <v>94</v>
      </c>
      <c r="B28" s="1" t="s">
        <v>95</v>
      </c>
      <c r="C28" s="1" t="s">
        <v>96</v>
      </c>
      <c r="D28" s="1" t="s">
        <v>97</v>
      </c>
      <c r="E28" s="1" t="s">
        <v>84</v>
      </c>
      <c r="F28" s="1" t="s">
        <v>93</v>
      </c>
      <c r="G28" s="1" t="s">
        <v>54</v>
      </c>
      <c r="H28" s="1" t="s">
        <v>55</v>
      </c>
      <c r="I28" s="2">
        <v>80</v>
      </c>
      <c r="J28" s="2">
        <v>38.9</v>
      </c>
      <c r="K28" s="2">
        <f t="shared" si="7"/>
        <v>12.81</v>
      </c>
      <c r="L28" s="2">
        <f t="shared" si="8"/>
        <v>0</v>
      </c>
      <c r="AE28" s="2">
        <v>12.81</v>
      </c>
      <c r="AF28" s="5">
        <v>1421.91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1421.91</v>
      </c>
      <c r="AT28" s="11">
        <f>(AS28/$AS$269)*100</f>
        <v>2.1402223070882312E-2</v>
      </c>
      <c r="AU28" s="5">
        <f t="shared" si="6"/>
        <v>21.402223070882314</v>
      </c>
    </row>
    <row r="29" spans="1:47" x14ac:dyDescent="0.25">
      <c r="A29" s="1" t="s">
        <v>98</v>
      </c>
      <c r="B29" s="1" t="s">
        <v>99</v>
      </c>
      <c r="C29" s="1" t="s">
        <v>100</v>
      </c>
      <c r="D29" s="1" t="s">
        <v>101</v>
      </c>
      <c r="E29" s="1" t="s">
        <v>79</v>
      </c>
      <c r="F29" s="1" t="s">
        <v>93</v>
      </c>
      <c r="G29" s="1" t="s">
        <v>54</v>
      </c>
      <c r="H29" s="1" t="s">
        <v>55</v>
      </c>
      <c r="I29" s="2">
        <v>80</v>
      </c>
      <c r="J29" s="2">
        <v>38.86</v>
      </c>
      <c r="K29" s="2">
        <f t="shared" si="7"/>
        <v>0</v>
      </c>
      <c r="L29" s="2">
        <f t="shared" si="8"/>
        <v>15.93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15.93</v>
      </c>
      <c r="AS29" s="5">
        <f t="shared" si="5"/>
        <v>0</v>
      </c>
      <c r="AT29" s="11">
        <f>(AS29/$AS$269)*100</f>
        <v>0</v>
      </c>
      <c r="AU29" s="5">
        <f t="shared" si="6"/>
        <v>0</v>
      </c>
    </row>
    <row r="30" spans="1:47" x14ac:dyDescent="0.25">
      <c r="A30" s="1" t="s">
        <v>102</v>
      </c>
      <c r="B30" s="1" t="s">
        <v>103</v>
      </c>
      <c r="C30" s="1" t="s">
        <v>104</v>
      </c>
      <c r="D30" s="1" t="s">
        <v>105</v>
      </c>
      <c r="E30" s="1" t="s">
        <v>106</v>
      </c>
      <c r="F30" s="1" t="s">
        <v>107</v>
      </c>
      <c r="G30" s="1" t="s">
        <v>54</v>
      </c>
      <c r="H30" s="1" t="s">
        <v>55</v>
      </c>
      <c r="I30" s="2">
        <v>146.43</v>
      </c>
      <c r="J30" s="2">
        <v>38.29</v>
      </c>
      <c r="K30" s="2">
        <f t="shared" si="7"/>
        <v>5.71</v>
      </c>
      <c r="L30" s="2">
        <f t="shared" si="8"/>
        <v>0</v>
      </c>
      <c r="R30" s="7">
        <v>5.54</v>
      </c>
      <c r="S30" s="5">
        <v>5700.66</v>
      </c>
      <c r="T30" s="8">
        <v>0.17</v>
      </c>
      <c r="U30" s="5">
        <v>52.479000000000013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5753.1390000000001</v>
      </c>
      <c r="AT30" s="11">
        <f>(AS30/$AS$269)*100</f>
        <v>8.6594766360594405E-2</v>
      </c>
      <c r="AU30" s="5">
        <f t="shared" si="6"/>
        <v>86.594766360594406</v>
      </c>
    </row>
    <row r="31" spans="1:47" x14ac:dyDescent="0.25">
      <c r="A31" s="1" t="s">
        <v>102</v>
      </c>
      <c r="B31" s="1" t="s">
        <v>103</v>
      </c>
      <c r="C31" s="1" t="s">
        <v>104</v>
      </c>
      <c r="D31" s="1" t="s">
        <v>105</v>
      </c>
      <c r="E31" s="1" t="s">
        <v>82</v>
      </c>
      <c r="F31" s="1" t="s">
        <v>107</v>
      </c>
      <c r="G31" s="1" t="s">
        <v>54</v>
      </c>
      <c r="H31" s="1" t="s">
        <v>55</v>
      </c>
      <c r="I31" s="2">
        <v>146.43</v>
      </c>
      <c r="J31" s="2">
        <v>41.08</v>
      </c>
      <c r="K31" s="2">
        <f t="shared" si="7"/>
        <v>40</v>
      </c>
      <c r="L31" s="2">
        <f t="shared" si="8"/>
        <v>0</v>
      </c>
      <c r="R31" s="7">
        <v>2.11</v>
      </c>
      <c r="S31" s="5">
        <v>2171.19</v>
      </c>
      <c r="T31" s="8">
        <v>37.89</v>
      </c>
      <c r="U31" s="5">
        <v>11696.643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13867.833000000001</v>
      </c>
      <c r="AT31" s="11">
        <f>(AS31/$AS$269)*100</f>
        <v>0.20873505030258108</v>
      </c>
      <c r="AU31" s="5">
        <f t="shared" si="6"/>
        <v>208.73505030258107</v>
      </c>
    </row>
    <row r="32" spans="1:47" x14ac:dyDescent="0.25">
      <c r="A32" s="1" t="s">
        <v>102</v>
      </c>
      <c r="B32" s="1" t="s">
        <v>103</v>
      </c>
      <c r="C32" s="1" t="s">
        <v>104</v>
      </c>
      <c r="D32" s="1" t="s">
        <v>105</v>
      </c>
      <c r="E32" s="1" t="s">
        <v>81</v>
      </c>
      <c r="F32" s="1" t="s">
        <v>107</v>
      </c>
      <c r="G32" s="1" t="s">
        <v>54</v>
      </c>
      <c r="H32" s="1" t="s">
        <v>55</v>
      </c>
      <c r="I32" s="2">
        <v>146.43</v>
      </c>
      <c r="J32" s="2">
        <v>40.47</v>
      </c>
      <c r="K32" s="2">
        <f t="shared" si="7"/>
        <v>40</v>
      </c>
      <c r="L32" s="2">
        <f t="shared" si="8"/>
        <v>0</v>
      </c>
      <c r="R32" s="7">
        <v>2.0499999999999998</v>
      </c>
      <c r="S32" s="5">
        <v>2109.4499999999998</v>
      </c>
      <c r="T32" s="8">
        <v>37.950000000000003</v>
      </c>
      <c r="U32" s="5">
        <v>11715.165000000001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13824.615000000002</v>
      </c>
      <c r="AT32" s="11">
        <f>(AS32/$AS$269)*100</f>
        <v>0.20808454409847718</v>
      </c>
      <c r="AU32" s="5">
        <f t="shared" si="6"/>
        <v>208.08454409847718</v>
      </c>
    </row>
    <row r="33" spans="1:47" x14ac:dyDescent="0.25">
      <c r="A33" s="1" t="s">
        <v>102</v>
      </c>
      <c r="B33" s="1" t="s">
        <v>103</v>
      </c>
      <c r="C33" s="1" t="s">
        <v>104</v>
      </c>
      <c r="D33" s="1" t="s">
        <v>105</v>
      </c>
      <c r="E33" s="1" t="s">
        <v>108</v>
      </c>
      <c r="F33" s="1" t="s">
        <v>107</v>
      </c>
      <c r="G33" s="1" t="s">
        <v>54</v>
      </c>
      <c r="H33" s="1" t="s">
        <v>55</v>
      </c>
      <c r="I33" s="2">
        <v>146.43</v>
      </c>
      <c r="J33" s="2">
        <v>25.14</v>
      </c>
      <c r="K33" s="2">
        <f t="shared" si="7"/>
        <v>17.580000000000002</v>
      </c>
      <c r="L33" s="2">
        <f t="shared" si="8"/>
        <v>0</v>
      </c>
      <c r="R33" s="7">
        <v>16.03</v>
      </c>
      <c r="S33" s="5">
        <v>16494.87</v>
      </c>
      <c r="T33" s="8">
        <v>1.44</v>
      </c>
      <c r="U33" s="5">
        <v>444.52800000000008</v>
      </c>
      <c r="AB33" s="10">
        <v>0.11</v>
      </c>
      <c r="AC33" s="5">
        <v>12.21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16951.607999999997</v>
      </c>
      <c r="AT33" s="11">
        <f>(AS33/$AS$269)*100</f>
        <v>0.2551512372978269</v>
      </c>
      <c r="AU33" s="5">
        <f t="shared" si="6"/>
        <v>255.1512372978269</v>
      </c>
    </row>
    <row r="34" spans="1:47" x14ac:dyDescent="0.25">
      <c r="A34" s="1" t="s">
        <v>109</v>
      </c>
      <c r="B34" s="1" t="s">
        <v>110</v>
      </c>
      <c r="C34" s="1" t="s">
        <v>111</v>
      </c>
      <c r="D34" s="1" t="s">
        <v>112</v>
      </c>
      <c r="E34" s="1" t="s">
        <v>108</v>
      </c>
      <c r="F34" s="1" t="s">
        <v>107</v>
      </c>
      <c r="G34" s="1" t="s">
        <v>54</v>
      </c>
      <c r="H34" s="1" t="s">
        <v>55</v>
      </c>
      <c r="I34" s="2">
        <v>12.57</v>
      </c>
      <c r="J34" s="2">
        <v>11.66</v>
      </c>
      <c r="K34" s="2">
        <f t="shared" si="7"/>
        <v>3.38</v>
      </c>
      <c r="L34" s="2">
        <f t="shared" si="8"/>
        <v>0</v>
      </c>
      <c r="Z34" s="9">
        <v>3.08</v>
      </c>
      <c r="AA34" s="5">
        <v>381.15</v>
      </c>
      <c r="AB34" s="10">
        <v>0.3</v>
      </c>
      <c r="AC34" s="5">
        <v>33.299999999999997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414.45</v>
      </c>
      <c r="AT34" s="11">
        <f>(AS34/$AS$269)*100</f>
        <v>6.2381946478519551E-3</v>
      </c>
      <c r="AU34" s="5">
        <f t="shared" si="6"/>
        <v>6.2381946478519552</v>
      </c>
    </row>
    <row r="35" spans="1:47" x14ac:dyDescent="0.25">
      <c r="A35" s="1" t="s">
        <v>113</v>
      </c>
      <c r="B35" s="1" t="s">
        <v>114</v>
      </c>
      <c r="C35" s="1" t="s">
        <v>115</v>
      </c>
      <c r="D35" s="1" t="s">
        <v>116</v>
      </c>
      <c r="E35" s="1" t="s">
        <v>60</v>
      </c>
      <c r="F35" s="1" t="s">
        <v>107</v>
      </c>
      <c r="G35" s="1" t="s">
        <v>54</v>
      </c>
      <c r="H35" s="1" t="s">
        <v>55</v>
      </c>
      <c r="I35" s="2">
        <v>160</v>
      </c>
      <c r="J35" s="2">
        <v>38.130000000000003</v>
      </c>
      <c r="K35" s="2">
        <f t="shared" si="7"/>
        <v>7.37</v>
      </c>
      <c r="L35" s="2">
        <f t="shared" si="8"/>
        <v>0</v>
      </c>
      <c r="R35" s="7">
        <v>0.64</v>
      </c>
      <c r="S35" s="5">
        <v>658.56000000000006</v>
      </c>
      <c r="T35" s="8">
        <v>6.73</v>
      </c>
      <c r="U35" s="5">
        <v>2077.5509999999999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2736.1109999999999</v>
      </c>
      <c r="AT35" s="11">
        <f>(AS35/$AS$269)*100</f>
        <v>4.1183238016959493E-2</v>
      </c>
      <c r="AU35" s="5">
        <f t="shared" si="6"/>
        <v>41.183238016959493</v>
      </c>
    </row>
    <row r="36" spans="1:47" x14ac:dyDescent="0.25">
      <c r="A36" s="1" t="s">
        <v>113</v>
      </c>
      <c r="B36" s="1" t="s">
        <v>114</v>
      </c>
      <c r="C36" s="1" t="s">
        <v>115</v>
      </c>
      <c r="D36" s="1" t="s">
        <v>116</v>
      </c>
      <c r="E36" s="1" t="s">
        <v>61</v>
      </c>
      <c r="F36" s="1" t="s">
        <v>107</v>
      </c>
      <c r="G36" s="1" t="s">
        <v>54</v>
      </c>
      <c r="H36" s="1" t="s">
        <v>55</v>
      </c>
      <c r="I36" s="2">
        <v>160</v>
      </c>
      <c r="J36" s="2">
        <v>39.799999999999997</v>
      </c>
      <c r="K36" s="2">
        <f t="shared" si="7"/>
        <v>30.75</v>
      </c>
      <c r="L36" s="2">
        <f t="shared" si="8"/>
        <v>6.71</v>
      </c>
      <c r="T36" s="8">
        <v>30.75</v>
      </c>
      <c r="U36" s="5">
        <v>9492.5250000000015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R36" s="2">
        <v>6.71</v>
      </c>
      <c r="AS36" s="5">
        <f t="shared" si="5"/>
        <v>9492.5250000000015</v>
      </c>
      <c r="AT36" s="11">
        <f>(AS36/$AS$269)*100</f>
        <v>0.14287904125853754</v>
      </c>
      <c r="AU36" s="5">
        <f t="shared" si="6"/>
        <v>142.87904125853754</v>
      </c>
    </row>
    <row r="37" spans="1:47" x14ac:dyDescent="0.25">
      <c r="A37" s="1" t="s">
        <v>113</v>
      </c>
      <c r="B37" s="1" t="s">
        <v>114</v>
      </c>
      <c r="C37" s="1" t="s">
        <v>115</v>
      </c>
      <c r="D37" s="1" t="s">
        <v>116</v>
      </c>
      <c r="E37" s="1" t="s">
        <v>52</v>
      </c>
      <c r="F37" s="1" t="s">
        <v>107</v>
      </c>
      <c r="G37" s="1" t="s">
        <v>54</v>
      </c>
      <c r="H37" s="1" t="s">
        <v>55</v>
      </c>
      <c r="I37" s="2">
        <v>160</v>
      </c>
      <c r="J37" s="2">
        <v>40.67</v>
      </c>
      <c r="K37" s="2">
        <f t="shared" si="7"/>
        <v>38.24</v>
      </c>
      <c r="L37" s="2">
        <f t="shared" si="8"/>
        <v>0</v>
      </c>
      <c r="T37" s="8">
        <v>38.24</v>
      </c>
      <c r="U37" s="5">
        <v>11804.688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11804.688</v>
      </c>
      <c r="AT37" s="11">
        <f>(AS37/$AS$269)*100</f>
        <v>0.17768112317809676</v>
      </c>
      <c r="AU37" s="5">
        <f t="shared" si="6"/>
        <v>177.68112317809675</v>
      </c>
    </row>
    <row r="38" spans="1:47" x14ac:dyDescent="0.25">
      <c r="A38" s="1" t="s">
        <v>113</v>
      </c>
      <c r="B38" s="1" t="s">
        <v>114</v>
      </c>
      <c r="C38" s="1" t="s">
        <v>115</v>
      </c>
      <c r="D38" s="1" t="s">
        <v>116</v>
      </c>
      <c r="E38" s="1" t="s">
        <v>117</v>
      </c>
      <c r="F38" s="1" t="s">
        <v>107</v>
      </c>
      <c r="G38" s="1" t="s">
        <v>54</v>
      </c>
      <c r="H38" s="1" t="s">
        <v>55</v>
      </c>
      <c r="I38" s="2">
        <v>160</v>
      </c>
      <c r="J38" s="2">
        <v>38.29</v>
      </c>
      <c r="K38" s="2">
        <f t="shared" si="7"/>
        <v>0.49</v>
      </c>
      <c r="L38" s="2">
        <f t="shared" si="8"/>
        <v>0</v>
      </c>
      <c r="R38" s="7">
        <v>0.05</v>
      </c>
      <c r="S38" s="5">
        <v>51.45</v>
      </c>
      <c r="T38" s="8">
        <v>0.44</v>
      </c>
      <c r="U38" s="5">
        <v>135.828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187.27800000000002</v>
      </c>
      <c r="AT38" s="11">
        <f>(AS38/$AS$269)*100</f>
        <v>2.8188602177836135E-3</v>
      </c>
      <c r="AU38" s="5">
        <f t="shared" si="6"/>
        <v>2.8188602177836133</v>
      </c>
    </row>
    <row r="39" spans="1:47" x14ac:dyDescent="0.25">
      <c r="A39" s="1" t="s">
        <v>118</v>
      </c>
      <c r="B39" s="1" t="s">
        <v>119</v>
      </c>
      <c r="C39" s="1" t="s">
        <v>120</v>
      </c>
      <c r="D39" s="1" t="s">
        <v>121</v>
      </c>
      <c r="E39" s="1" t="s">
        <v>72</v>
      </c>
      <c r="F39" s="1" t="s">
        <v>107</v>
      </c>
      <c r="G39" s="1" t="s">
        <v>54</v>
      </c>
      <c r="H39" s="1" t="s">
        <v>55</v>
      </c>
      <c r="I39" s="2">
        <v>128.74</v>
      </c>
      <c r="J39" s="2">
        <v>39.71</v>
      </c>
      <c r="K39" s="2">
        <f t="shared" si="7"/>
        <v>39.71</v>
      </c>
      <c r="L39" s="2">
        <f t="shared" si="8"/>
        <v>0</v>
      </c>
      <c r="T39" s="8">
        <v>39.71</v>
      </c>
      <c r="U39" s="5">
        <v>12258.477000000001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12258.477000000001</v>
      </c>
      <c r="AT39" s="11">
        <f>(AS39/$AS$269)*100</f>
        <v>0.18451143832118783</v>
      </c>
      <c r="AU39" s="5">
        <f t="shared" si="6"/>
        <v>184.51143832118782</v>
      </c>
    </row>
    <row r="40" spans="1:47" x14ac:dyDescent="0.25">
      <c r="A40" s="1" t="s">
        <v>118</v>
      </c>
      <c r="B40" s="1" t="s">
        <v>119</v>
      </c>
      <c r="C40" s="1" t="s">
        <v>120</v>
      </c>
      <c r="D40" s="1" t="s">
        <v>121</v>
      </c>
      <c r="E40" s="1" t="s">
        <v>73</v>
      </c>
      <c r="F40" s="1" t="s">
        <v>107</v>
      </c>
      <c r="G40" s="1" t="s">
        <v>54</v>
      </c>
      <c r="H40" s="1" t="s">
        <v>55</v>
      </c>
      <c r="I40" s="2">
        <v>128.74</v>
      </c>
      <c r="J40" s="2">
        <v>39.68</v>
      </c>
      <c r="K40" s="2">
        <f t="shared" si="7"/>
        <v>38.65</v>
      </c>
      <c r="L40" s="2">
        <f t="shared" si="8"/>
        <v>1.03</v>
      </c>
      <c r="R40" s="7">
        <v>1.92</v>
      </c>
      <c r="S40" s="5">
        <v>1975.68</v>
      </c>
      <c r="T40" s="8">
        <v>18.88</v>
      </c>
      <c r="U40" s="5">
        <v>5828.2560000000003</v>
      </c>
      <c r="AE40" s="2">
        <v>17.850000000000001</v>
      </c>
      <c r="AF40" s="5">
        <v>1981.35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R40" s="2">
        <v>1.03</v>
      </c>
      <c r="AS40" s="5">
        <f t="shared" si="5"/>
        <v>9785.2860000000001</v>
      </c>
      <c r="AT40" s="11">
        <f>(AS40/$AS$269)*100</f>
        <v>0.14728560442248925</v>
      </c>
      <c r="AU40" s="5">
        <f t="shared" si="6"/>
        <v>147.28560442248926</v>
      </c>
    </row>
    <row r="41" spans="1:47" x14ac:dyDescent="0.25">
      <c r="A41" s="1" t="s">
        <v>118</v>
      </c>
      <c r="B41" s="1" t="s">
        <v>119</v>
      </c>
      <c r="C41" s="1" t="s">
        <v>120</v>
      </c>
      <c r="D41" s="1" t="s">
        <v>121</v>
      </c>
      <c r="E41" s="1" t="s">
        <v>84</v>
      </c>
      <c r="F41" s="1" t="s">
        <v>107</v>
      </c>
      <c r="G41" s="1" t="s">
        <v>54</v>
      </c>
      <c r="H41" s="1" t="s">
        <v>55</v>
      </c>
      <c r="I41" s="2">
        <v>128.74</v>
      </c>
      <c r="J41" s="2">
        <v>12.84</v>
      </c>
      <c r="K41" s="2">
        <f t="shared" si="7"/>
        <v>12.83</v>
      </c>
      <c r="L41" s="2">
        <f t="shared" si="8"/>
        <v>0</v>
      </c>
      <c r="R41" s="7">
        <v>6.55</v>
      </c>
      <c r="S41" s="5">
        <v>6739.95</v>
      </c>
      <c r="T41" s="8">
        <v>6.28</v>
      </c>
      <c r="U41" s="5">
        <v>1938.636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5"/>
        <v>8678.5859999999993</v>
      </c>
      <c r="AT41" s="11">
        <f>(AS41/$AS$269)*100</f>
        <v>0.1306278410812472</v>
      </c>
      <c r="AU41" s="5">
        <f t="shared" si="6"/>
        <v>130.6278410812472</v>
      </c>
    </row>
    <row r="42" spans="1:47" x14ac:dyDescent="0.25">
      <c r="A42" s="1" t="s">
        <v>118</v>
      </c>
      <c r="B42" s="1" t="s">
        <v>119</v>
      </c>
      <c r="C42" s="1" t="s">
        <v>120</v>
      </c>
      <c r="D42" s="1" t="s">
        <v>121</v>
      </c>
      <c r="E42" s="1" t="s">
        <v>79</v>
      </c>
      <c r="F42" s="1" t="s">
        <v>107</v>
      </c>
      <c r="G42" s="1" t="s">
        <v>54</v>
      </c>
      <c r="H42" s="1" t="s">
        <v>55</v>
      </c>
      <c r="I42" s="2">
        <v>128.74</v>
      </c>
      <c r="J42" s="2">
        <v>35.31</v>
      </c>
      <c r="K42" s="2">
        <f t="shared" si="7"/>
        <v>35.31</v>
      </c>
      <c r="L42" s="2">
        <f t="shared" si="8"/>
        <v>0</v>
      </c>
      <c r="R42" s="7">
        <v>13.07</v>
      </c>
      <c r="S42" s="5">
        <v>13449.03</v>
      </c>
      <c r="T42" s="8">
        <v>22.24</v>
      </c>
      <c r="U42" s="5">
        <v>6865.4880000000003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20314.518</v>
      </c>
      <c r="AT42" s="11">
        <f>(AS42/$AS$269)*100</f>
        <v>0.30576889241474775</v>
      </c>
      <c r="AU42" s="5">
        <f t="shared" si="6"/>
        <v>305.76889241474777</v>
      </c>
    </row>
    <row r="43" spans="1:47" x14ac:dyDescent="0.25">
      <c r="A43" s="1" t="s">
        <v>122</v>
      </c>
      <c r="B43" s="1" t="s">
        <v>123</v>
      </c>
      <c r="C43" s="1" t="s">
        <v>124</v>
      </c>
      <c r="D43" s="1" t="s">
        <v>125</v>
      </c>
      <c r="E43" s="1" t="s">
        <v>84</v>
      </c>
      <c r="F43" s="1" t="s">
        <v>107</v>
      </c>
      <c r="G43" s="1" t="s">
        <v>54</v>
      </c>
      <c r="H43" s="1" t="s">
        <v>55</v>
      </c>
      <c r="I43" s="2">
        <v>10.72</v>
      </c>
      <c r="J43" s="2">
        <v>7.41</v>
      </c>
      <c r="K43" s="2">
        <f t="shared" si="7"/>
        <v>7.42</v>
      </c>
      <c r="L43" s="2">
        <f t="shared" si="8"/>
        <v>0</v>
      </c>
      <c r="R43" s="7">
        <v>0.01</v>
      </c>
      <c r="S43" s="5">
        <v>10.29</v>
      </c>
      <c r="Z43" s="9">
        <v>2.93</v>
      </c>
      <c r="AA43" s="5">
        <v>362.58749999999998</v>
      </c>
      <c r="AB43" s="10">
        <v>4.4800000000000004</v>
      </c>
      <c r="AC43" s="5">
        <v>497.28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5"/>
        <v>870.15750000000003</v>
      </c>
      <c r="AT43" s="11">
        <f>(AS43/$AS$269)*100</f>
        <v>1.3097386558784504E-2</v>
      </c>
      <c r="AU43" s="5">
        <f t="shared" si="6"/>
        <v>13.097386558784505</v>
      </c>
    </row>
    <row r="44" spans="1:47" x14ac:dyDescent="0.25">
      <c r="A44" s="1" t="s">
        <v>122</v>
      </c>
      <c r="B44" s="1" t="s">
        <v>123</v>
      </c>
      <c r="C44" s="1" t="s">
        <v>124</v>
      </c>
      <c r="D44" s="1" t="s">
        <v>125</v>
      </c>
      <c r="E44" s="1" t="s">
        <v>79</v>
      </c>
      <c r="F44" s="1" t="s">
        <v>107</v>
      </c>
      <c r="G44" s="1" t="s">
        <v>54</v>
      </c>
      <c r="H44" s="1" t="s">
        <v>55</v>
      </c>
      <c r="I44" s="2">
        <v>10.72</v>
      </c>
      <c r="J44" s="2">
        <v>2.72</v>
      </c>
      <c r="K44" s="2">
        <f t="shared" si="7"/>
        <v>2.73</v>
      </c>
      <c r="L44" s="2">
        <f t="shared" si="8"/>
        <v>0</v>
      </c>
      <c r="Z44" s="9">
        <v>0.44</v>
      </c>
      <c r="AA44" s="5">
        <v>54.45</v>
      </c>
      <c r="AB44" s="10">
        <v>2.29</v>
      </c>
      <c r="AC44" s="5">
        <v>254.19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5"/>
        <v>308.64</v>
      </c>
      <c r="AT44" s="11">
        <f>(AS44/$AS$269)*100</f>
        <v>4.6455697819110329E-3</v>
      </c>
      <c r="AU44" s="5">
        <f t="shared" si="6"/>
        <v>4.6455697819110329</v>
      </c>
    </row>
    <row r="45" spans="1:47" x14ac:dyDescent="0.25">
      <c r="A45" s="1" t="s">
        <v>126</v>
      </c>
      <c r="B45" s="1" t="s">
        <v>127</v>
      </c>
      <c r="C45" s="1" t="s">
        <v>124</v>
      </c>
      <c r="D45" s="1" t="s">
        <v>125</v>
      </c>
      <c r="E45" s="1" t="s">
        <v>84</v>
      </c>
      <c r="F45" s="1" t="s">
        <v>107</v>
      </c>
      <c r="G45" s="1" t="s">
        <v>54</v>
      </c>
      <c r="H45" s="1" t="s">
        <v>55</v>
      </c>
      <c r="I45" s="2">
        <v>8.7100000000000009</v>
      </c>
      <c r="J45" s="2">
        <v>7.74</v>
      </c>
      <c r="K45" s="2">
        <f t="shared" si="7"/>
        <v>7.7299999999999995</v>
      </c>
      <c r="L45" s="2">
        <f t="shared" si="8"/>
        <v>0</v>
      </c>
      <c r="R45" s="7">
        <v>5.76</v>
      </c>
      <c r="S45" s="5">
        <v>5927.04</v>
      </c>
      <c r="T45" s="8">
        <v>1.18</v>
      </c>
      <c r="U45" s="5">
        <v>364.26600000000002</v>
      </c>
      <c r="Z45" s="9">
        <v>0.79</v>
      </c>
      <c r="AA45" s="5">
        <v>97.762500000000003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S45" s="5">
        <f t="shared" si="5"/>
        <v>6389.0684999999994</v>
      </c>
      <c r="AT45" s="11">
        <f>(AS45/$AS$269)*100</f>
        <v>9.6166613394762984E-2</v>
      </c>
      <c r="AU45" s="5">
        <f t="shared" si="6"/>
        <v>96.166613394762976</v>
      </c>
    </row>
    <row r="46" spans="1:47" x14ac:dyDescent="0.25">
      <c r="A46" s="1" t="s">
        <v>126</v>
      </c>
      <c r="B46" s="1" t="s">
        <v>127</v>
      </c>
      <c r="C46" s="1" t="s">
        <v>124</v>
      </c>
      <c r="D46" s="1" t="s">
        <v>125</v>
      </c>
      <c r="E46" s="1" t="s">
        <v>79</v>
      </c>
      <c r="F46" s="1" t="s">
        <v>107</v>
      </c>
      <c r="G46" s="1" t="s">
        <v>54</v>
      </c>
      <c r="H46" s="1" t="s">
        <v>55</v>
      </c>
      <c r="I46" s="2">
        <v>8.7100000000000009</v>
      </c>
      <c r="J46" s="2">
        <v>0.22</v>
      </c>
      <c r="K46" s="2">
        <f t="shared" si="7"/>
        <v>0.21</v>
      </c>
      <c r="L46" s="2">
        <f t="shared" si="8"/>
        <v>0</v>
      </c>
      <c r="R46" s="7">
        <v>0.12</v>
      </c>
      <c r="S46" s="5">
        <v>123.48</v>
      </c>
      <c r="Z46" s="9">
        <v>0.09</v>
      </c>
      <c r="AA46" s="5">
        <v>11.137499999999999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5"/>
        <v>134.61750000000001</v>
      </c>
      <c r="AT46" s="11">
        <f>(AS46/$AS$269)*100</f>
        <v>2.0262279358359528E-3</v>
      </c>
      <c r="AU46" s="5">
        <f t="shared" si="6"/>
        <v>2.0262279358359527</v>
      </c>
    </row>
    <row r="47" spans="1:47" x14ac:dyDescent="0.25">
      <c r="A47" s="1" t="s">
        <v>128</v>
      </c>
      <c r="B47" s="1" t="s">
        <v>127</v>
      </c>
      <c r="C47" s="1" t="s">
        <v>124</v>
      </c>
      <c r="D47" s="1" t="s">
        <v>125</v>
      </c>
      <c r="E47" s="1" t="s">
        <v>84</v>
      </c>
      <c r="F47" s="1" t="s">
        <v>107</v>
      </c>
      <c r="G47" s="1" t="s">
        <v>54</v>
      </c>
      <c r="H47" s="1" t="s">
        <v>55</v>
      </c>
      <c r="I47" s="2">
        <v>11.83</v>
      </c>
      <c r="J47" s="2">
        <v>10.64</v>
      </c>
      <c r="K47" s="2">
        <f t="shared" si="7"/>
        <v>10.639999999999999</v>
      </c>
      <c r="L47" s="2">
        <f t="shared" si="8"/>
        <v>0</v>
      </c>
      <c r="R47" s="7">
        <v>0.23</v>
      </c>
      <c r="S47" s="5">
        <v>236.67</v>
      </c>
      <c r="T47" s="8">
        <v>9.19</v>
      </c>
      <c r="U47" s="5">
        <v>2836.953</v>
      </c>
      <c r="Z47" s="9">
        <v>0.61</v>
      </c>
      <c r="AA47" s="5">
        <v>75.487499999999997</v>
      </c>
      <c r="AB47" s="10">
        <v>0.61</v>
      </c>
      <c r="AC47" s="5">
        <v>67.709999999999994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5"/>
        <v>3216.8205000000003</v>
      </c>
      <c r="AT47" s="11">
        <f>(AS47/$AS$269)*100</f>
        <v>4.8418753591990479E-2</v>
      </c>
      <c r="AU47" s="5">
        <f t="shared" si="6"/>
        <v>48.41875359199048</v>
      </c>
    </row>
    <row r="48" spans="1:47" x14ac:dyDescent="0.25">
      <c r="A48" s="1" t="s">
        <v>129</v>
      </c>
      <c r="B48" s="1" t="s">
        <v>130</v>
      </c>
      <c r="C48" s="1" t="s">
        <v>131</v>
      </c>
      <c r="D48" s="1" t="s">
        <v>132</v>
      </c>
      <c r="E48" s="1" t="s">
        <v>62</v>
      </c>
      <c r="F48" s="1" t="s">
        <v>107</v>
      </c>
      <c r="G48" s="1" t="s">
        <v>54</v>
      </c>
      <c r="H48" s="1" t="s">
        <v>55</v>
      </c>
      <c r="I48" s="2">
        <v>152</v>
      </c>
      <c r="J48" s="2">
        <v>39.18</v>
      </c>
      <c r="K48" s="2">
        <f t="shared" si="7"/>
        <v>20.85</v>
      </c>
      <c r="L48" s="2">
        <f t="shared" si="8"/>
        <v>18.329999999999998</v>
      </c>
      <c r="T48" s="8">
        <v>20.85</v>
      </c>
      <c r="U48" s="5">
        <v>6436.3950000000013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R48" s="2">
        <v>18.329999999999998</v>
      </c>
      <c r="AS48" s="5">
        <f t="shared" si="5"/>
        <v>6436.3950000000013</v>
      </c>
      <c r="AT48" s="11">
        <f>(AS48/$AS$269)*100</f>
        <v>9.6878959682618157E-2</v>
      </c>
      <c r="AU48" s="5">
        <f t="shared" si="6"/>
        <v>96.878959682618159</v>
      </c>
    </row>
    <row r="49" spans="1:47" x14ac:dyDescent="0.25">
      <c r="A49" s="1" t="s">
        <v>129</v>
      </c>
      <c r="B49" s="1" t="s">
        <v>130</v>
      </c>
      <c r="C49" s="1" t="s">
        <v>131</v>
      </c>
      <c r="D49" s="1" t="s">
        <v>132</v>
      </c>
      <c r="E49" s="1" t="s">
        <v>67</v>
      </c>
      <c r="F49" s="1" t="s">
        <v>107</v>
      </c>
      <c r="G49" s="1" t="s">
        <v>54</v>
      </c>
      <c r="H49" s="1" t="s">
        <v>55</v>
      </c>
      <c r="I49" s="2">
        <v>152</v>
      </c>
      <c r="J49" s="2">
        <v>38.299999999999997</v>
      </c>
      <c r="K49" s="2">
        <f t="shared" si="7"/>
        <v>29.35</v>
      </c>
      <c r="L49" s="2">
        <f t="shared" si="8"/>
        <v>8.94</v>
      </c>
      <c r="T49" s="8">
        <v>29.35</v>
      </c>
      <c r="U49" s="5">
        <v>9060.3450000000012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R49" s="2">
        <v>8.94</v>
      </c>
      <c r="AS49" s="5">
        <f t="shared" si="5"/>
        <v>9060.3450000000012</v>
      </c>
      <c r="AT49" s="11">
        <f>(AS49/$AS$269)*100</f>
        <v>0.13637397921749844</v>
      </c>
      <c r="AU49" s="5">
        <f t="shared" si="6"/>
        <v>136.37397921749843</v>
      </c>
    </row>
    <row r="50" spans="1:47" x14ac:dyDescent="0.25">
      <c r="A50" s="1" t="s">
        <v>129</v>
      </c>
      <c r="B50" s="1" t="s">
        <v>130</v>
      </c>
      <c r="C50" s="1" t="s">
        <v>131</v>
      </c>
      <c r="D50" s="1" t="s">
        <v>132</v>
      </c>
      <c r="E50" s="1" t="s">
        <v>70</v>
      </c>
      <c r="F50" s="1" t="s">
        <v>107</v>
      </c>
      <c r="G50" s="1" t="s">
        <v>54</v>
      </c>
      <c r="H50" s="1" t="s">
        <v>55</v>
      </c>
      <c r="I50" s="2">
        <v>152</v>
      </c>
      <c r="J50" s="2">
        <v>31.97</v>
      </c>
      <c r="K50" s="2">
        <f t="shared" si="7"/>
        <v>31.97</v>
      </c>
      <c r="L50" s="2">
        <f t="shared" si="8"/>
        <v>0</v>
      </c>
      <c r="T50" s="8">
        <v>31.97</v>
      </c>
      <c r="U50" s="5">
        <v>9869.139000000001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5"/>
        <v>9869.139000000001</v>
      </c>
      <c r="AT50" s="11">
        <f>(AS50/$AS$269)*100</f>
        <v>0.14854773818001449</v>
      </c>
      <c r="AU50" s="5">
        <f t="shared" si="6"/>
        <v>148.54773818001448</v>
      </c>
    </row>
    <row r="51" spans="1:47" x14ac:dyDescent="0.25">
      <c r="A51" s="1" t="s">
        <v>129</v>
      </c>
      <c r="B51" s="1" t="s">
        <v>130</v>
      </c>
      <c r="C51" s="1" t="s">
        <v>131</v>
      </c>
      <c r="D51" s="1" t="s">
        <v>132</v>
      </c>
      <c r="E51" s="1" t="s">
        <v>71</v>
      </c>
      <c r="F51" s="1" t="s">
        <v>107</v>
      </c>
      <c r="G51" s="1" t="s">
        <v>54</v>
      </c>
      <c r="H51" s="1" t="s">
        <v>55</v>
      </c>
      <c r="I51" s="2">
        <v>152</v>
      </c>
      <c r="J51" s="2">
        <v>39.799999999999997</v>
      </c>
      <c r="K51" s="2">
        <f t="shared" si="7"/>
        <v>39.799999999999997</v>
      </c>
      <c r="L51" s="2">
        <f t="shared" si="8"/>
        <v>0</v>
      </c>
      <c r="T51" s="8">
        <v>39.799999999999997</v>
      </c>
      <c r="U51" s="5">
        <v>12286.26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S51" s="5">
        <f t="shared" si="5"/>
        <v>12286.26</v>
      </c>
      <c r="AT51" s="11">
        <f>(AS51/$AS$269)*100</f>
        <v>0.1849296208809689</v>
      </c>
      <c r="AU51" s="5">
        <f t="shared" si="6"/>
        <v>184.92962088096891</v>
      </c>
    </row>
    <row r="52" spans="1:47" x14ac:dyDescent="0.25">
      <c r="A52" s="1" t="s">
        <v>133</v>
      </c>
      <c r="B52" s="1" t="s">
        <v>134</v>
      </c>
      <c r="C52" s="1" t="s">
        <v>135</v>
      </c>
      <c r="D52" s="1" t="s">
        <v>112</v>
      </c>
      <c r="E52" s="1" t="s">
        <v>70</v>
      </c>
      <c r="F52" s="1" t="s">
        <v>107</v>
      </c>
      <c r="G52" s="1" t="s">
        <v>54</v>
      </c>
      <c r="H52" s="1" t="s">
        <v>55</v>
      </c>
      <c r="I52" s="2">
        <v>8</v>
      </c>
      <c r="J52" s="2">
        <v>7.53</v>
      </c>
      <c r="K52" s="2">
        <f t="shared" si="7"/>
        <v>7.5299999999999994</v>
      </c>
      <c r="L52" s="2">
        <f t="shared" si="8"/>
        <v>0</v>
      </c>
      <c r="Z52" s="9">
        <v>5.68</v>
      </c>
      <c r="AA52" s="5">
        <v>702.9</v>
      </c>
      <c r="AB52" s="10">
        <v>1.85</v>
      </c>
      <c r="AC52" s="5">
        <v>205.35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S52" s="5">
        <f t="shared" si="5"/>
        <v>908.25</v>
      </c>
      <c r="AT52" s="11">
        <f>(AS52/$AS$269)*100</f>
        <v>1.3670745057091418E-2</v>
      </c>
      <c r="AU52" s="5">
        <f t="shared" si="6"/>
        <v>13.670745057091418</v>
      </c>
    </row>
    <row r="53" spans="1:47" x14ac:dyDescent="0.25">
      <c r="A53" s="1" t="s">
        <v>136</v>
      </c>
      <c r="B53" s="1" t="s">
        <v>110</v>
      </c>
      <c r="C53" s="1" t="s">
        <v>111</v>
      </c>
      <c r="D53" s="1" t="s">
        <v>112</v>
      </c>
      <c r="E53" s="1" t="s">
        <v>81</v>
      </c>
      <c r="F53" s="1" t="s">
        <v>107</v>
      </c>
      <c r="G53" s="1" t="s">
        <v>54</v>
      </c>
      <c r="H53" s="1" t="s">
        <v>55</v>
      </c>
      <c r="I53" s="2">
        <v>1</v>
      </c>
      <c r="J53" s="2">
        <v>0.13</v>
      </c>
      <c r="K53" s="2">
        <f t="shared" si="7"/>
        <v>0.13</v>
      </c>
      <c r="L53" s="2">
        <f t="shared" si="8"/>
        <v>0</v>
      </c>
      <c r="Z53" s="9">
        <v>0.11</v>
      </c>
      <c r="AA53" s="5">
        <v>13.612500000000001</v>
      </c>
      <c r="AB53" s="10">
        <v>0.02</v>
      </c>
      <c r="AC53" s="5">
        <v>2.2200000000000002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S53" s="5">
        <f t="shared" si="5"/>
        <v>15.832500000000001</v>
      </c>
      <c r="AT53" s="11">
        <f>(AS53/$AS$269)*100</f>
        <v>2.3830671193658123E-4</v>
      </c>
      <c r="AU53" s="5">
        <f t="shared" si="6"/>
        <v>0.23830671193658123</v>
      </c>
    </row>
    <row r="54" spans="1:47" x14ac:dyDescent="0.25">
      <c r="A54" s="1" t="s">
        <v>136</v>
      </c>
      <c r="B54" s="1" t="s">
        <v>110</v>
      </c>
      <c r="C54" s="1" t="s">
        <v>111</v>
      </c>
      <c r="D54" s="1" t="s">
        <v>112</v>
      </c>
      <c r="E54" s="1" t="s">
        <v>108</v>
      </c>
      <c r="F54" s="1" t="s">
        <v>107</v>
      </c>
      <c r="G54" s="1" t="s">
        <v>54</v>
      </c>
      <c r="H54" s="1" t="s">
        <v>55</v>
      </c>
      <c r="I54" s="2">
        <v>1</v>
      </c>
      <c r="J54" s="2">
        <v>0.78</v>
      </c>
      <c r="K54" s="2">
        <f t="shared" si="7"/>
        <v>0.78</v>
      </c>
      <c r="L54" s="2">
        <f t="shared" si="8"/>
        <v>0</v>
      </c>
      <c r="Z54" s="9">
        <v>0.55000000000000004</v>
      </c>
      <c r="AA54" s="5">
        <v>68.0625</v>
      </c>
      <c r="AB54" s="10">
        <v>0.23</v>
      </c>
      <c r="AC54" s="5">
        <v>25.53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5"/>
        <v>93.592500000000001</v>
      </c>
      <c r="AT54" s="11">
        <f>(AS54/$AS$269)*100</f>
        <v>1.4087302028690653E-3</v>
      </c>
      <c r="AU54" s="5">
        <f t="shared" si="6"/>
        <v>1.4087302028690654</v>
      </c>
    </row>
    <row r="55" spans="1:47" x14ac:dyDescent="0.25">
      <c r="A55" s="1" t="s">
        <v>137</v>
      </c>
      <c r="B55" s="1" t="s">
        <v>138</v>
      </c>
      <c r="C55" s="1" t="s">
        <v>139</v>
      </c>
      <c r="D55" s="1" t="s">
        <v>140</v>
      </c>
      <c r="E55" s="1" t="s">
        <v>81</v>
      </c>
      <c r="F55" s="1" t="s">
        <v>141</v>
      </c>
      <c r="G55" s="1" t="s">
        <v>54</v>
      </c>
      <c r="H55" s="1" t="s">
        <v>55</v>
      </c>
      <c r="I55" s="2">
        <v>20.27</v>
      </c>
      <c r="J55" s="2">
        <v>8.6999999999999993</v>
      </c>
      <c r="K55" s="2">
        <f t="shared" si="7"/>
        <v>8.7000000000000011</v>
      </c>
      <c r="L55" s="2">
        <f t="shared" si="8"/>
        <v>0</v>
      </c>
      <c r="N55" s="4">
        <v>2.65</v>
      </c>
      <c r="O55" s="5">
        <v>8705.25</v>
      </c>
      <c r="P55" s="6">
        <v>6.0500000000000007</v>
      </c>
      <c r="Q55" s="5">
        <v>16977.817500000001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5"/>
        <v>25683.067500000001</v>
      </c>
      <c r="AT55" s="11">
        <f>(AS55/$AS$269)*100</f>
        <v>0.38657491668215832</v>
      </c>
      <c r="AU55" s="5">
        <f t="shared" si="6"/>
        <v>386.57491668215835</v>
      </c>
    </row>
    <row r="56" spans="1:47" x14ac:dyDescent="0.25">
      <c r="A56" s="1" t="s">
        <v>137</v>
      </c>
      <c r="B56" s="1" t="s">
        <v>138</v>
      </c>
      <c r="C56" s="1" t="s">
        <v>139</v>
      </c>
      <c r="D56" s="1" t="s">
        <v>140</v>
      </c>
      <c r="E56" s="1" t="s">
        <v>108</v>
      </c>
      <c r="F56" s="1" t="s">
        <v>141</v>
      </c>
      <c r="G56" s="1" t="s">
        <v>54</v>
      </c>
      <c r="H56" s="1" t="s">
        <v>55</v>
      </c>
      <c r="I56" s="2">
        <v>20.27</v>
      </c>
      <c r="J56" s="2">
        <v>8.1199999999999992</v>
      </c>
      <c r="K56" s="2">
        <f t="shared" si="7"/>
        <v>8.120000000000001</v>
      </c>
      <c r="L56" s="2">
        <f t="shared" si="8"/>
        <v>0</v>
      </c>
      <c r="N56" s="4">
        <v>2.4500000000000002</v>
      </c>
      <c r="O56" s="5">
        <v>8048.2500000000009</v>
      </c>
      <c r="P56" s="6">
        <v>5.67</v>
      </c>
      <c r="Q56" s="5">
        <v>16091.19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5"/>
        <v>24139.440000000002</v>
      </c>
      <c r="AT56" s="11">
        <f>(AS56/$AS$269)*100</f>
        <v>0.36334063315271664</v>
      </c>
      <c r="AU56" s="5">
        <f t="shared" si="6"/>
        <v>363.34063315271663</v>
      </c>
    </row>
    <row r="57" spans="1:47" x14ac:dyDescent="0.25">
      <c r="A57" s="1" t="s">
        <v>142</v>
      </c>
      <c r="B57" s="1" t="s">
        <v>143</v>
      </c>
      <c r="C57" s="1" t="s">
        <v>144</v>
      </c>
      <c r="D57" s="1" t="s">
        <v>121</v>
      </c>
      <c r="E57" s="1" t="s">
        <v>81</v>
      </c>
      <c r="F57" s="1" t="s">
        <v>141</v>
      </c>
      <c r="G57" s="1" t="s">
        <v>54</v>
      </c>
      <c r="H57" s="1" t="s">
        <v>55</v>
      </c>
      <c r="I57" s="2">
        <v>215.06</v>
      </c>
      <c r="J57" s="2">
        <v>29.17</v>
      </c>
      <c r="K57" s="2">
        <f t="shared" si="7"/>
        <v>29.18</v>
      </c>
      <c r="L57" s="2">
        <f t="shared" si="8"/>
        <v>0</v>
      </c>
      <c r="N57" s="4">
        <v>18.25</v>
      </c>
      <c r="O57" s="5">
        <v>57894.018750000003</v>
      </c>
      <c r="P57" s="6">
        <v>10.93</v>
      </c>
      <c r="Q57" s="5">
        <v>23319.768749999999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5"/>
        <v>81213.787500000006</v>
      </c>
      <c r="AT57" s="11">
        <f>(AS57/$AS$269)*100</f>
        <v>1.2224090107715915</v>
      </c>
      <c r="AU57" s="5">
        <f t="shared" si="6"/>
        <v>1222.4090107715915</v>
      </c>
    </row>
    <row r="58" spans="1:47" x14ac:dyDescent="0.25">
      <c r="A58" s="1" t="s">
        <v>142</v>
      </c>
      <c r="B58" s="1" t="s">
        <v>143</v>
      </c>
      <c r="C58" s="1" t="s">
        <v>144</v>
      </c>
      <c r="D58" s="1" t="s">
        <v>121</v>
      </c>
      <c r="E58" s="1" t="s">
        <v>108</v>
      </c>
      <c r="F58" s="1" t="s">
        <v>141</v>
      </c>
      <c r="G58" s="1" t="s">
        <v>54</v>
      </c>
      <c r="H58" s="1" t="s">
        <v>55</v>
      </c>
      <c r="I58" s="2">
        <v>215.06</v>
      </c>
      <c r="J58" s="2">
        <v>28.56</v>
      </c>
      <c r="K58" s="2">
        <f t="shared" si="7"/>
        <v>28.55</v>
      </c>
      <c r="L58" s="2">
        <f t="shared" si="8"/>
        <v>0</v>
      </c>
      <c r="N58" s="4">
        <v>2.0699999999999998</v>
      </c>
      <c r="O58" s="5">
        <v>6799.95</v>
      </c>
      <c r="P58" s="6">
        <v>23.68</v>
      </c>
      <c r="Q58" s="5">
        <v>53446.785000000003</v>
      </c>
      <c r="R58" s="7">
        <v>2.8</v>
      </c>
      <c r="S58" s="5">
        <v>2437.0149999999999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S58" s="5">
        <f t="shared" si="5"/>
        <v>62683.75</v>
      </c>
      <c r="AT58" s="11">
        <f>(AS58/$AS$269)*100</f>
        <v>0.94349965920446366</v>
      </c>
      <c r="AU58" s="5">
        <f t="shared" si="6"/>
        <v>943.49965920446368</v>
      </c>
    </row>
    <row r="59" spans="1:47" x14ac:dyDescent="0.25">
      <c r="A59" s="1" t="s">
        <v>142</v>
      </c>
      <c r="B59" s="1" t="s">
        <v>143</v>
      </c>
      <c r="C59" s="1" t="s">
        <v>144</v>
      </c>
      <c r="D59" s="1" t="s">
        <v>121</v>
      </c>
      <c r="E59" s="1" t="s">
        <v>52</v>
      </c>
      <c r="F59" s="1" t="s">
        <v>141</v>
      </c>
      <c r="G59" s="1" t="s">
        <v>54</v>
      </c>
      <c r="H59" s="1" t="s">
        <v>55</v>
      </c>
      <c r="I59" s="2">
        <v>215.06</v>
      </c>
      <c r="J59" s="2">
        <v>39.14</v>
      </c>
      <c r="K59" s="2">
        <f t="shared" si="7"/>
        <v>36.72</v>
      </c>
      <c r="L59" s="2">
        <f t="shared" si="8"/>
        <v>2.4300000000000002</v>
      </c>
      <c r="R59" s="7">
        <v>36.72</v>
      </c>
      <c r="S59" s="5">
        <v>42027.79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R59" s="2">
        <v>2.4300000000000002</v>
      </c>
      <c r="AS59" s="5">
        <f t="shared" si="5"/>
        <v>42027.79</v>
      </c>
      <c r="AT59" s="11">
        <f>(AS59/$AS$269)*100</f>
        <v>0.63259146975279512</v>
      </c>
      <c r="AU59" s="5">
        <f t="shared" si="6"/>
        <v>632.59146975279509</v>
      </c>
    </row>
    <row r="60" spans="1:47" x14ac:dyDescent="0.25">
      <c r="A60" s="1" t="s">
        <v>142</v>
      </c>
      <c r="B60" s="1" t="s">
        <v>143</v>
      </c>
      <c r="C60" s="1" t="s">
        <v>144</v>
      </c>
      <c r="D60" s="1" t="s">
        <v>121</v>
      </c>
      <c r="E60" s="1" t="s">
        <v>117</v>
      </c>
      <c r="F60" s="1" t="s">
        <v>141</v>
      </c>
      <c r="G60" s="1" t="s">
        <v>54</v>
      </c>
      <c r="H60" s="1" t="s">
        <v>55</v>
      </c>
      <c r="I60" s="2">
        <v>215.06</v>
      </c>
      <c r="J60" s="2">
        <v>38.25</v>
      </c>
      <c r="K60" s="2">
        <f t="shared" si="7"/>
        <v>20.52</v>
      </c>
      <c r="L60" s="2">
        <f t="shared" si="8"/>
        <v>0.77</v>
      </c>
      <c r="R60" s="7">
        <v>17.45</v>
      </c>
      <c r="S60" s="5">
        <v>20712.055</v>
      </c>
      <c r="T60" s="8">
        <v>3.07</v>
      </c>
      <c r="U60" s="5">
        <v>891.62850000000003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R60" s="2">
        <v>0.77</v>
      </c>
      <c r="AS60" s="5">
        <f t="shared" si="5"/>
        <v>21603.683499999999</v>
      </c>
      <c r="AT60" s="11">
        <f>(AS60/$AS$269)*100</f>
        <v>0.32517307946335527</v>
      </c>
      <c r="AU60" s="5">
        <f t="shared" si="6"/>
        <v>325.17307946335529</v>
      </c>
    </row>
    <row r="61" spans="1:47" x14ac:dyDescent="0.25">
      <c r="A61" s="1" t="s">
        <v>142</v>
      </c>
      <c r="B61" s="1" t="s">
        <v>143</v>
      </c>
      <c r="C61" s="1" t="s">
        <v>144</v>
      </c>
      <c r="D61" s="1" t="s">
        <v>121</v>
      </c>
      <c r="E61" s="1" t="s">
        <v>106</v>
      </c>
      <c r="F61" s="1" t="s">
        <v>141</v>
      </c>
      <c r="G61" s="1" t="s">
        <v>54</v>
      </c>
      <c r="H61" s="1" t="s">
        <v>55</v>
      </c>
      <c r="I61" s="2">
        <v>215.06</v>
      </c>
      <c r="J61" s="2">
        <v>38.58</v>
      </c>
      <c r="K61" s="2">
        <f t="shared" si="7"/>
        <v>38.58</v>
      </c>
      <c r="L61" s="2">
        <f t="shared" si="8"/>
        <v>0</v>
      </c>
      <c r="P61" s="6">
        <v>27.33</v>
      </c>
      <c r="Q61" s="5">
        <v>56429.077499999999</v>
      </c>
      <c r="R61" s="7">
        <v>11.25</v>
      </c>
      <c r="S61" s="5">
        <v>12363.434999999999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S61" s="5">
        <f t="shared" si="5"/>
        <v>68792.512499999997</v>
      </c>
      <c r="AT61" s="11">
        <f>(AS61/$AS$269)*100</f>
        <v>1.0354471788871726</v>
      </c>
      <c r="AU61" s="5">
        <f t="shared" si="6"/>
        <v>1035.4471788871726</v>
      </c>
    </row>
    <row r="62" spans="1:47" x14ac:dyDescent="0.25">
      <c r="A62" s="1" t="s">
        <v>142</v>
      </c>
      <c r="B62" s="1" t="s">
        <v>143</v>
      </c>
      <c r="C62" s="1" t="s">
        <v>144</v>
      </c>
      <c r="D62" s="1" t="s">
        <v>121</v>
      </c>
      <c r="E62" s="1" t="s">
        <v>82</v>
      </c>
      <c r="F62" s="1" t="s">
        <v>141</v>
      </c>
      <c r="G62" s="1" t="s">
        <v>54</v>
      </c>
      <c r="H62" s="1" t="s">
        <v>55</v>
      </c>
      <c r="I62" s="2">
        <v>215.06</v>
      </c>
      <c r="J62" s="2">
        <v>39.42</v>
      </c>
      <c r="K62" s="2">
        <f t="shared" si="7"/>
        <v>39.430000000000007</v>
      </c>
      <c r="L62" s="2">
        <f t="shared" si="8"/>
        <v>0</v>
      </c>
      <c r="N62" s="4">
        <v>0.69</v>
      </c>
      <c r="O62" s="5">
        <v>2266.65</v>
      </c>
      <c r="P62" s="6">
        <v>25.12</v>
      </c>
      <c r="Q62" s="5">
        <v>71450.452499999999</v>
      </c>
      <c r="R62" s="7">
        <v>12.67</v>
      </c>
      <c r="S62" s="5">
        <v>17263.189999999999</v>
      </c>
      <c r="T62" s="8">
        <v>0.89</v>
      </c>
      <c r="U62" s="5">
        <v>366.32400000000001</v>
      </c>
      <c r="AB62" s="10">
        <v>0.06</v>
      </c>
      <c r="AC62" s="5">
        <v>8.879999999999999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S62" s="5">
        <f t="shared" si="5"/>
        <v>91355.496499999994</v>
      </c>
      <c r="AT62" s="11">
        <f>(AS62/$AS$269)*100</f>
        <v>1.3750594023842635</v>
      </c>
      <c r="AU62" s="5">
        <f t="shared" si="6"/>
        <v>1375.0594023842634</v>
      </c>
    </row>
    <row r="63" spans="1:47" x14ac:dyDescent="0.25">
      <c r="A63" s="1" t="s">
        <v>145</v>
      </c>
      <c r="B63" s="1" t="s">
        <v>146</v>
      </c>
      <c r="C63" s="1" t="s">
        <v>104</v>
      </c>
      <c r="D63" s="1" t="s">
        <v>147</v>
      </c>
      <c r="E63" s="1" t="s">
        <v>60</v>
      </c>
      <c r="F63" s="1" t="s">
        <v>141</v>
      </c>
      <c r="G63" s="1" t="s">
        <v>54</v>
      </c>
      <c r="H63" s="1" t="s">
        <v>55</v>
      </c>
      <c r="I63" s="2">
        <v>151.63999999999999</v>
      </c>
      <c r="J63" s="2">
        <v>35.840000000000003</v>
      </c>
      <c r="K63" s="2">
        <f t="shared" si="7"/>
        <v>0</v>
      </c>
      <c r="L63" s="2">
        <f t="shared" si="8"/>
        <v>29.83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R63" s="2">
        <v>29.83</v>
      </c>
      <c r="AS63" s="5">
        <f t="shared" si="5"/>
        <v>0</v>
      </c>
      <c r="AT63" s="11">
        <f>(AS63/$AS$269)*100</f>
        <v>0</v>
      </c>
      <c r="AU63" s="5">
        <f t="shared" si="6"/>
        <v>0</v>
      </c>
    </row>
    <row r="64" spans="1:47" x14ac:dyDescent="0.25">
      <c r="A64" s="1" t="s">
        <v>145</v>
      </c>
      <c r="B64" s="1" t="s">
        <v>146</v>
      </c>
      <c r="C64" s="1" t="s">
        <v>104</v>
      </c>
      <c r="D64" s="1" t="s">
        <v>147</v>
      </c>
      <c r="E64" s="1" t="s">
        <v>61</v>
      </c>
      <c r="F64" s="1" t="s">
        <v>141</v>
      </c>
      <c r="G64" s="1" t="s">
        <v>54</v>
      </c>
      <c r="H64" s="1" t="s">
        <v>55</v>
      </c>
      <c r="I64" s="2">
        <v>151.63999999999999</v>
      </c>
      <c r="J64" s="2">
        <v>39.46</v>
      </c>
      <c r="K64" s="2">
        <f t="shared" si="7"/>
        <v>0</v>
      </c>
      <c r="L64" s="2">
        <f t="shared" si="8"/>
        <v>39.46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R64" s="2">
        <v>39.46</v>
      </c>
      <c r="AS64" s="5">
        <f t="shared" si="5"/>
        <v>0</v>
      </c>
      <c r="AT64" s="11">
        <f>(AS64/$AS$269)*100</f>
        <v>0</v>
      </c>
      <c r="AU64" s="5">
        <f t="shared" si="6"/>
        <v>0</v>
      </c>
    </row>
    <row r="65" spans="1:47" x14ac:dyDescent="0.25">
      <c r="A65" s="1" t="s">
        <v>145</v>
      </c>
      <c r="B65" s="1" t="s">
        <v>146</v>
      </c>
      <c r="C65" s="1" t="s">
        <v>104</v>
      </c>
      <c r="D65" s="1" t="s">
        <v>147</v>
      </c>
      <c r="E65" s="1" t="s">
        <v>62</v>
      </c>
      <c r="F65" s="1" t="s">
        <v>141</v>
      </c>
      <c r="G65" s="1" t="s">
        <v>54</v>
      </c>
      <c r="H65" s="1" t="s">
        <v>55</v>
      </c>
      <c r="I65" s="2">
        <v>151.63999999999999</v>
      </c>
      <c r="J65" s="2">
        <v>35.15</v>
      </c>
      <c r="K65" s="2">
        <f t="shared" si="7"/>
        <v>25.760000000000005</v>
      </c>
      <c r="L65" s="2">
        <f t="shared" si="8"/>
        <v>9.39</v>
      </c>
      <c r="R65" s="7">
        <v>16.78</v>
      </c>
      <c r="S65" s="5">
        <v>17266.62</v>
      </c>
      <c r="Z65" s="9">
        <v>0.85</v>
      </c>
      <c r="AA65" s="5">
        <v>105.1875</v>
      </c>
      <c r="AE65" s="2">
        <v>8.1300000000000008</v>
      </c>
      <c r="AF65" s="5">
        <v>902.43000000000006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R65" s="2">
        <v>9.39</v>
      </c>
      <c r="AS65" s="5">
        <f t="shared" si="5"/>
        <v>18274.237499999999</v>
      </c>
      <c r="AT65" s="11">
        <f>(AS65/$AS$269)*100</f>
        <v>0.27505911585492943</v>
      </c>
      <c r="AU65" s="5">
        <f t="shared" si="6"/>
        <v>275.05911585492942</v>
      </c>
    </row>
    <row r="66" spans="1:47" x14ac:dyDescent="0.25">
      <c r="A66" s="1" t="s">
        <v>145</v>
      </c>
      <c r="B66" s="1" t="s">
        <v>146</v>
      </c>
      <c r="C66" s="1" t="s">
        <v>104</v>
      </c>
      <c r="D66" s="1" t="s">
        <v>147</v>
      </c>
      <c r="E66" s="1" t="s">
        <v>67</v>
      </c>
      <c r="F66" s="1" t="s">
        <v>141</v>
      </c>
      <c r="G66" s="1" t="s">
        <v>54</v>
      </c>
      <c r="H66" s="1" t="s">
        <v>55</v>
      </c>
      <c r="I66" s="2">
        <v>151.63999999999999</v>
      </c>
      <c r="J66" s="2">
        <v>34.43</v>
      </c>
      <c r="K66" s="2">
        <f t="shared" si="7"/>
        <v>34.43</v>
      </c>
      <c r="L66" s="2">
        <f t="shared" si="8"/>
        <v>0</v>
      </c>
      <c r="R66" s="7">
        <v>0.04</v>
      </c>
      <c r="S66" s="5">
        <v>41.16</v>
      </c>
      <c r="Z66" s="9">
        <v>0.28999999999999998</v>
      </c>
      <c r="AA66" s="5">
        <v>35.887500000000003</v>
      </c>
      <c r="AE66" s="2">
        <v>34.1</v>
      </c>
      <c r="AF66" s="5">
        <v>3785.1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S66" s="5">
        <f t="shared" si="5"/>
        <v>3862.1475</v>
      </c>
      <c r="AT66" s="11">
        <f>(AS66/$AS$269)*100</f>
        <v>5.8132049375593707E-2</v>
      </c>
      <c r="AU66" s="5">
        <f t="shared" si="6"/>
        <v>58.132049375593702</v>
      </c>
    </row>
    <row r="67" spans="1:47" x14ac:dyDescent="0.25">
      <c r="A67" s="1" t="s">
        <v>145</v>
      </c>
      <c r="B67" s="1" t="s">
        <v>146</v>
      </c>
      <c r="C67" s="1" t="s">
        <v>104</v>
      </c>
      <c r="D67" s="1" t="s">
        <v>147</v>
      </c>
      <c r="E67" s="1" t="s">
        <v>52</v>
      </c>
      <c r="F67" s="1" t="s">
        <v>141</v>
      </c>
      <c r="G67" s="1" t="s">
        <v>54</v>
      </c>
      <c r="H67" s="1" t="s">
        <v>55</v>
      </c>
      <c r="I67" s="2">
        <v>151.63999999999999</v>
      </c>
      <c r="J67" s="2">
        <v>0.09</v>
      </c>
      <c r="K67" s="2">
        <f t="shared" si="7"/>
        <v>0</v>
      </c>
      <c r="L67" s="2">
        <f t="shared" si="8"/>
        <v>0.09</v>
      </c>
      <c r="AL67" s="5" t="str">
        <f t="shared" ref="AL67:AL130" si="9">IF(AK67&gt;0,AK67*$AL$1,"")</f>
        <v/>
      </c>
      <c r="AN67" s="5" t="str">
        <f t="shared" ref="AN67:AN130" si="10">IF(AM67&gt;0,AM67*$AN$1,"")</f>
        <v/>
      </c>
      <c r="AP67" s="5" t="str">
        <f t="shared" ref="AP67:AP130" si="11">IF(AO67&gt;0,AO67*$AP$1,"")</f>
        <v/>
      </c>
      <c r="AR67" s="2">
        <v>0.09</v>
      </c>
      <c r="AS67" s="5">
        <f t="shared" ref="AS67:AS130" si="12">SUM(O67,Q67,S67,U67,W67,Y67,AA67,AC67,AF67,AH67,AJ67)</f>
        <v>0</v>
      </c>
      <c r="AT67" s="11">
        <f>(AS67/$AS$269)*100</f>
        <v>0</v>
      </c>
      <c r="AU67" s="5">
        <f t="shared" ref="AU67:AU130" si="13">(AT67/100)*$AU$1</f>
        <v>0</v>
      </c>
    </row>
    <row r="68" spans="1:47" x14ac:dyDescent="0.25">
      <c r="A68" s="1" t="s">
        <v>145</v>
      </c>
      <c r="B68" s="1" t="s">
        <v>146</v>
      </c>
      <c r="C68" s="1" t="s">
        <v>104</v>
      </c>
      <c r="D68" s="1" t="s">
        <v>147</v>
      </c>
      <c r="E68" s="1" t="s">
        <v>117</v>
      </c>
      <c r="F68" s="1" t="s">
        <v>141</v>
      </c>
      <c r="G68" s="1" t="s">
        <v>54</v>
      </c>
      <c r="H68" s="1" t="s">
        <v>55</v>
      </c>
      <c r="I68" s="2">
        <v>151.63999999999999</v>
      </c>
      <c r="J68" s="2">
        <v>0.09</v>
      </c>
      <c r="K68" s="2">
        <f t="shared" ref="K68:K131" si="14">SUM(N68,P68,R68,T68,V68,X68,Z68,AB68,AE68,AG68,AI68)</f>
        <v>0</v>
      </c>
      <c r="L68" s="2">
        <f t="shared" ref="L68:L131" si="15">SUM(M68,AD68,AK68,AM68,AO68,AQ68,AR68)</f>
        <v>0.08</v>
      </c>
      <c r="AL68" s="5" t="str">
        <f t="shared" si="9"/>
        <v/>
      </c>
      <c r="AN68" s="5" t="str">
        <f t="shared" si="10"/>
        <v/>
      </c>
      <c r="AP68" s="5" t="str">
        <f t="shared" si="11"/>
        <v/>
      </c>
      <c r="AR68" s="2">
        <v>0.08</v>
      </c>
      <c r="AS68" s="5">
        <f t="shared" si="12"/>
        <v>0</v>
      </c>
      <c r="AT68" s="11">
        <f>(AS68/$AS$269)*100</f>
        <v>0</v>
      </c>
      <c r="AU68" s="5">
        <f t="shared" si="13"/>
        <v>0</v>
      </c>
    </row>
    <row r="69" spans="1:47" x14ac:dyDescent="0.25">
      <c r="A69" s="1" t="s">
        <v>148</v>
      </c>
      <c r="B69" s="1" t="s">
        <v>123</v>
      </c>
      <c r="C69" s="1" t="s">
        <v>124</v>
      </c>
      <c r="D69" s="1" t="s">
        <v>125</v>
      </c>
      <c r="E69" s="1" t="s">
        <v>62</v>
      </c>
      <c r="F69" s="1" t="s">
        <v>141</v>
      </c>
      <c r="G69" s="1" t="s">
        <v>54</v>
      </c>
      <c r="H69" s="1" t="s">
        <v>55</v>
      </c>
      <c r="I69" s="2">
        <v>7.81</v>
      </c>
      <c r="J69" s="2">
        <v>3.09</v>
      </c>
      <c r="K69" s="2">
        <f t="shared" si="14"/>
        <v>3.09</v>
      </c>
      <c r="L69" s="2">
        <f t="shared" si="15"/>
        <v>0</v>
      </c>
      <c r="Z69" s="9">
        <v>3.09</v>
      </c>
      <c r="AA69" s="5">
        <v>382.38749999999999</v>
      </c>
      <c r="AL69" s="5" t="str">
        <f t="shared" si="9"/>
        <v/>
      </c>
      <c r="AN69" s="5" t="str">
        <f t="shared" si="10"/>
        <v/>
      </c>
      <c r="AP69" s="5" t="str">
        <f t="shared" si="11"/>
        <v/>
      </c>
      <c r="AS69" s="5">
        <f t="shared" si="12"/>
        <v>382.38749999999999</v>
      </c>
      <c r="AT69" s="11">
        <f>(AS69/$AS$269)*100</f>
        <v>5.755598156365037E-3</v>
      </c>
      <c r="AU69" s="5">
        <f t="shared" si="13"/>
        <v>5.7555981563650365</v>
      </c>
    </row>
    <row r="70" spans="1:47" x14ac:dyDescent="0.25">
      <c r="A70" s="1" t="s">
        <v>148</v>
      </c>
      <c r="B70" s="1" t="s">
        <v>123</v>
      </c>
      <c r="C70" s="1" t="s">
        <v>124</v>
      </c>
      <c r="D70" s="1" t="s">
        <v>125</v>
      </c>
      <c r="E70" s="1" t="s">
        <v>67</v>
      </c>
      <c r="F70" s="1" t="s">
        <v>141</v>
      </c>
      <c r="G70" s="1" t="s">
        <v>54</v>
      </c>
      <c r="H70" s="1" t="s">
        <v>55</v>
      </c>
      <c r="I70" s="2">
        <v>7.81</v>
      </c>
      <c r="J70" s="2">
        <v>4.1500000000000004</v>
      </c>
      <c r="K70" s="2">
        <f t="shared" si="14"/>
        <v>4.1500000000000004</v>
      </c>
      <c r="L70" s="2">
        <f t="shared" si="15"/>
        <v>0</v>
      </c>
      <c r="Z70" s="9">
        <v>4.1500000000000004</v>
      </c>
      <c r="AA70" s="5">
        <v>513.5625</v>
      </c>
      <c r="AL70" s="5" t="str">
        <f t="shared" si="9"/>
        <v/>
      </c>
      <c r="AN70" s="5" t="str">
        <f t="shared" si="10"/>
        <v/>
      </c>
      <c r="AP70" s="5" t="str">
        <f t="shared" si="11"/>
        <v/>
      </c>
      <c r="AS70" s="5">
        <f t="shared" si="12"/>
        <v>513.5625</v>
      </c>
      <c r="AT70" s="11">
        <f>(AS70/$AS$269)*100</f>
        <v>7.7300104689045001E-3</v>
      </c>
      <c r="AU70" s="5">
        <f t="shared" si="13"/>
        <v>7.7300104689045002</v>
      </c>
    </row>
    <row r="71" spans="1:47" x14ac:dyDescent="0.25">
      <c r="A71" s="1" t="s">
        <v>149</v>
      </c>
      <c r="B71" s="1" t="s">
        <v>150</v>
      </c>
      <c r="C71" s="1" t="s">
        <v>151</v>
      </c>
      <c r="D71" s="1" t="s">
        <v>112</v>
      </c>
      <c r="E71" s="1" t="s">
        <v>82</v>
      </c>
      <c r="F71" s="1" t="s">
        <v>141</v>
      </c>
      <c r="G71" s="1" t="s">
        <v>54</v>
      </c>
      <c r="H71" s="1" t="s">
        <v>55</v>
      </c>
      <c r="I71" s="2">
        <v>9.1300000000000008</v>
      </c>
      <c r="J71" s="2">
        <v>1.33</v>
      </c>
      <c r="K71" s="2">
        <f t="shared" si="14"/>
        <v>1.33</v>
      </c>
      <c r="L71" s="2">
        <f t="shared" si="15"/>
        <v>0</v>
      </c>
      <c r="Z71" s="9">
        <v>0.88</v>
      </c>
      <c r="AA71" s="5">
        <v>145.19999999999999</v>
      </c>
      <c r="AB71" s="10">
        <v>0.45</v>
      </c>
      <c r="AC71" s="5">
        <v>66.600000000000009</v>
      </c>
      <c r="AL71" s="5" t="str">
        <f t="shared" si="9"/>
        <v/>
      </c>
      <c r="AN71" s="5" t="str">
        <f t="shared" si="10"/>
        <v/>
      </c>
      <c r="AP71" s="5" t="str">
        <f t="shared" si="11"/>
        <v/>
      </c>
      <c r="AS71" s="5">
        <f t="shared" si="12"/>
        <v>211.8</v>
      </c>
      <c r="AT71" s="11">
        <f>(AS71/$AS$269)*100</f>
        <v>3.187959045518263E-3</v>
      </c>
      <c r="AU71" s="5">
        <f t="shared" si="13"/>
        <v>3.1879590455182627</v>
      </c>
    </row>
    <row r="72" spans="1:47" x14ac:dyDescent="0.25">
      <c r="A72" s="1" t="s">
        <v>149</v>
      </c>
      <c r="B72" s="1" t="s">
        <v>150</v>
      </c>
      <c r="C72" s="1" t="s">
        <v>151</v>
      </c>
      <c r="D72" s="1" t="s">
        <v>112</v>
      </c>
      <c r="E72" s="1" t="s">
        <v>72</v>
      </c>
      <c r="F72" s="1" t="s">
        <v>141</v>
      </c>
      <c r="G72" s="1" t="s">
        <v>54</v>
      </c>
      <c r="H72" s="1" t="s">
        <v>55</v>
      </c>
      <c r="I72" s="2">
        <v>9.1300000000000008</v>
      </c>
      <c r="J72" s="2">
        <v>6.41</v>
      </c>
      <c r="K72" s="2">
        <f t="shared" si="14"/>
        <v>6.4200000000000008</v>
      </c>
      <c r="L72" s="2">
        <f t="shared" si="15"/>
        <v>0</v>
      </c>
      <c r="Z72" s="9">
        <v>4.7100000000000009</v>
      </c>
      <c r="AA72" s="5">
        <v>754.05000000000018</v>
      </c>
      <c r="AB72" s="10">
        <v>1.71</v>
      </c>
      <c r="AC72" s="5">
        <v>229.77</v>
      </c>
      <c r="AL72" s="5" t="str">
        <f t="shared" si="9"/>
        <v/>
      </c>
      <c r="AN72" s="5" t="str">
        <f t="shared" si="10"/>
        <v/>
      </c>
      <c r="AP72" s="5" t="str">
        <f t="shared" si="11"/>
        <v/>
      </c>
      <c r="AS72" s="5">
        <f t="shared" si="12"/>
        <v>983.82000000000016</v>
      </c>
      <c r="AT72" s="11">
        <f>(AS72/$AS$269)*100</f>
        <v>1.4808205232114154E-2</v>
      </c>
      <c r="AU72" s="5">
        <f t="shared" si="13"/>
        <v>14.808205232114155</v>
      </c>
    </row>
    <row r="73" spans="1:47" x14ac:dyDescent="0.25">
      <c r="A73" s="1" t="s">
        <v>149</v>
      </c>
      <c r="B73" s="1" t="s">
        <v>150</v>
      </c>
      <c r="C73" s="1" t="s">
        <v>151</v>
      </c>
      <c r="D73" s="1" t="s">
        <v>112</v>
      </c>
      <c r="E73" s="1" t="s">
        <v>73</v>
      </c>
      <c r="F73" s="1" t="s">
        <v>141</v>
      </c>
      <c r="G73" s="1" t="s">
        <v>54</v>
      </c>
      <c r="H73" s="1" t="s">
        <v>55</v>
      </c>
      <c r="I73" s="2">
        <v>9.1300000000000008</v>
      </c>
      <c r="J73" s="2">
        <v>1.35</v>
      </c>
      <c r="K73" s="2">
        <f t="shared" si="14"/>
        <v>1.35</v>
      </c>
      <c r="L73" s="2">
        <f t="shared" si="15"/>
        <v>0</v>
      </c>
      <c r="Z73" s="9">
        <v>1.35</v>
      </c>
      <c r="AA73" s="5">
        <v>221.1</v>
      </c>
      <c r="AL73" s="5" t="str">
        <f t="shared" si="9"/>
        <v/>
      </c>
      <c r="AN73" s="5" t="str">
        <f t="shared" si="10"/>
        <v/>
      </c>
      <c r="AP73" s="5" t="str">
        <f t="shared" si="11"/>
        <v/>
      </c>
      <c r="AS73" s="5">
        <f t="shared" si="12"/>
        <v>221.1</v>
      </c>
      <c r="AT73" s="11">
        <f>(AS73/$AS$269)*100</f>
        <v>3.3279402500665154E-3</v>
      </c>
      <c r="AU73" s="5">
        <f t="shared" si="13"/>
        <v>3.3279402500665154</v>
      </c>
    </row>
    <row r="74" spans="1:47" x14ac:dyDescent="0.25">
      <c r="A74" s="1" t="s">
        <v>152</v>
      </c>
      <c r="B74" s="1" t="s">
        <v>153</v>
      </c>
      <c r="C74" s="1" t="s">
        <v>154</v>
      </c>
      <c r="D74" s="1" t="s">
        <v>155</v>
      </c>
      <c r="E74" s="1" t="s">
        <v>70</v>
      </c>
      <c r="F74" s="1" t="s">
        <v>141</v>
      </c>
      <c r="G74" s="1" t="s">
        <v>54</v>
      </c>
      <c r="H74" s="1" t="s">
        <v>55</v>
      </c>
      <c r="I74" s="2">
        <v>123.76</v>
      </c>
      <c r="J74" s="2">
        <v>39.94</v>
      </c>
      <c r="K74" s="2">
        <f t="shared" si="14"/>
        <v>17.18</v>
      </c>
      <c r="L74" s="2">
        <f t="shared" si="15"/>
        <v>22.76</v>
      </c>
      <c r="P74" s="6">
        <v>7.19</v>
      </c>
      <c r="Q74" s="5">
        <v>15805.4175</v>
      </c>
      <c r="R74" s="7">
        <v>9.6999999999999993</v>
      </c>
      <c r="S74" s="5">
        <v>9981.2999999999993</v>
      </c>
      <c r="AE74" s="2">
        <v>0.28999999999999998</v>
      </c>
      <c r="AF74" s="5">
        <v>32.19</v>
      </c>
      <c r="AL74" s="5" t="str">
        <f t="shared" si="9"/>
        <v/>
      </c>
      <c r="AN74" s="5" t="str">
        <f t="shared" si="10"/>
        <v/>
      </c>
      <c r="AP74" s="5" t="str">
        <f t="shared" si="11"/>
        <v/>
      </c>
      <c r="AR74" s="2">
        <v>22.76</v>
      </c>
      <c r="AS74" s="5">
        <f t="shared" si="12"/>
        <v>25818.907499999998</v>
      </c>
      <c r="AT74" s="11">
        <f>(AS74/$AS$269)*100</f>
        <v>0.38861954537310822</v>
      </c>
      <c r="AU74" s="5">
        <f t="shared" si="13"/>
        <v>388.61954537310822</v>
      </c>
    </row>
    <row r="75" spans="1:47" x14ac:dyDescent="0.25">
      <c r="A75" s="1" t="s">
        <v>152</v>
      </c>
      <c r="B75" s="1" t="s">
        <v>153</v>
      </c>
      <c r="C75" s="1" t="s">
        <v>154</v>
      </c>
      <c r="D75" s="1" t="s">
        <v>155</v>
      </c>
      <c r="E75" s="1" t="s">
        <v>71</v>
      </c>
      <c r="F75" s="1" t="s">
        <v>141</v>
      </c>
      <c r="G75" s="1" t="s">
        <v>54</v>
      </c>
      <c r="H75" s="1" t="s">
        <v>55</v>
      </c>
      <c r="I75" s="2">
        <v>123.76</v>
      </c>
      <c r="J75" s="2">
        <v>39.46</v>
      </c>
      <c r="K75" s="2">
        <f t="shared" si="14"/>
        <v>34.100000000000009</v>
      </c>
      <c r="L75" s="2">
        <f t="shared" si="15"/>
        <v>5.36</v>
      </c>
      <c r="P75" s="6">
        <v>0.45</v>
      </c>
      <c r="Q75" s="5">
        <v>989.21249999999998</v>
      </c>
      <c r="R75" s="7">
        <v>33.590000000000003</v>
      </c>
      <c r="S75" s="5">
        <v>34564.11</v>
      </c>
      <c r="AE75" s="2">
        <v>0.06</v>
      </c>
      <c r="AF75" s="5">
        <v>6.66</v>
      </c>
      <c r="AL75" s="5" t="str">
        <f t="shared" si="9"/>
        <v/>
      </c>
      <c r="AN75" s="5" t="str">
        <f t="shared" si="10"/>
        <v/>
      </c>
      <c r="AP75" s="5" t="str">
        <f t="shared" si="11"/>
        <v/>
      </c>
      <c r="AR75" s="2">
        <v>5.36</v>
      </c>
      <c r="AS75" s="5">
        <f t="shared" si="12"/>
        <v>35559.982500000006</v>
      </c>
      <c r="AT75" s="11">
        <f>(AS75/$AS$269)*100</f>
        <v>0.53523969721126607</v>
      </c>
      <c r="AU75" s="5">
        <f t="shared" si="13"/>
        <v>535.23969721126605</v>
      </c>
    </row>
    <row r="76" spans="1:47" x14ac:dyDescent="0.25">
      <c r="A76" s="1" t="s">
        <v>152</v>
      </c>
      <c r="B76" s="1" t="s">
        <v>153</v>
      </c>
      <c r="C76" s="1" t="s">
        <v>154</v>
      </c>
      <c r="D76" s="1" t="s">
        <v>155</v>
      </c>
      <c r="E76" s="1" t="s">
        <v>52</v>
      </c>
      <c r="F76" s="1" t="s">
        <v>141</v>
      </c>
      <c r="G76" s="1" t="s">
        <v>54</v>
      </c>
      <c r="H76" s="1" t="s">
        <v>55</v>
      </c>
      <c r="I76" s="2">
        <v>123.76</v>
      </c>
      <c r="J76" s="2">
        <v>2.0099999999999998</v>
      </c>
      <c r="K76" s="2">
        <f t="shared" si="14"/>
        <v>1.27</v>
      </c>
      <c r="L76" s="2">
        <f t="shared" si="15"/>
        <v>0.74</v>
      </c>
      <c r="R76" s="7">
        <v>1.27</v>
      </c>
      <c r="S76" s="5">
        <v>1306.83</v>
      </c>
      <c r="AL76" s="5" t="str">
        <f t="shared" si="9"/>
        <v/>
      </c>
      <c r="AN76" s="5" t="str">
        <f t="shared" si="10"/>
        <v/>
      </c>
      <c r="AP76" s="5" t="str">
        <f t="shared" si="11"/>
        <v/>
      </c>
      <c r="AR76" s="2">
        <v>0.74</v>
      </c>
      <c r="AS76" s="5">
        <f t="shared" si="12"/>
        <v>1306.83</v>
      </c>
      <c r="AT76" s="11">
        <f>(AS76/$AS$269)*100</f>
        <v>1.967006855266587E-2</v>
      </c>
      <c r="AU76" s="5">
        <f t="shared" si="13"/>
        <v>19.670068552665871</v>
      </c>
    </row>
    <row r="77" spans="1:47" x14ac:dyDescent="0.25">
      <c r="A77" s="1" t="s">
        <v>152</v>
      </c>
      <c r="B77" s="1" t="s">
        <v>153</v>
      </c>
      <c r="C77" s="1" t="s">
        <v>154</v>
      </c>
      <c r="D77" s="1" t="s">
        <v>155</v>
      </c>
      <c r="E77" s="1" t="s">
        <v>82</v>
      </c>
      <c r="F77" s="1" t="s">
        <v>141</v>
      </c>
      <c r="G77" s="1" t="s">
        <v>54</v>
      </c>
      <c r="H77" s="1" t="s">
        <v>55</v>
      </c>
      <c r="I77" s="2">
        <v>123.76</v>
      </c>
      <c r="J77" s="2">
        <v>0.6</v>
      </c>
      <c r="K77" s="2">
        <f t="shared" si="14"/>
        <v>0.60000000000000009</v>
      </c>
      <c r="L77" s="2">
        <f t="shared" si="15"/>
        <v>0</v>
      </c>
      <c r="R77" s="7">
        <v>0.52</v>
      </c>
      <c r="S77" s="5">
        <v>541.94000000000005</v>
      </c>
      <c r="T77" s="8">
        <v>0.04</v>
      </c>
      <c r="U77" s="5">
        <v>15.435</v>
      </c>
      <c r="AB77" s="10">
        <v>0.04</v>
      </c>
      <c r="AC77" s="5">
        <v>5.92</v>
      </c>
      <c r="AL77" s="5" t="str">
        <f t="shared" si="9"/>
        <v/>
      </c>
      <c r="AN77" s="5" t="str">
        <f t="shared" si="10"/>
        <v/>
      </c>
      <c r="AP77" s="5" t="str">
        <f t="shared" si="11"/>
        <v/>
      </c>
      <c r="AS77" s="5">
        <f t="shared" si="12"/>
        <v>563.29499999999996</v>
      </c>
      <c r="AT77" s="11">
        <f>(AS77/$AS$269)*100</f>
        <v>8.4785712490330969E-3</v>
      </c>
      <c r="AU77" s="5">
        <f t="shared" si="13"/>
        <v>8.4785712490330969</v>
      </c>
    </row>
    <row r="78" spans="1:47" x14ac:dyDescent="0.25">
      <c r="A78" s="1" t="s">
        <v>152</v>
      </c>
      <c r="B78" s="1" t="s">
        <v>153</v>
      </c>
      <c r="C78" s="1" t="s">
        <v>154</v>
      </c>
      <c r="D78" s="1" t="s">
        <v>155</v>
      </c>
      <c r="E78" s="1" t="s">
        <v>72</v>
      </c>
      <c r="F78" s="1" t="s">
        <v>141</v>
      </c>
      <c r="G78" s="1" t="s">
        <v>54</v>
      </c>
      <c r="H78" s="1" t="s">
        <v>55</v>
      </c>
      <c r="I78" s="2">
        <v>123.76</v>
      </c>
      <c r="J78" s="2">
        <v>19.2</v>
      </c>
      <c r="K78" s="2">
        <f t="shared" si="14"/>
        <v>19.190000000000001</v>
      </c>
      <c r="L78" s="2">
        <f t="shared" si="15"/>
        <v>0</v>
      </c>
      <c r="R78" s="7">
        <v>14.25</v>
      </c>
      <c r="S78" s="5">
        <v>16069.55</v>
      </c>
      <c r="T78" s="8">
        <v>4.8900000000000006</v>
      </c>
      <c r="U78" s="5">
        <v>2001.405</v>
      </c>
      <c r="AB78" s="10">
        <v>0.05</v>
      </c>
      <c r="AC78" s="5">
        <v>7.03</v>
      </c>
      <c r="AL78" s="5" t="str">
        <f t="shared" si="9"/>
        <v/>
      </c>
      <c r="AN78" s="5" t="str">
        <f t="shared" si="10"/>
        <v/>
      </c>
      <c r="AP78" s="5" t="str">
        <f t="shared" si="11"/>
        <v/>
      </c>
      <c r="AS78" s="5">
        <f t="shared" si="12"/>
        <v>18077.984999999997</v>
      </c>
      <c r="AT78" s="11">
        <f>(AS78/$AS$269)*100</f>
        <v>0.27210517377475668</v>
      </c>
      <c r="AU78" s="5">
        <f t="shared" si="13"/>
        <v>272.10517377475668</v>
      </c>
    </row>
    <row r="79" spans="1:47" x14ac:dyDescent="0.25">
      <c r="A79" s="1" t="s">
        <v>152</v>
      </c>
      <c r="B79" s="1" t="s">
        <v>153</v>
      </c>
      <c r="C79" s="1" t="s">
        <v>154</v>
      </c>
      <c r="D79" s="1" t="s">
        <v>155</v>
      </c>
      <c r="E79" s="1" t="s">
        <v>73</v>
      </c>
      <c r="F79" s="1" t="s">
        <v>141</v>
      </c>
      <c r="G79" s="1" t="s">
        <v>54</v>
      </c>
      <c r="H79" s="1" t="s">
        <v>55</v>
      </c>
      <c r="I79" s="2">
        <v>123.76</v>
      </c>
      <c r="J79" s="2">
        <v>21.42</v>
      </c>
      <c r="K79" s="2">
        <f t="shared" si="14"/>
        <v>21.410000000000004</v>
      </c>
      <c r="L79" s="2">
        <f t="shared" si="15"/>
        <v>0.01</v>
      </c>
      <c r="P79" s="6">
        <v>0.55000000000000004</v>
      </c>
      <c r="Q79" s="5">
        <v>1209.0374999999999</v>
      </c>
      <c r="R79" s="7">
        <v>12.55</v>
      </c>
      <c r="S79" s="5">
        <v>13507.34</v>
      </c>
      <c r="T79" s="8">
        <v>8.31</v>
      </c>
      <c r="U79" s="5">
        <v>3405.99</v>
      </c>
      <c r="AL79" s="5" t="str">
        <f t="shared" si="9"/>
        <v/>
      </c>
      <c r="AN79" s="5" t="str">
        <f t="shared" si="10"/>
        <v/>
      </c>
      <c r="AP79" s="5" t="str">
        <f t="shared" si="11"/>
        <v/>
      </c>
      <c r="AR79" s="2">
        <v>0.01</v>
      </c>
      <c r="AS79" s="5">
        <f t="shared" si="12"/>
        <v>18122.3675</v>
      </c>
      <c r="AT79" s="11">
        <f>(AS79/$AS$269)*100</f>
        <v>0.27277320773291402</v>
      </c>
      <c r="AU79" s="5">
        <f t="shared" si="13"/>
        <v>272.77320773291399</v>
      </c>
    </row>
    <row r="80" spans="1:47" x14ac:dyDescent="0.25">
      <c r="A80" s="1" t="s">
        <v>156</v>
      </c>
      <c r="B80" s="1" t="s">
        <v>157</v>
      </c>
      <c r="C80" s="1" t="s">
        <v>111</v>
      </c>
      <c r="D80" s="1" t="s">
        <v>158</v>
      </c>
      <c r="E80" s="1" t="s">
        <v>84</v>
      </c>
      <c r="F80" s="1" t="s">
        <v>141</v>
      </c>
      <c r="G80" s="1" t="s">
        <v>54</v>
      </c>
      <c r="H80" s="1" t="s">
        <v>55</v>
      </c>
      <c r="I80" s="2">
        <v>113.15</v>
      </c>
      <c r="J80" s="2">
        <v>38.07</v>
      </c>
      <c r="K80" s="2">
        <f t="shared" si="14"/>
        <v>36.549999999999997</v>
      </c>
      <c r="L80" s="2">
        <f t="shared" si="15"/>
        <v>1.51</v>
      </c>
      <c r="P80" s="6">
        <v>26.54</v>
      </c>
      <c r="Q80" s="5">
        <v>74967.652500000011</v>
      </c>
      <c r="R80" s="7">
        <v>10.01</v>
      </c>
      <c r="S80" s="5">
        <v>13733.72</v>
      </c>
      <c r="AL80" s="5" t="str">
        <f t="shared" si="9"/>
        <v/>
      </c>
      <c r="AN80" s="5" t="str">
        <f t="shared" si="10"/>
        <v/>
      </c>
      <c r="AP80" s="5" t="str">
        <f t="shared" si="11"/>
        <v/>
      </c>
      <c r="AR80" s="2">
        <v>1.51</v>
      </c>
      <c r="AS80" s="5">
        <f t="shared" si="12"/>
        <v>88701.372500000012</v>
      </c>
      <c r="AT80" s="11">
        <f>(AS80/$AS$269)*100</f>
        <v>1.3351102115734652</v>
      </c>
      <c r="AU80" s="5">
        <f t="shared" si="13"/>
        <v>1335.1102115734652</v>
      </c>
    </row>
    <row r="81" spans="1:47" x14ac:dyDescent="0.25">
      <c r="A81" s="1" t="s">
        <v>156</v>
      </c>
      <c r="B81" s="1" t="s">
        <v>157</v>
      </c>
      <c r="C81" s="1" t="s">
        <v>111</v>
      </c>
      <c r="D81" s="1" t="s">
        <v>158</v>
      </c>
      <c r="E81" s="1" t="s">
        <v>79</v>
      </c>
      <c r="F81" s="1" t="s">
        <v>141</v>
      </c>
      <c r="G81" s="1" t="s">
        <v>54</v>
      </c>
      <c r="H81" s="1" t="s">
        <v>55</v>
      </c>
      <c r="I81" s="2">
        <v>113.15</v>
      </c>
      <c r="J81" s="2">
        <v>38.200000000000003</v>
      </c>
      <c r="K81" s="2">
        <f t="shared" si="14"/>
        <v>36.93</v>
      </c>
      <c r="L81" s="2">
        <f t="shared" si="15"/>
        <v>1.26</v>
      </c>
      <c r="N81" s="4">
        <v>17.47</v>
      </c>
      <c r="O81" s="5">
        <v>50465.8125</v>
      </c>
      <c r="P81" s="6">
        <v>19.32</v>
      </c>
      <c r="Q81" s="5">
        <v>51340.128750000003</v>
      </c>
      <c r="R81" s="7">
        <v>0.14000000000000001</v>
      </c>
      <c r="S81" s="5">
        <v>192.08</v>
      </c>
      <c r="AL81" s="5" t="str">
        <f t="shared" si="9"/>
        <v/>
      </c>
      <c r="AN81" s="5" t="str">
        <f t="shared" si="10"/>
        <v/>
      </c>
      <c r="AP81" s="5" t="str">
        <f t="shared" si="11"/>
        <v/>
      </c>
      <c r="AR81" s="2">
        <v>1.26</v>
      </c>
      <c r="AS81" s="5">
        <f t="shared" si="12"/>
        <v>101998.02125000001</v>
      </c>
      <c r="AT81" s="11">
        <f>(AS81/$AS$269)*100</f>
        <v>1.5352479436680904</v>
      </c>
      <c r="AU81" s="5">
        <f t="shared" si="13"/>
        <v>1535.2479436680903</v>
      </c>
    </row>
    <row r="82" spans="1:47" x14ac:dyDescent="0.25">
      <c r="A82" s="1" t="s">
        <v>156</v>
      </c>
      <c r="B82" s="1" t="s">
        <v>157</v>
      </c>
      <c r="C82" s="1" t="s">
        <v>111</v>
      </c>
      <c r="D82" s="1" t="s">
        <v>158</v>
      </c>
      <c r="E82" s="1" t="s">
        <v>81</v>
      </c>
      <c r="F82" s="1" t="s">
        <v>141</v>
      </c>
      <c r="G82" s="1" t="s">
        <v>54</v>
      </c>
      <c r="H82" s="1" t="s">
        <v>55</v>
      </c>
      <c r="I82" s="2">
        <v>113.15</v>
      </c>
      <c r="J82" s="2">
        <v>1.56</v>
      </c>
      <c r="K82" s="2">
        <f t="shared" si="14"/>
        <v>1.56</v>
      </c>
      <c r="L82" s="2">
        <f t="shared" si="15"/>
        <v>0</v>
      </c>
      <c r="N82" s="4">
        <v>0.88</v>
      </c>
      <c r="O82" s="5">
        <v>2890.8</v>
      </c>
      <c r="P82" s="6">
        <v>0.68</v>
      </c>
      <c r="Q82" s="5">
        <v>1993.08</v>
      </c>
      <c r="AL82" s="5" t="str">
        <f t="shared" si="9"/>
        <v/>
      </c>
      <c r="AN82" s="5" t="str">
        <f t="shared" si="10"/>
        <v/>
      </c>
      <c r="AP82" s="5" t="str">
        <f t="shared" si="11"/>
        <v/>
      </c>
      <c r="AS82" s="5">
        <f t="shared" si="12"/>
        <v>4883.88</v>
      </c>
      <c r="AT82" s="11">
        <f>(AS82/$AS$269)*100</f>
        <v>7.351090379237836E-2</v>
      </c>
      <c r="AU82" s="5">
        <f t="shared" si="13"/>
        <v>73.510903792378372</v>
      </c>
    </row>
    <row r="83" spans="1:47" x14ac:dyDescent="0.25">
      <c r="A83" s="1" t="s">
        <v>156</v>
      </c>
      <c r="B83" s="1" t="s">
        <v>157</v>
      </c>
      <c r="C83" s="1" t="s">
        <v>111</v>
      </c>
      <c r="D83" s="1" t="s">
        <v>158</v>
      </c>
      <c r="E83" s="1" t="s">
        <v>82</v>
      </c>
      <c r="F83" s="1" t="s">
        <v>141</v>
      </c>
      <c r="G83" s="1" t="s">
        <v>54</v>
      </c>
      <c r="H83" s="1" t="s">
        <v>55</v>
      </c>
      <c r="I83" s="2">
        <v>113.15</v>
      </c>
      <c r="J83" s="2">
        <v>0.16</v>
      </c>
      <c r="K83" s="2">
        <f t="shared" si="14"/>
        <v>0.16</v>
      </c>
      <c r="L83" s="2">
        <f t="shared" si="15"/>
        <v>0</v>
      </c>
      <c r="P83" s="6">
        <v>0.16</v>
      </c>
      <c r="Q83" s="5">
        <v>468.96</v>
      </c>
      <c r="AL83" s="5" t="str">
        <f t="shared" si="9"/>
        <v/>
      </c>
      <c r="AN83" s="5" t="str">
        <f t="shared" si="10"/>
        <v/>
      </c>
      <c r="AP83" s="5" t="str">
        <f t="shared" si="11"/>
        <v/>
      </c>
      <c r="AS83" s="5">
        <f t="shared" si="12"/>
        <v>468.96</v>
      </c>
      <c r="AT83" s="11">
        <f>(AS83/$AS$269)*100</f>
        <v>7.0586651274138082E-3</v>
      </c>
      <c r="AU83" s="5">
        <f t="shared" si="13"/>
        <v>7.0586651274138088</v>
      </c>
    </row>
    <row r="84" spans="1:47" x14ac:dyDescent="0.25">
      <c r="A84" s="1" t="s">
        <v>156</v>
      </c>
      <c r="B84" s="1" t="s">
        <v>157</v>
      </c>
      <c r="C84" s="1" t="s">
        <v>111</v>
      </c>
      <c r="D84" s="1" t="s">
        <v>158</v>
      </c>
      <c r="E84" s="1" t="s">
        <v>72</v>
      </c>
      <c r="F84" s="1" t="s">
        <v>141</v>
      </c>
      <c r="G84" s="1" t="s">
        <v>54</v>
      </c>
      <c r="H84" s="1" t="s">
        <v>55</v>
      </c>
      <c r="I84" s="2">
        <v>113.15</v>
      </c>
      <c r="J84" s="2">
        <v>14.25</v>
      </c>
      <c r="K84" s="2">
        <f t="shared" si="14"/>
        <v>13.129999999999999</v>
      </c>
      <c r="L84" s="2">
        <f t="shared" si="15"/>
        <v>1.1200000000000001</v>
      </c>
      <c r="P84" s="6">
        <v>3.77</v>
      </c>
      <c r="Q84" s="5">
        <v>11049.87</v>
      </c>
      <c r="R84" s="7">
        <v>8.58</v>
      </c>
      <c r="S84" s="5">
        <v>11771.76</v>
      </c>
      <c r="T84" s="8">
        <v>0.78</v>
      </c>
      <c r="U84" s="5">
        <v>321.048</v>
      </c>
      <c r="AL84" s="5" t="str">
        <f t="shared" si="9"/>
        <v/>
      </c>
      <c r="AN84" s="5" t="str">
        <f t="shared" si="10"/>
        <v/>
      </c>
      <c r="AP84" s="5" t="str">
        <f t="shared" si="11"/>
        <v/>
      </c>
      <c r="AR84" s="2">
        <v>1.1200000000000001</v>
      </c>
      <c r="AS84" s="5">
        <f t="shared" si="12"/>
        <v>23142.678</v>
      </c>
      <c r="AT84" s="11">
        <f>(AS84/$AS$269)*100</f>
        <v>0.34833762827014403</v>
      </c>
      <c r="AU84" s="5">
        <f t="shared" si="13"/>
        <v>348.33762827014402</v>
      </c>
    </row>
    <row r="85" spans="1:47" x14ac:dyDescent="0.25">
      <c r="A85" s="1" t="s">
        <v>156</v>
      </c>
      <c r="B85" s="1" t="s">
        <v>157</v>
      </c>
      <c r="C85" s="1" t="s">
        <v>111</v>
      </c>
      <c r="D85" s="1" t="s">
        <v>158</v>
      </c>
      <c r="E85" s="1" t="s">
        <v>73</v>
      </c>
      <c r="F85" s="1" t="s">
        <v>141</v>
      </c>
      <c r="G85" s="1" t="s">
        <v>54</v>
      </c>
      <c r="H85" s="1" t="s">
        <v>55</v>
      </c>
      <c r="I85" s="2">
        <v>113.15</v>
      </c>
      <c r="J85" s="2">
        <v>17.09</v>
      </c>
      <c r="K85" s="2">
        <f t="shared" si="14"/>
        <v>17.100000000000001</v>
      </c>
      <c r="L85" s="2">
        <f t="shared" si="15"/>
        <v>0</v>
      </c>
      <c r="R85" s="7">
        <v>13.09</v>
      </c>
      <c r="S85" s="5">
        <v>17959.48</v>
      </c>
      <c r="T85" s="8">
        <v>4.01</v>
      </c>
      <c r="U85" s="5">
        <v>1650.5160000000001</v>
      </c>
      <c r="AL85" s="5" t="str">
        <f t="shared" si="9"/>
        <v/>
      </c>
      <c r="AN85" s="5" t="str">
        <f t="shared" si="10"/>
        <v/>
      </c>
      <c r="AP85" s="5" t="str">
        <f t="shared" si="11"/>
        <v/>
      </c>
      <c r="AS85" s="5">
        <f t="shared" si="12"/>
        <v>19609.995999999999</v>
      </c>
      <c r="AT85" s="11">
        <f>(AS85/$AS$269)*100</f>
        <v>0.29516460873832367</v>
      </c>
      <c r="AU85" s="5">
        <f t="shared" si="13"/>
        <v>295.16460873832364</v>
      </c>
    </row>
    <row r="86" spans="1:47" x14ac:dyDescent="0.25">
      <c r="A86" s="1" t="s">
        <v>159</v>
      </c>
      <c r="B86" s="1" t="s">
        <v>64</v>
      </c>
      <c r="C86" s="1" t="s">
        <v>65</v>
      </c>
      <c r="D86" s="1" t="s">
        <v>403</v>
      </c>
      <c r="E86" s="1" t="s">
        <v>60</v>
      </c>
      <c r="F86" s="1" t="s">
        <v>160</v>
      </c>
      <c r="G86" s="1" t="s">
        <v>54</v>
      </c>
      <c r="H86" s="1" t="s">
        <v>55</v>
      </c>
      <c r="I86" s="2">
        <v>240</v>
      </c>
      <c r="J86" s="2">
        <v>0.04</v>
      </c>
      <c r="K86" s="2">
        <f t="shared" si="14"/>
        <v>0.03</v>
      </c>
      <c r="L86" s="2">
        <f t="shared" si="15"/>
        <v>0</v>
      </c>
      <c r="P86" s="6">
        <v>0.01</v>
      </c>
      <c r="Q86" s="5">
        <v>21.982500000000002</v>
      </c>
      <c r="R86" s="7">
        <v>0.02</v>
      </c>
      <c r="S86" s="5">
        <v>17.149999999999999</v>
      </c>
      <c r="AL86" s="5" t="str">
        <f t="shared" si="9"/>
        <v/>
      </c>
      <c r="AN86" s="5" t="str">
        <f t="shared" si="10"/>
        <v/>
      </c>
      <c r="AP86" s="5" t="str">
        <f t="shared" si="11"/>
        <v/>
      </c>
      <c r="AS86" s="5">
        <f t="shared" si="12"/>
        <v>39.1325</v>
      </c>
      <c r="AT86" s="11">
        <f>(AS86/$AS$269)*100</f>
        <v>5.8901231042843922E-4</v>
      </c>
      <c r="AU86" s="5">
        <f t="shared" si="13"/>
        <v>0.58901231042843916</v>
      </c>
    </row>
    <row r="87" spans="1:47" x14ac:dyDescent="0.25">
      <c r="A87" s="1" t="s">
        <v>159</v>
      </c>
      <c r="B87" s="1" t="s">
        <v>64</v>
      </c>
      <c r="C87" s="1" t="s">
        <v>65</v>
      </c>
      <c r="D87" s="1" t="s">
        <v>403</v>
      </c>
      <c r="E87" s="1" t="s">
        <v>61</v>
      </c>
      <c r="F87" s="1" t="s">
        <v>160</v>
      </c>
      <c r="G87" s="1" t="s">
        <v>54</v>
      </c>
      <c r="H87" s="1" t="s">
        <v>55</v>
      </c>
      <c r="I87" s="2">
        <v>240</v>
      </c>
      <c r="J87" s="2">
        <v>0.04</v>
      </c>
      <c r="K87" s="2">
        <f t="shared" si="14"/>
        <v>0.04</v>
      </c>
      <c r="L87" s="2">
        <f t="shared" si="15"/>
        <v>0</v>
      </c>
      <c r="P87" s="6">
        <v>0.04</v>
      </c>
      <c r="Q87" s="5">
        <v>73.275000000000006</v>
      </c>
      <c r="AL87" s="5" t="str">
        <f t="shared" si="9"/>
        <v/>
      </c>
      <c r="AN87" s="5" t="str">
        <f t="shared" si="10"/>
        <v/>
      </c>
      <c r="AP87" s="5" t="str">
        <f t="shared" si="11"/>
        <v/>
      </c>
      <c r="AS87" s="5">
        <f t="shared" si="12"/>
        <v>73.275000000000006</v>
      </c>
      <c r="AT87" s="11">
        <f>(AS87/$AS$269)*100</f>
        <v>1.1029164261584076E-3</v>
      </c>
      <c r="AU87" s="5">
        <f t="shared" si="13"/>
        <v>1.1029164261584077</v>
      </c>
    </row>
    <row r="88" spans="1:47" x14ac:dyDescent="0.25">
      <c r="A88" s="1" t="s">
        <v>159</v>
      </c>
      <c r="B88" s="1" t="s">
        <v>64</v>
      </c>
      <c r="C88" s="1" t="s">
        <v>65</v>
      </c>
      <c r="D88" s="1" t="s">
        <v>403</v>
      </c>
      <c r="E88" s="1" t="s">
        <v>52</v>
      </c>
      <c r="F88" s="1" t="s">
        <v>160</v>
      </c>
      <c r="G88" s="1" t="s">
        <v>54</v>
      </c>
      <c r="H88" s="1" t="s">
        <v>55</v>
      </c>
      <c r="I88" s="2">
        <v>240</v>
      </c>
      <c r="J88" s="2">
        <v>40.71</v>
      </c>
      <c r="K88" s="2">
        <f t="shared" si="14"/>
        <v>39.999999999999993</v>
      </c>
      <c r="L88" s="2">
        <f t="shared" si="15"/>
        <v>0</v>
      </c>
      <c r="N88" s="4">
        <v>0.65</v>
      </c>
      <c r="O88" s="5">
        <v>1868.34375</v>
      </c>
      <c r="P88" s="6">
        <v>37.659999999999997</v>
      </c>
      <c r="Q88" s="5">
        <v>87673.537500000006</v>
      </c>
      <c r="R88" s="7">
        <v>1.69</v>
      </c>
      <c r="S88" s="5">
        <v>1747.585</v>
      </c>
      <c r="AL88" s="5" t="str">
        <f t="shared" si="9"/>
        <v/>
      </c>
      <c r="AN88" s="5" t="str">
        <f t="shared" si="10"/>
        <v/>
      </c>
      <c r="AP88" s="5" t="str">
        <f t="shared" si="11"/>
        <v/>
      </c>
      <c r="AS88" s="5">
        <f t="shared" si="12"/>
        <v>91289.466250000012</v>
      </c>
      <c r="AT88" s="11">
        <f>(AS88/$AS$269)*100</f>
        <v>1.3740655320690356</v>
      </c>
      <c r="AU88" s="5">
        <f t="shared" si="13"/>
        <v>1374.0655320690355</v>
      </c>
    </row>
    <row r="89" spans="1:47" x14ac:dyDescent="0.25">
      <c r="A89" s="1" t="s">
        <v>159</v>
      </c>
      <c r="B89" s="1" t="s">
        <v>64</v>
      </c>
      <c r="C89" s="1" t="s">
        <v>65</v>
      </c>
      <c r="D89" s="1" t="s">
        <v>403</v>
      </c>
      <c r="E89" s="1" t="s">
        <v>117</v>
      </c>
      <c r="F89" s="1" t="s">
        <v>160</v>
      </c>
      <c r="G89" s="1" t="s">
        <v>54</v>
      </c>
      <c r="H89" s="1" t="s">
        <v>55</v>
      </c>
      <c r="I89" s="2">
        <v>240</v>
      </c>
      <c r="J89" s="2">
        <v>39.14</v>
      </c>
      <c r="K89" s="2">
        <f t="shared" si="14"/>
        <v>39.120000000000005</v>
      </c>
      <c r="L89" s="2">
        <f t="shared" si="15"/>
        <v>0</v>
      </c>
      <c r="P89" s="6">
        <v>31.77</v>
      </c>
      <c r="Q89" s="5">
        <v>75246.097500000003</v>
      </c>
      <c r="R89" s="7">
        <v>1.68</v>
      </c>
      <c r="S89" s="5">
        <v>1536.64</v>
      </c>
      <c r="T89" s="8">
        <v>0.11</v>
      </c>
      <c r="U89" s="5">
        <v>33.442500000000003</v>
      </c>
      <c r="Z89" s="9">
        <v>3.29</v>
      </c>
      <c r="AA89" s="5">
        <v>473.34375</v>
      </c>
      <c r="AB89" s="10">
        <v>2.27</v>
      </c>
      <c r="AC89" s="5">
        <v>291.005</v>
      </c>
      <c r="AL89" s="5" t="str">
        <f t="shared" si="9"/>
        <v/>
      </c>
      <c r="AN89" s="5" t="str">
        <f t="shared" si="10"/>
        <v/>
      </c>
      <c r="AP89" s="5" t="str">
        <f t="shared" si="11"/>
        <v/>
      </c>
      <c r="AS89" s="5">
        <f t="shared" si="12"/>
        <v>77580.528750000012</v>
      </c>
      <c r="AT89" s="11">
        <f>(AS89/$AS$269)*100</f>
        <v>1.1677221359048735</v>
      </c>
      <c r="AU89" s="5">
        <f t="shared" si="13"/>
        <v>1167.7221359048735</v>
      </c>
    </row>
    <row r="90" spans="1:47" x14ac:dyDescent="0.25">
      <c r="A90" s="1" t="s">
        <v>159</v>
      </c>
      <c r="B90" s="1" t="s">
        <v>64</v>
      </c>
      <c r="C90" s="1" t="s">
        <v>65</v>
      </c>
      <c r="D90" s="1" t="s">
        <v>403</v>
      </c>
      <c r="E90" s="1" t="s">
        <v>106</v>
      </c>
      <c r="F90" s="1" t="s">
        <v>160</v>
      </c>
      <c r="G90" s="1" t="s">
        <v>54</v>
      </c>
      <c r="H90" s="1" t="s">
        <v>55</v>
      </c>
      <c r="I90" s="2">
        <v>240</v>
      </c>
      <c r="J90" s="2">
        <v>39.94</v>
      </c>
      <c r="K90" s="2">
        <f t="shared" si="14"/>
        <v>39.18</v>
      </c>
      <c r="L90" s="2">
        <f t="shared" si="15"/>
        <v>0</v>
      </c>
      <c r="P90" s="6">
        <v>39.18</v>
      </c>
      <c r="Q90" s="5">
        <v>100482.00750000001</v>
      </c>
      <c r="AL90" s="5" t="str">
        <f t="shared" si="9"/>
        <v/>
      </c>
      <c r="AN90" s="5" t="str">
        <f t="shared" si="10"/>
        <v/>
      </c>
      <c r="AP90" s="5" t="str">
        <f t="shared" si="11"/>
        <v/>
      </c>
      <c r="AS90" s="5">
        <f t="shared" si="12"/>
        <v>100482.00750000001</v>
      </c>
      <c r="AT90" s="11">
        <f>(AS90/$AS$269)*100</f>
        <v>1.5124292951910245</v>
      </c>
      <c r="AU90" s="5">
        <f t="shared" si="13"/>
        <v>1512.4292951910245</v>
      </c>
    </row>
    <row r="91" spans="1:47" x14ac:dyDescent="0.25">
      <c r="A91" s="1" t="s">
        <v>159</v>
      </c>
      <c r="B91" s="1" t="s">
        <v>64</v>
      </c>
      <c r="C91" s="1" t="s">
        <v>65</v>
      </c>
      <c r="D91" s="1" t="s">
        <v>403</v>
      </c>
      <c r="E91" s="1" t="s">
        <v>82</v>
      </c>
      <c r="F91" s="1" t="s">
        <v>160</v>
      </c>
      <c r="G91" s="1" t="s">
        <v>54</v>
      </c>
      <c r="H91" s="1" t="s">
        <v>55</v>
      </c>
      <c r="I91" s="2">
        <v>240</v>
      </c>
      <c r="J91" s="2">
        <v>40.81</v>
      </c>
      <c r="K91" s="2">
        <f t="shared" si="14"/>
        <v>40</v>
      </c>
      <c r="L91" s="2">
        <f t="shared" si="15"/>
        <v>0</v>
      </c>
      <c r="N91" s="4">
        <v>10.73</v>
      </c>
      <c r="O91" s="5">
        <v>30842.043750000001</v>
      </c>
      <c r="P91" s="6">
        <v>29.27</v>
      </c>
      <c r="Q91" s="5">
        <v>75066.573749999996</v>
      </c>
      <c r="AL91" s="5" t="str">
        <f t="shared" si="9"/>
        <v/>
      </c>
      <c r="AN91" s="5" t="str">
        <f t="shared" si="10"/>
        <v/>
      </c>
      <c r="AP91" s="5" t="str">
        <f t="shared" si="11"/>
        <v/>
      </c>
      <c r="AS91" s="5">
        <f t="shared" si="12"/>
        <v>105908.61749999999</v>
      </c>
      <c r="AT91" s="11">
        <f>(AS91/$AS$269)*100</f>
        <v>1.5941092311494751</v>
      </c>
      <c r="AU91" s="5">
        <f t="shared" si="13"/>
        <v>1594.1092311494751</v>
      </c>
    </row>
    <row r="92" spans="1:47" x14ac:dyDescent="0.25">
      <c r="A92" s="1" t="s">
        <v>159</v>
      </c>
      <c r="B92" s="1" t="s">
        <v>64</v>
      </c>
      <c r="C92" s="1" t="s">
        <v>65</v>
      </c>
      <c r="D92" s="1" t="s">
        <v>403</v>
      </c>
      <c r="E92" s="1" t="s">
        <v>81</v>
      </c>
      <c r="F92" s="1" t="s">
        <v>160</v>
      </c>
      <c r="G92" s="1" t="s">
        <v>54</v>
      </c>
      <c r="H92" s="1" t="s">
        <v>55</v>
      </c>
      <c r="I92" s="2">
        <v>240</v>
      </c>
      <c r="J92" s="2">
        <v>38.6</v>
      </c>
      <c r="K92" s="2">
        <f t="shared" si="14"/>
        <v>29.5</v>
      </c>
      <c r="L92" s="2">
        <f t="shared" si="15"/>
        <v>0</v>
      </c>
      <c r="P92" s="6">
        <v>27.08</v>
      </c>
      <c r="Q92" s="5">
        <v>66024.438750000001</v>
      </c>
      <c r="R92" s="7">
        <v>2.42</v>
      </c>
      <c r="S92" s="5">
        <v>2903.4949999999999</v>
      </c>
      <c r="AL92" s="5" t="str">
        <f t="shared" si="9"/>
        <v/>
      </c>
      <c r="AN92" s="5" t="str">
        <f t="shared" si="10"/>
        <v/>
      </c>
      <c r="AP92" s="5" t="str">
        <f t="shared" si="11"/>
        <v/>
      </c>
      <c r="AS92" s="5">
        <f t="shared" si="12"/>
        <v>68927.933749999997</v>
      </c>
      <c r="AT92" s="11">
        <f>(AS92/$AS$269)*100</f>
        <v>1.0374855046609823</v>
      </c>
      <c r="AU92" s="5">
        <f t="shared" si="13"/>
        <v>1037.4855046609823</v>
      </c>
    </row>
    <row r="93" spans="1:47" x14ac:dyDescent="0.25">
      <c r="A93" s="1" t="s">
        <v>159</v>
      </c>
      <c r="B93" s="1" t="s">
        <v>64</v>
      </c>
      <c r="C93" s="1" t="s">
        <v>65</v>
      </c>
      <c r="D93" s="1" t="s">
        <v>403</v>
      </c>
      <c r="E93" s="1" t="s">
        <v>108</v>
      </c>
      <c r="F93" s="1" t="s">
        <v>160</v>
      </c>
      <c r="G93" s="1" t="s">
        <v>54</v>
      </c>
      <c r="H93" s="1" t="s">
        <v>55</v>
      </c>
      <c r="I93" s="2">
        <v>240</v>
      </c>
      <c r="J93" s="2">
        <v>38.76</v>
      </c>
      <c r="K93" s="2">
        <f t="shared" si="14"/>
        <v>6.06</v>
      </c>
      <c r="L93" s="2">
        <f t="shared" si="15"/>
        <v>0</v>
      </c>
      <c r="P93" s="6">
        <v>4.8499999999999996</v>
      </c>
      <c r="Q93" s="5">
        <v>12438.43125</v>
      </c>
      <c r="R93" s="7">
        <v>1.21</v>
      </c>
      <c r="S93" s="5">
        <v>1452.605</v>
      </c>
      <c r="AL93" s="5" t="str">
        <f t="shared" si="9"/>
        <v/>
      </c>
      <c r="AN93" s="5" t="str">
        <f t="shared" si="10"/>
        <v/>
      </c>
      <c r="AP93" s="5" t="str">
        <f t="shared" si="11"/>
        <v/>
      </c>
      <c r="AS93" s="5">
        <f t="shared" si="12"/>
        <v>13891.036249999999</v>
      </c>
      <c r="AT93" s="11">
        <f>(AS93/$AS$269)*100</f>
        <v>0.20908429964499334</v>
      </c>
      <c r="AU93" s="5">
        <f t="shared" si="13"/>
        <v>209.08429964499334</v>
      </c>
    </row>
    <row r="94" spans="1:47" x14ac:dyDescent="0.25">
      <c r="A94" s="1" t="s">
        <v>161</v>
      </c>
      <c r="B94" s="1" t="s">
        <v>162</v>
      </c>
      <c r="C94" s="1" t="s">
        <v>163</v>
      </c>
      <c r="D94" s="1" t="s">
        <v>164</v>
      </c>
      <c r="E94" s="1" t="s">
        <v>79</v>
      </c>
      <c r="F94" s="1" t="s">
        <v>160</v>
      </c>
      <c r="G94" s="1" t="s">
        <v>54</v>
      </c>
      <c r="H94" s="1" t="s">
        <v>55</v>
      </c>
      <c r="I94" s="2">
        <v>5</v>
      </c>
      <c r="J94" s="2">
        <v>4.9000000000000004</v>
      </c>
      <c r="K94" s="2">
        <f t="shared" si="14"/>
        <v>4.8899999999999997</v>
      </c>
      <c r="L94" s="2">
        <f t="shared" si="15"/>
        <v>0</v>
      </c>
      <c r="P94" s="6">
        <v>0.76</v>
      </c>
      <c r="Q94" s="5">
        <v>1670.67</v>
      </c>
      <c r="Z94" s="9">
        <v>1.58</v>
      </c>
      <c r="AA94" s="5">
        <v>195.73124999999999</v>
      </c>
      <c r="AB94" s="10">
        <v>2.5499999999999998</v>
      </c>
      <c r="AC94" s="5">
        <v>286.01</v>
      </c>
      <c r="AL94" s="5" t="str">
        <f t="shared" si="9"/>
        <v/>
      </c>
      <c r="AN94" s="5" t="str">
        <f t="shared" si="10"/>
        <v/>
      </c>
      <c r="AP94" s="5" t="str">
        <f t="shared" si="11"/>
        <v/>
      </c>
      <c r="AS94" s="5">
        <f t="shared" si="12"/>
        <v>2152.4112500000001</v>
      </c>
      <c r="AT94" s="11">
        <f>(AS94/$AS$269)*100</f>
        <v>3.2397539726689198E-2</v>
      </c>
      <c r="AU94" s="5">
        <f t="shared" si="13"/>
        <v>32.397539726689196</v>
      </c>
    </row>
    <row r="95" spans="1:47" x14ac:dyDescent="0.25">
      <c r="A95" s="1" t="s">
        <v>165</v>
      </c>
      <c r="B95" s="1" t="s">
        <v>138</v>
      </c>
      <c r="C95" s="1" t="s">
        <v>139</v>
      </c>
      <c r="D95" s="1" t="s">
        <v>140</v>
      </c>
      <c r="E95" s="1" t="s">
        <v>60</v>
      </c>
      <c r="F95" s="1" t="s">
        <v>160</v>
      </c>
      <c r="G95" s="1" t="s">
        <v>54</v>
      </c>
      <c r="H95" s="1" t="s">
        <v>55</v>
      </c>
      <c r="I95" s="2">
        <v>80</v>
      </c>
      <c r="J95" s="2">
        <v>38</v>
      </c>
      <c r="K95" s="2">
        <f t="shared" si="14"/>
        <v>38.000000000000007</v>
      </c>
      <c r="L95" s="2">
        <f t="shared" si="15"/>
        <v>0</v>
      </c>
      <c r="P95" s="6">
        <v>10.73</v>
      </c>
      <c r="Q95" s="5">
        <v>25507.0275</v>
      </c>
      <c r="R95" s="7">
        <v>22.14</v>
      </c>
      <c r="S95" s="5">
        <v>24234.665000000001</v>
      </c>
      <c r="T95" s="8">
        <v>5.13</v>
      </c>
      <c r="U95" s="5">
        <v>1648.4580000000001</v>
      </c>
      <c r="AL95" s="5" t="str">
        <f t="shared" si="9"/>
        <v/>
      </c>
      <c r="AN95" s="5" t="str">
        <f t="shared" si="10"/>
        <v/>
      </c>
      <c r="AP95" s="5" t="str">
        <f t="shared" si="11"/>
        <v/>
      </c>
      <c r="AS95" s="5">
        <f t="shared" si="12"/>
        <v>51390.150500000003</v>
      </c>
      <c r="AT95" s="11">
        <f>(AS95/$AS$269)*100</f>
        <v>0.77351130848451322</v>
      </c>
      <c r="AU95" s="5">
        <f t="shared" si="13"/>
        <v>773.51130848451317</v>
      </c>
    </row>
    <row r="96" spans="1:47" x14ac:dyDescent="0.25">
      <c r="A96" s="1" t="s">
        <v>165</v>
      </c>
      <c r="B96" s="1" t="s">
        <v>138</v>
      </c>
      <c r="C96" s="1" t="s">
        <v>139</v>
      </c>
      <c r="D96" s="1" t="s">
        <v>140</v>
      </c>
      <c r="E96" s="1" t="s">
        <v>61</v>
      </c>
      <c r="F96" s="1" t="s">
        <v>160</v>
      </c>
      <c r="G96" s="1" t="s">
        <v>54</v>
      </c>
      <c r="H96" s="1" t="s">
        <v>55</v>
      </c>
      <c r="I96" s="2">
        <v>80</v>
      </c>
      <c r="J96" s="2">
        <v>39.85</v>
      </c>
      <c r="K96" s="2">
        <f t="shared" si="14"/>
        <v>39.849999999999994</v>
      </c>
      <c r="L96" s="2">
        <f t="shared" si="15"/>
        <v>0</v>
      </c>
      <c r="P96" s="6">
        <v>23.06</v>
      </c>
      <c r="Q96" s="5">
        <v>44206.807500000003</v>
      </c>
      <c r="R96" s="7">
        <v>16.79</v>
      </c>
      <c r="S96" s="5">
        <v>15476.16</v>
      </c>
      <c r="AL96" s="5" t="str">
        <f t="shared" si="9"/>
        <v/>
      </c>
      <c r="AN96" s="5" t="str">
        <f t="shared" si="10"/>
        <v/>
      </c>
      <c r="AP96" s="5" t="str">
        <f t="shared" si="11"/>
        <v/>
      </c>
      <c r="AS96" s="5">
        <f t="shared" si="12"/>
        <v>59682.967499999999</v>
      </c>
      <c r="AT96" s="11">
        <f>(AS96/$AS$269)*100</f>
        <v>0.89833265394238659</v>
      </c>
      <c r="AU96" s="5">
        <f t="shared" si="13"/>
        <v>898.33265394238663</v>
      </c>
    </row>
    <row r="97" spans="1:47" x14ac:dyDescent="0.25">
      <c r="A97" s="1" t="s">
        <v>166</v>
      </c>
      <c r="B97" s="1" t="s">
        <v>162</v>
      </c>
      <c r="C97" s="1" t="s">
        <v>163</v>
      </c>
      <c r="D97" s="1" t="s">
        <v>164</v>
      </c>
      <c r="E97" s="1" t="s">
        <v>72</v>
      </c>
      <c r="F97" s="1" t="s">
        <v>160</v>
      </c>
      <c r="G97" s="1" t="s">
        <v>54</v>
      </c>
      <c r="H97" s="1" t="s">
        <v>55</v>
      </c>
      <c r="I97" s="2">
        <v>75</v>
      </c>
      <c r="J97" s="2">
        <v>40.909999999999997</v>
      </c>
      <c r="K97" s="2">
        <f t="shared" si="14"/>
        <v>36.07</v>
      </c>
      <c r="L97" s="2">
        <f t="shared" si="15"/>
        <v>3.93</v>
      </c>
      <c r="N97" s="4">
        <v>4.4400000000000004</v>
      </c>
      <c r="O97" s="5">
        <v>12762.225</v>
      </c>
      <c r="P97" s="6">
        <v>31.63</v>
      </c>
      <c r="Q97" s="5">
        <v>80444.958749999991</v>
      </c>
      <c r="AL97" s="5" t="str">
        <f t="shared" si="9"/>
        <v/>
      </c>
      <c r="AN97" s="5" t="str">
        <f t="shared" si="10"/>
        <v/>
      </c>
      <c r="AP97" s="5" t="str">
        <f t="shared" si="11"/>
        <v/>
      </c>
      <c r="AR97" s="2">
        <v>3.93</v>
      </c>
      <c r="AS97" s="5">
        <f t="shared" si="12"/>
        <v>93207.183749999997</v>
      </c>
      <c r="AT97" s="11">
        <f>(AS97/$AS$269)*100</f>
        <v>1.4029305219220742</v>
      </c>
      <c r="AU97" s="5">
        <f t="shared" si="13"/>
        <v>1402.9305219220744</v>
      </c>
    </row>
    <row r="98" spans="1:47" x14ac:dyDescent="0.25">
      <c r="A98" s="1" t="s">
        <v>166</v>
      </c>
      <c r="B98" s="1" t="s">
        <v>162</v>
      </c>
      <c r="C98" s="1" t="s">
        <v>163</v>
      </c>
      <c r="D98" s="1" t="s">
        <v>164</v>
      </c>
      <c r="E98" s="1" t="s">
        <v>73</v>
      </c>
      <c r="F98" s="1" t="s">
        <v>160</v>
      </c>
      <c r="G98" s="1" t="s">
        <v>54</v>
      </c>
      <c r="H98" s="1" t="s">
        <v>55</v>
      </c>
      <c r="I98" s="2">
        <v>75</v>
      </c>
      <c r="J98" s="2">
        <v>0.02</v>
      </c>
      <c r="K98" s="2">
        <f t="shared" si="14"/>
        <v>0.02</v>
      </c>
      <c r="L98" s="2">
        <f t="shared" si="15"/>
        <v>0</v>
      </c>
      <c r="N98" s="4">
        <v>0.01</v>
      </c>
      <c r="O98" s="5">
        <v>28.743749999999999</v>
      </c>
      <c r="P98" s="6">
        <v>0.01</v>
      </c>
      <c r="Q98" s="5">
        <v>25.646249999999998</v>
      </c>
      <c r="AL98" s="5" t="str">
        <f t="shared" si="9"/>
        <v/>
      </c>
      <c r="AN98" s="5" t="str">
        <f t="shared" si="10"/>
        <v/>
      </c>
      <c r="AP98" s="5" t="str">
        <f t="shared" si="11"/>
        <v/>
      </c>
      <c r="AS98" s="5">
        <f t="shared" si="12"/>
        <v>54.39</v>
      </c>
      <c r="AT98" s="11">
        <f>(AS98/$AS$269)*100</f>
        <v>8.1866427047090813E-4</v>
      </c>
      <c r="AU98" s="5">
        <f t="shared" si="13"/>
        <v>0.81866427047090817</v>
      </c>
    </row>
    <row r="99" spans="1:47" x14ac:dyDescent="0.25">
      <c r="A99" s="1" t="s">
        <v>166</v>
      </c>
      <c r="B99" s="1" t="s">
        <v>162</v>
      </c>
      <c r="C99" s="1" t="s">
        <v>163</v>
      </c>
      <c r="D99" s="1" t="s">
        <v>164</v>
      </c>
      <c r="E99" s="1" t="s">
        <v>79</v>
      </c>
      <c r="F99" s="1" t="s">
        <v>160</v>
      </c>
      <c r="G99" s="1" t="s">
        <v>54</v>
      </c>
      <c r="H99" s="1" t="s">
        <v>55</v>
      </c>
      <c r="I99" s="2">
        <v>75</v>
      </c>
      <c r="J99" s="2">
        <v>33.99</v>
      </c>
      <c r="K99" s="2">
        <f t="shared" si="14"/>
        <v>32.64</v>
      </c>
      <c r="L99" s="2">
        <f t="shared" si="15"/>
        <v>1.35</v>
      </c>
      <c r="P99" s="6">
        <v>32.58</v>
      </c>
      <c r="Q99" s="5">
        <v>76319.576249999998</v>
      </c>
      <c r="AB99" s="10">
        <v>0.06</v>
      </c>
      <c r="AC99" s="5">
        <v>6.66</v>
      </c>
      <c r="AL99" s="5" t="str">
        <f t="shared" si="9"/>
        <v/>
      </c>
      <c r="AN99" s="5" t="str">
        <f t="shared" si="10"/>
        <v/>
      </c>
      <c r="AP99" s="5" t="str">
        <f t="shared" si="11"/>
        <v/>
      </c>
      <c r="AR99" s="2">
        <v>1.35</v>
      </c>
      <c r="AS99" s="5">
        <f t="shared" si="12"/>
        <v>76326.236250000002</v>
      </c>
      <c r="AT99" s="11">
        <f>(AS99/$AS$269)*100</f>
        <v>1.148842848269837</v>
      </c>
      <c r="AU99" s="5">
        <f t="shared" si="13"/>
        <v>1148.8428482698368</v>
      </c>
    </row>
    <row r="100" spans="1:47" x14ac:dyDescent="0.25">
      <c r="A100" s="1" t="s">
        <v>167</v>
      </c>
      <c r="B100" s="1" t="s">
        <v>168</v>
      </c>
      <c r="C100" s="1" t="s">
        <v>169</v>
      </c>
      <c r="D100" s="1" t="s">
        <v>121</v>
      </c>
      <c r="E100" s="1" t="s">
        <v>73</v>
      </c>
      <c r="F100" s="1" t="s">
        <v>160</v>
      </c>
      <c r="G100" s="1" t="s">
        <v>54</v>
      </c>
      <c r="H100" s="1" t="s">
        <v>55</v>
      </c>
      <c r="I100" s="2">
        <v>80</v>
      </c>
      <c r="J100" s="2">
        <v>38.96</v>
      </c>
      <c r="K100" s="2">
        <f t="shared" si="14"/>
        <v>38.96</v>
      </c>
      <c r="L100" s="2">
        <f t="shared" si="15"/>
        <v>0</v>
      </c>
      <c r="N100" s="4">
        <v>4.38</v>
      </c>
      <c r="O100" s="5">
        <v>12291.365</v>
      </c>
      <c r="P100" s="6">
        <v>32.89</v>
      </c>
      <c r="Q100" s="5">
        <v>77733.783750000002</v>
      </c>
      <c r="R100" s="7">
        <v>1.69</v>
      </c>
      <c r="S100" s="5">
        <v>1996.26</v>
      </c>
      <c r="AL100" s="5" t="str">
        <f t="shared" si="9"/>
        <v/>
      </c>
      <c r="AN100" s="5" t="str">
        <f t="shared" si="10"/>
        <v/>
      </c>
      <c r="AP100" s="5" t="str">
        <f t="shared" si="11"/>
        <v/>
      </c>
      <c r="AS100" s="5">
        <f t="shared" si="12"/>
        <v>92021.408750000002</v>
      </c>
      <c r="AT100" s="11">
        <f>(AS100/$AS$269)*100</f>
        <v>1.3850825420486117</v>
      </c>
      <c r="AU100" s="5">
        <f t="shared" si="13"/>
        <v>1385.0825420486117</v>
      </c>
    </row>
    <row r="101" spans="1:47" x14ac:dyDescent="0.25">
      <c r="A101" s="1" t="s">
        <v>167</v>
      </c>
      <c r="B101" s="1" t="s">
        <v>168</v>
      </c>
      <c r="C101" s="1" t="s">
        <v>169</v>
      </c>
      <c r="D101" s="1" t="s">
        <v>121</v>
      </c>
      <c r="E101" s="1" t="s">
        <v>84</v>
      </c>
      <c r="F101" s="1" t="s">
        <v>160</v>
      </c>
      <c r="G101" s="1" t="s">
        <v>54</v>
      </c>
      <c r="H101" s="1" t="s">
        <v>55</v>
      </c>
      <c r="I101" s="2">
        <v>80</v>
      </c>
      <c r="J101" s="2">
        <v>37.43</v>
      </c>
      <c r="K101" s="2">
        <f t="shared" si="14"/>
        <v>37.43</v>
      </c>
      <c r="L101" s="2">
        <f t="shared" si="15"/>
        <v>0</v>
      </c>
      <c r="P101" s="6">
        <v>15.33</v>
      </c>
      <c r="Q101" s="5">
        <v>36425.002500000002</v>
      </c>
      <c r="R101" s="7">
        <v>21.16</v>
      </c>
      <c r="S101" s="5">
        <v>24152.345000000001</v>
      </c>
      <c r="T101" s="8">
        <v>0.94000000000000006</v>
      </c>
      <c r="U101" s="5">
        <v>336.99750000000012</v>
      </c>
      <c r="AL101" s="5" t="str">
        <f t="shared" si="9"/>
        <v/>
      </c>
      <c r="AN101" s="5" t="str">
        <f t="shared" si="10"/>
        <v/>
      </c>
      <c r="AP101" s="5" t="str">
        <f t="shared" si="11"/>
        <v/>
      </c>
      <c r="AS101" s="5">
        <f t="shared" si="12"/>
        <v>60914.345000000001</v>
      </c>
      <c r="AT101" s="11">
        <f>(AS101/$AS$269)*100</f>
        <v>0.91686703089976473</v>
      </c>
      <c r="AU101" s="5">
        <f t="shared" si="13"/>
        <v>916.8670308997647</v>
      </c>
    </row>
    <row r="102" spans="1:47" x14ac:dyDescent="0.25">
      <c r="A102" s="1" t="s">
        <v>170</v>
      </c>
      <c r="B102" s="1" t="s">
        <v>171</v>
      </c>
      <c r="C102" s="1" t="s">
        <v>169</v>
      </c>
      <c r="D102" s="1" t="s">
        <v>121</v>
      </c>
      <c r="E102" s="1" t="s">
        <v>61</v>
      </c>
      <c r="F102" s="1" t="s">
        <v>160</v>
      </c>
      <c r="G102" s="1" t="s">
        <v>54</v>
      </c>
      <c r="H102" s="1" t="s">
        <v>55</v>
      </c>
      <c r="I102" s="2">
        <v>154.5</v>
      </c>
      <c r="J102" s="2">
        <v>0.03</v>
      </c>
      <c r="K102" s="2">
        <f t="shared" si="14"/>
        <v>0.04</v>
      </c>
      <c r="L102" s="2">
        <f t="shared" si="15"/>
        <v>0</v>
      </c>
      <c r="P102" s="6">
        <v>0.03</v>
      </c>
      <c r="Q102" s="5">
        <v>54.956249999999997</v>
      </c>
      <c r="R102" s="7">
        <v>0.01</v>
      </c>
      <c r="S102" s="5">
        <v>8.5750000000000011</v>
      </c>
      <c r="AL102" s="5" t="str">
        <f t="shared" si="9"/>
        <v/>
      </c>
      <c r="AN102" s="5" t="str">
        <f t="shared" si="10"/>
        <v/>
      </c>
      <c r="AP102" s="5" t="str">
        <f t="shared" si="11"/>
        <v/>
      </c>
      <c r="AS102" s="5">
        <f t="shared" si="12"/>
        <v>63.53125</v>
      </c>
      <c r="AT102" s="11">
        <f>(AS102/$AS$269)*100</f>
        <v>9.5625601090926422E-4</v>
      </c>
      <c r="AU102" s="5">
        <f t="shared" si="13"/>
        <v>0.95625601090926426</v>
      </c>
    </row>
    <row r="103" spans="1:47" x14ac:dyDescent="0.25">
      <c r="A103" s="1" t="s">
        <v>170</v>
      </c>
      <c r="B103" s="1" t="s">
        <v>171</v>
      </c>
      <c r="C103" s="1" t="s">
        <v>169</v>
      </c>
      <c r="D103" s="1" t="s">
        <v>121</v>
      </c>
      <c r="E103" s="1" t="s">
        <v>62</v>
      </c>
      <c r="F103" s="1" t="s">
        <v>160</v>
      </c>
      <c r="G103" s="1" t="s">
        <v>54</v>
      </c>
      <c r="H103" s="1" t="s">
        <v>55</v>
      </c>
      <c r="I103" s="2">
        <v>154.5</v>
      </c>
      <c r="J103" s="2">
        <v>38.71</v>
      </c>
      <c r="K103" s="2">
        <f t="shared" si="14"/>
        <v>38.71</v>
      </c>
      <c r="L103" s="2">
        <f t="shared" si="15"/>
        <v>0</v>
      </c>
      <c r="N103" s="4">
        <v>0.13</v>
      </c>
      <c r="O103" s="5">
        <v>266.90625</v>
      </c>
      <c r="P103" s="6">
        <v>26.61</v>
      </c>
      <c r="Q103" s="5">
        <v>48782.831250000003</v>
      </c>
      <c r="R103" s="7">
        <v>11.97</v>
      </c>
      <c r="S103" s="5">
        <v>10933.125</v>
      </c>
      <c r="AL103" s="5" t="str">
        <f t="shared" si="9"/>
        <v/>
      </c>
      <c r="AN103" s="5" t="str">
        <f t="shared" si="10"/>
        <v/>
      </c>
      <c r="AP103" s="5" t="str">
        <f t="shared" si="11"/>
        <v/>
      </c>
      <c r="AS103" s="5">
        <f t="shared" si="12"/>
        <v>59982.862500000003</v>
      </c>
      <c r="AT103" s="11">
        <f>(AS103/$AS$269)*100</f>
        <v>0.9028465962367952</v>
      </c>
      <c r="AU103" s="5">
        <f t="shared" si="13"/>
        <v>902.84659623679522</v>
      </c>
    </row>
    <row r="104" spans="1:47" x14ac:dyDescent="0.25">
      <c r="A104" s="1" t="s">
        <v>170</v>
      </c>
      <c r="B104" s="1" t="s">
        <v>171</v>
      </c>
      <c r="C104" s="1" t="s">
        <v>169</v>
      </c>
      <c r="D104" s="1" t="s">
        <v>121</v>
      </c>
      <c r="E104" s="1" t="s">
        <v>67</v>
      </c>
      <c r="F104" s="1" t="s">
        <v>160</v>
      </c>
      <c r="G104" s="1" t="s">
        <v>54</v>
      </c>
      <c r="H104" s="1" t="s">
        <v>55</v>
      </c>
      <c r="I104" s="2">
        <v>154.5</v>
      </c>
      <c r="J104" s="2">
        <v>37.56</v>
      </c>
      <c r="K104" s="2">
        <f t="shared" si="14"/>
        <v>37.56</v>
      </c>
      <c r="L104" s="2">
        <f t="shared" si="15"/>
        <v>0</v>
      </c>
      <c r="P104" s="6">
        <v>30.7</v>
      </c>
      <c r="Q104" s="5">
        <v>80983.53</v>
      </c>
      <c r="R104" s="7">
        <v>4.88</v>
      </c>
      <c r="S104" s="5">
        <v>5767.5449999999992</v>
      </c>
      <c r="T104" s="8">
        <v>0.2</v>
      </c>
      <c r="U104" s="5">
        <v>72.030000000000015</v>
      </c>
      <c r="Z104" s="9">
        <v>0.14000000000000001</v>
      </c>
      <c r="AA104" s="5">
        <v>19.8</v>
      </c>
      <c r="AB104" s="10">
        <v>1.64</v>
      </c>
      <c r="AC104" s="5">
        <v>212.01</v>
      </c>
      <c r="AL104" s="5" t="str">
        <f t="shared" si="9"/>
        <v/>
      </c>
      <c r="AN104" s="5" t="str">
        <f t="shared" si="10"/>
        <v/>
      </c>
      <c r="AP104" s="5" t="str">
        <f t="shared" si="11"/>
        <v/>
      </c>
      <c r="AS104" s="5">
        <f t="shared" si="12"/>
        <v>87054.914999999994</v>
      </c>
      <c r="AT104" s="11">
        <f>(AS104/$AS$269)*100</f>
        <v>1.3103281573705077</v>
      </c>
      <c r="AU104" s="5">
        <f t="shared" si="13"/>
        <v>1310.3281573705076</v>
      </c>
    </row>
    <row r="105" spans="1:47" x14ac:dyDescent="0.25">
      <c r="A105" s="1" t="s">
        <v>170</v>
      </c>
      <c r="B105" s="1" t="s">
        <v>171</v>
      </c>
      <c r="C105" s="1" t="s">
        <v>169</v>
      </c>
      <c r="D105" s="1" t="s">
        <v>121</v>
      </c>
      <c r="E105" s="1" t="s">
        <v>70</v>
      </c>
      <c r="F105" s="1" t="s">
        <v>160</v>
      </c>
      <c r="G105" s="1" t="s">
        <v>54</v>
      </c>
      <c r="H105" s="1" t="s">
        <v>55</v>
      </c>
      <c r="I105" s="2">
        <v>154.5</v>
      </c>
      <c r="J105" s="2">
        <v>33.200000000000003</v>
      </c>
      <c r="K105" s="2">
        <f t="shared" si="14"/>
        <v>33.200000000000003</v>
      </c>
      <c r="L105" s="2">
        <f t="shared" si="15"/>
        <v>0</v>
      </c>
      <c r="P105" s="6">
        <v>21.19</v>
      </c>
      <c r="Q105" s="5">
        <v>47661.723749999997</v>
      </c>
      <c r="R105" s="7">
        <v>8.91</v>
      </c>
      <c r="S105" s="5">
        <v>9355.3250000000007</v>
      </c>
      <c r="T105" s="8">
        <v>2.1</v>
      </c>
      <c r="U105" s="5">
        <v>673.99500000000012</v>
      </c>
      <c r="Z105" s="9">
        <v>0.5</v>
      </c>
      <c r="AA105" s="5">
        <v>69.300000000000011</v>
      </c>
      <c r="AB105" s="10">
        <v>0.5</v>
      </c>
      <c r="AC105" s="5">
        <v>59.384999999999998</v>
      </c>
      <c r="AL105" s="5" t="str">
        <f t="shared" si="9"/>
        <v/>
      </c>
      <c r="AN105" s="5" t="str">
        <f t="shared" si="10"/>
        <v/>
      </c>
      <c r="AP105" s="5" t="str">
        <f t="shared" si="11"/>
        <v/>
      </c>
      <c r="AS105" s="5">
        <f t="shared" si="12"/>
        <v>57819.728750000009</v>
      </c>
      <c r="AT105" s="11">
        <f>(AS105/$AS$269)*100</f>
        <v>0.8702876642019588</v>
      </c>
      <c r="AU105" s="5">
        <f t="shared" si="13"/>
        <v>870.28766420195882</v>
      </c>
    </row>
    <row r="106" spans="1:47" x14ac:dyDescent="0.25">
      <c r="A106" s="1" t="s">
        <v>170</v>
      </c>
      <c r="B106" s="1" t="s">
        <v>171</v>
      </c>
      <c r="C106" s="1" t="s">
        <v>169</v>
      </c>
      <c r="D106" s="1" t="s">
        <v>121</v>
      </c>
      <c r="E106" s="1" t="s">
        <v>71</v>
      </c>
      <c r="F106" s="1" t="s">
        <v>160</v>
      </c>
      <c r="G106" s="1" t="s">
        <v>54</v>
      </c>
      <c r="H106" s="1" t="s">
        <v>55</v>
      </c>
      <c r="I106" s="2">
        <v>154.5</v>
      </c>
      <c r="J106" s="2">
        <v>40.31</v>
      </c>
      <c r="K106" s="2">
        <f t="shared" si="14"/>
        <v>40</v>
      </c>
      <c r="L106" s="2">
        <f t="shared" si="15"/>
        <v>0</v>
      </c>
      <c r="P106" s="6">
        <v>25.15</v>
      </c>
      <c r="Q106" s="5">
        <v>60543.46875</v>
      </c>
      <c r="R106" s="7">
        <v>14.85</v>
      </c>
      <c r="S106" s="5">
        <v>15386.98</v>
      </c>
      <c r="AL106" s="5" t="str">
        <f t="shared" si="9"/>
        <v/>
      </c>
      <c r="AN106" s="5" t="str">
        <f t="shared" si="10"/>
        <v/>
      </c>
      <c r="AP106" s="5" t="str">
        <f t="shared" si="11"/>
        <v/>
      </c>
      <c r="AS106" s="5">
        <f t="shared" si="12"/>
        <v>75930.448749999996</v>
      </c>
      <c r="AT106" s="11">
        <f>(AS106/$AS$269)*100</f>
        <v>1.1428855567649827</v>
      </c>
      <c r="AU106" s="5">
        <f t="shared" si="13"/>
        <v>1142.8855567649825</v>
      </c>
    </row>
    <row r="107" spans="1:47" x14ac:dyDescent="0.25">
      <c r="A107" s="1" t="s">
        <v>172</v>
      </c>
      <c r="B107" s="1" t="s">
        <v>162</v>
      </c>
      <c r="C107" s="1" t="s">
        <v>163</v>
      </c>
      <c r="D107" s="1" t="s">
        <v>164</v>
      </c>
      <c r="E107" s="1" t="s">
        <v>70</v>
      </c>
      <c r="F107" s="1" t="s">
        <v>160</v>
      </c>
      <c r="G107" s="1" t="s">
        <v>54</v>
      </c>
      <c r="H107" s="1" t="s">
        <v>55</v>
      </c>
      <c r="I107" s="2">
        <v>5.5</v>
      </c>
      <c r="J107" s="2">
        <v>5.4</v>
      </c>
      <c r="K107" s="2">
        <f t="shared" si="14"/>
        <v>5.3900000000000006</v>
      </c>
      <c r="L107" s="2">
        <f t="shared" si="15"/>
        <v>0</v>
      </c>
      <c r="Z107" s="9">
        <v>2.29</v>
      </c>
      <c r="AA107" s="5">
        <v>316.59375</v>
      </c>
      <c r="AB107" s="10">
        <v>3.1</v>
      </c>
      <c r="AC107" s="5">
        <v>359.27</v>
      </c>
      <c r="AL107" s="5" t="str">
        <f t="shared" si="9"/>
        <v/>
      </c>
      <c r="AN107" s="5" t="str">
        <f t="shared" si="10"/>
        <v/>
      </c>
      <c r="AP107" s="5" t="str">
        <f t="shared" si="11"/>
        <v/>
      </c>
      <c r="AS107" s="5">
        <f t="shared" si="12"/>
        <v>675.86374999999998</v>
      </c>
      <c r="AT107" s="11">
        <f>(AS107/$AS$269)*100</f>
        <v>1.0172927079085901E-2</v>
      </c>
      <c r="AU107" s="5">
        <f t="shared" si="13"/>
        <v>10.172927079085902</v>
      </c>
    </row>
    <row r="108" spans="1:47" x14ac:dyDescent="0.25">
      <c r="A108" s="1" t="s">
        <v>173</v>
      </c>
      <c r="B108" s="1" t="s">
        <v>174</v>
      </c>
      <c r="C108" s="1" t="s">
        <v>175</v>
      </c>
      <c r="D108" s="1" t="s">
        <v>176</v>
      </c>
      <c r="E108" s="1" t="s">
        <v>61</v>
      </c>
      <c r="F108" s="1" t="s">
        <v>177</v>
      </c>
      <c r="G108" s="1" t="s">
        <v>54</v>
      </c>
      <c r="H108" s="1" t="s">
        <v>55</v>
      </c>
      <c r="I108" s="2">
        <v>80</v>
      </c>
      <c r="J108" s="2">
        <v>38.659999999999997</v>
      </c>
      <c r="K108" s="2">
        <f t="shared" si="14"/>
        <v>2.2599999999999998</v>
      </c>
      <c r="L108" s="2">
        <f t="shared" si="15"/>
        <v>0</v>
      </c>
      <c r="P108" s="6">
        <v>0.19</v>
      </c>
      <c r="Q108" s="5">
        <v>417.66750000000002</v>
      </c>
      <c r="R108" s="7">
        <v>0.47</v>
      </c>
      <c r="S108" s="5">
        <v>483.63</v>
      </c>
      <c r="T108" s="8">
        <v>1.6</v>
      </c>
      <c r="U108" s="5">
        <v>493.92000000000007</v>
      </c>
      <c r="AL108" s="5" t="str">
        <f t="shared" si="9"/>
        <v/>
      </c>
      <c r="AN108" s="5" t="str">
        <f t="shared" si="10"/>
        <v/>
      </c>
      <c r="AP108" s="5" t="str">
        <f t="shared" si="11"/>
        <v/>
      </c>
      <c r="AS108" s="5">
        <f t="shared" si="12"/>
        <v>1395.2175000000002</v>
      </c>
      <c r="AT108" s="11">
        <f>(AS108/$AS$269)*100</f>
        <v>2.1000454436215191E-2</v>
      </c>
      <c r="AU108" s="5">
        <f t="shared" si="13"/>
        <v>21.000454436215193</v>
      </c>
    </row>
    <row r="109" spans="1:47" x14ac:dyDescent="0.25">
      <c r="A109" s="1" t="s">
        <v>178</v>
      </c>
      <c r="B109" s="1" t="s">
        <v>179</v>
      </c>
      <c r="C109" s="1" t="s">
        <v>180</v>
      </c>
      <c r="D109" s="1" t="s">
        <v>121</v>
      </c>
      <c r="E109" s="1" t="s">
        <v>67</v>
      </c>
      <c r="F109" s="1" t="s">
        <v>177</v>
      </c>
      <c r="G109" s="1" t="s">
        <v>54</v>
      </c>
      <c r="H109" s="1" t="s">
        <v>55</v>
      </c>
      <c r="I109" s="2">
        <v>80</v>
      </c>
      <c r="J109" s="2">
        <v>38.31</v>
      </c>
      <c r="K109" s="2">
        <f t="shared" si="14"/>
        <v>33.85</v>
      </c>
      <c r="L109" s="2">
        <f t="shared" si="15"/>
        <v>0</v>
      </c>
      <c r="P109" s="6">
        <v>14.67</v>
      </c>
      <c r="Q109" s="5">
        <v>34596.791249999987</v>
      </c>
      <c r="R109" s="7">
        <v>18.34</v>
      </c>
      <c r="S109" s="5">
        <v>19386.36</v>
      </c>
      <c r="T109" s="8">
        <v>0.77</v>
      </c>
      <c r="U109" s="5">
        <v>263.93849999999998</v>
      </c>
      <c r="AE109" s="2">
        <v>7.0000000000000007E-2</v>
      </c>
      <c r="AF109" s="5">
        <v>7.77</v>
      </c>
      <c r="AL109" s="5" t="str">
        <f t="shared" si="9"/>
        <v/>
      </c>
      <c r="AN109" s="5" t="str">
        <f t="shared" si="10"/>
        <v/>
      </c>
      <c r="AP109" s="5" t="str">
        <f t="shared" si="11"/>
        <v/>
      </c>
      <c r="AS109" s="5">
        <f t="shared" si="12"/>
        <v>54254.859749999981</v>
      </c>
      <c r="AT109" s="11">
        <f>(AS109/$AS$269)*100</f>
        <v>0.81663017423671946</v>
      </c>
      <c r="AU109" s="5">
        <f t="shared" si="13"/>
        <v>816.63017423671943</v>
      </c>
    </row>
    <row r="110" spans="1:47" x14ac:dyDescent="0.25">
      <c r="A110" s="1" t="s">
        <v>181</v>
      </c>
      <c r="B110" s="1" t="s">
        <v>182</v>
      </c>
      <c r="C110" s="1" t="s">
        <v>183</v>
      </c>
      <c r="D110" s="1" t="s">
        <v>184</v>
      </c>
      <c r="E110" s="1" t="s">
        <v>62</v>
      </c>
      <c r="F110" s="1" t="s">
        <v>177</v>
      </c>
      <c r="G110" s="1" t="s">
        <v>54</v>
      </c>
      <c r="H110" s="1" t="s">
        <v>55</v>
      </c>
      <c r="I110" s="2">
        <v>80</v>
      </c>
      <c r="J110" s="2">
        <v>39.26</v>
      </c>
      <c r="K110" s="2">
        <f t="shared" si="14"/>
        <v>26.29</v>
      </c>
      <c r="L110" s="2">
        <f t="shared" si="15"/>
        <v>0</v>
      </c>
      <c r="P110" s="6">
        <v>3.85</v>
      </c>
      <c r="Q110" s="5">
        <v>8463.2625000000007</v>
      </c>
      <c r="R110" s="7">
        <v>1.55</v>
      </c>
      <c r="S110" s="5">
        <v>1594.95</v>
      </c>
      <c r="T110" s="8">
        <v>3.91</v>
      </c>
      <c r="U110" s="5">
        <v>1207.0170000000001</v>
      </c>
      <c r="Z110" s="9">
        <v>1.84</v>
      </c>
      <c r="AA110" s="5">
        <v>227.7</v>
      </c>
      <c r="AB110" s="10">
        <v>2.91</v>
      </c>
      <c r="AC110" s="5">
        <v>323.01</v>
      </c>
      <c r="AE110" s="2">
        <v>12.23</v>
      </c>
      <c r="AF110" s="5">
        <v>1357.53</v>
      </c>
      <c r="AL110" s="5" t="str">
        <f t="shared" si="9"/>
        <v/>
      </c>
      <c r="AN110" s="5" t="str">
        <f t="shared" si="10"/>
        <v/>
      </c>
      <c r="AP110" s="5" t="str">
        <f t="shared" si="11"/>
        <v/>
      </c>
      <c r="AS110" s="5">
        <f t="shared" si="12"/>
        <v>13173.469500000003</v>
      </c>
      <c r="AT110" s="11">
        <f>(AS110/$AS$269)*100</f>
        <v>0.19828366975157677</v>
      </c>
      <c r="AU110" s="5">
        <f t="shared" si="13"/>
        <v>198.28366975157678</v>
      </c>
    </row>
    <row r="111" spans="1:47" x14ac:dyDescent="0.25">
      <c r="A111" s="1" t="s">
        <v>185</v>
      </c>
      <c r="B111" s="1" t="s">
        <v>186</v>
      </c>
      <c r="C111" s="30" t="s">
        <v>187</v>
      </c>
      <c r="D111" s="30" t="s">
        <v>66</v>
      </c>
      <c r="E111" s="1" t="s">
        <v>82</v>
      </c>
      <c r="F111" s="1" t="s">
        <v>188</v>
      </c>
      <c r="G111" s="1" t="s">
        <v>54</v>
      </c>
      <c r="H111" s="1" t="s">
        <v>55</v>
      </c>
      <c r="I111" s="2">
        <v>40</v>
      </c>
      <c r="J111" s="2">
        <v>20.100000000000001</v>
      </c>
      <c r="K111" s="2">
        <f t="shared" si="14"/>
        <v>1.79</v>
      </c>
      <c r="L111" s="2">
        <f t="shared" si="15"/>
        <v>0</v>
      </c>
      <c r="P111" s="6">
        <v>1.77</v>
      </c>
      <c r="Q111" s="5">
        <v>3890.9025000000001</v>
      </c>
      <c r="R111" s="7">
        <v>0.02</v>
      </c>
      <c r="S111" s="5">
        <v>20.58</v>
      </c>
      <c r="AL111" s="5" t="str">
        <f t="shared" si="9"/>
        <v/>
      </c>
      <c r="AN111" s="5" t="str">
        <f t="shared" si="10"/>
        <v/>
      </c>
      <c r="AP111" s="5" t="str">
        <f t="shared" si="11"/>
        <v/>
      </c>
      <c r="AS111" s="5">
        <f t="shared" si="12"/>
        <v>3911.4825000000001</v>
      </c>
      <c r="AT111" s="11">
        <f>(AS111/$AS$269)*100</f>
        <v>5.8874627088108547E-2</v>
      </c>
      <c r="AU111" s="5">
        <f t="shared" si="13"/>
        <v>58.874627088108547</v>
      </c>
    </row>
    <row r="112" spans="1:47" x14ac:dyDescent="0.25">
      <c r="A112" s="1" t="s">
        <v>189</v>
      </c>
      <c r="B112" s="1" t="s">
        <v>90</v>
      </c>
      <c r="C112" s="1" t="s">
        <v>91</v>
      </c>
      <c r="D112" s="1" t="s">
        <v>92</v>
      </c>
      <c r="E112" s="1" t="s">
        <v>60</v>
      </c>
      <c r="F112" s="1" t="s">
        <v>188</v>
      </c>
      <c r="G112" s="1" t="s">
        <v>54</v>
      </c>
      <c r="H112" s="1" t="s">
        <v>55</v>
      </c>
      <c r="I112" s="2">
        <v>151.44999999999999</v>
      </c>
      <c r="J112" s="2">
        <v>30.31</v>
      </c>
      <c r="K112" s="2">
        <f t="shared" si="14"/>
        <v>30.3</v>
      </c>
      <c r="L112" s="2">
        <f t="shared" si="15"/>
        <v>0</v>
      </c>
      <c r="P112" s="6">
        <v>9.5100000000000016</v>
      </c>
      <c r="Q112" s="5">
        <v>21440.264999999999</v>
      </c>
      <c r="R112" s="7">
        <v>18.309999999999999</v>
      </c>
      <c r="S112" s="5">
        <v>19381.215</v>
      </c>
      <c r="T112" s="8">
        <v>2.48</v>
      </c>
      <c r="U112" s="5">
        <v>827.31600000000003</v>
      </c>
      <c r="AL112" s="5" t="str">
        <f t="shared" si="9"/>
        <v/>
      </c>
      <c r="AN112" s="5" t="str">
        <f t="shared" si="10"/>
        <v/>
      </c>
      <c r="AP112" s="5" t="str">
        <f t="shared" si="11"/>
        <v/>
      </c>
      <c r="AS112" s="5">
        <f t="shared" si="12"/>
        <v>41648.795999999995</v>
      </c>
      <c r="AT112" s="11">
        <f>(AS112/$AS$269)*100</f>
        <v>0.62688694968434766</v>
      </c>
      <c r="AU112" s="5">
        <f t="shared" si="13"/>
        <v>626.88694968434766</v>
      </c>
    </row>
    <row r="113" spans="1:47" x14ac:dyDescent="0.25">
      <c r="A113" s="1" t="s">
        <v>189</v>
      </c>
      <c r="B113" s="1" t="s">
        <v>90</v>
      </c>
      <c r="C113" s="1" t="s">
        <v>91</v>
      </c>
      <c r="D113" s="1" t="s">
        <v>92</v>
      </c>
      <c r="E113" s="1" t="s">
        <v>61</v>
      </c>
      <c r="F113" s="1" t="s">
        <v>188</v>
      </c>
      <c r="G113" s="1" t="s">
        <v>54</v>
      </c>
      <c r="H113" s="1" t="s">
        <v>55</v>
      </c>
      <c r="I113" s="2">
        <v>151.44999999999999</v>
      </c>
      <c r="J113" s="2">
        <v>39.35</v>
      </c>
      <c r="K113" s="2">
        <f t="shared" si="14"/>
        <v>39.340000000000003</v>
      </c>
      <c r="L113" s="2">
        <f t="shared" si="15"/>
        <v>0</v>
      </c>
      <c r="P113" s="6">
        <v>22.2</v>
      </c>
      <c r="Q113" s="5">
        <v>42162.434999999998</v>
      </c>
      <c r="R113" s="7">
        <v>14.9</v>
      </c>
      <c r="S113" s="5">
        <v>13881.21</v>
      </c>
      <c r="T113" s="8">
        <v>1.2</v>
      </c>
      <c r="U113" s="5">
        <v>351.40350000000001</v>
      </c>
      <c r="AB113" s="10">
        <v>1.04</v>
      </c>
      <c r="AC113" s="5">
        <v>96.2</v>
      </c>
      <c r="AL113" s="5" t="str">
        <f t="shared" si="9"/>
        <v/>
      </c>
      <c r="AN113" s="5" t="str">
        <f t="shared" si="10"/>
        <v/>
      </c>
      <c r="AP113" s="5" t="str">
        <f t="shared" si="11"/>
        <v/>
      </c>
      <c r="AS113" s="5">
        <f t="shared" si="12"/>
        <v>56491.248499999994</v>
      </c>
      <c r="AT113" s="11">
        <f>(AS113/$AS$269)*100</f>
        <v>0.85029172166286582</v>
      </c>
      <c r="AU113" s="5">
        <f t="shared" si="13"/>
        <v>850.29172166286583</v>
      </c>
    </row>
    <row r="114" spans="1:47" x14ac:dyDescent="0.25">
      <c r="A114" s="1" t="s">
        <v>189</v>
      </c>
      <c r="B114" s="1" t="s">
        <v>90</v>
      </c>
      <c r="C114" s="1" t="s">
        <v>91</v>
      </c>
      <c r="D114" s="1" t="s">
        <v>92</v>
      </c>
      <c r="E114" s="1" t="s">
        <v>52</v>
      </c>
      <c r="F114" s="1" t="s">
        <v>188</v>
      </c>
      <c r="G114" s="1" t="s">
        <v>54</v>
      </c>
      <c r="H114" s="1" t="s">
        <v>55</v>
      </c>
      <c r="I114" s="2">
        <v>151.44999999999999</v>
      </c>
      <c r="J114" s="2">
        <v>40.54</v>
      </c>
      <c r="K114" s="2">
        <f t="shared" si="14"/>
        <v>29.75</v>
      </c>
      <c r="L114" s="2">
        <f t="shared" si="15"/>
        <v>0</v>
      </c>
      <c r="P114" s="6">
        <v>10.77</v>
      </c>
      <c r="Q114" s="5">
        <v>22312.237499999999</v>
      </c>
      <c r="R114" s="7">
        <v>13.02</v>
      </c>
      <c r="S114" s="5">
        <v>13375.285</v>
      </c>
      <c r="T114" s="8">
        <v>4.91</v>
      </c>
      <c r="U114" s="5">
        <v>1515.7170000000001</v>
      </c>
      <c r="AB114" s="10">
        <v>1.05</v>
      </c>
      <c r="AC114" s="5">
        <v>109.89</v>
      </c>
      <c r="AL114" s="5" t="str">
        <f t="shared" si="9"/>
        <v/>
      </c>
      <c r="AN114" s="5" t="str">
        <f t="shared" si="10"/>
        <v/>
      </c>
      <c r="AP114" s="5" t="str">
        <f t="shared" si="11"/>
        <v/>
      </c>
      <c r="AS114" s="5">
        <f t="shared" si="12"/>
        <v>37313.129499999995</v>
      </c>
      <c r="AT114" s="11">
        <f>(AS114/$AS$269)*100</f>
        <v>0.56162761428762664</v>
      </c>
      <c r="AU114" s="5">
        <f t="shared" si="13"/>
        <v>561.62761428762667</v>
      </c>
    </row>
    <row r="115" spans="1:47" x14ac:dyDescent="0.25">
      <c r="A115" s="1" t="s">
        <v>189</v>
      </c>
      <c r="B115" s="1" t="s">
        <v>90</v>
      </c>
      <c r="C115" s="1" t="s">
        <v>91</v>
      </c>
      <c r="D115" s="1" t="s">
        <v>92</v>
      </c>
      <c r="E115" s="1" t="s">
        <v>117</v>
      </c>
      <c r="F115" s="1" t="s">
        <v>188</v>
      </c>
      <c r="G115" s="1" t="s">
        <v>54</v>
      </c>
      <c r="H115" s="1" t="s">
        <v>55</v>
      </c>
      <c r="I115" s="2">
        <v>151.44999999999999</v>
      </c>
      <c r="J115" s="2">
        <v>39.85</v>
      </c>
      <c r="K115" s="2">
        <f t="shared" si="14"/>
        <v>7.9</v>
      </c>
      <c r="L115" s="2">
        <f t="shared" si="15"/>
        <v>0</v>
      </c>
      <c r="R115" s="7">
        <v>6.15</v>
      </c>
      <c r="S115" s="5">
        <v>6328.35</v>
      </c>
      <c r="T115" s="8">
        <v>1.75</v>
      </c>
      <c r="U115" s="5">
        <v>540.22500000000014</v>
      </c>
      <c r="AL115" s="5" t="str">
        <f t="shared" si="9"/>
        <v/>
      </c>
      <c r="AN115" s="5" t="str">
        <f t="shared" si="10"/>
        <v/>
      </c>
      <c r="AP115" s="5" t="str">
        <f t="shared" si="11"/>
        <v/>
      </c>
      <c r="AS115" s="5">
        <f t="shared" si="12"/>
        <v>6868.5750000000007</v>
      </c>
      <c r="AT115" s="11">
        <f>(AS115/$AS$269)*100</f>
        <v>0.10338402172365725</v>
      </c>
      <c r="AU115" s="5">
        <f t="shared" si="13"/>
        <v>103.38402172365726</v>
      </c>
    </row>
    <row r="116" spans="1:47" x14ac:dyDescent="0.25">
      <c r="A116" s="1" t="s">
        <v>190</v>
      </c>
      <c r="B116" s="1" t="s">
        <v>191</v>
      </c>
      <c r="C116" s="1" t="s">
        <v>192</v>
      </c>
      <c r="D116" s="1" t="s">
        <v>193</v>
      </c>
      <c r="E116" s="1" t="s">
        <v>60</v>
      </c>
      <c r="F116" s="1" t="s">
        <v>188</v>
      </c>
      <c r="G116" s="1" t="s">
        <v>54</v>
      </c>
      <c r="H116" s="1" t="s">
        <v>55</v>
      </c>
      <c r="I116" s="2">
        <v>8.5500000000000007</v>
      </c>
      <c r="J116" s="2">
        <v>8.11</v>
      </c>
      <c r="K116" s="2">
        <f t="shared" si="14"/>
        <v>6.04</v>
      </c>
      <c r="L116" s="2">
        <f t="shared" si="15"/>
        <v>0</v>
      </c>
      <c r="Z116" s="9">
        <v>3</v>
      </c>
      <c r="AA116" s="5">
        <v>378.88125000000002</v>
      </c>
      <c r="AB116" s="10">
        <v>3.04</v>
      </c>
      <c r="AC116" s="5">
        <v>380.91500000000002</v>
      </c>
      <c r="AL116" s="5" t="str">
        <f t="shared" si="9"/>
        <v/>
      </c>
      <c r="AN116" s="5" t="str">
        <f t="shared" si="10"/>
        <v/>
      </c>
      <c r="AP116" s="5" t="str">
        <f t="shared" si="11"/>
        <v/>
      </c>
      <c r="AS116" s="5">
        <f t="shared" si="12"/>
        <v>759.7962500000001</v>
      </c>
      <c r="AT116" s="11">
        <f>(AS116/$AS$269)*100</f>
        <v>1.1436257450133882E-2</v>
      </c>
      <c r="AU116" s="5">
        <f t="shared" si="13"/>
        <v>11.436257450133882</v>
      </c>
    </row>
    <row r="117" spans="1:47" x14ac:dyDescent="0.25">
      <c r="A117" s="1" t="s">
        <v>194</v>
      </c>
      <c r="B117" s="1" t="s">
        <v>195</v>
      </c>
      <c r="C117" s="1" t="s">
        <v>196</v>
      </c>
      <c r="D117" s="1" t="s">
        <v>121</v>
      </c>
      <c r="E117" s="1" t="s">
        <v>72</v>
      </c>
      <c r="F117" s="1" t="s">
        <v>188</v>
      </c>
      <c r="G117" s="1" t="s">
        <v>54</v>
      </c>
      <c r="H117" s="1" t="s">
        <v>55</v>
      </c>
      <c r="I117" s="2">
        <v>160</v>
      </c>
      <c r="J117" s="2">
        <v>40.33</v>
      </c>
      <c r="K117" s="2">
        <f t="shared" si="14"/>
        <v>24.299999999999997</v>
      </c>
      <c r="L117" s="2">
        <f t="shared" si="15"/>
        <v>0</v>
      </c>
      <c r="P117" s="6">
        <v>15.22</v>
      </c>
      <c r="Q117" s="5">
        <v>33457.364999999998</v>
      </c>
      <c r="R117" s="7">
        <v>5.25</v>
      </c>
      <c r="S117" s="5">
        <v>5402.25</v>
      </c>
      <c r="T117" s="8">
        <v>3.83</v>
      </c>
      <c r="U117" s="5">
        <v>1182.3209999999999</v>
      </c>
      <c r="AL117" s="5" t="str">
        <f t="shared" si="9"/>
        <v/>
      </c>
      <c r="AN117" s="5" t="str">
        <f t="shared" si="10"/>
        <v/>
      </c>
      <c r="AP117" s="5" t="str">
        <f t="shared" si="11"/>
        <v/>
      </c>
      <c r="AS117" s="5">
        <f t="shared" si="12"/>
        <v>40041.936000000002</v>
      </c>
      <c r="AT117" s="11">
        <f>(AS117/$AS$269)*100</f>
        <v>0.60270090685204614</v>
      </c>
      <c r="AU117" s="5">
        <f t="shared" si="13"/>
        <v>602.70090685204616</v>
      </c>
    </row>
    <row r="118" spans="1:47" x14ac:dyDescent="0.25">
      <c r="A118" s="1" t="s">
        <v>194</v>
      </c>
      <c r="B118" s="1" t="s">
        <v>195</v>
      </c>
      <c r="C118" s="1" t="s">
        <v>196</v>
      </c>
      <c r="D118" s="1" t="s">
        <v>121</v>
      </c>
      <c r="E118" s="1" t="s">
        <v>73</v>
      </c>
      <c r="F118" s="1" t="s">
        <v>188</v>
      </c>
      <c r="G118" s="1" t="s">
        <v>54</v>
      </c>
      <c r="H118" s="1" t="s">
        <v>55</v>
      </c>
      <c r="I118" s="2">
        <v>160</v>
      </c>
      <c r="J118" s="2">
        <v>38.340000000000003</v>
      </c>
      <c r="K118" s="2">
        <f t="shared" si="14"/>
        <v>38.239999999999995</v>
      </c>
      <c r="L118" s="2">
        <f t="shared" si="15"/>
        <v>0</v>
      </c>
      <c r="P118" s="6">
        <v>22.88</v>
      </c>
      <c r="Q118" s="5">
        <v>55289.651250000003</v>
      </c>
      <c r="R118" s="7">
        <v>15.36</v>
      </c>
      <c r="S118" s="5">
        <v>16474.29</v>
      </c>
      <c r="AL118" s="5" t="str">
        <f t="shared" si="9"/>
        <v/>
      </c>
      <c r="AN118" s="5" t="str">
        <f t="shared" si="10"/>
        <v/>
      </c>
      <c r="AP118" s="5" t="str">
        <f t="shared" si="11"/>
        <v/>
      </c>
      <c r="AS118" s="5">
        <f t="shared" si="12"/>
        <v>71763.941250000003</v>
      </c>
      <c r="AT118" s="11">
        <f>(AS118/$AS$269)*100</f>
        <v>1.0801723590650554</v>
      </c>
      <c r="AU118" s="5">
        <f t="shared" si="13"/>
        <v>1080.1723590650554</v>
      </c>
    </row>
    <row r="119" spans="1:47" x14ac:dyDescent="0.25">
      <c r="A119" s="1" t="s">
        <v>194</v>
      </c>
      <c r="B119" s="1" t="s">
        <v>195</v>
      </c>
      <c r="C119" s="1" t="s">
        <v>196</v>
      </c>
      <c r="D119" s="1" t="s">
        <v>121</v>
      </c>
      <c r="E119" s="1" t="s">
        <v>84</v>
      </c>
      <c r="F119" s="1" t="s">
        <v>188</v>
      </c>
      <c r="G119" s="1" t="s">
        <v>54</v>
      </c>
      <c r="H119" s="1" t="s">
        <v>55</v>
      </c>
      <c r="I119" s="2">
        <v>160</v>
      </c>
      <c r="J119" s="2">
        <v>37.35</v>
      </c>
      <c r="K119" s="2">
        <f t="shared" si="14"/>
        <v>14.73</v>
      </c>
      <c r="L119" s="2">
        <f t="shared" si="15"/>
        <v>0</v>
      </c>
      <c r="P119" s="6">
        <v>4.51</v>
      </c>
      <c r="Q119" s="5">
        <v>11222.06625</v>
      </c>
      <c r="R119" s="7">
        <v>7.56</v>
      </c>
      <c r="S119" s="5">
        <v>7808.3950000000004</v>
      </c>
      <c r="T119" s="8">
        <v>2.66</v>
      </c>
      <c r="U119" s="5">
        <v>885.96900000000005</v>
      </c>
      <c r="AL119" s="5" t="str">
        <f t="shared" si="9"/>
        <v/>
      </c>
      <c r="AN119" s="5" t="str">
        <f t="shared" si="10"/>
        <v/>
      </c>
      <c r="AP119" s="5" t="str">
        <f t="shared" si="11"/>
        <v/>
      </c>
      <c r="AS119" s="5">
        <f t="shared" si="12"/>
        <v>19916.430250000001</v>
      </c>
      <c r="AT119" s="11">
        <f>(AS119/$AS$269)*100</f>
        <v>0.29977697813938181</v>
      </c>
      <c r="AU119" s="5">
        <f t="shared" si="13"/>
        <v>299.77697813938181</v>
      </c>
    </row>
    <row r="120" spans="1:47" x14ac:dyDescent="0.25">
      <c r="A120" s="1" t="s">
        <v>197</v>
      </c>
      <c r="B120" s="1" t="s">
        <v>195</v>
      </c>
      <c r="C120" s="1" t="s">
        <v>196</v>
      </c>
      <c r="D120" s="1" t="s">
        <v>121</v>
      </c>
      <c r="E120" s="1" t="s">
        <v>70</v>
      </c>
      <c r="F120" s="1" t="s">
        <v>188</v>
      </c>
      <c r="G120" s="1" t="s">
        <v>54</v>
      </c>
      <c r="H120" s="1" t="s">
        <v>55</v>
      </c>
      <c r="I120" s="2">
        <v>80</v>
      </c>
      <c r="J120" s="2">
        <v>38.22</v>
      </c>
      <c r="K120" s="2">
        <f t="shared" si="14"/>
        <v>38.229999999999997</v>
      </c>
      <c r="L120" s="2">
        <f t="shared" si="15"/>
        <v>0</v>
      </c>
      <c r="N120" s="4">
        <v>12.66</v>
      </c>
      <c r="O120" s="5">
        <v>36389.587500000001</v>
      </c>
      <c r="P120" s="6">
        <v>19.89</v>
      </c>
      <c r="Q120" s="5">
        <v>48200.294999999998</v>
      </c>
      <c r="R120" s="7">
        <v>5.68</v>
      </c>
      <c r="S120" s="5">
        <v>6287.1900000000014</v>
      </c>
      <c r="AL120" s="5" t="str">
        <f t="shared" si="9"/>
        <v/>
      </c>
      <c r="AN120" s="5" t="str">
        <f t="shared" si="10"/>
        <v/>
      </c>
      <c r="AP120" s="5" t="str">
        <f t="shared" si="11"/>
        <v/>
      </c>
      <c r="AS120" s="5">
        <f t="shared" si="12"/>
        <v>90877.072500000009</v>
      </c>
      <c r="AT120" s="11">
        <f>(AS120/$AS$269)*100</f>
        <v>1.3678582875665439</v>
      </c>
      <c r="AU120" s="5">
        <f t="shared" si="13"/>
        <v>1367.8582875665438</v>
      </c>
    </row>
    <row r="121" spans="1:47" x14ac:dyDescent="0.25">
      <c r="A121" s="1" t="s">
        <v>197</v>
      </c>
      <c r="B121" s="1" t="s">
        <v>195</v>
      </c>
      <c r="C121" s="1" t="s">
        <v>196</v>
      </c>
      <c r="D121" s="1" t="s">
        <v>121</v>
      </c>
      <c r="E121" s="1" t="s">
        <v>71</v>
      </c>
      <c r="F121" s="1" t="s">
        <v>188</v>
      </c>
      <c r="G121" s="1" t="s">
        <v>54</v>
      </c>
      <c r="H121" s="1" t="s">
        <v>55</v>
      </c>
      <c r="I121" s="2">
        <v>80</v>
      </c>
      <c r="J121" s="2">
        <v>40.49</v>
      </c>
      <c r="K121" s="2">
        <f t="shared" si="14"/>
        <v>39.99</v>
      </c>
      <c r="L121" s="2">
        <f t="shared" si="15"/>
        <v>0</v>
      </c>
      <c r="N121" s="4">
        <v>2.59</v>
      </c>
      <c r="O121" s="5">
        <v>6656.2312499999998</v>
      </c>
      <c r="P121" s="6">
        <v>31.27</v>
      </c>
      <c r="Q121" s="5">
        <v>67772.047500000001</v>
      </c>
      <c r="R121" s="7">
        <v>6.13</v>
      </c>
      <c r="S121" s="5">
        <v>6276.9</v>
      </c>
      <c r="AL121" s="5" t="str">
        <f t="shared" si="9"/>
        <v/>
      </c>
      <c r="AN121" s="5" t="str">
        <f t="shared" si="10"/>
        <v/>
      </c>
      <c r="AP121" s="5" t="str">
        <f t="shared" si="11"/>
        <v/>
      </c>
      <c r="AS121" s="5">
        <f t="shared" si="12"/>
        <v>80705.178749999992</v>
      </c>
      <c r="AT121" s="11">
        <f>(AS121/$AS$269)*100</f>
        <v>1.2147535628717223</v>
      </c>
      <c r="AU121" s="5">
        <f t="shared" si="13"/>
        <v>1214.7535628717224</v>
      </c>
    </row>
    <row r="122" spans="1:47" x14ac:dyDescent="0.25">
      <c r="A122" s="1" t="s">
        <v>198</v>
      </c>
      <c r="B122" s="1" t="s">
        <v>199</v>
      </c>
      <c r="C122" s="1" t="s">
        <v>200</v>
      </c>
      <c r="D122" s="1" t="s">
        <v>201</v>
      </c>
      <c r="E122" s="1" t="s">
        <v>62</v>
      </c>
      <c r="F122" s="1" t="s">
        <v>188</v>
      </c>
      <c r="G122" s="1" t="s">
        <v>54</v>
      </c>
      <c r="H122" s="1" t="s">
        <v>55</v>
      </c>
      <c r="I122" s="2">
        <v>80</v>
      </c>
      <c r="J122" s="2">
        <v>39.47</v>
      </c>
      <c r="K122" s="2">
        <f t="shared" si="14"/>
        <v>39.47</v>
      </c>
      <c r="L122" s="2">
        <f t="shared" si="15"/>
        <v>0</v>
      </c>
      <c r="N122" s="4">
        <v>1.02</v>
      </c>
      <c r="O122" s="5">
        <v>2870.2687500000002</v>
      </c>
      <c r="P122" s="6">
        <v>25.75</v>
      </c>
      <c r="Q122" s="5">
        <v>47973.142500000002</v>
      </c>
      <c r="R122" s="7">
        <v>12.7</v>
      </c>
      <c r="S122" s="5">
        <v>10938.27</v>
      </c>
      <c r="AL122" s="5" t="str">
        <f t="shared" si="9"/>
        <v/>
      </c>
      <c r="AN122" s="5" t="str">
        <f t="shared" si="10"/>
        <v/>
      </c>
      <c r="AP122" s="5" t="str">
        <f t="shared" si="11"/>
        <v/>
      </c>
      <c r="AS122" s="5">
        <f t="shared" si="12"/>
        <v>61781.681250000009</v>
      </c>
      <c r="AT122" s="11">
        <f>(AS122/$AS$269)*100</f>
        <v>0.92992195273023415</v>
      </c>
      <c r="AU122" s="5">
        <f t="shared" si="13"/>
        <v>929.92195273023412</v>
      </c>
    </row>
    <row r="123" spans="1:47" x14ac:dyDescent="0.25">
      <c r="A123" s="1" t="s">
        <v>198</v>
      </c>
      <c r="B123" s="1" t="s">
        <v>199</v>
      </c>
      <c r="C123" s="1" t="s">
        <v>200</v>
      </c>
      <c r="D123" s="1" t="s">
        <v>201</v>
      </c>
      <c r="E123" s="1" t="s">
        <v>67</v>
      </c>
      <c r="F123" s="1" t="s">
        <v>188</v>
      </c>
      <c r="G123" s="1" t="s">
        <v>54</v>
      </c>
      <c r="H123" s="1" t="s">
        <v>55</v>
      </c>
      <c r="I123" s="2">
        <v>80</v>
      </c>
      <c r="J123" s="2">
        <v>37.14</v>
      </c>
      <c r="K123" s="2">
        <f t="shared" si="14"/>
        <v>37.129999999999995</v>
      </c>
      <c r="L123" s="2">
        <f t="shared" si="15"/>
        <v>0</v>
      </c>
      <c r="N123" s="4">
        <v>0.77</v>
      </c>
      <c r="O123" s="5">
        <v>2213.2687500000002</v>
      </c>
      <c r="P123" s="6">
        <v>10.64</v>
      </c>
      <c r="Q123" s="5">
        <v>23162.227500000001</v>
      </c>
      <c r="R123" s="7">
        <v>25</v>
      </c>
      <c r="S123" s="5">
        <v>22981</v>
      </c>
      <c r="T123" s="8">
        <v>0.72</v>
      </c>
      <c r="U123" s="5">
        <v>253.13399999999999</v>
      </c>
      <c r="AL123" s="5" t="str">
        <f t="shared" si="9"/>
        <v/>
      </c>
      <c r="AN123" s="5" t="str">
        <f t="shared" si="10"/>
        <v/>
      </c>
      <c r="AP123" s="5" t="str">
        <f t="shared" si="11"/>
        <v/>
      </c>
      <c r="AS123" s="5">
        <f t="shared" si="12"/>
        <v>48609.630249999995</v>
      </c>
      <c r="AT123" s="11">
        <f>(AS123/$AS$269)*100</f>
        <v>0.73165963387528643</v>
      </c>
      <c r="AU123" s="5">
        <f t="shared" si="13"/>
        <v>731.65963387528643</v>
      </c>
    </row>
    <row r="124" spans="1:47" x14ac:dyDescent="0.25">
      <c r="A124" s="1" t="s">
        <v>202</v>
      </c>
      <c r="B124" s="1" t="s">
        <v>195</v>
      </c>
      <c r="C124" s="1" t="s">
        <v>196</v>
      </c>
      <c r="D124" s="1" t="s">
        <v>121</v>
      </c>
      <c r="E124" s="1" t="s">
        <v>106</v>
      </c>
      <c r="F124" s="1" t="s">
        <v>203</v>
      </c>
      <c r="G124" s="1" t="s">
        <v>54</v>
      </c>
      <c r="H124" s="1" t="s">
        <v>55</v>
      </c>
      <c r="I124" s="2">
        <v>80</v>
      </c>
      <c r="J124" s="2">
        <v>40.549999999999997</v>
      </c>
      <c r="K124" s="2">
        <f t="shared" si="14"/>
        <v>39.989999999999995</v>
      </c>
      <c r="L124" s="2">
        <f t="shared" si="15"/>
        <v>0</v>
      </c>
      <c r="N124" s="4">
        <v>6.9600000000000009</v>
      </c>
      <c r="O124" s="5">
        <v>15924.0375</v>
      </c>
      <c r="P124" s="6">
        <v>23.04</v>
      </c>
      <c r="Q124" s="5">
        <v>50578.068750000013</v>
      </c>
      <c r="R124" s="7">
        <v>9.9799999999999986</v>
      </c>
      <c r="S124" s="5">
        <v>10514.665000000001</v>
      </c>
      <c r="T124" s="8">
        <v>0.01</v>
      </c>
      <c r="U124" s="5">
        <v>4.1160000000000014</v>
      </c>
      <c r="AL124" s="5" t="str">
        <f t="shared" si="9"/>
        <v/>
      </c>
      <c r="AN124" s="5" t="str">
        <f t="shared" si="10"/>
        <v/>
      </c>
      <c r="AP124" s="5" t="str">
        <f t="shared" si="11"/>
        <v/>
      </c>
      <c r="AS124" s="5">
        <f t="shared" si="12"/>
        <v>77020.887250000014</v>
      </c>
      <c r="AT124" s="11">
        <f>(AS124/$AS$269)*100</f>
        <v>1.1592985561967886</v>
      </c>
      <c r="AU124" s="5">
        <f t="shared" si="13"/>
        <v>1159.2985561967885</v>
      </c>
    </row>
    <row r="125" spans="1:47" x14ac:dyDescent="0.25">
      <c r="A125" s="1" t="s">
        <v>202</v>
      </c>
      <c r="B125" s="1" t="s">
        <v>195</v>
      </c>
      <c r="C125" s="1" t="s">
        <v>196</v>
      </c>
      <c r="D125" s="1" t="s">
        <v>121</v>
      </c>
      <c r="E125" s="1" t="s">
        <v>108</v>
      </c>
      <c r="F125" s="1" t="s">
        <v>203</v>
      </c>
      <c r="G125" s="1" t="s">
        <v>54</v>
      </c>
      <c r="H125" s="1" t="s">
        <v>55</v>
      </c>
      <c r="I125" s="2">
        <v>80</v>
      </c>
      <c r="J125" s="2">
        <v>38.04</v>
      </c>
      <c r="K125" s="2">
        <f t="shared" si="14"/>
        <v>38.04</v>
      </c>
      <c r="L125" s="2">
        <f t="shared" si="15"/>
        <v>0</v>
      </c>
      <c r="N125" s="4">
        <v>5.12</v>
      </c>
      <c r="O125" s="5">
        <v>12187.35</v>
      </c>
      <c r="P125" s="6">
        <v>19.18</v>
      </c>
      <c r="Q125" s="5">
        <v>41924.291249999987</v>
      </c>
      <c r="R125" s="7">
        <v>13.74</v>
      </c>
      <c r="S125" s="5">
        <v>14172.76</v>
      </c>
      <c r="AL125" s="5" t="str">
        <f t="shared" si="9"/>
        <v/>
      </c>
      <c r="AN125" s="5" t="str">
        <f t="shared" si="10"/>
        <v/>
      </c>
      <c r="AP125" s="5" t="str">
        <f t="shared" si="11"/>
        <v/>
      </c>
      <c r="AS125" s="5">
        <f t="shared" si="12"/>
        <v>68284.401249999981</v>
      </c>
      <c r="AT125" s="11">
        <f>(AS125/$AS$269)*100</f>
        <v>1.0277992192291596</v>
      </c>
      <c r="AU125" s="5">
        <f t="shared" si="13"/>
        <v>1027.7992192291595</v>
      </c>
    </row>
    <row r="126" spans="1:47" x14ac:dyDescent="0.25">
      <c r="A126" s="1" t="s">
        <v>204</v>
      </c>
      <c r="B126" s="1" t="s">
        <v>205</v>
      </c>
      <c r="C126" s="1" t="s">
        <v>206</v>
      </c>
      <c r="D126" s="1" t="s">
        <v>112</v>
      </c>
      <c r="E126" s="1" t="s">
        <v>52</v>
      </c>
      <c r="F126" s="1" t="s">
        <v>203</v>
      </c>
      <c r="G126" s="1" t="s">
        <v>54</v>
      </c>
      <c r="H126" s="1" t="s">
        <v>55</v>
      </c>
      <c r="I126" s="2">
        <v>152.41999999999999</v>
      </c>
      <c r="J126" s="2">
        <v>0.02</v>
      </c>
      <c r="K126" s="2">
        <f t="shared" si="14"/>
        <v>0.02</v>
      </c>
      <c r="L126" s="2">
        <f t="shared" si="15"/>
        <v>0</v>
      </c>
      <c r="N126" s="4">
        <v>0.02</v>
      </c>
      <c r="O126" s="5">
        <v>57.487499999999997</v>
      </c>
      <c r="AL126" s="5" t="str">
        <f t="shared" si="9"/>
        <v/>
      </c>
      <c r="AN126" s="5" t="str">
        <f t="shared" si="10"/>
        <v/>
      </c>
      <c r="AP126" s="5" t="str">
        <f t="shared" si="11"/>
        <v/>
      </c>
      <c r="AS126" s="5">
        <f t="shared" si="12"/>
        <v>57.487499999999997</v>
      </c>
      <c r="AT126" s="11">
        <f>(AS126/$AS$269)*100</f>
        <v>8.6528704263093086E-4</v>
      </c>
      <c r="AU126" s="5">
        <f t="shared" si="13"/>
        <v>0.86528704263093081</v>
      </c>
    </row>
    <row r="127" spans="1:47" x14ac:dyDescent="0.25">
      <c r="A127" s="1" t="s">
        <v>204</v>
      </c>
      <c r="B127" s="1" t="s">
        <v>205</v>
      </c>
      <c r="C127" s="1" t="s">
        <v>206</v>
      </c>
      <c r="D127" s="1" t="s">
        <v>112</v>
      </c>
      <c r="E127" s="1" t="s">
        <v>82</v>
      </c>
      <c r="F127" s="1" t="s">
        <v>203</v>
      </c>
      <c r="G127" s="1" t="s">
        <v>54</v>
      </c>
      <c r="H127" s="1" t="s">
        <v>55</v>
      </c>
      <c r="I127" s="2">
        <v>152.41999999999999</v>
      </c>
      <c r="J127" s="2">
        <v>40.57</v>
      </c>
      <c r="K127" s="2">
        <f t="shared" si="14"/>
        <v>39.99</v>
      </c>
      <c r="L127" s="2">
        <f t="shared" si="15"/>
        <v>0</v>
      </c>
      <c r="N127" s="4">
        <v>0.08</v>
      </c>
      <c r="O127" s="5">
        <v>180.67500000000001</v>
      </c>
      <c r="P127" s="6">
        <v>0.03</v>
      </c>
      <c r="Q127" s="5">
        <v>69.611250000000013</v>
      </c>
      <c r="R127" s="7">
        <v>0.02</v>
      </c>
      <c r="S127" s="5">
        <v>20.58</v>
      </c>
      <c r="AE127" s="2">
        <v>39.86</v>
      </c>
      <c r="AF127" s="5">
        <v>3861.69</v>
      </c>
      <c r="AL127" s="5" t="str">
        <f t="shared" si="9"/>
        <v/>
      </c>
      <c r="AN127" s="5" t="str">
        <f t="shared" si="10"/>
        <v/>
      </c>
      <c r="AP127" s="5" t="str">
        <f t="shared" si="11"/>
        <v/>
      </c>
      <c r="AS127" s="5">
        <f t="shared" si="12"/>
        <v>4132.5562499999996</v>
      </c>
      <c r="AT127" s="11">
        <f>(AS127/$AS$269)*100</f>
        <v>6.2202172229936403E-2</v>
      </c>
      <c r="AU127" s="5">
        <f t="shared" si="13"/>
        <v>62.202172229936401</v>
      </c>
    </row>
    <row r="128" spans="1:47" x14ac:dyDescent="0.25">
      <c r="A128" s="1" t="s">
        <v>204</v>
      </c>
      <c r="B128" s="1" t="s">
        <v>205</v>
      </c>
      <c r="C128" s="1" t="s">
        <v>206</v>
      </c>
      <c r="D128" s="1" t="s">
        <v>112</v>
      </c>
      <c r="E128" s="1" t="s">
        <v>72</v>
      </c>
      <c r="F128" s="1" t="s">
        <v>203</v>
      </c>
      <c r="G128" s="1" t="s">
        <v>54</v>
      </c>
      <c r="H128" s="1" t="s">
        <v>55</v>
      </c>
      <c r="I128" s="2">
        <v>152.41999999999999</v>
      </c>
      <c r="J128" s="2">
        <v>34.380000000000003</v>
      </c>
      <c r="K128" s="2">
        <f t="shared" si="14"/>
        <v>34.370000000000005</v>
      </c>
      <c r="L128" s="2">
        <f t="shared" si="15"/>
        <v>0</v>
      </c>
      <c r="P128" s="6">
        <v>0.03</v>
      </c>
      <c r="Q128" s="5">
        <v>65.947500000000005</v>
      </c>
      <c r="R128" s="7">
        <v>0.02</v>
      </c>
      <c r="S128" s="5">
        <v>17.149999999999999</v>
      </c>
      <c r="AB128" s="10">
        <v>0.01</v>
      </c>
      <c r="AC128" s="5">
        <v>1.48</v>
      </c>
      <c r="AE128" s="2">
        <v>34.31</v>
      </c>
      <c r="AF128" s="5">
        <v>4177.67</v>
      </c>
      <c r="AL128" s="5" t="str">
        <f t="shared" si="9"/>
        <v/>
      </c>
      <c r="AN128" s="5" t="str">
        <f t="shared" si="10"/>
        <v/>
      </c>
      <c r="AP128" s="5" t="str">
        <f t="shared" si="11"/>
        <v/>
      </c>
      <c r="AS128" s="5">
        <f t="shared" si="12"/>
        <v>4262.2475000000004</v>
      </c>
      <c r="AT128" s="11">
        <f>(AS128/$AS$269)*100</f>
        <v>6.4154251519653469E-2</v>
      </c>
      <c r="AU128" s="5">
        <f t="shared" si="13"/>
        <v>64.154251519653471</v>
      </c>
    </row>
    <row r="129" spans="1:47" x14ac:dyDescent="0.25">
      <c r="A129" s="1" t="s">
        <v>204</v>
      </c>
      <c r="B129" s="1" t="s">
        <v>205</v>
      </c>
      <c r="C129" s="1" t="s">
        <v>206</v>
      </c>
      <c r="D129" s="1" t="s">
        <v>112</v>
      </c>
      <c r="E129" s="1" t="s">
        <v>79</v>
      </c>
      <c r="F129" s="1" t="s">
        <v>203</v>
      </c>
      <c r="G129" s="1" t="s">
        <v>54</v>
      </c>
      <c r="H129" s="1" t="s">
        <v>55</v>
      </c>
      <c r="I129" s="2">
        <v>152.41999999999999</v>
      </c>
      <c r="J129" s="2">
        <v>37.270000000000003</v>
      </c>
      <c r="K129" s="2">
        <f t="shared" si="14"/>
        <v>37.28</v>
      </c>
      <c r="L129" s="2">
        <f t="shared" si="15"/>
        <v>0</v>
      </c>
      <c r="P129" s="6">
        <v>0.05</v>
      </c>
      <c r="Q129" s="5">
        <v>91.59375</v>
      </c>
      <c r="R129" s="7">
        <v>0.04</v>
      </c>
      <c r="S129" s="5">
        <v>34.299999999999997</v>
      </c>
      <c r="AE129" s="2">
        <v>37.19</v>
      </c>
      <c r="AF129" s="5">
        <v>3440.0749999999998</v>
      </c>
      <c r="AL129" s="5" t="str">
        <f t="shared" si="9"/>
        <v/>
      </c>
      <c r="AN129" s="5" t="str">
        <f t="shared" si="10"/>
        <v/>
      </c>
      <c r="AP129" s="5" t="str">
        <f t="shared" si="11"/>
        <v/>
      </c>
      <c r="AS129" s="5">
        <f t="shared" si="12"/>
        <v>3565.96875</v>
      </c>
      <c r="AT129" s="11">
        <f>(AS129/$AS$269)*100</f>
        <v>5.3674043118970512E-2</v>
      </c>
      <c r="AU129" s="5">
        <f t="shared" si="13"/>
        <v>53.674043118970509</v>
      </c>
    </row>
    <row r="130" spans="1:47" x14ac:dyDescent="0.25">
      <c r="A130" s="1" t="s">
        <v>204</v>
      </c>
      <c r="B130" s="1" t="s">
        <v>205</v>
      </c>
      <c r="C130" s="1" t="s">
        <v>206</v>
      </c>
      <c r="D130" s="1" t="s">
        <v>112</v>
      </c>
      <c r="E130" s="1" t="s">
        <v>81</v>
      </c>
      <c r="F130" s="1" t="s">
        <v>203</v>
      </c>
      <c r="G130" s="1" t="s">
        <v>54</v>
      </c>
      <c r="H130" s="1" t="s">
        <v>55</v>
      </c>
      <c r="I130" s="2">
        <v>152.41999999999999</v>
      </c>
      <c r="J130" s="2">
        <v>38.69</v>
      </c>
      <c r="K130" s="2">
        <f t="shared" si="14"/>
        <v>38.68</v>
      </c>
      <c r="L130" s="2">
        <f t="shared" si="15"/>
        <v>0</v>
      </c>
      <c r="N130" s="4">
        <v>0.02</v>
      </c>
      <c r="O130" s="5">
        <v>41.0625</v>
      </c>
      <c r="P130" s="6">
        <v>0.06</v>
      </c>
      <c r="Q130" s="5">
        <v>124.5675</v>
      </c>
      <c r="AE130" s="2">
        <v>38.6</v>
      </c>
      <c r="AF130" s="5">
        <v>3618.6</v>
      </c>
      <c r="AL130" s="5" t="str">
        <f t="shared" si="9"/>
        <v/>
      </c>
      <c r="AN130" s="5" t="str">
        <f t="shared" si="10"/>
        <v/>
      </c>
      <c r="AP130" s="5" t="str">
        <f t="shared" si="11"/>
        <v/>
      </c>
      <c r="AS130" s="5">
        <f t="shared" si="12"/>
        <v>3784.23</v>
      </c>
      <c r="AT130" s="11">
        <f>(AS130/$AS$269)*100</f>
        <v>5.695925523522935E-2</v>
      </c>
      <c r="AU130" s="5">
        <f t="shared" si="13"/>
        <v>56.95925523522935</v>
      </c>
    </row>
    <row r="131" spans="1:47" x14ac:dyDescent="0.25">
      <c r="A131" s="1" t="s">
        <v>207</v>
      </c>
      <c r="B131" s="1" t="s">
        <v>208</v>
      </c>
      <c r="C131" s="1" t="s">
        <v>209</v>
      </c>
      <c r="D131" s="1" t="s">
        <v>210</v>
      </c>
      <c r="E131" s="1" t="s">
        <v>72</v>
      </c>
      <c r="F131" s="1" t="s">
        <v>203</v>
      </c>
      <c r="G131" s="1" t="s">
        <v>54</v>
      </c>
      <c r="H131" s="1" t="s">
        <v>55</v>
      </c>
      <c r="I131" s="2">
        <v>7.58</v>
      </c>
      <c r="J131" s="2">
        <v>6.31</v>
      </c>
      <c r="K131" s="2">
        <f t="shared" si="14"/>
        <v>6.3100000000000005</v>
      </c>
      <c r="L131" s="2">
        <f t="shared" si="15"/>
        <v>0</v>
      </c>
      <c r="Z131" s="9">
        <v>2.04</v>
      </c>
      <c r="AA131" s="5">
        <v>288.33749999999998</v>
      </c>
      <c r="AB131" s="10">
        <v>4.2</v>
      </c>
      <c r="AC131" s="5">
        <v>508.38</v>
      </c>
      <c r="AE131" s="2">
        <v>6.9999999999999993E-2</v>
      </c>
      <c r="AF131" s="5">
        <v>8.14</v>
      </c>
      <c r="AL131" s="5" t="str">
        <f t="shared" ref="AL131:AL194" si="16">IF(AK131&gt;0,AK131*$AL$1,"")</f>
        <v/>
      </c>
      <c r="AN131" s="5" t="str">
        <f t="shared" ref="AN131:AN194" si="17">IF(AM131&gt;0,AM131*$AN$1,"")</f>
        <v/>
      </c>
      <c r="AP131" s="5" t="str">
        <f t="shared" ref="AP131:AP194" si="18">IF(AO131&gt;0,AO131*$AP$1,"")</f>
        <v/>
      </c>
      <c r="AS131" s="5">
        <f t="shared" ref="AS131:AS194" si="19">SUM(O131,Q131,S131,U131,W131,Y131,AA131,AC131,AF131,AH131,AJ131)</f>
        <v>804.85749999999996</v>
      </c>
      <c r="AT131" s="11">
        <f>(AS131/$AS$269)*100</f>
        <v>1.2114507778461828E-2</v>
      </c>
      <c r="AU131" s="5">
        <f t="shared" ref="AU131:AU194" si="20">(AT131/100)*$AU$1</f>
        <v>12.114507778461828</v>
      </c>
    </row>
    <row r="132" spans="1:47" x14ac:dyDescent="0.25">
      <c r="A132" s="1" t="s">
        <v>207</v>
      </c>
      <c r="B132" s="1" t="s">
        <v>208</v>
      </c>
      <c r="C132" s="1" t="s">
        <v>209</v>
      </c>
      <c r="D132" s="1" t="s">
        <v>210</v>
      </c>
      <c r="E132" s="1" t="s">
        <v>79</v>
      </c>
      <c r="F132" s="1" t="s">
        <v>203</v>
      </c>
      <c r="G132" s="1" t="s">
        <v>54</v>
      </c>
      <c r="H132" s="1" t="s">
        <v>55</v>
      </c>
      <c r="I132" s="2">
        <v>7.58</v>
      </c>
      <c r="J132" s="2">
        <v>1.24</v>
      </c>
      <c r="K132" s="2">
        <f t="shared" ref="K132:K195" si="21">SUM(N132,P132,R132,T132,V132,X132,Z132,AB132,AE132,AG132,AI132)</f>
        <v>1.24</v>
      </c>
      <c r="L132" s="2">
        <f t="shared" ref="L132:L195" si="22">SUM(M132,AD132,AK132,AM132,AO132,AQ132,AR132)</f>
        <v>0</v>
      </c>
      <c r="Z132" s="9">
        <v>1.1599999999999999</v>
      </c>
      <c r="AA132" s="5">
        <v>119.625</v>
      </c>
      <c r="AE132" s="2">
        <v>0.08</v>
      </c>
      <c r="AF132" s="5">
        <v>7.4</v>
      </c>
      <c r="AL132" s="5" t="str">
        <f t="shared" si="16"/>
        <v/>
      </c>
      <c r="AN132" s="5" t="str">
        <f t="shared" si="17"/>
        <v/>
      </c>
      <c r="AP132" s="5" t="str">
        <f t="shared" si="18"/>
        <v/>
      </c>
      <c r="AS132" s="5">
        <f t="shared" si="19"/>
        <v>127.02500000000001</v>
      </c>
      <c r="AT132" s="11">
        <f>(AS132/$AS$269)*100</f>
        <v>1.911947581477608E-3</v>
      </c>
      <c r="AU132" s="5">
        <f t="shared" si="20"/>
        <v>1.9119475814776079</v>
      </c>
    </row>
    <row r="133" spans="1:47" x14ac:dyDescent="0.25">
      <c r="A133" s="1" t="s">
        <v>211</v>
      </c>
      <c r="B133" s="1" t="s">
        <v>179</v>
      </c>
      <c r="C133" s="1" t="s">
        <v>180</v>
      </c>
      <c r="D133" s="1" t="s">
        <v>121</v>
      </c>
      <c r="E133" s="1" t="s">
        <v>60</v>
      </c>
      <c r="F133" s="1" t="s">
        <v>203</v>
      </c>
      <c r="G133" s="1" t="s">
        <v>54</v>
      </c>
      <c r="H133" s="1" t="s">
        <v>55</v>
      </c>
      <c r="I133" s="2">
        <v>160</v>
      </c>
      <c r="J133" s="2">
        <v>37.97</v>
      </c>
      <c r="K133" s="2">
        <f t="shared" si="21"/>
        <v>37.97</v>
      </c>
      <c r="L133" s="2">
        <f t="shared" si="22"/>
        <v>0</v>
      </c>
      <c r="N133" s="4">
        <v>1.26</v>
      </c>
      <c r="O133" s="5">
        <v>4139.1000000000004</v>
      </c>
      <c r="P133" s="6">
        <v>14.66</v>
      </c>
      <c r="Q133" s="5">
        <v>42968.46</v>
      </c>
      <c r="R133" s="7">
        <v>12.34</v>
      </c>
      <c r="S133" s="5">
        <v>16930.48</v>
      </c>
      <c r="T133" s="8">
        <v>7.57</v>
      </c>
      <c r="U133" s="5">
        <v>3115.8119999999999</v>
      </c>
      <c r="AB133" s="10">
        <v>2.14</v>
      </c>
      <c r="AC133" s="5">
        <v>316.72000000000003</v>
      </c>
      <c r="AL133" s="5" t="str">
        <f t="shared" si="16"/>
        <v/>
      </c>
      <c r="AN133" s="5" t="str">
        <f t="shared" si="17"/>
        <v/>
      </c>
      <c r="AP133" s="5" t="str">
        <f t="shared" si="18"/>
        <v/>
      </c>
      <c r="AS133" s="5">
        <f t="shared" si="19"/>
        <v>67470.572</v>
      </c>
      <c r="AT133" s="11">
        <f>(AS133/$AS$269)*100</f>
        <v>1.0155496709806007</v>
      </c>
      <c r="AU133" s="5">
        <f t="shared" si="20"/>
        <v>1015.5496709806007</v>
      </c>
    </row>
    <row r="134" spans="1:47" x14ac:dyDescent="0.25">
      <c r="A134" s="1" t="s">
        <v>211</v>
      </c>
      <c r="B134" s="1" t="s">
        <v>179</v>
      </c>
      <c r="C134" s="1" t="s">
        <v>180</v>
      </c>
      <c r="D134" s="1" t="s">
        <v>121</v>
      </c>
      <c r="E134" s="1" t="s">
        <v>61</v>
      </c>
      <c r="F134" s="1" t="s">
        <v>203</v>
      </c>
      <c r="G134" s="1" t="s">
        <v>54</v>
      </c>
      <c r="H134" s="1" t="s">
        <v>55</v>
      </c>
      <c r="I134" s="2">
        <v>160</v>
      </c>
      <c r="J134" s="2">
        <v>38.86</v>
      </c>
      <c r="K134" s="2">
        <f t="shared" si="21"/>
        <v>38.86</v>
      </c>
      <c r="L134" s="2">
        <f t="shared" si="22"/>
        <v>0</v>
      </c>
      <c r="N134" s="4">
        <v>2.4700000000000002</v>
      </c>
      <c r="O134" s="5">
        <v>7169.5124999999998</v>
      </c>
      <c r="P134" s="6">
        <v>19.05</v>
      </c>
      <c r="Q134" s="5">
        <v>53974.365000000013</v>
      </c>
      <c r="R134" s="7">
        <v>13.79</v>
      </c>
      <c r="S134" s="5">
        <v>16508.59</v>
      </c>
      <c r="AB134" s="10">
        <v>3.55</v>
      </c>
      <c r="AC134" s="5">
        <v>525.4</v>
      </c>
      <c r="AL134" s="5" t="str">
        <f t="shared" si="16"/>
        <v/>
      </c>
      <c r="AN134" s="5" t="str">
        <f t="shared" si="17"/>
        <v/>
      </c>
      <c r="AP134" s="5" t="str">
        <f t="shared" si="18"/>
        <v/>
      </c>
      <c r="AS134" s="5">
        <f t="shared" si="19"/>
        <v>78177.867500000008</v>
      </c>
      <c r="AT134" s="11">
        <f>(AS134/$AS$269)*100</f>
        <v>1.1767131249100722</v>
      </c>
      <c r="AU134" s="5">
        <f t="shared" si="20"/>
        <v>1176.7131249100721</v>
      </c>
    </row>
    <row r="135" spans="1:47" x14ac:dyDescent="0.25">
      <c r="A135" s="1" t="s">
        <v>211</v>
      </c>
      <c r="B135" s="1" t="s">
        <v>179</v>
      </c>
      <c r="C135" s="1" t="s">
        <v>180</v>
      </c>
      <c r="D135" s="1" t="s">
        <v>121</v>
      </c>
      <c r="E135" s="1" t="s">
        <v>52</v>
      </c>
      <c r="F135" s="1" t="s">
        <v>203</v>
      </c>
      <c r="G135" s="1" t="s">
        <v>54</v>
      </c>
      <c r="H135" s="1" t="s">
        <v>55</v>
      </c>
      <c r="I135" s="2">
        <v>160</v>
      </c>
      <c r="J135" s="2">
        <v>39.950000000000003</v>
      </c>
      <c r="K135" s="2">
        <f t="shared" si="21"/>
        <v>39.94</v>
      </c>
      <c r="L135" s="2">
        <f t="shared" si="22"/>
        <v>0</v>
      </c>
      <c r="N135" s="4">
        <v>8.16</v>
      </c>
      <c r="O135" s="5">
        <v>24070.837500000001</v>
      </c>
      <c r="P135" s="6">
        <v>30</v>
      </c>
      <c r="Q135" s="5">
        <v>87735.821250000008</v>
      </c>
      <c r="R135" s="7">
        <v>1.78</v>
      </c>
      <c r="S135" s="5">
        <v>2442.16</v>
      </c>
      <c r="AL135" s="5" t="str">
        <f t="shared" si="16"/>
        <v/>
      </c>
      <c r="AN135" s="5" t="str">
        <f t="shared" si="17"/>
        <v/>
      </c>
      <c r="AP135" s="5" t="str">
        <f t="shared" si="18"/>
        <v/>
      </c>
      <c r="AS135" s="5">
        <f t="shared" si="19"/>
        <v>114248.81875000001</v>
      </c>
      <c r="AT135" s="11">
        <f>(AS135/$AS$269)*100</f>
        <v>1.719643792133329</v>
      </c>
      <c r="AU135" s="5">
        <f t="shared" si="20"/>
        <v>1719.643792133329</v>
      </c>
    </row>
    <row r="136" spans="1:47" x14ac:dyDescent="0.25">
      <c r="A136" s="1" t="s">
        <v>211</v>
      </c>
      <c r="B136" s="1" t="s">
        <v>179</v>
      </c>
      <c r="C136" s="1" t="s">
        <v>180</v>
      </c>
      <c r="D136" s="1" t="s">
        <v>121</v>
      </c>
      <c r="E136" s="1" t="s">
        <v>117</v>
      </c>
      <c r="F136" s="1" t="s">
        <v>203</v>
      </c>
      <c r="G136" s="1" t="s">
        <v>54</v>
      </c>
      <c r="H136" s="1" t="s">
        <v>55</v>
      </c>
      <c r="I136" s="2">
        <v>160</v>
      </c>
      <c r="J136" s="2">
        <v>39.92</v>
      </c>
      <c r="K136" s="2">
        <f t="shared" si="21"/>
        <v>39.93</v>
      </c>
      <c r="L136" s="2">
        <f t="shared" si="22"/>
        <v>0</v>
      </c>
      <c r="P136" s="6">
        <v>2.66</v>
      </c>
      <c r="Q136" s="5">
        <v>6319.9687499999991</v>
      </c>
      <c r="R136" s="7">
        <v>27.4</v>
      </c>
      <c r="S136" s="5">
        <v>36538.074999999997</v>
      </c>
      <c r="T136" s="8">
        <v>9.8699999999999992</v>
      </c>
      <c r="U136" s="5">
        <v>4061.4630000000002</v>
      </c>
      <c r="AL136" s="5" t="str">
        <f t="shared" si="16"/>
        <v/>
      </c>
      <c r="AN136" s="5" t="str">
        <f t="shared" si="17"/>
        <v/>
      </c>
      <c r="AP136" s="5" t="str">
        <f t="shared" si="18"/>
        <v/>
      </c>
      <c r="AS136" s="5">
        <f t="shared" si="19"/>
        <v>46919.50675</v>
      </c>
      <c r="AT136" s="11">
        <f>(AS136/$AS$269)*100</f>
        <v>0.70622033028761899</v>
      </c>
      <c r="AU136" s="5">
        <f t="shared" si="20"/>
        <v>706.22033028761894</v>
      </c>
    </row>
    <row r="137" spans="1:47" x14ac:dyDescent="0.25">
      <c r="A137" s="1" t="s">
        <v>212</v>
      </c>
      <c r="B137" s="1" t="s">
        <v>205</v>
      </c>
      <c r="C137" s="1" t="s">
        <v>206</v>
      </c>
      <c r="D137" s="1" t="s">
        <v>112</v>
      </c>
      <c r="E137" s="1" t="s">
        <v>62</v>
      </c>
      <c r="F137" s="1" t="s">
        <v>203</v>
      </c>
      <c r="G137" s="1" t="s">
        <v>54</v>
      </c>
      <c r="H137" s="1" t="s">
        <v>55</v>
      </c>
      <c r="I137" s="2">
        <v>80</v>
      </c>
      <c r="J137" s="2">
        <v>38.799999999999997</v>
      </c>
      <c r="K137" s="2">
        <f t="shared" si="21"/>
        <v>38.81</v>
      </c>
      <c r="L137" s="2">
        <f t="shared" si="22"/>
        <v>0</v>
      </c>
      <c r="N137" s="4">
        <v>0.03</v>
      </c>
      <c r="O137" s="5">
        <v>73.912499999999994</v>
      </c>
      <c r="P137" s="6">
        <v>0.04</v>
      </c>
      <c r="Q137" s="5">
        <v>109.91249999999999</v>
      </c>
      <c r="R137" s="7">
        <v>0.02</v>
      </c>
      <c r="S137" s="5">
        <v>24.01</v>
      </c>
      <c r="AE137" s="2">
        <v>38.72</v>
      </c>
      <c r="AF137" s="5">
        <v>4403</v>
      </c>
      <c r="AL137" s="5" t="str">
        <f t="shared" si="16"/>
        <v/>
      </c>
      <c r="AN137" s="5" t="str">
        <f t="shared" si="17"/>
        <v/>
      </c>
      <c r="AP137" s="5" t="str">
        <f t="shared" si="18"/>
        <v/>
      </c>
      <c r="AS137" s="5">
        <f t="shared" si="19"/>
        <v>4610.835</v>
      </c>
      <c r="AT137" s="11">
        <f>(AS137/$AS$269)*100</f>
        <v>6.9401100782068931E-2</v>
      </c>
      <c r="AU137" s="5">
        <f t="shared" si="20"/>
        <v>69.401100782068937</v>
      </c>
    </row>
    <row r="138" spans="1:47" x14ac:dyDescent="0.25">
      <c r="A138" s="1" t="s">
        <v>212</v>
      </c>
      <c r="B138" s="1" t="s">
        <v>205</v>
      </c>
      <c r="C138" s="1" t="s">
        <v>206</v>
      </c>
      <c r="D138" s="1" t="s">
        <v>112</v>
      </c>
      <c r="E138" s="1" t="s">
        <v>71</v>
      </c>
      <c r="F138" s="1" t="s">
        <v>203</v>
      </c>
      <c r="G138" s="1" t="s">
        <v>54</v>
      </c>
      <c r="H138" s="1" t="s">
        <v>55</v>
      </c>
      <c r="I138" s="2">
        <v>80</v>
      </c>
      <c r="J138" s="2">
        <v>40.33</v>
      </c>
      <c r="K138" s="2">
        <f t="shared" si="21"/>
        <v>40</v>
      </c>
      <c r="L138" s="2">
        <f t="shared" si="22"/>
        <v>0</v>
      </c>
      <c r="N138" s="4">
        <v>0.03</v>
      </c>
      <c r="O138" s="5">
        <v>86.231250000000003</v>
      </c>
      <c r="P138" s="6">
        <v>0.05</v>
      </c>
      <c r="Q138" s="5">
        <v>146.55000000000001</v>
      </c>
      <c r="AE138" s="2">
        <v>39.92</v>
      </c>
      <c r="AF138" s="5">
        <v>5646.57</v>
      </c>
      <c r="AL138" s="5" t="str">
        <f t="shared" si="16"/>
        <v/>
      </c>
      <c r="AN138" s="5" t="str">
        <f t="shared" si="17"/>
        <v/>
      </c>
      <c r="AP138" s="5" t="str">
        <f t="shared" si="18"/>
        <v/>
      </c>
      <c r="AS138" s="5">
        <f t="shared" si="19"/>
        <v>5879.3512499999997</v>
      </c>
      <c r="AT138" s="11">
        <f>(AS138/$AS$269)*100</f>
        <v>8.8494480638416459E-2</v>
      </c>
      <c r="AU138" s="5">
        <f t="shared" si="20"/>
        <v>88.494480638416448</v>
      </c>
    </row>
    <row r="139" spans="1:47" x14ac:dyDescent="0.25">
      <c r="A139" s="1" t="s">
        <v>213</v>
      </c>
      <c r="B139" s="1" t="s">
        <v>214</v>
      </c>
      <c r="C139" s="1" t="s">
        <v>215</v>
      </c>
      <c r="D139" s="1" t="s">
        <v>216</v>
      </c>
      <c r="E139" s="1" t="s">
        <v>67</v>
      </c>
      <c r="F139" s="1" t="s">
        <v>203</v>
      </c>
      <c r="G139" s="1" t="s">
        <v>54</v>
      </c>
      <c r="H139" s="1" t="s">
        <v>55</v>
      </c>
      <c r="I139" s="2">
        <v>160</v>
      </c>
      <c r="J139" s="2">
        <v>37.299999999999997</v>
      </c>
      <c r="K139" s="2">
        <f t="shared" si="21"/>
        <v>35.650000000000006</v>
      </c>
      <c r="L139" s="2">
        <f t="shared" si="22"/>
        <v>1.6600000000000001</v>
      </c>
      <c r="N139" s="4">
        <v>0.01</v>
      </c>
      <c r="O139" s="5">
        <v>24.637499999999999</v>
      </c>
      <c r="P139" s="6">
        <v>18.43</v>
      </c>
      <c r="Q139" s="5">
        <v>40513.747499999998</v>
      </c>
      <c r="R139" s="7">
        <v>17.12</v>
      </c>
      <c r="S139" s="5">
        <v>17781.12</v>
      </c>
      <c r="AE139" s="2">
        <v>0.09</v>
      </c>
      <c r="AF139" s="5">
        <v>10.175000000000001</v>
      </c>
      <c r="AM139" s="3">
        <v>0.24</v>
      </c>
      <c r="AN139" s="5">
        <f t="shared" si="17"/>
        <v>1628.6399999999999</v>
      </c>
      <c r="AO139" s="2">
        <v>0.13</v>
      </c>
      <c r="AP139" s="5">
        <f t="shared" si="18"/>
        <v>0.13</v>
      </c>
      <c r="AQ139" s="2">
        <v>0.61</v>
      </c>
      <c r="AR139" s="2">
        <v>0.68</v>
      </c>
      <c r="AS139" s="5">
        <f t="shared" si="19"/>
        <v>58329.679999999993</v>
      </c>
      <c r="AT139" s="11">
        <f>(AS139/$AS$269)*100</f>
        <v>0.87796331906603264</v>
      </c>
      <c r="AU139" s="5">
        <f t="shared" si="20"/>
        <v>877.96331906603268</v>
      </c>
    </row>
    <row r="140" spans="1:47" x14ac:dyDescent="0.25">
      <c r="A140" s="1" t="s">
        <v>213</v>
      </c>
      <c r="B140" s="1" t="s">
        <v>214</v>
      </c>
      <c r="C140" s="1" t="s">
        <v>215</v>
      </c>
      <c r="D140" s="1" t="s">
        <v>216</v>
      </c>
      <c r="E140" s="1" t="s">
        <v>70</v>
      </c>
      <c r="F140" s="1" t="s">
        <v>203</v>
      </c>
      <c r="G140" s="1" t="s">
        <v>54</v>
      </c>
      <c r="H140" s="1" t="s">
        <v>55</v>
      </c>
      <c r="I140" s="2">
        <v>160</v>
      </c>
      <c r="J140" s="2">
        <v>38.340000000000003</v>
      </c>
      <c r="K140" s="2">
        <f t="shared" si="21"/>
        <v>38.32</v>
      </c>
      <c r="L140" s="2">
        <f t="shared" si="22"/>
        <v>0</v>
      </c>
      <c r="P140" s="6">
        <v>8.9400000000000013</v>
      </c>
      <c r="Q140" s="5">
        <v>22543.053749999999</v>
      </c>
      <c r="R140" s="7">
        <v>29.3</v>
      </c>
      <c r="S140" s="5">
        <v>34584.69</v>
      </c>
      <c r="AE140" s="2">
        <v>0.08</v>
      </c>
      <c r="AF140" s="5">
        <v>10.73</v>
      </c>
      <c r="AL140" s="5" t="str">
        <f t="shared" si="16"/>
        <v/>
      </c>
      <c r="AN140" s="5" t="str">
        <f t="shared" si="17"/>
        <v/>
      </c>
      <c r="AP140" s="5" t="str">
        <f t="shared" si="18"/>
        <v/>
      </c>
      <c r="AS140" s="5">
        <f t="shared" si="19"/>
        <v>57138.473750000005</v>
      </c>
      <c r="AT140" s="11">
        <f>(AS140/$AS$269)*100</f>
        <v>0.86003358941652663</v>
      </c>
      <c r="AU140" s="5">
        <f t="shared" si="20"/>
        <v>860.03358941652664</v>
      </c>
    </row>
    <row r="141" spans="1:47" x14ac:dyDescent="0.25">
      <c r="A141" s="1" t="s">
        <v>213</v>
      </c>
      <c r="B141" s="1" t="s">
        <v>214</v>
      </c>
      <c r="C141" s="1" t="s">
        <v>215</v>
      </c>
      <c r="D141" s="1" t="s">
        <v>216</v>
      </c>
      <c r="E141" s="1" t="s">
        <v>73</v>
      </c>
      <c r="F141" s="1" t="s">
        <v>203</v>
      </c>
      <c r="G141" s="1" t="s">
        <v>54</v>
      </c>
      <c r="H141" s="1" t="s">
        <v>55</v>
      </c>
      <c r="I141" s="2">
        <v>160</v>
      </c>
      <c r="J141" s="2">
        <v>38.53</v>
      </c>
      <c r="K141" s="2">
        <f t="shared" si="21"/>
        <v>38.53</v>
      </c>
      <c r="L141" s="2">
        <f t="shared" si="22"/>
        <v>0</v>
      </c>
      <c r="N141" s="4">
        <v>4.76</v>
      </c>
      <c r="O141" s="5">
        <v>9772.875</v>
      </c>
      <c r="P141" s="6">
        <v>32.1</v>
      </c>
      <c r="Q141" s="5">
        <v>70607.790000000008</v>
      </c>
      <c r="R141" s="7">
        <v>1.58</v>
      </c>
      <c r="S141" s="5">
        <v>1896.79</v>
      </c>
      <c r="AE141" s="2">
        <v>0.09</v>
      </c>
      <c r="AF141" s="5">
        <v>11.654999999999999</v>
      </c>
      <c r="AL141" s="5" t="str">
        <f t="shared" si="16"/>
        <v/>
      </c>
      <c r="AN141" s="5" t="str">
        <f t="shared" si="17"/>
        <v/>
      </c>
      <c r="AP141" s="5" t="str">
        <f t="shared" si="18"/>
        <v/>
      </c>
      <c r="AS141" s="5">
        <f t="shared" si="19"/>
        <v>82289.11</v>
      </c>
      <c r="AT141" s="11">
        <f>(AS141/$AS$269)*100</f>
        <v>1.2385944880649071</v>
      </c>
      <c r="AU141" s="5">
        <f t="shared" si="20"/>
        <v>1238.594488064907</v>
      </c>
    </row>
    <row r="142" spans="1:47" x14ac:dyDescent="0.25">
      <c r="A142" s="1" t="s">
        <v>213</v>
      </c>
      <c r="B142" s="1" t="s">
        <v>214</v>
      </c>
      <c r="C142" s="1" t="s">
        <v>215</v>
      </c>
      <c r="D142" s="1" t="s">
        <v>216</v>
      </c>
      <c r="E142" s="1" t="s">
        <v>84</v>
      </c>
      <c r="F142" s="1" t="s">
        <v>203</v>
      </c>
      <c r="G142" s="1" t="s">
        <v>54</v>
      </c>
      <c r="H142" s="1" t="s">
        <v>55</v>
      </c>
      <c r="I142" s="2">
        <v>160</v>
      </c>
      <c r="J142" s="2">
        <v>36.42</v>
      </c>
      <c r="K142" s="2">
        <f t="shared" si="21"/>
        <v>36.430000000000007</v>
      </c>
      <c r="L142" s="2">
        <f t="shared" si="22"/>
        <v>0</v>
      </c>
      <c r="N142" s="4">
        <v>7.69</v>
      </c>
      <c r="O142" s="5">
        <v>15788.53125</v>
      </c>
      <c r="P142" s="6">
        <v>24.23</v>
      </c>
      <c r="Q142" s="5">
        <v>44386.331250000003</v>
      </c>
      <c r="R142" s="7">
        <v>4.4800000000000004</v>
      </c>
      <c r="S142" s="5">
        <v>3841.6</v>
      </c>
      <c r="AE142" s="2">
        <v>0.03</v>
      </c>
      <c r="AF142" s="5">
        <v>2.7749999999999999</v>
      </c>
      <c r="AL142" s="5" t="str">
        <f t="shared" si="16"/>
        <v/>
      </c>
      <c r="AN142" s="5" t="str">
        <f t="shared" si="17"/>
        <v/>
      </c>
      <c r="AP142" s="5" t="str">
        <f t="shared" si="18"/>
        <v/>
      </c>
      <c r="AS142" s="5">
        <f t="shared" si="19"/>
        <v>64019.237500000003</v>
      </c>
      <c r="AT142" s="11">
        <f>(AS142/$AS$269)*100</f>
        <v>0.96360107306566101</v>
      </c>
      <c r="AU142" s="5">
        <f t="shared" si="20"/>
        <v>963.60107306566101</v>
      </c>
    </row>
    <row r="143" spans="1:47" x14ac:dyDescent="0.25">
      <c r="A143" s="1" t="s">
        <v>213</v>
      </c>
      <c r="B143" s="1" t="s">
        <v>214</v>
      </c>
      <c r="C143" s="1" t="s">
        <v>215</v>
      </c>
      <c r="D143" s="1" t="s">
        <v>216</v>
      </c>
      <c r="E143" s="1" t="s">
        <v>79</v>
      </c>
      <c r="F143" s="1" t="s">
        <v>203</v>
      </c>
      <c r="G143" s="1" t="s">
        <v>54</v>
      </c>
      <c r="H143" s="1" t="s">
        <v>55</v>
      </c>
      <c r="I143" s="2">
        <v>160</v>
      </c>
      <c r="J143" s="2">
        <v>0.15</v>
      </c>
      <c r="K143" s="2">
        <f t="shared" si="21"/>
        <v>0.14000000000000001</v>
      </c>
      <c r="L143" s="2">
        <f t="shared" si="22"/>
        <v>0</v>
      </c>
      <c r="P143" s="6">
        <v>0.01</v>
      </c>
      <c r="Q143" s="5">
        <v>18.318750000000001</v>
      </c>
      <c r="R143" s="7">
        <v>0.08</v>
      </c>
      <c r="S143" s="5">
        <v>68.600000000000009</v>
      </c>
      <c r="AE143" s="2">
        <v>0.05</v>
      </c>
      <c r="AF143" s="5">
        <v>4.625</v>
      </c>
      <c r="AL143" s="5" t="str">
        <f t="shared" si="16"/>
        <v/>
      </c>
      <c r="AN143" s="5" t="str">
        <f t="shared" si="17"/>
        <v/>
      </c>
      <c r="AP143" s="5" t="str">
        <f t="shared" si="18"/>
        <v/>
      </c>
      <c r="AS143" s="5">
        <f t="shared" si="19"/>
        <v>91.543750000000017</v>
      </c>
      <c r="AT143" s="11">
        <f>(AS143/$AS$269)*100</f>
        <v>1.3778929455767826E-3</v>
      </c>
      <c r="AU143" s="5">
        <f t="shared" si="20"/>
        <v>1.3778929455767825</v>
      </c>
    </row>
    <row r="144" spans="1:47" x14ac:dyDescent="0.25">
      <c r="A144" s="1" t="s">
        <v>217</v>
      </c>
      <c r="B144" s="1" t="s">
        <v>76</v>
      </c>
      <c r="C144" s="1" t="s">
        <v>77</v>
      </c>
      <c r="D144" s="1" t="s">
        <v>78</v>
      </c>
      <c r="E144" s="1" t="s">
        <v>108</v>
      </c>
      <c r="F144" s="1" t="s">
        <v>218</v>
      </c>
      <c r="G144" s="1" t="s">
        <v>54</v>
      </c>
      <c r="H144" s="1" t="s">
        <v>55</v>
      </c>
      <c r="I144" s="2">
        <v>39.590000000000003</v>
      </c>
      <c r="J144" s="2">
        <v>37.520000000000003</v>
      </c>
      <c r="K144" s="2">
        <f t="shared" si="21"/>
        <v>37.5</v>
      </c>
      <c r="L144" s="2">
        <f t="shared" si="22"/>
        <v>0</v>
      </c>
      <c r="N144" s="4">
        <v>5.59</v>
      </c>
      <c r="O144" s="5">
        <v>18363.150000000001</v>
      </c>
      <c r="P144" s="6">
        <v>19.22</v>
      </c>
      <c r="Q144" s="5">
        <v>56333.82</v>
      </c>
      <c r="R144" s="7">
        <v>10.56</v>
      </c>
      <c r="S144" s="5">
        <v>14008.12</v>
      </c>
      <c r="T144" s="8">
        <v>2.11</v>
      </c>
      <c r="U144" s="5">
        <v>803.649</v>
      </c>
      <c r="AE144" s="2">
        <v>0.02</v>
      </c>
      <c r="AF144" s="5">
        <v>2.2200000000000002</v>
      </c>
      <c r="AL144" s="5" t="str">
        <f t="shared" si="16"/>
        <v/>
      </c>
      <c r="AN144" s="5" t="str">
        <f t="shared" si="17"/>
        <v/>
      </c>
      <c r="AP144" s="5" t="str">
        <f t="shared" si="18"/>
        <v/>
      </c>
      <c r="AS144" s="5">
        <f t="shared" si="19"/>
        <v>89510.959000000003</v>
      </c>
      <c r="AT144" s="11">
        <f>(AS144/$AS$269)*100</f>
        <v>1.3472958990418527</v>
      </c>
      <c r="AU144" s="5">
        <f t="shared" si="20"/>
        <v>1347.2958990418526</v>
      </c>
    </row>
    <row r="145" spans="1:47" x14ac:dyDescent="0.25">
      <c r="A145" s="1" t="s">
        <v>219</v>
      </c>
      <c r="B145" s="1" t="s">
        <v>110</v>
      </c>
      <c r="C145" s="1" t="s">
        <v>111</v>
      </c>
      <c r="D145" s="1" t="s">
        <v>112</v>
      </c>
      <c r="E145" s="1" t="s">
        <v>106</v>
      </c>
      <c r="F145" s="1" t="s">
        <v>218</v>
      </c>
      <c r="G145" s="1" t="s">
        <v>54</v>
      </c>
      <c r="H145" s="1" t="s">
        <v>55</v>
      </c>
      <c r="I145" s="2">
        <v>74.77</v>
      </c>
      <c r="J145" s="2">
        <v>34.28</v>
      </c>
      <c r="K145" s="2">
        <f t="shared" si="21"/>
        <v>34.21</v>
      </c>
      <c r="L145" s="2">
        <f t="shared" si="22"/>
        <v>0.06</v>
      </c>
      <c r="R145" s="7">
        <v>0.02</v>
      </c>
      <c r="S145" s="5">
        <v>20.58</v>
      </c>
      <c r="AE145" s="2">
        <v>34.19</v>
      </c>
      <c r="AF145" s="5">
        <v>3801.38</v>
      </c>
      <c r="AL145" s="5" t="str">
        <f t="shared" si="16"/>
        <v/>
      </c>
      <c r="AN145" s="5" t="str">
        <f t="shared" si="17"/>
        <v/>
      </c>
      <c r="AP145" s="5" t="str">
        <f t="shared" si="18"/>
        <v/>
      </c>
      <c r="AR145" s="2">
        <v>0.06</v>
      </c>
      <c r="AS145" s="5">
        <f t="shared" si="19"/>
        <v>3821.96</v>
      </c>
      <c r="AT145" s="11">
        <f>(AS145/$AS$269)*100</f>
        <v>5.752715747690737E-2</v>
      </c>
      <c r="AU145" s="5">
        <f t="shared" si="20"/>
        <v>57.527157476907369</v>
      </c>
    </row>
    <row r="146" spans="1:47" x14ac:dyDescent="0.25">
      <c r="A146" s="1" t="s">
        <v>219</v>
      </c>
      <c r="B146" s="1" t="s">
        <v>110</v>
      </c>
      <c r="C146" s="1" t="s">
        <v>111</v>
      </c>
      <c r="D146" s="1" t="s">
        <v>112</v>
      </c>
      <c r="E146" s="1" t="s">
        <v>82</v>
      </c>
      <c r="F146" s="1" t="s">
        <v>218</v>
      </c>
      <c r="G146" s="1" t="s">
        <v>54</v>
      </c>
      <c r="H146" s="1" t="s">
        <v>55</v>
      </c>
      <c r="I146" s="2">
        <v>74.77</v>
      </c>
      <c r="J146" s="2">
        <v>40.049999999999997</v>
      </c>
      <c r="K146" s="2">
        <f t="shared" si="21"/>
        <v>40</v>
      </c>
      <c r="L146" s="2">
        <f t="shared" si="22"/>
        <v>0</v>
      </c>
      <c r="R146" s="7">
        <v>0.06</v>
      </c>
      <c r="S146" s="5">
        <v>61.739999999999988</v>
      </c>
      <c r="AE146" s="2">
        <v>39.94</v>
      </c>
      <c r="AF146" s="5">
        <v>4433.34</v>
      </c>
      <c r="AL146" s="5" t="str">
        <f t="shared" si="16"/>
        <v/>
      </c>
      <c r="AN146" s="5" t="str">
        <f t="shared" si="17"/>
        <v/>
      </c>
      <c r="AP146" s="5" t="str">
        <f t="shared" si="18"/>
        <v/>
      </c>
      <c r="AS146" s="5">
        <f t="shared" si="19"/>
        <v>4495.08</v>
      </c>
      <c r="AT146" s="11">
        <f>(AS146/$AS$269)*100</f>
        <v>6.7658786337715923E-2</v>
      </c>
      <c r="AU146" s="5">
        <f t="shared" si="20"/>
        <v>67.658786337715924</v>
      </c>
    </row>
    <row r="147" spans="1:47" x14ac:dyDescent="0.25">
      <c r="A147" s="1" t="s">
        <v>220</v>
      </c>
      <c r="B147" s="1" t="s">
        <v>221</v>
      </c>
      <c r="C147" s="1" t="s">
        <v>222</v>
      </c>
      <c r="D147" s="1" t="s">
        <v>223</v>
      </c>
      <c r="E147" s="1" t="s">
        <v>108</v>
      </c>
      <c r="F147" s="1" t="s">
        <v>218</v>
      </c>
      <c r="G147" s="1" t="s">
        <v>54</v>
      </c>
      <c r="H147" s="1" t="s">
        <v>55</v>
      </c>
      <c r="I147" s="2">
        <v>5.64</v>
      </c>
      <c r="J147" s="2">
        <v>0.41</v>
      </c>
      <c r="K147" s="2">
        <f t="shared" si="21"/>
        <v>0.41000000000000003</v>
      </c>
      <c r="L147" s="2">
        <f t="shared" si="22"/>
        <v>0</v>
      </c>
      <c r="R147" s="7">
        <v>0.09</v>
      </c>
      <c r="S147" s="5">
        <v>123.48</v>
      </c>
      <c r="T147" s="8">
        <v>0.13</v>
      </c>
      <c r="U147" s="5">
        <v>53.508000000000003</v>
      </c>
      <c r="Z147" s="9">
        <v>0.19</v>
      </c>
      <c r="AA147" s="5">
        <v>31.35</v>
      </c>
      <c r="AL147" s="5" t="str">
        <f t="shared" si="16"/>
        <v/>
      </c>
      <c r="AN147" s="5" t="str">
        <f t="shared" si="17"/>
        <v/>
      </c>
      <c r="AP147" s="5" t="str">
        <f t="shared" si="18"/>
        <v/>
      </c>
      <c r="AS147" s="5">
        <f t="shared" si="19"/>
        <v>208.33799999999999</v>
      </c>
      <c r="AT147" s="11">
        <f>(AS147/$AS$269)*100</f>
        <v>3.1358499132444944E-3</v>
      </c>
      <c r="AU147" s="5">
        <f t="shared" si="20"/>
        <v>3.1358499132444941</v>
      </c>
    </row>
    <row r="148" spans="1:47" x14ac:dyDescent="0.25">
      <c r="A148" s="1" t="s">
        <v>220</v>
      </c>
      <c r="B148" s="1" t="s">
        <v>221</v>
      </c>
      <c r="C148" s="1" t="s">
        <v>222</v>
      </c>
      <c r="D148" s="1" t="s">
        <v>223</v>
      </c>
      <c r="E148" s="1" t="s">
        <v>106</v>
      </c>
      <c r="F148" s="1" t="s">
        <v>218</v>
      </c>
      <c r="G148" s="1" t="s">
        <v>54</v>
      </c>
      <c r="H148" s="1" t="s">
        <v>55</v>
      </c>
      <c r="I148" s="2">
        <v>5.64</v>
      </c>
      <c r="J148" s="2">
        <v>5</v>
      </c>
      <c r="K148" s="2">
        <f t="shared" si="21"/>
        <v>4.7700000000000005</v>
      </c>
      <c r="L148" s="2">
        <f t="shared" si="22"/>
        <v>0.24</v>
      </c>
      <c r="R148" s="7">
        <v>0.89</v>
      </c>
      <c r="S148" s="5">
        <v>1221.08</v>
      </c>
      <c r="T148" s="8">
        <v>0.78</v>
      </c>
      <c r="U148" s="5">
        <v>321.048</v>
      </c>
      <c r="Z148" s="9">
        <v>2</v>
      </c>
      <c r="AA148" s="5">
        <v>304.83749999999998</v>
      </c>
      <c r="AB148" s="10">
        <v>1.06</v>
      </c>
      <c r="AC148" s="5">
        <v>139.49</v>
      </c>
      <c r="AE148" s="2">
        <v>0.04</v>
      </c>
      <c r="AF148" s="5">
        <v>5.18</v>
      </c>
      <c r="AL148" s="5" t="str">
        <f t="shared" si="16"/>
        <v/>
      </c>
      <c r="AN148" s="5" t="str">
        <f t="shared" si="17"/>
        <v/>
      </c>
      <c r="AP148" s="5" t="str">
        <f t="shared" si="18"/>
        <v/>
      </c>
      <c r="AR148" s="2">
        <v>0.24</v>
      </c>
      <c r="AS148" s="5">
        <f t="shared" si="19"/>
        <v>1991.6354999999999</v>
      </c>
      <c r="AT148" s="11">
        <f>(AS148/$AS$269)*100</f>
        <v>2.9977584549576435E-2</v>
      </c>
      <c r="AU148" s="5">
        <f t="shared" si="20"/>
        <v>29.977584549576434</v>
      </c>
    </row>
    <row r="149" spans="1:47" x14ac:dyDescent="0.25">
      <c r="A149" s="1" t="s">
        <v>224</v>
      </c>
      <c r="B149" s="1" t="s">
        <v>225</v>
      </c>
      <c r="C149" s="1" t="s">
        <v>206</v>
      </c>
      <c r="D149" s="1" t="s">
        <v>112</v>
      </c>
      <c r="E149" s="1" t="s">
        <v>81</v>
      </c>
      <c r="F149" s="1" t="s">
        <v>218</v>
      </c>
      <c r="G149" s="1" t="s">
        <v>54</v>
      </c>
      <c r="H149" s="1" t="s">
        <v>55</v>
      </c>
      <c r="I149" s="2">
        <v>120</v>
      </c>
      <c r="J149" s="2">
        <v>38.869999999999997</v>
      </c>
      <c r="K149" s="2">
        <f t="shared" si="21"/>
        <v>27.939999999999998</v>
      </c>
      <c r="L149" s="2">
        <f t="shared" si="22"/>
        <v>10.92</v>
      </c>
      <c r="P149" s="6">
        <v>7.52</v>
      </c>
      <c r="Q149" s="5">
        <v>16757.9925</v>
      </c>
      <c r="R149" s="7">
        <v>11.79</v>
      </c>
      <c r="S149" s="5">
        <v>12835.06</v>
      </c>
      <c r="T149" s="8">
        <v>8.56</v>
      </c>
      <c r="U149" s="5">
        <v>3001.5930000000012</v>
      </c>
      <c r="AE149" s="2">
        <v>7.0000000000000007E-2</v>
      </c>
      <c r="AF149" s="5">
        <v>7.77</v>
      </c>
      <c r="AL149" s="5" t="str">
        <f t="shared" si="16"/>
        <v/>
      </c>
      <c r="AN149" s="5" t="str">
        <f t="shared" si="17"/>
        <v/>
      </c>
      <c r="AP149" s="5" t="str">
        <f t="shared" si="18"/>
        <v/>
      </c>
      <c r="AR149" s="2">
        <v>10.92</v>
      </c>
      <c r="AS149" s="5">
        <f t="shared" si="19"/>
        <v>32602.415499999999</v>
      </c>
      <c r="AT149" s="11">
        <f>(AS149/$AS$269)*100</f>
        <v>0.49072316052393689</v>
      </c>
      <c r="AU149" s="5">
        <f t="shared" si="20"/>
        <v>490.72316052393688</v>
      </c>
    </row>
    <row r="150" spans="1:47" x14ac:dyDescent="0.25">
      <c r="A150" s="1" t="s">
        <v>224</v>
      </c>
      <c r="B150" s="1" t="s">
        <v>225</v>
      </c>
      <c r="C150" s="1" t="s">
        <v>206</v>
      </c>
      <c r="D150" s="1" t="s">
        <v>112</v>
      </c>
      <c r="E150" s="1" t="s">
        <v>72</v>
      </c>
      <c r="F150" s="1" t="s">
        <v>218</v>
      </c>
      <c r="G150" s="1" t="s">
        <v>54</v>
      </c>
      <c r="H150" s="1" t="s">
        <v>55</v>
      </c>
      <c r="I150" s="2">
        <v>120</v>
      </c>
      <c r="J150" s="2">
        <v>40.5</v>
      </c>
      <c r="K150" s="2">
        <f t="shared" si="21"/>
        <v>37.470000000000006</v>
      </c>
      <c r="L150" s="2">
        <f t="shared" si="22"/>
        <v>2.5299999999999998</v>
      </c>
      <c r="P150" s="6">
        <v>1.94</v>
      </c>
      <c r="Q150" s="5">
        <v>4264.6049999999996</v>
      </c>
      <c r="R150" s="7">
        <v>26.62</v>
      </c>
      <c r="S150" s="5">
        <v>27391.98</v>
      </c>
      <c r="T150" s="8">
        <v>8.82</v>
      </c>
      <c r="U150" s="5">
        <v>2722.7339999999999</v>
      </c>
      <c r="AE150" s="2">
        <v>0.09</v>
      </c>
      <c r="AF150" s="5">
        <v>9.99</v>
      </c>
      <c r="AL150" s="5" t="str">
        <f t="shared" si="16"/>
        <v/>
      </c>
      <c r="AN150" s="5" t="str">
        <f t="shared" si="17"/>
        <v/>
      </c>
      <c r="AP150" s="5" t="str">
        <f t="shared" si="18"/>
        <v/>
      </c>
      <c r="AR150" s="2">
        <v>2.5299999999999998</v>
      </c>
      <c r="AS150" s="5">
        <f t="shared" si="19"/>
        <v>34389.308999999994</v>
      </c>
      <c r="AT150" s="11">
        <f>(AS150/$AS$269)*100</f>
        <v>0.51761902122602732</v>
      </c>
      <c r="AU150" s="5">
        <f t="shared" si="20"/>
        <v>517.61902122602737</v>
      </c>
    </row>
    <row r="151" spans="1:47" x14ac:dyDescent="0.25">
      <c r="A151" s="1" t="s">
        <v>224</v>
      </c>
      <c r="B151" s="1" t="s">
        <v>225</v>
      </c>
      <c r="C151" s="1" t="s">
        <v>206</v>
      </c>
      <c r="D151" s="1" t="s">
        <v>112</v>
      </c>
      <c r="E151" s="1" t="s">
        <v>79</v>
      </c>
      <c r="F151" s="1" t="s">
        <v>218</v>
      </c>
      <c r="G151" s="1" t="s">
        <v>54</v>
      </c>
      <c r="H151" s="1" t="s">
        <v>55</v>
      </c>
      <c r="I151" s="2">
        <v>120</v>
      </c>
      <c r="J151" s="2">
        <v>39.17</v>
      </c>
      <c r="K151" s="2">
        <f t="shared" si="21"/>
        <v>28.810000000000002</v>
      </c>
      <c r="L151" s="2">
        <f t="shared" si="22"/>
        <v>10.35</v>
      </c>
      <c r="N151" s="4">
        <v>3.16</v>
      </c>
      <c r="O151" s="5">
        <v>7785.4500000000007</v>
      </c>
      <c r="P151" s="6">
        <v>16.55</v>
      </c>
      <c r="Q151" s="5">
        <v>36381.037499999999</v>
      </c>
      <c r="R151" s="7">
        <v>9.1</v>
      </c>
      <c r="S151" s="5">
        <v>9363.9</v>
      </c>
      <c r="AL151" s="5" t="str">
        <f t="shared" si="16"/>
        <v/>
      </c>
      <c r="AN151" s="5" t="str">
        <f t="shared" si="17"/>
        <v/>
      </c>
      <c r="AP151" s="5" t="str">
        <f t="shared" si="18"/>
        <v/>
      </c>
      <c r="AR151" s="2">
        <v>10.35</v>
      </c>
      <c r="AS151" s="5">
        <f t="shared" si="19"/>
        <v>53530.387500000004</v>
      </c>
      <c r="AT151" s="11">
        <f>(AS151/$AS$269)*100</f>
        <v>0.8057256045359904</v>
      </c>
      <c r="AU151" s="5">
        <f t="shared" si="20"/>
        <v>805.72560453599033</v>
      </c>
    </row>
    <row r="152" spans="1:47" x14ac:dyDescent="0.25">
      <c r="A152" s="1" t="s">
        <v>226</v>
      </c>
      <c r="B152" s="1" t="s">
        <v>227</v>
      </c>
      <c r="C152" s="1" t="s">
        <v>228</v>
      </c>
      <c r="D152" s="1" t="s">
        <v>229</v>
      </c>
      <c r="E152" s="1" t="s">
        <v>60</v>
      </c>
      <c r="F152" s="1" t="s">
        <v>218</v>
      </c>
      <c r="G152" s="1" t="s">
        <v>54</v>
      </c>
      <c r="H152" s="1" t="s">
        <v>55</v>
      </c>
      <c r="I152" s="2">
        <v>80</v>
      </c>
      <c r="J152" s="2">
        <v>36.96</v>
      </c>
      <c r="K152" s="2">
        <f t="shared" si="21"/>
        <v>28.46</v>
      </c>
      <c r="L152" s="2">
        <f t="shared" si="22"/>
        <v>8.5</v>
      </c>
      <c r="R152" s="7">
        <v>15.15</v>
      </c>
      <c r="S152" s="5">
        <v>15589.35</v>
      </c>
      <c r="T152" s="8">
        <v>13.31</v>
      </c>
      <c r="U152" s="5">
        <v>4108.7969999999996</v>
      </c>
      <c r="AL152" s="5" t="str">
        <f t="shared" si="16"/>
        <v/>
      </c>
      <c r="AN152" s="5" t="str">
        <f t="shared" si="17"/>
        <v/>
      </c>
      <c r="AP152" s="5" t="str">
        <f t="shared" si="18"/>
        <v/>
      </c>
      <c r="AR152" s="2">
        <v>8.5</v>
      </c>
      <c r="AS152" s="5">
        <f t="shared" si="19"/>
        <v>19698.147000000001</v>
      </c>
      <c r="AT152" s="11">
        <f>(AS152/$AS$269)*100</f>
        <v>0.29649143488478963</v>
      </c>
      <c r="AU152" s="5">
        <f t="shared" si="20"/>
        <v>296.49143488478961</v>
      </c>
    </row>
    <row r="153" spans="1:47" x14ac:dyDescent="0.25">
      <c r="A153" s="1" t="s">
        <v>226</v>
      </c>
      <c r="B153" s="1" t="s">
        <v>227</v>
      </c>
      <c r="C153" s="1" t="s">
        <v>228</v>
      </c>
      <c r="D153" s="1" t="s">
        <v>229</v>
      </c>
      <c r="E153" s="1" t="s">
        <v>117</v>
      </c>
      <c r="F153" s="1" t="s">
        <v>218</v>
      </c>
      <c r="G153" s="1" t="s">
        <v>54</v>
      </c>
      <c r="H153" s="1" t="s">
        <v>55</v>
      </c>
      <c r="I153" s="2">
        <v>80</v>
      </c>
      <c r="J153" s="2">
        <v>39.17</v>
      </c>
      <c r="K153" s="2">
        <f t="shared" si="21"/>
        <v>21.49</v>
      </c>
      <c r="L153" s="2">
        <f t="shared" si="22"/>
        <v>17.68</v>
      </c>
      <c r="P153" s="6">
        <v>2.79</v>
      </c>
      <c r="Q153" s="5">
        <v>6133.1175000000003</v>
      </c>
      <c r="R153" s="7">
        <v>18.7</v>
      </c>
      <c r="S153" s="5">
        <v>19242.3</v>
      </c>
      <c r="AL153" s="5" t="str">
        <f t="shared" si="16"/>
        <v/>
      </c>
      <c r="AN153" s="5" t="str">
        <f t="shared" si="17"/>
        <v/>
      </c>
      <c r="AP153" s="5" t="str">
        <f t="shared" si="18"/>
        <v/>
      </c>
      <c r="AR153" s="2">
        <v>17.68</v>
      </c>
      <c r="AS153" s="5">
        <f t="shared" si="19"/>
        <v>25375.4175</v>
      </c>
      <c r="AT153" s="11">
        <f>(AS153/$AS$269)*100</f>
        <v>0.38194424812524758</v>
      </c>
      <c r="AU153" s="5">
        <f t="shared" si="20"/>
        <v>381.94424812524761</v>
      </c>
    </row>
    <row r="154" spans="1:47" x14ac:dyDescent="0.25">
      <c r="A154" s="1" t="s">
        <v>230</v>
      </c>
      <c r="B154" s="1" t="s">
        <v>231</v>
      </c>
      <c r="C154" s="1" t="s">
        <v>232</v>
      </c>
      <c r="D154" s="1" t="s">
        <v>112</v>
      </c>
      <c r="E154" s="1" t="s">
        <v>61</v>
      </c>
      <c r="F154" s="1" t="s">
        <v>218</v>
      </c>
      <c r="G154" s="1" t="s">
        <v>54</v>
      </c>
      <c r="H154" s="1" t="s">
        <v>55</v>
      </c>
      <c r="I154" s="2">
        <v>5.49</v>
      </c>
      <c r="J154" s="2">
        <v>4.7699999999999996</v>
      </c>
      <c r="K154" s="2">
        <f t="shared" si="21"/>
        <v>4.5600000000000005</v>
      </c>
      <c r="L154" s="2">
        <f t="shared" si="22"/>
        <v>0.21</v>
      </c>
      <c r="R154" s="7">
        <v>0.16</v>
      </c>
      <c r="S154" s="5">
        <v>164.64</v>
      </c>
      <c r="Z154" s="9">
        <v>3.28</v>
      </c>
      <c r="AA154" s="5">
        <v>405.9</v>
      </c>
      <c r="AB154" s="10">
        <v>1.1200000000000001</v>
      </c>
      <c r="AC154" s="5">
        <v>124.32</v>
      </c>
      <c r="AL154" s="5" t="str">
        <f t="shared" si="16"/>
        <v/>
      </c>
      <c r="AN154" s="5" t="str">
        <f t="shared" si="17"/>
        <v/>
      </c>
      <c r="AP154" s="5" t="str">
        <f t="shared" si="18"/>
        <v/>
      </c>
      <c r="AR154" s="2">
        <v>0.21</v>
      </c>
      <c r="AS154" s="5">
        <f t="shared" si="19"/>
        <v>694.8599999999999</v>
      </c>
      <c r="AT154" s="11">
        <f>(AS154/$AS$269)*100</f>
        <v>1.0458853741118131E-2</v>
      </c>
      <c r="AU154" s="5">
        <f t="shared" si="20"/>
        <v>10.45885374111813</v>
      </c>
    </row>
    <row r="155" spans="1:47" x14ac:dyDescent="0.25">
      <c r="A155" s="1" t="s">
        <v>233</v>
      </c>
      <c r="B155" s="1" t="s">
        <v>234</v>
      </c>
      <c r="C155" s="1" t="s">
        <v>235</v>
      </c>
      <c r="D155" s="1" t="s">
        <v>147</v>
      </c>
      <c r="E155" s="1" t="s">
        <v>61</v>
      </c>
      <c r="F155" s="1" t="s">
        <v>218</v>
      </c>
      <c r="G155" s="1" t="s">
        <v>54</v>
      </c>
      <c r="H155" s="1" t="s">
        <v>55</v>
      </c>
      <c r="I155" s="2">
        <v>74.510000000000005</v>
      </c>
      <c r="J155" s="2">
        <v>33.049999999999997</v>
      </c>
      <c r="K155" s="2">
        <f t="shared" si="21"/>
        <v>29.299999999999997</v>
      </c>
      <c r="L155" s="2">
        <f t="shared" si="22"/>
        <v>3.74</v>
      </c>
      <c r="R155" s="7">
        <v>24.9</v>
      </c>
      <c r="S155" s="5">
        <v>25622.1</v>
      </c>
      <c r="T155" s="8">
        <v>4.18</v>
      </c>
      <c r="U155" s="5">
        <v>1290.366</v>
      </c>
      <c r="Z155" s="9">
        <v>0.22</v>
      </c>
      <c r="AA155" s="5">
        <v>27.225000000000001</v>
      </c>
      <c r="AL155" s="5" t="str">
        <f t="shared" si="16"/>
        <v/>
      </c>
      <c r="AN155" s="5" t="str">
        <f t="shared" si="17"/>
        <v/>
      </c>
      <c r="AP155" s="5" t="str">
        <f t="shared" si="18"/>
        <v/>
      </c>
      <c r="AR155" s="2">
        <v>3.74</v>
      </c>
      <c r="AS155" s="5">
        <f t="shared" si="19"/>
        <v>26939.690999999999</v>
      </c>
      <c r="AT155" s="11">
        <f>(AS155/$AS$269)*100</f>
        <v>0.4054892899287863</v>
      </c>
      <c r="AU155" s="5">
        <f t="shared" si="20"/>
        <v>405.48928992878632</v>
      </c>
    </row>
    <row r="156" spans="1:47" x14ac:dyDescent="0.25">
      <c r="A156" s="1" t="s">
        <v>233</v>
      </c>
      <c r="B156" s="1" t="s">
        <v>234</v>
      </c>
      <c r="C156" s="1" t="s">
        <v>235</v>
      </c>
      <c r="D156" s="1" t="s">
        <v>147</v>
      </c>
      <c r="E156" s="1" t="s">
        <v>52</v>
      </c>
      <c r="F156" s="1" t="s">
        <v>218</v>
      </c>
      <c r="G156" s="1" t="s">
        <v>54</v>
      </c>
      <c r="H156" s="1" t="s">
        <v>55</v>
      </c>
      <c r="I156" s="2">
        <v>74.510000000000005</v>
      </c>
      <c r="J156" s="2">
        <v>39.82</v>
      </c>
      <c r="K156" s="2">
        <f t="shared" si="21"/>
        <v>36.03</v>
      </c>
      <c r="L156" s="2">
        <f t="shared" si="22"/>
        <v>3.79</v>
      </c>
      <c r="R156" s="7">
        <v>36.03</v>
      </c>
      <c r="S156" s="5">
        <v>37074.870000000003</v>
      </c>
      <c r="AL156" s="5" t="str">
        <f t="shared" si="16"/>
        <v/>
      </c>
      <c r="AN156" s="5" t="str">
        <f t="shared" si="17"/>
        <v/>
      </c>
      <c r="AP156" s="5" t="str">
        <f t="shared" si="18"/>
        <v/>
      </c>
      <c r="AR156" s="2">
        <v>3.79</v>
      </c>
      <c r="AS156" s="5">
        <f t="shared" si="19"/>
        <v>37074.870000000003</v>
      </c>
      <c r="AT156" s="11">
        <f>(AS156/$AS$269)*100</f>
        <v>0.55804139366342631</v>
      </c>
      <c r="AU156" s="5">
        <f t="shared" si="20"/>
        <v>558.04139366342633</v>
      </c>
    </row>
    <row r="157" spans="1:47" x14ac:dyDescent="0.25">
      <c r="A157" s="1" t="s">
        <v>236</v>
      </c>
      <c r="B157" s="1" t="s">
        <v>237</v>
      </c>
      <c r="C157" s="1" t="s">
        <v>238</v>
      </c>
      <c r="D157" s="1" t="s">
        <v>239</v>
      </c>
      <c r="E157" s="1" t="s">
        <v>73</v>
      </c>
      <c r="F157" s="1" t="s">
        <v>218</v>
      </c>
      <c r="G157" s="1" t="s">
        <v>54</v>
      </c>
      <c r="H157" s="1" t="s">
        <v>55</v>
      </c>
      <c r="I157" s="2">
        <v>80</v>
      </c>
      <c r="J157" s="2">
        <v>38.909999999999997</v>
      </c>
      <c r="K157" s="2">
        <f t="shared" si="21"/>
        <v>37.85</v>
      </c>
      <c r="L157" s="2">
        <f t="shared" si="22"/>
        <v>1.05</v>
      </c>
      <c r="P157" s="6">
        <v>1.1100000000000001</v>
      </c>
      <c r="Q157" s="5">
        <v>2440.0574999999999</v>
      </c>
      <c r="R157" s="7">
        <v>36.74</v>
      </c>
      <c r="S157" s="5">
        <v>37805.46</v>
      </c>
      <c r="AL157" s="5" t="str">
        <f t="shared" si="16"/>
        <v/>
      </c>
      <c r="AN157" s="5" t="str">
        <f t="shared" si="17"/>
        <v/>
      </c>
      <c r="AP157" s="5" t="str">
        <f t="shared" si="18"/>
        <v/>
      </c>
      <c r="AR157" s="2">
        <v>1.05</v>
      </c>
      <c r="AS157" s="5">
        <f t="shared" si="19"/>
        <v>40245.517500000002</v>
      </c>
      <c r="AT157" s="11">
        <f>(AS157/$AS$269)*100</f>
        <v>0.60576516315244833</v>
      </c>
      <c r="AU157" s="5">
        <f t="shared" si="20"/>
        <v>605.76516315244839</v>
      </c>
    </row>
    <row r="158" spans="1:47" x14ac:dyDescent="0.25">
      <c r="A158" s="1" t="s">
        <v>236</v>
      </c>
      <c r="B158" s="1" t="s">
        <v>237</v>
      </c>
      <c r="C158" s="1" t="s">
        <v>238</v>
      </c>
      <c r="D158" s="1" t="s">
        <v>239</v>
      </c>
      <c r="E158" s="1" t="s">
        <v>84</v>
      </c>
      <c r="F158" s="1" t="s">
        <v>218</v>
      </c>
      <c r="G158" s="1" t="s">
        <v>54</v>
      </c>
      <c r="H158" s="1" t="s">
        <v>55</v>
      </c>
      <c r="I158" s="2">
        <v>80</v>
      </c>
      <c r="J158" s="2">
        <v>38.25</v>
      </c>
      <c r="K158" s="2">
        <f t="shared" si="21"/>
        <v>37.57</v>
      </c>
      <c r="L158" s="2">
        <f t="shared" si="22"/>
        <v>0.67</v>
      </c>
      <c r="N158" s="4">
        <v>13.8</v>
      </c>
      <c r="O158" s="5">
        <v>33999.75</v>
      </c>
      <c r="P158" s="6">
        <v>20.74</v>
      </c>
      <c r="Q158" s="5">
        <v>45591.704999999987</v>
      </c>
      <c r="R158" s="7">
        <v>1.57</v>
      </c>
      <c r="S158" s="5">
        <v>1615.53</v>
      </c>
      <c r="AB158" s="10">
        <v>1.46</v>
      </c>
      <c r="AC158" s="5">
        <v>162.06</v>
      </c>
      <c r="AL158" s="5" t="str">
        <f t="shared" si="16"/>
        <v/>
      </c>
      <c r="AN158" s="5" t="str">
        <f t="shared" si="17"/>
        <v/>
      </c>
      <c r="AP158" s="5" t="str">
        <f t="shared" si="18"/>
        <v/>
      </c>
      <c r="AR158" s="2">
        <v>0.67</v>
      </c>
      <c r="AS158" s="5">
        <f t="shared" si="19"/>
        <v>81369.044999999984</v>
      </c>
      <c r="AT158" s="11">
        <f>(AS158/$AS$269)*100</f>
        <v>1.2247459066710698</v>
      </c>
      <c r="AU158" s="5">
        <f t="shared" si="20"/>
        <v>1224.7459066710699</v>
      </c>
    </row>
    <row r="159" spans="1:47" x14ac:dyDescent="0.25">
      <c r="A159" s="1" t="s">
        <v>240</v>
      </c>
      <c r="B159" s="1" t="s">
        <v>241</v>
      </c>
      <c r="C159" s="1" t="s">
        <v>242</v>
      </c>
      <c r="D159" s="1" t="s">
        <v>121</v>
      </c>
      <c r="E159" s="1" t="s">
        <v>62</v>
      </c>
      <c r="F159" s="1" t="s">
        <v>218</v>
      </c>
      <c r="G159" s="1" t="s">
        <v>54</v>
      </c>
      <c r="H159" s="1" t="s">
        <v>55</v>
      </c>
      <c r="I159" s="2">
        <v>160</v>
      </c>
      <c r="J159" s="2">
        <v>38.78</v>
      </c>
      <c r="K159" s="2">
        <f t="shared" si="21"/>
        <v>36.61</v>
      </c>
      <c r="L159" s="2">
        <f t="shared" si="22"/>
        <v>2.17</v>
      </c>
      <c r="R159" s="7">
        <v>10.029999999999999</v>
      </c>
      <c r="S159" s="5">
        <v>10320.870000000001</v>
      </c>
      <c r="T159" s="8">
        <v>25.83</v>
      </c>
      <c r="U159" s="5">
        <v>7973.7209999999995</v>
      </c>
      <c r="Z159" s="9">
        <v>0.11</v>
      </c>
      <c r="AA159" s="5">
        <v>13.612500000000001</v>
      </c>
      <c r="AB159" s="10">
        <v>0.64</v>
      </c>
      <c r="AC159" s="5">
        <v>71.040000000000006</v>
      </c>
      <c r="AL159" s="5" t="str">
        <f t="shared" si="16"/>
        <v/>
      </c>
      <c r="AN159" s="5" t="str">
        <f t="shared" si="17"/>
        <v/>
      </c>
      <c r="AP159" s="5" t="str">
        <f t="shared" si="18"/>
        <v/>
      </c>
      <c r="AR159" s="2">
        <v>2.17</v>
      </c>
      <c r="AS159" s="5">
        <f t="shared" si="19"/>
        <v>18379.2435</v>
      </c>
      <c r="AT159" s="11">
        <f>(AS159/$AS$269)*100</f>
        <v>0.27663963911996098</v>
      </c>
      <c r="AU159" s="5">
        <f t="shared" si="20"/>
        <v>276.63963911996098</v>
      </c>
    </row>
    <row r="160" spans="1:47" x14ac:dyDescent="0.25">
      <c r="A160" s="1" t="s">
        <v>240</v>
      </c>
      <c r="B160" s="1" t="s">
        <v>241</v>
      </c>
      <c r="C160" s="1" t="s">
        <v>242</v>
      </c>
      <c r="D160" s="1" t="s">
        <v>121</v>
      </c>
      <c r="E160" s="1" t="s">
        <v>67</v>
      </c>
      <c r="F160" s="1" t="s">
        <v>218</v>
      </c>
      <c r="G160" s="1" t="s">
        <v>54</v>
      </c>
      <c r="H160" s="1" t="s">
        <v>55</v>
      </c>
      <c r="I160" s="2">
        <v>160</v>
      </c>
      <c r="J160" s="2">
        <v>37.83</v>
      </c>
      <c r="K160" s="2">
        <f t="shared" si="21"/>
        <v>27.57</v>
      </c>
      <c r="L160" s="2">
        <f t="shared" si="22"/>
        <v>10.27</v>
      </c>
      <c r="R160" s="7">
        <v>6.96</v>
      </c>
      <c r="S160" s="5">
        <v>7161.84</v>
      </c>
      <c r="T160" s="8">
        <v>20.61</v>
      </c>
      <c r="U160" s="5">
        <v>6362.3070000000007</v>
      </c>
      <c r="AL160" s="5" t="str">
        <f t="shared" si="16"/>
        <v/>
      </c>
      <c r="AN160" s="5" t="str">
        <f t="shared" si="17"/>
        <v/>
      </c>
      <c r="AP160" s="5" t="str">
        <f t="shared" si="18"/>
        <v/>
      </c>
      <c r="AR160" s="2">
        <v>10.27</v>
      </c>
      <c r="AS160" s="5">
        <f t="shared" si="19"/>
        <v>13524.147000000001</v>
      </c>
      <c r="AT160" s="11">
        <f>(AS160/$AS$269)*100</f>
        <v>0.20356197715565949</v>
      </c>
      <c r="AU160" s="5">
        <f t="shared" si="20"/>
        <v>203.56197715565949</v>
      </c>
    </row>
    <row r="161" spans="1:47" x14ac:dyDescent="0.25">
      <c r="A161" s="1" t="s">
        <v>240</v>
      </c>
      <c r="B161" s="1" t="s">
        <v>241</v>
      </c>
      <c r="C161" s="1" t="s">
        <v>242</v>
      </c>
      <c r="D161" s="1" t="s">
        <v>121</v>
      </c>
      <c r="E161" s="1" t="s">
        <v>70</v>
      </c>
      <c r="F161" s="1" t="s">
        <v>218</v>
      </c>
      <c r="G161" s="1" t="s">
        <v>54</v>
      </c>
      <c r="H161" s="1" t="s">
        <v>55</v>
      </c>
      <c r="I161" s="2">
        <v>160</v>
      </c>
      <c r="J161" s="2">
        <v>39.04</v>
      </c>
      <c r="K161" s="2">
        <f t="shared" si="21"/>
        <v>33.04</v>
      </c>
      <c r="L161" s="2">
        <f t="shared" si="22"/>
        <v>5.99</v>
      </c>
      <c r="R161" s="7">
        <v>25.41</v>
      </c>
      <c r="S161" s="5">
        <v>26146.89</v>
      </c>
      <c r="T161" s="8">
        <v>7.63</v>
      </c>
      <c r="U161" s="5">
        <v>2355.3809999999999</v>
      </c>
      <c r="AL161" s="5" t="str">
        <f t="shared" si="16"/>
        <v/>
      </c>
      <c r="AN161" s="5" t="str">
        <f t="shared" si="17"/>
        <v/>
      </c>
      <c r="AP161" s="5" t="str">
        <f t="shared" si="18"/>
        <v/>
      </c>
      <c r="AR161" s="2">
        <v>5.99</v>
      </c>
      <c r="AS161" s="5">
        <f t="shared" si="19"/>
        <v>28502.271000000001</v>
      </c>
      <c r="AT161" s="11">
        <f>(AS161/$AS$269)*100</f>
        <v>0.42900884160652919</v>
      </c>
      <c r="AU161" s="5">
        <f t="shared" si="20"/>
        <v>429.00884160652919</v>
      </c>
    </row>
    <row r="162" spans="1:47" x14ac:dyDescent="0.25">
      <c r="A162" s="1" t="s">
        <v>240</v>
      </c>
      <c r="B162" s="1" t="s">
        <v>241</v>
      </c>
      <c r="C162" s="1" t="s">
        <v>242</v>
      </c>
      <c r="D162" s="1" t="s">
        <v>121</v>
      </c>
      <c r="E162" s="1" t="s">
        <v>71</v>
      </c>
      <c r="F162" s="1" t="s">
        <v>218</v>
      </c>
      <c r="G162" s="1" t="s">
        <v>54</v>
      </c>
      <c r="H162" s="1" t="s">
        <v>55</v>
      </c>
      <c r="I162" s="2">
        <v>160</v>
      </c>
      <c r="J162" s="2">
        <v>40.549999999999997</v>
      </c>
      <c r="K162" s="2">
        <f t="shared" si="21"/>
        <v>36.159999999999997</v>
      </c>
      <c r="L162" s="2">
        <f t="shared" si="22"/>
        <v>3.84</v>
      </c>
      <c r="R162" s="7">
        <v>36.119999999999997</v>
      </c>
      <c r="S162" s="5">
        <v>37167.480000000003</v>
      </c>
      <c r="T162" s="8">
        <v>0.04</v>
      </c>
      <c r="U162" s="5">
        <v>12.348000000000001</v>
      </c>
      <c r="AL162" s="5" t="str">
        <f t="shared" si="16"/>
        <v/>
      </c>
      <c r="AN162" s="5" t="str">
        <f t="shared" si="17"/>
        <v/>
      </c>
      <c r="AP162" s="5" t="str">
        <f t="shared" si="18"/>
        <v/>
      </c>
      <c r="AR162" s="2">
        <v>3.84</v>
      </c>
      <c r="AS162" s="5">
        <f t="shared" si="19"/>
        <v>37179.828000000001</v>
      </c>
      <c r="AT162" s="11">
        <f>(AS162/$AS$269)*100</f>
        <v>0.5596211944448215</v>
      </c>
      <c r="AU162" s="5">
        <f t="shared" si="20"/>
        <v>559.62119444482153</v>
      </c>
    </row>
    <row r="163" spans="1:47" x14ac:dyDescent="0.25">
      <c r="A163" s="1" t="s">
        <v>243</v>
      </c>
      <c r="B163" s="1" t="s">
        <v>244</v>
      </c>
      <c r="C163" s="1" t="s">
        <v>77</v>
      </c>
      <c r="D163" s="1" t="s">
        <v>78</v>
      </c>
      <c r="E163" s="1" t="s">
        <v>84</v>
      </c>
      <c r="F163" s="1" t="s">
        <v>245</v>
      </c>
      <c r="G163" s="1" t="s">
        <v>54</v>
      </c>
      <c r="H163" s="1" t="s">
        <v>55</v>
      </c>
      <c r="I163" s="2">
        <v>136.35</v>
      </c>
      <c r="J163" s="2">
        <v>16.28</v>
      </c>
      <c r="K163" s="2">
        <f t="shared" si="21"/>
        <v>16.25</v>
      </c>
      <c r="L163" s="2">
        <f t="shared" si="22"/>
        <v>0.03</v>
      </c>
      <c r="R163" s="7">
        <v>0.99</v>
      </c>
      <c r="S163" s="5">
        <v>1018.71</v>
      </c>
      <c r="T163" s="8">
        <v>15.26</v>
      </c>
      <c r="U163" s="5">
        <v>4710.7620000000006</v>
      </c>
      <c r="AL163" s="5" t="str">
        <f t="shared" si="16"/>
        <v/>
      </c>
      <c r="AN163" s="5" t="str">
        <f t="shared" si="17"/>
        <v/>
      </c>
      <c r="AP163" s="5" t="str">
        <f t="shared" si="18"/>
        <v/>
      </c>
      <c r="AR163" s="2">
        <v>0.03</v>
      </c>
      <c r="AS163" s="5">
        <f t="shared" si="19"/>
        <v>5729.4720000000007</v>
      </c>
      <c r="AT163" s="11">
        <f>(AS163/$AS$269)*100</f>
        <v>8.6238536772632754E-2</v>
      </c>
      <c r="AU163" s="5">
        <f t="shared" si="20"/>
        <v>86.238536772632756</v>
      </c>
    </row>
    <row r="164" spans="1:47" x14ac:dyDescent="0.25">
      <c r="A164" s="1" t="s">
        <v>243</v>
      </c>
      <c r="B164" s="1" t="s">
        <v>244</v>
      </c>
      <c r="C164" s="1" t="s">
        <v>77</v>
      </c>
      <c r="D164" s="1" t="s">
        <v>78</v>
      </c>
      <c r="E164" s="1" t="s">
        <v>79</v>
      </c>
      <c r="F164" s="1" t="s">
        <v>245</v>
      </c>
      <c r="G164" s="1" t="s">
        <v>54</v>
      </c>
      <c r="H164" s="1" t="s">
        <v>55</v>
      </c>
      <c r="I164" s="2">
        <v>136.35</v>
      </c>
      <c r="J164" s="2">
        <v>39.369999999999997</v>
      </c>
      <c r="K164" s="2">
        <f t="shared" si="21"/>
        <v>39.36</v>
      </c>
      <c r="L164" s="2">
        <f t="shared" si="22"/>
        <v>0</v>
      </c>
      <c r="R164" s="7">
        <v>8.82</v>
      </c>
      <c r="S164" s="5">
        <v>9075.7800000000007</v>
      </c>
      <c r="T164" s="8">
        <v>30.54</v>
      </c>
      <c r="U164" s="5">
        <v>9427.6980000000003</v>
      </c>
      <c r="AL164" s="5" t="str">
        <f t="shared" si="16"/>
        <v/>
      </c>
      <c r="AN164" s="5" t="str">
        <f t="shared" si="17"/>
        <v/>
      </c>
      <c r="AP164" s="5" t="str">
        <f t="shared" si="18"/>
        <v/>
      </c>
      <c r="AS164" s="5">
        <f t="shared" si="19"/>
        <v>18503.478000000003</v>
      </c>
      <c r="AT164" s="11">
        <f>(AS164/$AS$269)*100</f>
        <v>0.27850958481420296</v>
      </c>
      <c r="AU164" s="5">
        <f t="shared" si="20"/>
        <v>278.50958481420298</v>
      </c>
    </row>
    <row r="165" spans="1:47" x14ac:dyDescent="0.25">
      <c r="A165" s="1" t="s">
        <v>243</v>
      </c>
      <c r="B165" s="1" t="s">
        <v>244</v>
      </c>
      <c r="C165" s="1" t="s">
        <v>77</v>
      </c>
      <c r="D165" s="1" t="s">
        <v>78</v>
      </c>
      <c r="E165" s="1" t="s">
        <v>81</v>
      </c>
      <c r="F165" s="1" t="s">
        <v>245</v>
      </c>
      <c r="G165" s="1" t="s">
        <v>54</v>
      </c>
      <c r="H165" s="1" t="s">
        <v>55</v>
      </c>
      <c r="I165" s="2">
        <v>136.35</v>
      </c>
      <c r="J165" s="2">
        <v>38.75</v>
      </c>
      <c r="K165" s="2">
        <f t="shared" si="21"/>
        <v>38.75</v>
      </c>
      <c r="L165" s="2">
        <f t="shared" si="22"/>
        <v>0</v>
      </c>
      <c r="R165" s="7">
        <v>19.95</v>
      </c>
      <c r="S165" s="5">
        <v>20528.55</v>
      </c>
      <c r="T165" s="8">
        <v>18.8</v>
      </c>
      <c r="U165" s="5">
        <v>5803.5600000000013</v>
      </c>
      <c r="AL165" s="5" t="str">
        <f t="shared" si="16"/>
        <v/>
      </c>
      <c r="AN165" s="5" t="str">
        <f t="shared" si="17"/>
        <v/>
      </c>
      <c r="AP165" s="5" t="str">
        <f t="shared" si="18"/>
        <v/>
      </c>
      <c r="AS165" s="5">
        <f t="shared" si="19"/>
        <v>26332.11</v>
      </c>
      <c r="AT165" s="11">
        <f>(AS165/$AS$269)*100</f>
        <v>0.39634413721473988</v>
      </c>
      <c r="AU165" s="5">
        <f t="shared" si="20"/>
        <v>396.34413721473987</v>
      </c>
    </row>
    <row r="166" spans="1:47" x14ac:dyDescent="0.25">
      <c r="A166" s="1" t="s">
        <v>243</v>
      </c>
      <c r="B166" s="1" t="s">
        <v>244</v>
      </c>
      <c r="C166" s="1" t="s">
        <v>77</v>
      </c>
      <c r="D166" s="1" t="s">
        <v>78</v>
      </c>
      <c r="E166" s="1" t="s">
        <v>108</v>
      </c>
      <c r="F166" s="1" t="s">
        <v>245</v>
      </c>
      <c r="G166" s="1" t="s">
        <v>54</v>
      </c>
      <c r="H166" s="1" t="s">
        <v>55</v>
      </c>
      <c r="I166" s="2">
        <v>136.35</v>
      </c>
      <c r="J166" s="2">
        <v>37.770000000000003</v>
      </c>
      <c r="K166" s="2">
        <f t="shared" si="21"/>
        <v>37.78</v>
      </c>
      <c r="L166" s="2">
        <f t="shared" si="22"/>
        <v>0</v>
      </c>
      <c r="R166" s="7">
        <v>7.13</v>
      </c>
      <c r="S166" s="5">
        <v>7336.77</v>
      </c>
      <c r="T166" s="8">
        <v>30.65</v>
      </c>
      <c r="U166" s="5">
        <v>9461.6550000000007</v>
      </c>
      <c r="AL166" s="5" t="str">
        <f t="shared" si="16"/>
        <v/>
      </c>
      <c r="AN166" s="5" t="str">
        <f t="shared" si="17"/>
        <v/>
      </c>
      <c r="AP166" s="5" t="str">
        <f t="shared" si="18"/>
        <v/>
      </c>
      <c r="AS166" s="5">
        <f t="shared" si="19"/>
        <v>16798.425000000003</v>
      </c>
      <c r="AT166" s="11">
        <f>(AS166/$AS$269)*100</f>
        <v>0.25284556623800819</v>
      </c>
      <c r="AU166" s="5">
        <f t="shared" si="20"/>
        <v>252.84556623800819</v>
      </c>
    </row>
    <row r="167" spans="1:47" x14ac:dyDescent="0.25">
      <c r="A167" s="1" t="s">
        <v>246</v>
      </c>
      <c r="B167" s="1" t="s">
        <v>247</v>
      </c>
      <c r="C167" s="1" t="s">
        <v>248</v>
      </c>
      <c r="D167" s="1" t="s">
        <v>121</v>
      </c>
      <c r="E167" s="1" t="s">
        <v>106</v>
      </c>
      <c r="F167" s="1" t="s">
        <v>245</v>
      </c>
      <c r="G167" s="1" t="s">
        <v>54</v>
      </c>
      <c r="H167" s="1" t="s">
        <v>55</v>
      </c>
      <c r="I167" s="2">
        <v>40.5</v>
      </c>
      <c r="J167" s="2">
        <v>0.5</v>
      </c>
      <c r="K167" s="2">
        <f t="shared" si="21"/>
        <v>0.5</v>
      </c>
      <c r="L167" s="2">
        <f t="shared" si="22"/>
        <v>0</v>
      </c>
      <c r="T167" s="8">
        <v>0.5</v>
      </c>
      <c r="U167" s="5">
        <v>154.35</v>
      </c>
      <c r="AL167" s="5" t="str">
        <f t="shared" si="16"/>
        <v/>
      </c>
      <c r="AN167" s="5" t="str">
        <f t="shared" si="17"/>
        <v/>
      </c>
      <c r="AP167" s="5" t="str">
        <f t="shared" si="18"/>
        <v/>
      </c>
      <c r="AS167" s="5">
        <f t="shared" si="19"/>
        <v>154.35</v>
      </c>
      <c r="AT167" s="11">
        <f>(AS167/$AS$269)*100</f>
        <v>2.3232364432282525E-3</v>
      </c>
      <c r="AU167" s="5">
        <f t="shared" si="20"/>
        <v>2.3232364432282524</v>
      </c>
    </row>
    <row r="168" spans="1:47" x14ac:dyDescent="0.25">
      <c r="A168" s="1" t="s">
        <v>246</v>
      </c>
      <c r="B168" s="1" t="s">
        <v>247</v>
      </c>
      <c r="C168" s="1" t="s">
        <v>248</v>
      </c>
      <c r="D168" s="1" t="s">
        <v>121</v>
      </c>
      <c r="E168" s="1" t="s">
        <v>82</v>
      </c>
      <c r="F168" s="1" t="s">
        <v>245</v>
      </c>
      <c r="G168" s="1" t="s">
        <v>54</v>
      </c>
      <c r="H168" s="1" t="s">
        <v>55</v>
      </c>
      <c r="I168" s="2">
        <v>40.5</v>
      </c>
      <c r="J168" s="2">
        <v>39.65</v>
      </c>
      <c r="K168" s="2">
        <f t="shared" si="21"/>
        <v>39.650000000000006</v>
      </c>
      <c r="L168" s="2">
        <f t="shared" si="22"/>
        <v>0</v>
      </c>
      <c r="R168" s="7">
        <v>18.78</v>
      </c>
      <c r="S168" s="5">
        <v>19324.62</v>
      </c>
      <c r="T168" s="8">
        <v>20.87</v>
      </c>
      <c r="U168" s="5">
        <v>6442.5690000000013</v>
      </c>
      <c r="AL168" s="5" t="str">
        <f t="shared" si="16"/>
        <v/>
      </c>
      <c r="AN168" s="5" t="str">
        <f t="shared" si="17"/>
        <v/>
      </c>
      <c r="AP168" s="5" t="str">
        <f t="shared" si="18"/>
        <v/>
      </c>
      <c r="AS168" s="5">
        <f t="shared" si="19"/>
        <v>25767.188999999998</v>
      </c>
      <c r="AT168" s="11">
        <f>(AS168/$AS$269)*100</f>
        <v>0.38784109183252446</v>
      </c>
      <c r="AU168" s="5">
        <f t="shared" si="20"/>
        <v>387.84109183252446</v>
      </c>
    </row>
    <row r="169" spans="1:47" x14ac:dyDescent="0.25">
      <c r="A169" s="1" t="s">
        <v>249</v>
      </c>
      <c r="B169" s="1" t="s">
        <v>250</v>
      </c>
      <c r="C169" s="1" t="s">
        <v>251</v>
      </c>
      <c r="D169" s="1" t="s">
        <v>252</v>
      </c>
      <c r="E169" s="1" t="s">
        <v>106</v>
      </c>
      <c r="F169" s="1" t="s">
        <v>245</v>
      </c>
      <c r="G169" s="1" t="s">
        <v>54</v>
      </c>
      <c r="H169" s="1" t="s">
        <v>55</v>
      </c>
      <c r="I169" s="2">
        <v>1</v>
      </c>
      <c r="J169" s="2">
        <v>0.97</v>
      </c>
      <c r="K169" s="2">
        <f t="shared" si="21"/>
        <v>0.97</v>
      </c>
      <c r="L169" s="2">
        <f t="shared" si="22"/>
        <v>0</v>
      </c>
      <c r="T169" s="8">
        <v>0.97</v>
      </c>
      <c r="U169" s="5">
        <v>299.43900000000002</v>
      </c>
      <c r="AL169" s="5" t="str">
        <f t="shared" si="16"/>
        <v/>
      </c>
      <c r="AN169" s="5" t="str">
        <f t="shared" si="17"/>
        <v/>
      </c>
      <c r="AP169" s="5" t="str">
        <f t="shared" si="18"/>
        <v/>
      </c>
      <c r="AS169" s="5">
        <f t="shared" si="19"/>
        <v>299.43900000000002</v>
      </c>
      <c r="AT169" s="11">
        <f>(AS169/$AS$269)*100</f>
        <v>4.5070786998628104E-3</v>
      </c>
      <c r="AU169" s="5">
        <f t="shared" si="20"/>
        <v>4.5070786998628103</v>
      </c>
    </row>
    <row r="170" spans="1:47" x14ac:dyDescent="0.25">
      <c r="A170" s="1" t="s">
        <v>253</v>
      </c>
      <c r="B170" s="1" t="s">
        <v>250</v>
      </c>
      <c r="C170" s="1" t="s">
        <v>251</v>
      </c>
      <c r="D170" s="1" t="s">
        <v>252</v>
      </c>
      <c r="E170" s="1" t="s">
        <v>60</v>
      </c>
      <c r="F170" s="1" t="s">
        <v>245</v>
      </c>
      <c r="G170" s="1" t="s">
        <v>54</v>
      </c>
      <c r="H170" s="1" t="s">
        <v>55</v>
      </c>
      <c r="I170" s="2">
        <v>80</v>
      </c>
      <c r="J170" s="2">
        <v>0.03</v>
      </c>
      <c r="K170" s="2">
        <f t="shared" si="21"/>
        <v>0.02</v>
      </c>
      <c r="L170" s="2">
        <f t="shared" si="22"/>
        <v>0</v>
      </c>
      <c r="AE170" s="2">
        <v>0.02</v>
      </c>
      <c r="AF170" s="5">
        <v>2.2200000000000002</v>
      </c>
      <c r="AL170" s="5" t="str">
        <f t="shared" si="16"/>
        <v/>
      </c>
      <c r="AN170" s="5" t="str">
        <f t="shared" si="17"/>
        <v/>
      </c>
      <c r="AP170" s="5" t="str">
        <f t="shared" si="18"/>
        <v/>
      </c>
      <c r="AS170" s="5">
        <f t="shared" si="19"/>
        <v>2.2200000000000002</v>
      </c>
      <c r="AT170" s="11">
        <f>(AS170/$AS$269)*100</f>
        <v>3.3414868182486049E-5</v>
      </c>
      <c r="AU170" s="5">
        <f t="shared" si="20"/>
        <v>3.3414868182486047E-2</v>
      </c>
    </row>
    <row r="171" spans="1:47" x14ac:dyDescent="0.25">
      <c r="A171" s="1" t="s">
        <v>253</v>
      </c>
      <c r="B171" s="1" t="s">
        <v>250</v>
      </c>
      <c r="C171" s="1" t="s">
        <v>251</v>
      </c>
      <c r="D171" s="1" t="s">
        <v>252</v>
      </c>
      <c r="E171" s="1" t="s">
        <v>52</v>
      </c>
      <c r="F171" s="1" t="s">
        <v>245</v>
      </c>
      <c r="G171" s="1" t="s">
        <v>54</v>
      </c>
      <c r="H171" s="1" t="s">
        <v>55</v>
      </c>
      <c r="I171" s="2">
        <v>80</v>
      </c>
      <c r="J171" s="2">
        <v>39.68</v>
      </c>
      <c r="K171" s="2">
        <f t="shared" si="21"/>
        <v>35</v>
      </c>
      <c r="L171" s="2">
        <f t="shared" si="22"/>
        <v>4.67</v>
      </c>
      <c r="T171" s="8">
        <v>35</v>
      </c>
      <c r="U171" s="5">
        <v>10804.5</v>
      </c>
      <c r="AL171" s="5" t="str">
        <f t="shared" si="16"/>
        <v/>
      </c>
      <c r="AN171" s="5" t="str">
        <f t="shared" si="17"/>
        <v/>
      </c>
      <c r="AP171" s="5" t="str">
        <f t="shared" si="18"/>
        <v/>
      </c>
      <c r="AR171" s="2">
        <v>4.67</v>
      </c>
      <c r="AS171" s="5">
        <f t="shared" si="19"/>
        <v>10804.5</v>
      </c>
      <c r="AT171" s="11">
        <f>(AS171/$AS$269)*100</f>
        <v>0.1626265510259777</v>
      </c>
      <c r="AU171" s="5">
        <f t="shared" si="20"/>
        <v>162.6265510259777</v>
      </c>
    </row>
    <row r="172" spans="1:47" x14ac:dyDescent="0.25">
      <c r="A172" s="1" t="s">
        <v>253</v>
      </c>
      <c r="B172" s="1" t="s">
        <v>250</v>
      </c>
      <c r="C172" s="1" t="s">
        <v>251</v>
      </c>
      <c r="D172" s="1" t="s">
        <v>252</v>
      </c>
      <c r="E172" s="1" t="s">
        <v>117</v>
      </c>
      <c r="F172" s="1" t="s">
        <v>245</v>
      </c>
      <c r="G172" s="1" t="s">
        <v>54</v>
      </c>
      <c r="H172" s="1" t="s">
        <v>55</v>
      </c>
      <c r="I172" s="2">
        <v>80</v>
      </c>
      <c r="J172" s="2">
        <v>39.01</v>
      </c>
      <c r="K172" s="2">
        <f t="shared" si="21"/>
        <v>38.979999999999997</v>
      </c>
      <c r="L172" s="2">
        <f t="shared" si="22"/>
        <v>0.03</v>
      </c>
      <c r="T172" s="8">
        <v>38.9</v>
      </c>
      <c r="U172" s="5">
        <v>12008.43</v>
      </c>
      <c r="AB172" s="10">
        <v>0.04</v>
      </c>
      <c r="AC172" s="5">
        <v>4.4400000000000004</v>
      </c>
      <c r="AE172" s="2">
        <v>0.04</v>
      </c>
      <c r="AF172" s="5">
        <v>4.4400000000000004</v>
      </c>
      <c r="AL172" s="5" t="str">
        <f t="shared" si="16"/>
        <v/>
      </c>
      <c r="AN172" s="5" t="str">
        <f t="shared" si="17"/>
        <v/>
      </c>
      <c r="AP172" s="5" t="str">
        <f t="shared" si="18"/>
        <v/>
      </c>
      <c r="AR172" s="2">
        <v>0.03</v>
      </c>
      <c r="AS172" s="5">
        <f t="shared" si="19"/>
        <v>12017.310000000001</v>
      </c>
      <c r="AT172" s="11">
        <f>(AS172/$AS$269)*100</f>
        <v>0.18088145475588802</v>
      </c>
      <c r="AU172" s="5">
        <f t="shared" si="20"/>
        <v>180.881454755888</v>
      </c>
    </row>
    <row r="173" spans="1:47" x14ac:dyDescent="0.25">
      <c r="A173" s="1" t="s">
        <v>254</v>
      </c>
      <c r="B173" s="1" t="s">
        <v>255</v>
      </c>
      <c r="C173" s="1" t="s">
        <v>256</v>
      </c>
      <c r="D173" s="1" t="s">
        <v>257</v>
      </c>
      <c r="E173" s="1" t="s">
        <v>60</v>
      </c>
      <c r="F173" s="1" t="s">
        <v>245</v>
      </c>
      <c r="G173" s="1" t="s">
        <v>54</v>
      </c>
      <c r="H173" s="1" t="s">
        <v>55</v>
      </c>
      <c r="I173" s="2">
        <v>54.72</v>
      </c>
      <c r="J173" s="2">
        <v>15.09</v>
      </c>
      <c r="K173" s="2">
        <f t="shared" si="21"/>
        <v>10.050000000000001</v>
      </c>
      <c r="L173" s="2">
        <f t="shared" si="22"/>
        <v>1.1399999999999999</v>
      </c>
      <c r="T173" s="8">
        <v>0.15</v>
      </c>
      <c r="U173" s="5">
        <v>46.305000000000007</v>
      </c>
      <c r="Z173" s="9">
        <v>2.02</v>
      </c>
      <c r="AA173" s="5">
        <v>249.97499999999999</v>
      </c>
      <c r="AB173" s="10">
        <v>6.34</v>
      </c>
      <c r="AC173" s="5">
        <v>703.74</v>
      </c>
      <c r="AE173" s="2">
        <v>1.54</v>
      </c>
      <c r="AF173" s="5">
        <v>170.94</v>
      </c>
      <c r="AL173" s="5" t="str">
        <f t="shared" si="16"/>
        <v/>
      </c>
      <c r="AN173" s="5" t="str">
        <f t="shared" si="17"/>
        <v/>
      </c>
      <c r="AP173" s="5" t="str">
        <f t="shared" si="18"/>
        <v/>
      </c>
      <c r="AR173" s="2">
        <v>1.1399999999999999</v>
      </c>
      <c r="AS173" s="5">
        <f t="shared" si="19"/>
        <v>1170.96</v>
      </c>
      <c r="AT173" s="11">
        <f>(AS173/$AS$269)*100</f>
        <v>1.7624988309443181E-2</v>
      </c>
      <c r="AU173" s="5">
        <f t="shared" si="20"/>
        <v>17.624988309443179</v>
      </c>
    </row>
    <row r="174" spans="1:47" x14ac:dyDescent="0.25">
      <c r="A174" s="1" t="s">
        <v>254</v>
      </c>
      <c r="B174" s="1" t="s">
        <v>255</v>
      </c>
      <c r="C174" s="1" t="s">
        <v>256</v>
      </c>
      <c r="D174" s="1" t="s">
        <v>257</v>
      </c>
      <c r="E174" s="1" t="s">
        <v>61</v>
      </c>
      <c r="F174" s="1" t="s">
        <v>245</v>
      </c>
      <c r="G174" s="1" t="s">
        <v>54</v>
      </c>
      <c r="H174" s="1" t="s">
        <v>55</v>
      </c>
      <c r="I174" s="2">
        <v>54.72</v>
      </c>
      <c r="J174" s="2">
        <v>38.270000000000003</v>
      </c>
      <c r="K174" s="2">
        <f t="shared" si="21"/>
        <v>19.649999999999999</v>
      </c>
      <c r="L174" s="2">
        <f t="shared" si="22"/>
        <v>6.13</v>
      </c>
      <c r="T174" s="8">
        <v>17.75</v>
      </c>
      <c r="U174" s="5">
        <v>5479.4250000000011</v>
      </c>
      <c r="Z174" s="9">
        <v>1.9</v>
      </c>
      <c r="AA174" s="5">
        <v>235.125</v>
      </c>
      <c r="AL174" s="5" t="str">
        <f t="shared" si="16"/>
        <v/>
      </c>
      <c r="AN174" s="5" t="str">
        <f t="shared" si="17"/>
        <v/>
      </c>
      <c r="AP174" s="5" t="str">
        <f t="shared" si="18"/>
        <v/>
      </c>
      <c r="AR174" s="2">
        <v>6.13</v>
      </c>
      <c r="AS174" s="5">
        <f t="shared" si="19"/>
        <v>5714.5500000000011</v>
      </c>
      <c r="AT174" s="11">
        <f>(AS174/$AS$269)*100</f>
        <v>8.601393467217372E-2</v>
      </c>
      <c r="AU174" s="5">
        <f t="shared" si="20"/>
        <v>86.013934672173718</v>
      </c>
    </row>
    <row r="175" spans="1:47" x14ac:dyDescent="0.25">
      <c r="A175" s="1" t="s">
        <v>258</v>
      </c>
      <c r="B175" s="1" t="s">
        <v>259</v>
      </c>
      <c r="C175" s="1" t="s">
        <v>260</v>
      </c>
      <c r="D175" s="1" t="s">
        <v>257</v>
      </c>
      <c r="E175" s="1" t="s">
        <v>60</v>
      </c>
      <c r="F175" s="1" t="s">
        <v>245</v>
      </c>
      <c r="G175" s="1" t="s">
        <v>54</v>
      </c>
      <c r="H175" s="1" t="s">
        <v>55</v>
      </c>
      <c r="I175" s="2">
        <v>12.1</v>
      </c>
      <c r="J175" s="2">
        <v>11.07</v>
      </c>
      <c r="K175" s="2">
        <f t="shared" si="21"/>
        <v>7.63</v>
      </c>
      <c r="L175" s="2">
        <f t="shared" si="22"/>
        <v>0</v>
      </c>
      <c r="T175" s="8">
        <v>7.63</v>
      </c>
      <c r="U175" s="5">
        <v>2355.3809999999999</v>
      </c>
      <c r="AL175" s="5" t="str">
        <f t="shared" si="16"/>
        <v/>
      </c>
      <c r="AN175" s="5" t="str">
        <f t="shared" si="17"/>
        <v/>
      </c>
      <c r="AP175" s="5" t="str">
        <f t="shared" si="18"/>
        <v/>
      </c>
      <c r="AS175" s="5">
        <f t="shared" si="19"/>
        <v>2355.3809999999999</v>
      </c>
      <c r="AT175" s="11">
        <f>(AS175/$AS$269)*100</f>
        <v>3.5452588123663129E-2</v>
      </c>
      <c r="AU175" s="5">
        <f t="shared" si="20"/>
        <v>35.452588123663126</v>
      </c>
    </row>
    <row r="176" spans="1:47" x14ac:dyDescent="0.25">
      <c r="A176" s="1" t="s">
        <v>261</v>
      </c>
      <c r="B176" s="1" t="s">
        <v>262</v>
      </c>
      <c r="C176" s="1" t="s">
        <v>256</v>
      </c>
      <c r="D176" s="1" t="s">
        <v>257</v>
      </c>
      <c r="E176" s="1" t="s">
        <v>60</v>
      </c>
      <c r="F176" s="1" t="s">
        <v>245</v>
      </c>
      <c r="G176" s="1" t="s">
        <v>54</v>
      </c>
      <c r="H176" s="1" t="s">
        <v>55</v>
      </c>
      <c r="I176" s="2">
        <v>12.17</v>
      </c>
      <c r="J176" s="2">
        <v>11.75</v>
      </c>
      <c r="K176" s="2">
        <f t="shared" si="21"/>
        <v>11.75</v>
      </c>
      <c r="L176" s="2">
        <f t="shared" si="22"/>
        <v>0</v>
      </c>
      <c r="T176" s="8">
        <v>0.04</v>
      </c>
      <c r="U176" s="5">
        <v>12.348000000000001</v>
      </c>
      <c r="AE176" s="2">
        <v>11.71</v>
      </c>
      <c r="AF176" s="5">
        <v>1299.81</v>
      </c>
      <c r="AL176" s="5" t="str">
        <f t="shared" si="16"/>
        <v/>
      </c>
      <c r="AN176" s="5" t="str">
        <f t="shared" si="17"/>
        <v/>
      </c>
      <c r="AP176" s="5" t="str">
        <f t="shared" si="18"/>
        <v/>
      </c>
      <c r="AS176" s="5">
        <f t="shared" si="19"/>
        <v>1312.1579999999999</v>
      </c>
      <c r="AT176" s="11">
        <f>(AS176/$AS$269)*100</f>
        <v>1.9750264236303838E-2</v>
      </c>
      <c r="AU176" s="5">
        <f t="shared" si="20"/>
        <v>19.750264236303835</v>
      </c>
    </row>
    <row r="177" spans="1:47" x14ac:dyDescent="0.25">
      <c r="A177" s="1" t="s">
        <v>263</v>
      </c>
      <c r="B177" s="1" t="s">
        <v>247</v>
      </c>
      <c r="C177" s="1" t="s">
        <v>248</v>
      </c>
      <c r="D177" s="1" t="s">
        <v>121</v>
      </c>
      <c r="E177" s="1" t="s">
        <v>106</v>
      </c>
      <c r="F177" s="1" t="s">
        <v>245</v>
      </c>
      <c r="G177" s="1" t="s">
        <v>54</v>
      </c>
      <c r="H177" s="1" t="s">
        <v>55</v>
      </c>
      <c r="I177" s="2">
        <v>38.5</v>
      </c>
      <c r="J177" s="2">
        <v>37.26</v>
      </c>
      <c r="K177" s="2">
        <f t="shared" si="21"/>
        <v>37.269999999999996</v>
      </c>
      <c r="L177" s="2">
        <f t="shared" si="22"/>
        <v>0</v>
      </c>
      <c r="R177" s="7">
        <v>23.38</v>
      </c>
      <c r="S177" s="5">
        <v>24058.02</v>
      </c>
      <c r="T177" s="8">
        <v>13.89</v>
      </c>
      <c r="U177" s="5">
        <v>4287.8430000000008</v>
      </c>
      <c r="AL177" s="5" t="str">
        <f t="shared" si="16"/>
        <v/>
      </c>
      <c r="AN177" s="5" t="str">
        <f t="shared" si="17"/>
        <v/>
      </c>
      <c r="AP177" s="5" t="str">
        <f t="shared" si="18"/>
        <v/>
      </c>
      <c r="AS177" s="5">
        <f t="shared" si="19"/>
        <v>28345.863000000001</v>
      </c>
      <c r="AT177" s="11">
        <f>(AS177/$AS$269)*100</f>
        <v>0.42665462867739112</v>
      </c>
      <c r="AU177" s="5">
        <f t="shared" si="20"/>
        <v>426.65462867739114</v>
      </c>
    </row>
    <row r="178" spans="1:47" x14ac:dyDescent="0.25">
      <c r="A178" s="1" t="s">
        <v>264</v>
      </c>
      <c r="B178" s="1" t="s">
        <v>265</v>
      </c>
      <c r="C178" s="1" t="s">
        <v>266</v>
      </c>
      <c r="D178" s="1" t="s">
        <v>267</v>
      </c>
      <c r="E178" s="1" t="s">
        <v>72</v>
      </c>
      <c r="F178" s="1" t="s">
        <v>245</v>
      </c>
      <c r="G178" s="1" t="s">
        <v>54</v>
      </c>
      <c r="H178" s="1" t="s">
        <v>55</v>
      </c>
      <c r="I178" s="2">
        <v>80</v>
      </c>
      <c r="J178" s="2">
        <v>40.22</v>
      </c>
      <c r="K178" s="2">
        <f t="shared" si="21"/>
        <v>40</v>
      </c>
      <c r="L178" s="2">
        <f t="shared" si="22"/>
        <v>0</v>
      </c>
      <c r="R178" s="7">
        <v>3.44</v>
      </c>
      <c r="S178" s="5">
        <v>3539.76</v>
      </c>
      <c r="T178" s="8">
        <v>36.56</v>
      </c>
      <c r="U178" s="5">
        <v>11286.072</v>
      </c>
      <c r="AL178" s="5" t="str">
        <f t="shared" si="16"/>
        <v/>
      </c>
      <c r="AN178" s="5" t="str">
        <f t="shared" si="17"/>
        <v/>
      </c>
      <c r="AP178" s="5" t="str">
        <f t="shared" si="18"/>
        <v/>
      </c>
      <c r="AS178" s="5">
        <f t="shared" si="19"/>
        <v>14825.832</v>
      </c>
      <c r="AT178" s="11">
        <f>(AS178/$AS$269)*100</f>
        <v>0.22315460449355112</v>
      </c>
      <c r="AU178" s="5">
        <f t="shared" si="20"/>
        <v>223.15460449355112</v>
      </c>
    </row>
    <row r="179" spans="1:47" x14ac:dyDescent="0.25">
      <c r="A179" s="1" t="s">
        <v>264</v>
      </c>
      <c r="B179" s="1" t="s">
        <v>265</v>
      </c>
      <c r="C179" s="1" t="s">
        <v>266</v>
      </c>
      <c r="D179" s="1" t="s">
        <v>267</v>
      </c>
      <c r="E179" s="1" t="s">
        <v>73</v>
      </c>
      <c r="F179" s="1" t="s">
        <v>245</v>
      </c>
      <c r="G179" s="1" t="s">
        <v>54</v>
      </c>
      <c r="H179" s="1" t="s">
        <v>55</v>
      </c>
      <c r="I179" s="2">
        <v>80</v>
      </c>
      <c r="J179" s="2">
        <v>38.75</v>
      </c>
      <c r="K179" s="2">
        <f t="shared" si="21"/>
        <v>38.32</v>
      </c>
      <c r="L179" s="2">
        <f t="shared" si="22"/>
        <v>0.43</v>
      </c>
      <c r="T179" s="8">
        <v>38.32</v>
      </c>
      <c r="U179" s="5">
        <v>11829.384</v>
      </c>
      <c r="AL179" s="5" t="str">
        <f t="shared" si="16"/>
        <v/>
      </c>
      <c r="AN179" s="5" t="str">
        <f t="shared" si="17"/>
        <v/>
      </c>
      <c r="AP179" s="5" t="str">
        <f t="shared" si="18"/>
        <v/>
      </c>
      <c r="AR179" s="2">
        <v>0.43</v>
      </c>
      <c r="AS179" s="5">
        <f t="shared" si="19"/>
        <v>11829.384</v>
      </c>
      <c r="AT179" s="11">
        <f>(AS179/$AS$269)*100</f>
        <v>0.17805284100901328</v>
      </c>
      <c r="AU179" s="5">
        <f t="shared" si="20"/>
        <v>178.05284100901329</v>
      </c>
    </row>
    <row r="180" spans="1:47" x14ac:dyDescent="0.25">
      <c r="A180" s="1" t="s">
        <v>268</v>
      </c>
      <c r="B180" s="1" t="s">
        <v>269</v>
      </c>
      <c r="C180" s="1" t="s">
        <v>270</v>
      </c>
      <c r="D180" s="1" t="s">
        <v>112</v>
      </c>
      <c r="E180" s="1" t="s">
        <v>84</v>
      </c>
      <c r="F180" s="1" t="s">
        <v>245</v>
      </c>
      <c r="G180" s="1" t="s">
        <v>54</v>
      </c>
      <c r="H180" s="1" t="s">
        <v>55</v>
      </c>
      <c r="I180" s="2">
        <v>3.87</v>
      </c>
      <c r="J180" s="2">
        <v>3.56</v>
      </c>
      <c r="K180" s="2">
        <f t="shared" si="21"/>
        <v>3.56</v>
      </c>
      <c r="L180" s="2">
        <f t="shared" si="22"/>
        <v>0</v>
      </c>
      <c r="Z180" s="9">
        <v>0.65</v>
      </c>
      <c r="AA180" s="5">
        <v>80.4375</v>
      </c>
      <c r="AB180" s="10">
        <v>2.91</v>
      </c>
      <c r="AC180" s="5">
        <v>323.01</v>
      </c>
      <c r="AL180" s="5" t="str">
        <f t="shared" si="16"/>
        <v/>
      </c>
      <c r="AN180" s="5" t="str">
        <f t="shared" si="17"/>
        <v/>
      </c>
      <c r="AP180" s="5" t="str">
        <f t="shared" si="18"/>
        <v/>
      </c>
      <c r="AS180" s="5">
        <f t="shared" si="19"/>
        <v>403.44749999999999</v>
      </c>
      <c r="AT180" s="11">
        <f>(AS180/$AS$269)*100</f>
        <v>6.0725878518259179E-3</v>
      </c>
      <c r="AU180" s="5">
        <f t="shared" si="20"/>
        <v>6.0725878518259178</v>
      </c>
    </row>
    <row r="181" spans="1:47" x14ac:dyDescent="0.25">
      <c r="A181" s="1" t="s">
        <v>271</v>
      </c>
      <c r="B181" s="1" t="s">
        <v>123</v>
      </c>
      <c r="C181" s="1" t="s">
        <v>124</v>
      </c>
      <c r="D181" s="1" t="s">
        <v>125</v>
      </c>
      <c r="E181" s="1" t="s">
        <v>84</v>
      </c>
      <c r="F181" s="1" t="s">
        <v>245</v>
      </c>
      <c r="G181" s="1" t="s">
        <v>54</v>
      </c>
      <c r="H181" s="1" t="s">
        <v>55</v>
      </c>
      <c r="I181" s="2">
        <v>19.78</v>
      </c>
      <c r="J181" s="2">
        <v>18.149999999999999</v>
      </c>
      <c r="K181" s="2">
        <f t="shared" si="21"/>
        <v>10.95</v>
      </c>
      <c r="L181" s="2">
        <f t="shared" si="22"/>
        <v>7.21</v>
      </c>
      <c r="R181" s="7">
        <v>4.49</v>
      </c>
      <c r="S181" s="5">
        <v>4620.21</v>
      </c>
      <c r="T181" s="8">
        <v>6.46</v>
      </c>
      <c r="U181" s="5">
        <v>1994.202</v>
      </c>
      <c r="AL181" s="5" t="str">
        <f t="shared" si="16"/>
        <v/>
      </c>
      <c r="AN181" s="5" t="str">
        <f t="shared" si="17"/>
        <v/>
      </c>
      <c r="AP181" s="5" t="str">
        <f t="shared" si="18"/>
        <v/>
      </c>
      <c r="AR181" s="2">
        <v>7.21</v>
      </c>
      <c r="AS181" s="5">
        <f t="shared" si="19"/>
        <v>6614.4120000000003</v>
      </c>
      <c r="AT181" s="11">
        <f>(AS181/$AS$269)*100</f>
        <v>9.9558425713808046E-2</v>
      </c>
      <c r="AU181" s="5">
        <f t="shared" si="20"/>
        <v>99.558425713808049</v>
      </c>
    </row>
    <row r="182" spans="1:47" x14ac:dyDescent="0.25">
      <c r="A182" s="1" t="s">
        <v>272</v>
      </c>
      <c r="B182" s="1" t="s">
        <v>273</v>
      </c>
      <c r="C182" s="1" t="s">
        <v>274</v>
      </c>
      <c r="D182" s="1" t="s">
        <v>275</v>
      </c>
      <c r="E182" s="1" t="s">
        <v>62</v>
      </c>
      <c r="F182" s="1" t="s">
        <v>245</v>
      </c>
      <c r="G182" s="1" t="s">
        <v>54</v>
      </c>
      <c r="H182" s="1" t="s">
        <v>55</v>
      </c>
      <c r="I182" s="2">
        <v>80</v>
      </c>
      <c r="J182" s="2">
        <v>38.979999999999997</v>
      </c>
      <c r="K182" s="2">
        <f t="shared" si="21"/>
        <v>24.79</v>
      </c>
      <c r="L182" s="2">
        <f t="shared" si="22"/>
        <v>0.11</v>
      </c>
      <c r="T182" s="8">
        <v>24.79</v>
      </c>
      <c r="U182" s="5">
        <v>7652.6730000000007</v>
      </c>
      <c r="AL182" s="5" t="str">
        <f t="shared" si="16"/>
        <v/>
      </c>
      <c r="AN182" s="5" t="str">
        <f t="shared" si="17"/>
        <v/>
      </c>
      <c r="AP182" s="5" t="str">
        <f t="shared" si="18"/>
        <v/>
      </c>
      <c r="AR182" s="2">
        <v>0.11</v>
      </c>
      <c r="AS182" s="5">
        <f t="shared" si="19"/>
        <v>7652.6730000000007</v>
      </c>
      <c r="AT182" s="11">
        <f>(AS182/$AS$269)*100</f>
        <v>0.11518606285525679</v>
      </c>
      <c r="AU182" s="5">
        <f t="shared" si="20"/>
        <v>115.18606285525678</v>
      </c>
    </row>
    <row r="183" spans="1:47" x14ac:dyDescent="0.25">
      <c r="A183" s="1" t="s">
        <v>272</v>
      </c>
      <c r="B183" s="1" t="s">
        <v>273</v>
      </c>
      <c r="C183" s="1" t="s">
        <v>274</v>
      </c>
      <c r="D183" s="1" t="s">
        <v>275</v>
      </c>
      <c r="E183" s="1" t="s">
        <v>71</v>
      </c>
      <c r="F183" s="1" t="s">
        <v>245</v>
      </c>
      <c r="G183" s="1" t="s">
        <v>54</v>
      </c>
      <c r="H183" s="1" t="s">
        <v>55</v>
      </c>
      <c r="I183" s="2">
        <v>80</v>
      </c>
      <c r="J183" s="2">
        <v>40.5</v>
      </c>
      <c r="K183" s="2">
        <f t="shared" si="21"/>
        <v>39.96</v>
      </c>
      <c r="L183" s="2">
        <f t="shared" si="22"/>
        <v>0.04</v>
      </c>
      <c r="T183" s="8">
        <v>39.96</v>
      </c>
      <c r="U183" s="5">
        <v>12335.652</v>
      </c>
      <c r="AL183" s="5" t="str">
        <f t="shared" si="16"/>
        <v/>
      </c>
      <c r="AN183" s="5" t="str">
        <f t="shared" si="17"/>
        <v/>
      </c>
      <c r="AP183" s="5" t="str">
        <f t="shared" si="18"/>
        <v/>
      </c>
      <c r="AR183" s="2">
        <v>0.04</v>
      </c>
      <c r="AS183" s="5">
        <f t="shared" si="19"/>
        <v>12335.652</v>
      </c>
      <c r="AT183" s="11">
        <f>(AS183/$AS$269)*100</f>
        <v>0.18567305654280195</v>
      </c>
      <c r="AU183" s="5">
        <f t="shared" si="20"/>
        <v>185.67305654280196</v>
      </c>
    </row>
    <row r="184" spans="1:47" x14ac:dyDescent="0.25">
      <c r="A184" s="1" t="s">
        <v>276</v>
      </c>
      <c r="B184" s="1" t="s">
        <v>99</v>
      </c>
      <c r="C184" s="1" t="s">
        <v>100</v>
      </c>
      <c r="D184" s="1" t="s">
        <v>101</v>
      </c>
      <c r="E184" s="1" t="s">
        <v>67</v>
      </c>
      <c r="F184" s="1" t="s">
        <v>245</v>
      </c>
      <c r="G184" s="1" t="s">
        <v>54</v>
      </c>
      <c r="H184" s="1" t="s">
        <v>55</v>
      </c>
      <c r="I184" s="2">
        <v>80</v>
      </c>
      <c r="J184" s="2">
        <v>37.47</v>
      </c>
      <c r="K184" s="2">
        <f t="shared" si="21"/>
        <v>0</v>
      </c>
      <c r="L184" s="2">
        <f t="shared" si="22"/>
        <v>36.909999999999997</v>
      </c>
      <c r="AL184" s="5" t="str">
        <f t="shared" si="16"/>
        <v/>
      </c>
      <c r="AN184" s="5" t="str">
        <f t="shared" si="17"/>
        <v/>
      </c>
      <c r="AP184" s="5" t="str">
        <f t="shared" si="18"/>
        <v/>
      </c>
      <c r="AR184" s="2">
        <v>36.909999999999997</v>
      </c>
      <c r="AS184" s="5">
        <f t="shared" si="19"/>
        <v>0</v>
      </c>
      <c r="AT184" s="11">
        <f>(AS184/$AS$269)*100</f>
        <v>0</v>
      </c>
      <c r="AU184" s="5">
        <f t="shared" si="20"/>
        <v>0</v>
      </c>
    </row>
    <row r="185" spans="1:47" x14ac:dyDescent="0.25">
      <c r="A185" s="1" t="s">
        <v>276</v>
      </c>
      <c r="B185" s="1" t="s">
        <v>99</v>
      </c>
      <c r="C185" s="1" t="s">
        <v>100</v>
      </c>
      <c r="D185" s="1" t="s">
        <v>101</v>
      </c>
      <c r="E185" s="1" t="s">
        <v>70</v>
      </c>
      <c r="F185" s="1" t="s">
        <v>245</v>
      </c>
      <c r="G185" s="1" t="s">
        <v>54</v>
      </c>
      <c r="H185" s="1" t="s">
        <v>55</v>
      </c>
      <c r="I185" s="2">
        <v>80</v>
      </c>
      <c r="J185" s="2">
        <v>39.25</v>
      </c>
      <c r="K185" s="2">
        <f t="shared" si="21"/>
        <v>0</v>
      </c>
      <c r="L185" s="2">
        <f t="shared" si="22"/>
        <v>39.25</v>
      </c>
      <c r="AL185" s="5" t="str">
        <f t="shared" si="16"/>
        <v/>
      </c>
      <c r="AN185" s="5" t="str">
        <f t="shared" si="17"/>
        <v/>
      </c>
      <c r="AP185" s="5" t="str">
        <f t="shared" si="18"/>
        <v/>
      </c>
      <c r="AR185" s="2">
        <v>39.25</v>
      </c>
      <c r="AS185" s="5">
        <f t="shared" si="19"/>
        <v>0</v>
      </c>
      <c r="AT185" s="11">
        <f>(AS185/$AS$269)*100</f>
        <v>0</v>
      </c>
      <c r="AU185" s="5">
        <f t="shared" si="20"/>
        <v>0</v>
      </c>
    </row>
    <row r="186" spans="1:47" x14ac:dyDescent="0.25">
      <c r="A186" s="1" t="s">
        <v>277</v>
      </c>
      <c r="B186" s="1" t="s">
        <v>278</v>
      </c>
      <c r="C186" s="1" t="s">
        <v>279</v>
      </c>
      <c r="D186" s="1" t="s">
        <v>112</v>
      </c>
      <c r="E186" s="1" t="s">
        <v>84</v>
      </c>
      <c r="F186" s="1" t="s">
        <v>280</v>
      </c>
      <c r="G186" s="1" t="s">
        <v>54</v>
      </c>
      <c r="H186" s="1" t="s">
        <v>55</v>
      </c>
      <c r="I186" s="2">
        <v>51.15</v>
      </c>
      <c r="J186" s="2">
        <v>37.799999999999997</v>
      </c>
      <c r="K186" s="2">
        <f t="shared" si="21"/>
        <v>6.85</v>
      </c>
      <c r="L186" s="2">
        <f t="shared" si="22"/>
        <v>6.45</v>
      </c>
      <c r="T186" s="8">
        <v>4.26</v>
      </c>
      <c r="U186" s="5">
        <v>1315.0619999999999</v>
      </c>
      <c r="Z186" s="9">
        <v>2.59</v>
      </c>
      <c r="AA186" s="5">
        <v>320.51249999999999</v>
      </c>
      <c r="AL186" s="5" t="str">
        <f t="shared" si="16"/>
        <v/>
      </c>
      <c r="AN186" s="5" t="str">
        <f t="shared" si="17"/>
        <v/>
      </c>
      <c r="AP186" s="5" t="str">
        <f t="shared" si="18"/>
        <v/>
      </c>
      <c r="AR186" s="2">
        <v>6.45</v>
      </c>
      <c r="AS186" s="5">
        <f t="shared" si="19"/>
        <v>1635.5744999999999</v>
      </c>
      <c r="AT186" s="11">
        <f>(AS186/$AS$269)*100</f>
        <v>2.4618246090151136E-2</v>
      </c>
      <c r="AU186" s="5">
        <f t="shared" si="20"/>
        <v>24.618246090151136</v>
      </c>
    </row>
    <row r="187" spans="1:47" x14ac:dyDescent="0.25">
      <c r="A187" s="1" t="s">
        <v>281</v>
      </c>
      <c r="B187" s="1" t="s">
        <v>282</v>
      </c>
      <c r="C187" s="1" t="s">
        <v>274</v>
      </c>
      <c r="D187" s="1" t="s">
        <v>275</v>
      </c>
      <c r="E187" s="1" t="s">
        <v>108</v>
      </c>
      <c r="F187" s="1" t="s">
        <v>283</v>
      </c>
      <c r="G187" s="1" t="s">
        <v>54</v>
      </c>
      <c r="H187" s="1" t="s">
        <v>55</v>
      </c>
      <c r="I187" s="2">
        <v>134.65</v>
      </c>
      <c r="J187" s="2">
        <v>37.47</v>
      </c>
      <c r="K187" s="2">
        <f t="shared" si="21"/>
        <v>21.42</v>
      </c>
      <c r="L187" s="2">
        <f t="shared" si="22"/>
        <v>11.66</v>
      </c>
      <c r="T187" s="8">
        <v>21.42</v>
      </c>
      <c r="U187" s="5">
        <v>6612.3540000000012</v>
      </c>
      <c r="AL187" s="5" t="str">
        <f t="shared" si="16"/>
        <v/>
      </c>
      <c r="AN187" s="5" t="str">
        <f t="shared" si="17"/>
        <v/>
      </c>
      <c r="AP187" s="5" t="str">
        <f t="shared" si="18"/>
        <v/>
      </c>
      <c r="AR187" s="2">
        <v>11.66</v>
      </c>
      <c r="AS187" s="5">
        <f t="shared" si="19"/>
        <v>6612.3540000000012</v>
      </c>
      <c r="AT187" s="11">
        <f>(AS187/$AS$269)*100</f>
        <v>9.9527449227898357E-2</v>
      </c>
      <c r="AU187" s="5">
        <f t="shared" si="20"/>
        <v>99.527449227898359</v>
      </c>
    </row>
    <row r="188" spans="1:47" x14ac:dyDescent="0.25">
      <c r="A188" s="1" t="s">
        <v>284</v>
      </c>
      <c r="B188" s="1" t="s">
        <v>285</v>
      </c>
      <c r="C188" s="1" t="s">
        <v>286</v>
      </c>
      <c r="D188" s="1" t="s">
        <v>287</v>
      </c>
      <c r="E188" s="1" t="s">
        <v>106</v>
      </c>
      <c r="F188" s="1" t="s">
        <v>283</v>
      </c>
      <c r="G188" s="1" t="s">
        <v>54</v>
      </c>
      <c r="H188" s="1" t="s">
        <v>55</v>
      </c>
      <c r="I188" s="2">
        <v>77.13</v>
      </c>
      <c r="J188" s="2">
        <v>38.18</v>
      </c>
      <c r="K188" s="2">
        <f t="shared" si="21"/>
        <v>12</v>
      </c>
      <c r="L188" s="2">
        <f t="shared" si="22"/>
        <v>0</v>
      </c>
      <c r="T188" s="8">
        <v>12</v>
      </c>
      <c r="U188" s="5">
        <v>3704.400000000001</v>
      </c>
      <c r="AL188" s="5" t="str">
        <f t="shared" si="16"/>
        <v/>
      </c>
      <c r="AN188" s="5" t="str">
        <f t="shared" si="17"/>
        <v/>
      </c>
      <c r="AP188" s="5" t="str">
        <f t="shared" si="18"/>
        <v/>
      </c>
      <c r="AS188" s="5">
        <f t="shared" si="19"/>
        <v>3704.400000000001</v>
      </c>
      <c r="AT188" s="11">
        <f>(AS188/$AS$269)*100</f>
        <v>5.575767463747807E-2</v>
      </c>
      <c r="AU188" s="5">
        <f t="shared" si="20"/>
        <v>55.757674637478075</v>
      </c>
    </row>
    <row r="189" spans="1:47" x14ac:dyDescent="0.25">
      <c r="A189" s="1" t="s">
        <v>288</v>
      </c>
      <c r="B189" s="1" t="s">
        <v>289</v>
      </c>
      <c r="C189" s="1" t="s">
        <v>290</v>
      </c>
      <c r="D189" s="1" t="s">
        <v>291</v>
      </c>
      <c r="E189" s="1" t="s">
        <v>106</v>
      </c>
      <c r="F189" s="1" t="s">
        <v>292</v>
      </c>
      <c r="G189" s="1" t="s">
        <v>54</v>
      </c>
      <c r="H189" s="1" t="s">
        <v>55</v>
      </c>
      <c r="I189" s="2">
        <v>53.12</v>
      </c>
      <c r="J189" s="2">
        <v>4.1100000000000003</v>
      </c>
      <c r="K189" s="2">
        <f t="shared" si="21"/>
        <v>4.0999999999999996</v>
      </c>
      <c r="L189" s="2">
        <f t="shared" si="22"/>
        <v>0</v>
      </c>
      <c r="R189" s="7">
        <v>1.54</v>
      </c>
      <c r="S189" s="5">
        <v>1584.66</v>
      </c>
      <c r="T189" s="8">
        <v>2.23</v>
      </c>
      <c r="U189" s="5">
        <v>688.40100000000007</v>
      </c>
      <c r="AB189" s="10">
        <v>0.33</v>
      </c>
      <c r="AC189" s="5">
        <v>36.630000000000003</v>
      </c>
      <c r="AL189" s="5" t="str">
        <f t="shared" si="16"/>
        <v/>
      </c>
      <c r="AN189" s="5" t="str">
        <f t="shared" si="17"/>
        <v/>
      </c>
      <c r="AP189" s="5" t="str">
        <f t="shared" si="18"/>
        <v/>
      </c>
      <c r="AS189" s="5">
        <f t="shared" si="19"/>
        <v>2309.6910000000003</v>
      </c>
      <c r="AT189" s="11">
        <f>(AS189/$AS$269)*100</f>
        <v>3.4764874012285757E-2</v>
      </c>
      <c r="AU189" s="5">
        <f t="shared" si="20"/>
        <v>34.764874012285759</v>
      </c>
    </row>
    <row r="190" spans="1:47" x14ac:dyDescent="0.25">
      <c r="A190" s="1" t="s">
        <v>288</v>
      </c>
      <c r="B190" s="1" t="s">
        <v>289</v>
      </c>
      <c r="C190" s="1" t="s">
        <v>290</v>
      </c>
      <c r="D190" s="1" t="s">
        <v>291</v>
      </c>
      <c r="E190" s="1" t="s">
        <v>82</v>
      </c>
      <c r="F190" s="1" t="s">
        <v>292</v>
      </c>
      <c r="G190" s="1" t="s">
        <v>54</v>
      </c>
      <c r="H190" s="1" t="s">
        <v>55</v>
      </c>
      <c r="I190" s="2">
        <v>53.12</v>
      </c>
      <c r="J190" s="2">
        <v>22.4</v>
      </c>
      <c r="K190" s="2">
        <f t="shared" si="21"/>
        <v>22.400000000000002</v>
      </c>
      <c r="L190" s="2">
        <f t="shared" si="22"/>
        <v>0</v>
      </c>
      <c r="R190" s="7">
        <v>1.19</v>
      </c>
      <c r="S190" s="5">
        <v>1224.51</v>
      </c>
      <c r="T190" s="8">
        <v>20.37</v>
      </c>
      <c r="U190" s="5">
        <v>6288.219000000001</v>
      </c>
      <c r="AB190" s="10">
        <v>0.84</v>
      </c>
      <c r="AC190" s="5">
        <v>93.24</v>
      </c>
      <c r="AL190" s="5" t="str">
        <f t="shared" si="16"/>
        <v/>
      </c>
      <c r="AN190" s="5" t="str">
        <f t="shared" si="17"/>
        <v/>
      </c>
      <c r="AP190" s="5" t="str">
        <f t="shared" si="18"/>
        <v/>
      </c>
      <c r="AS190" s="5">
        <f t="shared" si="19"/>
        <v>7605.969000000001</v>
      </c>
      <c r="AT190" s="11">
        <f>(AS190/$AS$269)*100</f>
        <v>0.11448308627706091</v>
      </c>
      <c r="AU190" s="5">
        <f t="shared" si="20"/>
        <v>114.48308627706092</v>
      </c>
    </row>
    <row r="191" spans="1:47" x14ac:dyDescent="0.25">
      <c r="A191" s="1" t="s">
        <v>288</v>
      </c>
      <c r="B191" s="1" t="s">
        <v>289</v>
      </c>
      <c r="C191" s="1" t="s">
        <v>290</v>
      </c>
      <c r="D191" s="1" t="s">
        <v>291</v>
      </c>
      <c r="E191" s="1" t="s">
        <v>81</v>
      </c>
      <c r="F191" s="1" t="s">
        <v>292</v>
      </c>
      <c r="G191" s="1" t="s">
        <v>54</v>
      </c>
      <c r="H191" s="1" t="s">
        <v>55</v>
      </c>
      <c r="I191" s="2">
        <v>53.12</v>
      </c>
      <c r="J191" s="2">
        <v>21.85</v>
      </c>
      <c r="K191" s="2">
        <f t="shared" si="21"/>
        <v>21.849999999999998</v>
      </c>
      <c r="L191" s="2">
        <f t="shared" si="22"/>
        <v>0</v>
      </c>
      <c r="R191" s="7">
        <v>1.36</v>
      </c>
      <c r="S191" s="5">
        <v>1399.44</v>
      </c>
      <c r="T191" s="8">
        <v>19.489999999999998</v>
      </c>
      <c r="U191" s="5">
        <v>6016.5630000000001</v>
      </c>
      <c r="AB191" s="10">
        <v>1</v>
      </c>
      <c r="AC191" s="5">
        <v>111</v>
      </c>
      <c r="AL191" s="5" t="str">
        <f t="shared" si="16"/>
        <v/>
      </c>
      <c r="AN191" s="5" t="str">
        <f t="shared" si="17"/>
        <v/>
      </c>
      <c r="AP191" s="5" t="str">
        <f t="shared" si="18"/>
        <v/>
      </c>
      <c r="AS191" s="5">
        <f t="shared" si="19"/>
        <v>7527.0030000000006</v>
      </c>
      <c r="AT191" s="11">
        <f>(AS191/$AS$269)*100</f>
        <v>0.11329451038476443</v>
      </c>
      <c r="AU191" s="5">
        <f t="shared" si="20"/>
        <v>113.29451038476442</v>
      </c>
    </row>
    <row r="192" spans="1:47" x14ac:dyDescent="0.25">
      <c r="A192" s="1" t="s">
        <v>288</v>
      </c>
      <c r="B192" s="1" t="s">
        <v>289</v>
      </c>
      <c r="C192" s="1" t="s">
        <v>290</v>
      </c>
      <c r="D192" s="1" t="s">
        <v>291</v>
      </c>
      <c r="E192" s="1" t="s">
        <v>108</v>
      </c>
      <c r="F192" s="1" t="s">
        <v>292</v>
      </c>
      <c r="G192" s="1" t="s">
        <v>54</v>
      </c>
      <c r="H192" s="1" t="s">
        <v>55</v>
      </c>
      <c r="I192" s="2">
        <v>53.12</v>
      </c>
      <c r="J192" s="2">
        <v>3.67</v>
      </c>
      <c r="K192" s="2">
        <f t="shared" si="21"/>
        <v>3.67</v>
      </c>
      <c r="L192" s="2">
        <f t="shared" si="22"/>
        <v>0</v>
      </c>
      <c r="R192" s="7">
        <v>1.91</v>
      </c>
      <c r="S192" s="5">
        <v>1965.39</v>
      </c>
      <c r="T192" s="8">
        <v>1.57</v>
      </c>
      <c r="U192" s="5">
        <v>484.65900000000011</v>
      </c>
      <c r="AB192" s="10">
        <v>0.19</v>
      </c>
      <c r="AC192" s="5">
        <v>21.09</v>
      </c>
      <c r="AL192" s="5" t="str">
        <f t="shared" si="16"/>
        <v/>
      </c>
      <c r="AN192" s="5" t="str">
        <f t="shared" si="17"/>
        <v/>
      </c>
      <c r="AP192" s="5" t="str">
        <f t="shared" si="18"/>
        <v/>
      </c>
      <c r="AS192" s="5">
        <f t="shared" si="19"/>
        <v>2471.1390000000001</v>
      </c>
      <c r="AT192" s="11">
        <f>(AS192/$AS$269)*100</f>
        <v>3.7194947723243416E-2</v>
      </c>
      <c r="AU192" s="5">
        <f t="shared" si="20"/>
        <v>37.194947723243416</v>
      </c>
    </row>
    <row r="193" spans="1:47" x14ac:dyDescent="0.25">
      <c r="A193" s="1" t="s">
        <v>293</v>
      </c>
      <c r="B193" s="1" t="s">
        <v>294</v>
      </c>
      <c r="C193" s="1" t="s">
        <v>295</v>
      </c>
      <c r="D193" s="1" t="s">
        <v>121</v>
      </c>
      <c r="E193" s="1" t="s">
        <v>106</v>
      </c>
      <c r="F193" s="1" t="s">
        <v>292</v>
      </c>
      <c r="G193" s="1" t="s">
        <v>54</v>
      </c>
      <c r="H193" s="1" t="s">
        <v>55</v>
      </c>
      <c r="I193" s="2">
        <v>55.06</v>
      </c>
      <c r="J193" s="2">
        <v>34.06</v>
      </c>
      <c r="K193" s="2">
        <f t="shared" si="21"/>
        <v>33.919999999999995</v>
      </c>
      <c r="L193" s="2">
        <f t="shared" si="22"/>
        <v>0.15</v>
      </c>
      <c r="R193" s="7">
        <v>24.33</v>
      </c>
      <c r="S193" s="5">
        <v>25035.57</v>
      </c>
      <c r="T193" s="8">
        <v>9.44</v>
      </c>
      <c r="U193" s="5">
        <v>2914.1280000000002</v>
      </c>
      <c r="AB193" s="10">
        <v>0.15</v>
      </c>
      <c r="AC193" s="5">
        <v>16.649999999999999</v>
      </c>
      <c r="AL193" s="5" t="str">
        <f t="shared" si="16"/>
        <v/>
      </c>
      <c r="AN193" s="5" t="str">
        <f t="shared" si="17"/>
        <v/>
      </c>
      <c r="AP193" s="5" t="str">
        <f t="shared" si="18"/>
        <v/>
      </c>
      <c r="AR193" s="2">
        <v>0.15</v>
      </c>
      <c r="AS193" s="5">
        <f t="shared" si="19"/>
        <v>27966.348000000002</v>
      </c>
      <c r="AT193" s="11">
        <f>(AS193/$AS$269)*100</f>
        <v>0.42094226665114071</v>
      </c>
      <c r="AU193" s="5">
        <f t="shared" si="20"/>
        <v>420.9422666511407</v>
      </c>
    </row>
    <row r="194" spans="1:47" x14ac:dyDescent="0.25">
      <c r="A194" s="1" t="s">
        <v>293</v>
      </c>
      <c r="B194" s="1" t="s">
        <v>294</v>
      </c>
      <c r="C194" s="1" t="s">
        <v>295</v>
      </c>
      <c r="D194" s="1" t="s">
        <v>121</v>
      </c>
      <c r="E194" s="1" t="s">
        <v>108</v>
      </c>
      <c r="F194" s="1" t="s">
        <v>292</v>
      </c>
      <c r="G194" s="1" t="s">
        <v>54</v>
      </c>
      <c r="H194" s="1" t="s">
        <v>55</v>
      </c>
      <c r="I194" s="2">
        <v>55.06</v>
      </c>
      <c r="J194" s="2">
        <v>18.190000000000001</v>
      </c>
      <c r="K194" s="2">
        <f t="shared" si="21"/>
        <v>18.170000000000002</v>
      </c>
      <c r="L194" s="2">
        <f t="shared" si="22"/>
        <v>0.01</v>
      </c>
      <c r="R194" s="7">
        <v>4.74</v>
      </c>
      <c r="S194" s="5">
        <v>4877.46</v>
      </c>
      <c r="T194" s="8">
        <v>10.76</v>
      </c>
      <c r="U194" s="5">
        <v>3321.612000000001</v>
      </c>
      <c r="Z194" s="9">
        <v>0.3</v>
      </c>
      <c r="AA194" s="5">
        <v>37.125</v>
      </c>
      <c r="AB194" s="10">
        <v>2.37</v>
      </c>
      <c r="AC194" s="5">
        <v>263.07</v>
      </c>
      <c r="AL194" s="5" t="str">
        <f t="shared" si="16"/>
        <v/>
      </c>
      <c r="AN194" s="5" t="str">
        <f t="shared" si="17"/>
        <v/>
      </c>
      <c r="AP194" s="5" t="str">
        <f t="shared" si="18"/>
        <v/>
      </c>
      <c r="AR194" s="2">
        <v>0.01</v>
      </c>
      <c r="AS194" s="5">
        <f t="shared" si="19"/>
        <v>8499.2669999999998</v>
      </c>
      <c r="AT194" s="11">
        <f>(AS194/$AS$269)*100</f>
        <v>0.12792877768142055</v>
      </c>
      <c r="AU194" s="5">
        <f t="shared" si="20"/>
        <v>127.92877768142054</v>
      </c>
    </row>
    <row r="195" spans="1:47" x14ac:dyDescent="0.25">
      <c r="A195" s="1" t="s">
        <v>296</v>
      </c>
      <c r="B195" s="1" t="s">
        <v>297</v>
      </c>
      <c r="C195" s="1" t="s">
        <v>298</v>
      </c>
      <c r="D195" s="1" t="s">
        <v>299</v>
      </c>
      <c r="E195" s="1" t="s">
        <v>106</v>
      </c>
      <c r="F195" s="1" t="s">
        <v>292</v>
      </c>
      <c r="G195" s="1" t="s">
        <v>54</v>
      </c>
      <c r="H195" s="1" t="s">
        <v>55</v>
      </c>
      <c r="I195" s="2">
        <v>13.66</v>
      </c>
      <c r="J195" s="2">
        <v>0.04</v>
      </c>
      <c r="K195" s="2">
        <f t="shared" si="21"/>
        <v>0.04</v>
      </c>
      <c r="L195" s="2">
        <f t="shared" si="22"/>
        <v>0</v>
      </c>
      <c r="R195" s="7">
        <v>0.02</v>
      </c>
      <c r="S195" s="5">
        <v>20.58</v>
      </c>
      <c r="Z195" s="9">
        <v>0.02</v>
      </c>
      <c r="AA195" s="5">
        <v>2.4750000000000001</v>
      </c>
      <c r="AL195" s="5" t="str">
        <f t="shared" ref="AL195:AL222" si="23">IF(AK195&gt;0,AK195*$AL$1,"")</f>
        <v/>
      </c>
      <c r="AN195" s="5" t="str">
        <f t="shared" ref="AN195:AN256" si="24">IF(AM195&gt;0,AM195*$AN$1,"")</f>
        <v/>
      </c>
      <c r="AP195" s="5" t="str">
        <f t="shared" ref="AP195:AP256" si="25">IF(AO195&gt;0,AO195*$AP$1,"")</f>
        <v/>
      </c>
      <c r="AS195" s="5">
        <f t="shared" ref="AS195:AS256" si="26">SUM(O195,Q195,S195,U195,W195,Y195,AA195,AC195,AF195,AH195,AJ195)</f>
        <v>23.055</v>
      </c>
      <c r="AT195" s="11">
        <f>(AS195/$AS$269)*100</f>
        <v>3.4701792159784494E-4</v>
      </c>
      <c r="AU195" s="5">
        <f t="shared" ref="AU195:AU256" si="27">(AT195/100)*$AU$1</f>
        <v>0.34701792159784495</v>
      </c>
    </row>
    <row r="196" spans="1:47" x14ac:dyDescent="0.25">
      <c r="A196" s="1" t="s">
        <v>296</v>
      </c>
      <c r="B196" s="1" t="s">
        <v>297</v>
      </c>
      <c r="C196" s="1" t="s">
        <v>298</v>
      </c>
      <c r="D196" s="1" t="s">
        <v>299</v>
      </c>
      <c r="E196" s="1" t="s">
        <v>108</v>
      </c>
      <c r="F196" s="1" t="s">
        <v>292</v>
      </c>
      <c r="G196" s="1" t="s">
        <v>54</v>
      </c>
      <c r="H196" s="1" t="s">
        <v>55</v>
      </c>
      <c r="I196" s="2">
        <v>13.66</v>
      </c>
      <c r="J196" s="2">
        <v>12.87</v>
      </c>
      <c r="K196" s="2">
        <f t="shared" ref="K196:K256" si="28">SUM(N196,P196,R196,T196,V196,X196,Z196,AB196,AE196,AG196,AI196)</f>
        <v>12.87</v>
      </c>
      <c r="L196" s="2">
        <f t="shared" ref="L196:L256" si="29">SUM(M196,AD196,AK196,AM196,AO196,AQ196,AR196)</f>
        <v>0</v>
      </c>
      <c r="R196" s="7">
        <v>1.07</v>
      </c>
      <c r="S196" s="5">
        <v>1101.03</v>
      </c>
      <c r="Z196" s="9">
        <v>7.13</v>
      </c>
      <c r="AA196" s="5">
        <v>882.33749999999998</v>
      </c>
      <c r="AB196" s="10">
        <v>4.67</v>
      </c>
      <c r="AC196" s="5">
        <v>518.37</v>
      </c>
      <c r="AL196" s="5" t="str">
        <f t="shared" si="23"/>
        <v/>
      </c>
      <c r="AN196" s="5" t="str">
        <f t="shared" si="24"/>
        <v/>
      </c>
      <c r="AP196" s="5" t="str">
        <f t="shared" si="25"/>
        <v/>
      </c>
      <c r="AS196" s="5">
        <f t="shared" si="26"/>
        <v>2501.7374999999997</v>
      </c>
      <c r="AT196" s="11">
        <f>(AS196/$AS$269)*100</f>
        <v>3.7655508463820792E-2</v>
      </c>
      <c r="AU196" s="5">
        <f t="shared" si="27"/>
        <v>37.655508463820787</v>
      </c>
    </row>
    <row r="197" spans="1:47" x14ac:dyDescent="0.25">
      <c r="A197" s="1" t="s">
        <v>300</v>
      </c>
      <c r="B197" s="1" t="s">
        <v>301</v>
      </c>
      <c r="C197" s="1" t="s">
        <v>302</v>
      </c>
      <c r="D197" s="1" t="s">
        <v>303</v>
      </c>
      <c r="E197" s="1" t="s">
        <v>82</v>
      </c>
      <c r="F197" s="1" t="s">
        <v>292</v>
      </c>
      <c r="G197" s="1" t="s">
        <v>54</v>
      </c>
      <c r="H197" s="1" t="s">
        <v>55</v>
      </c>
      <c r="I197" s="2">
        <v>36.83</v>
      </c>
      <c r="J197" s="2">
        <v>17.600000000000001</v>
      </c>
      <c r="K197" s="2">
        <f t="shared" si="28"/>
        <v>17.610000000000003</v>
      </c>
      <c r="L197" s="2">
        <f t="shared" si="29"/>
        <v>0</v>
      </c>
      <c r="T197" s="8">
        <v>17.100000000000001</v>
      </c>
      <c r="U197" s="5">
        <v>5278.7700000000013</v>
      </c>
      <c r="AB197" s="10">
        <v>0.51</v>
      </c>
      <c r="AC197" s="5">
        <v>56.61</v>
      </c>
      <c r="AL197" s="5" t="str">
        <f t="shared" si="23"/>
        <v/>
      </c>
      <c r="AN197" s="5" t="str">
        <f t="shared" si="24"/>
        <v/>
      </c>
      <c r="AP197" s="5" t="str">
        <f t="shared" si="25"/>
        <v/>
      </c>
      <c r="AS197" s="5">
        <f t="shared" si="26"/>
        <v>5335.380000000001</v>
      </c>
      <c r="AT197" s="11">
        <f>(AS197/$AS$269)*100</f>
        <v>8.0306765497059646E-2</v>
      </c>
      <c r="AU197" s="5">
        <f t="shared" si="27"/>
        <v>80.306765497059644</v>
      </c>
    </row>
    <row r="198" spans="1:47" x14ac:dyDescent="0.25">
      <c r="A198" s="1" t="s">
        <v>300</v>
      </c>
      <c r="B198" s="1" t="s">
        <v>301</v>
      </c>
      <c r="C198" s="1" t="s">
        <v>302</v>
      </c>
      <c r="D198" s="1" t="s">
        <v>303</v>
      </c>
      <c r="E198" s="1" t="s">
        <v>72</v>
      </c>
      <c r="F198" s="1" t="s">
        <v>292</v>
      </c>
      <c r="G198" s="1" t="s">
        <v>54</v>
      </c>
      <c r="H198" s="1" t="s">
        <v>55</v>
      </c>
      <c r="I198" s="2">
        <v>36.83</v>
      </c>
      <c r="J198" s="2">
        <v>0.86</v>
      </c>
      <c r="K198" s="2">
        <f t="shared" si="28"/>
        <v>0.86</v>
      </c>
      <c r="L198" s="2">
        <f t="shared" si="29"/>
        <v>0</v>
      </c>
      <c r="T198" s="8">
        <v>0.82</v>
      </c>
      <c r="U198" s="5">
        <v>253.13399999999999</v>
      </c>
      <c r="AB198" s="10">
        <v>0.04</v>
      </c>
      <c r="AC198" s="5">
        <v>4.4400000000000004</v>
      </c>
      <c r="AL198" s="5" t="str">
        <f t="shared" si="23"/>
        <v/>
      </c>
      <c r="AN198" s="5" t="str">
        <f t="shared" si="24"/>
        <v/>
      </c>
      <c r="AP198" s="5" t="str">
        <f t="shared" si="25"/>
        <v/>
      </c>
      <c r="AS198" s="5">
        <f t="shared" si="26"/>
        <v>257.57400000000001</v>
      </c>
      <c r="AT198" s="11">
        <f>(AS198/$AS$269)*100</f>
        <v>3.8769375032593062E-3</v>
      </c>
      <c r="AU198" s="5">
        <f t="shared" si="27"/>
        <v>3.8769375032593061</v>
      </c>
    </row>
    <row r="199" spans="1:47" x14ac:dyDescent="0.25">
      <c r="A199" s="1" t="s">
        <v>300</v>
      </c>
      <c r="B199" s="1" t="s">
        <v>301</v>
      </c>
      <c r="C199" s="1" t="s">
        <v>302</v>
      </c>
      <c r="D199" s="1" t="s">
        <v>303</v>
      </c>
      <c r="E199" s="1" t="s">
        <v>79</v>
      </c>
      <c r="F199" s="1" t="s">
        <v>292</v>
      </c>
      <c r="G199" s="1" t="s">
        <v>54</v>
      </c>
      <c r="H199" s="1" t="s">
        <v>55</v>
      </c>
      <c r="I199" s="2">
        <v>36.83</v>
      </c>
      <c r="J199" s="2">
        <v>1.1399999999999999</v>
      </c>
      <c r="K199" s="2">
        <f t="shared" si="28"/>
        <v>1.1399999999999999</v>
      </c>
      <c r="L199" s="2">
        <f t="shared" si="29"/>
        <v>0</v>
      </c>
      <c r="T199" s="8">
        <v>1.1399999999999999</v>
      </c>
      <c r="U199" s="5">
        <v>351.91800000000001</v>
      </c>
      <c r="AL199" s="5" t="str">
        <f t="shared" si="23"/>
        <v/>
      </c>
      <c r="AN199" s="5" t="str">
        <f t="shared" si="24"/>
        <v/>
      </c>
      <c r="AP199" s="5" t="str">
        <f t="shared" si="25"/>
        <v/>
      </c>
      <c r="AS199" s="5">
        <f t="shared" si="26"/>
        <v>351.91800000000001</v>
      </c>
      <c r="AT199" s="11">
        <f>(AS199/$AS$269)*100</f>
        <v>5.2969790905604162E-3</v>
      </c>
      <c r="AU199" s="5">
        <f t="shared" si="27"/>
        <v>5.2969790905604155</v>
      </c>
    </row>
    <row r="200" spans="1:47" x14ac:dyDescent="0.25">
      <c r="A200" s="1" t="s">
        <v>300</v>
      </c>
      <c r="B200" s="1" t="s">
        <v>301</v>
      </c>
      <c r="C200" s="1" t="s">
        <v>302</v>
      </c>
      <c r="D200" s="1" t="s">
        <v>303</v>
      </c>
      <c r="E200" s="1" t="s">
        <v>81</v>
      </c>
      <c r="F200" s="1" t="s">
        <v>292</v>
      </c>
      <c r="G200" s="1" t="s">
        <v>54</v>
      </c>
      <c r="H200" s="1" t="s">
        <v>55</v>
      </c>
      <c r="I200" s="2">
        <v>36.83</v>
      </c>
      <c r="J200" s="2">
        <v>16.61</v>
      </c>
      <c r="K200" s="2">
        <f t="shared" si="28"/>
        <v>16.61</v>
      </c>
      <c r="L200" s="2">
        <f t="shared" si="29"/>
        <v>0</v>
      </c>
      <c r="T200" s="8">
        <v>16.059999999999999</v>
      </c>
      <c r="U200" s="5">
        <v>4957.7220000000007</v>
      </c>
      <c r="AB200" s="10">
        <v>0.55000000000000004</v>
      </c>
      <c r="AC200" s="5">
        <v>61.05</v>
      </c>
      <c r="AL200" s="5" t="str">
        <f t="shared" si="23"/>
        <v/>
      </c>
      <c r="AN200" s="5" t="str">
        <f t="shared" si="24"/>
        <v/>
      </c>
      <c r="AP200" s="5" t="str">
        <f t="shared" si="25"/>
        <v/>
      </c>
      <c r="AS200" s="5">
        <f t="shared" si="26"/>
        <v>5018.7720000000008</v>
      </c>
      <c r="AT200" s="11">
        <f>(AS200/$AS$269)*100</f>
        <v>7.5541263431509853E-2</v>
      </c>
      <c r="AU200" s="5">
        <f t="shared" si="27"/>
        <v>75.541263431509847</v>
      </c>
    </row>
    <row r="201" spans="1:47" x14ac:dyDescent="0.25">
      <c r="A201" s="1" t="s">
        <v>304</v>
      </c>
      <c r="B201" s="1" t="s">
        <v>305</v>
      </c>
      <c r="C201" s="1" t="s">
        <v>306</v>
      </c>
      <c r="D201" s="1" t="s">
        <v>299</v>
      </c>
      <c r="E201" s="1" t="s">
        <v>108</v>
      </c>
      <c r="F201" s="1" t="s">
        <v>292</v>
      </c>
      <c r="G201" s="1" t="s">
        <v>54</v>
      </c>
      <c r="H201" s="1" t="s">
        <v>55</v>
      </c>
      <c r="I201" s="2">
        <v>2.8</v>
      </c>
      <c r="J201" s="2">
        <v>2.0699999999999998</v>
      </c>
      <c r="K201" s="2">
        <f t="shared" si="28"/>
        <v>1.01</v>
      </c>
      <c r="L201" s="2">
        <f t="shared" si="29"/>
        <v>1.05</v>
      </c>
      <c r="T201" s="8">
        <v>1.01</v>
      </c>
      <c r="U201" s="5">
        <v>311.78699999999998</v>
      </c>
      <c r="AL201" s="5" t="str">
        <f t="shared" si="23"/>
        <v/>
      </c>
      <c r="AN201" s="5" t="str">
        <f t="shared" si="24"/>
        <v/>
      </c>
      <c r="AP201" s="5" t="str">
        <f t="shared" si="25"/>
        <v/>
      </c>
      <c r="AR201" s="2">
        <v>1.05</v>
      </c>
      <c r="AS201" s="5">
        <f t="shared" si="26"/>
        <v>311.78699999999998</v>
      </c>
      <c r="AT201" s="11">
        <f>(AS201/$AS$269)*100</f>
        <v>4.6929376153210705E-3</v>
      </c>
      <c r="AU201" s="5">
        <f t="shared" si="27"/>
        <v>4.6929376153210702</v>
      </c>
    </row>
    <row r="202" spans="1:47" x14ac:dyDescent="0.25">
      <c r="A202" s="1" t="s">
        <v>307</v>
      </c>
      <c r="B202" s="1" t="s">
        <v>308</v>
      </c>
      <c r="C202" s="1" t="s">
        <v>309</v>
      </c>
      <c r="D202" s="1" t="s">
        <v>112</v>
      </c>
      <c r="E202" s="1" t="s">
        <v>60</v>
      </c>
      <c r="F202" s="1" t="s">
        <v>292</v>
      </c>
      <c r="G202" s="1" t="s">
        <v>54</v>
      </c>
      <c r="H202" s="1" t="s">
        <v>55</v>
      </c>
      <c r="I202" s="2">
        <v>80</v>
      </c>
      <c r="J202" s="2">
        <v>37.520000000000003</v>
      </c>
      <c r="K202" s="2">
        <f t="shared" si="28"/>
        <v>29.84</v>
      </c>
      <c r="L202" s="2">
        <f t="shared" si="29"/>
        <v>0</v>
      </c>
      <c r="T202" s="8">
        <v>27.04</v>
      </c>
      <c r="U202" s="5">
        <v>8347.2480000000014</v>
      </c>
      <c r="AB202" s="10">
        <v>2.8</v>
      </c>
      <c r="AC202" s="5">
        <v>310.8</v>
      </c>
      <c r="AL202" s="5" t="str">
        <f t="shared" si="23"/>
        <v/>
      </c>
      <c r="AN202" s="5" t="str">
        <f t="shared" si="24"/>
        <v/>
      </c>
      <c r="AP202" s="5" t="str">
        <f t="shared" si="25"/>
        <v/>
      </c>
      <c r="AS202" s="5">
        <f t="shared" si="26"/>
        <v>8658.0480000000007</v>
      </c>
      <c r="AT202" s="11">
        <f>(AS202/$AS$269)*100</f>
        <v>0.13031870839533194</v>
      </c>
      <c r="AU202" s="5">
        <f t="shared" si="27"/>
        <v>130.31870839533195</v>
      </c>
    </row>
    <row r="203" spans="1:47" x14ac:dyDescent="0.25">
      <c r="A203" s="1" t="s">
        <v>307</v>
      </c>
      <c r="B203" s="1" t="s">
        <v>308</v>
      </c>
      <c r="C203" s="1" t="s">
        <v>309</v>
      </c>
      <c r="D203" s="1" t="s">
        <v>112</v>
      </c>
      <c r="E203" s="1" t="s">
        <v>117</v>
      </c>
      <c r="F203" s="1" t="s">
        <v>292</v>
      </c>
      <c r="G203" s="1" t="s">
        <v>54</v>
      </c>
      <c r="H203" s="1" t="s">
        <v>55</v>
      </c>
      <c r="I203" s="2">
        <v>80</v>
      </c>
      <c r="J203" s="2">
        <v>39.06</v>
      </c>
      <c r="K203" s="2">
        <f t="shared" si="28"/>
        <v>36.36</v>
      </c>
      <c r="L203" s="2">
        <f t="shared" si="29"/>
        <v>2.71</v>
      </c>
      <c r="R203" s="7">
        <v>4.17</v>
      </c>
      <c r="S203" s="5">
        <v>4290.93</v>
      </c>
      <c r="T203" s="8">
        <v>32.19</v>
      </c>
      <c r="U203" s="5">
        <v>9937.0529999999999</v>
      </c>
      <c r="AL203" s="5" t="str">
        <f t="shared" si="23"/>
        <v/>
      </c>
      <c r="AN203" s="5" t="str">
        <f t="shared" si="24"/>
        <v/>
      </c>
      <c r="AP203" s="5" t="str">
        <f t="shared" si="25"/>
        <v/>
      </c>
      <c r="AR203" s="2">
        <v>2.71</v>
      </c>
      <c r="AS203" s="5">
        <f t="shared" si="26"/>
        <v>14227.983</v>
      </c>
      <c r="AT203" s="11">
        <f>(AS203/$AS$269)*100</f>
        <v>0.21415593533678032</v>
      </c>
      <c r="AU203" s="5">
        <f t="shared" si="27"/>
        <v>214.15593533678032</v>
      </c>
    </row>
    <row r="204" spans="1:47" x14ac:dyDescent="0.25">
      <c r="A204" s="1" t="s">
        <v>310</v>
      </c>
      <c r="B204" s="1" t="s">
        <v>311</v>
      </c>
      <c r="C204" s="1" t="s">
        <v>312</v>
      </c>
      <c r="D204" s="1" t="s">
        <v>313</v>
      </c>
      <c r="E204" s="1" t="s">
        <v>61</v>
      </c>
      <c r="F204" s="1" t="s">
        <v>292</v>
      </c>
      <c r="G204" s="1" t="s">
        <v>54</v>
      </c>
      <c r="H204" s="1" t="s">
        <v>55</v>
      </c>
      <c r="I204" s="2">
        <v>80</v>
      </c>
      <c r="J204" s="2">
        <v>38.880000000000003</v>
      </c>
      <c r="K204" s="2">
        <f t="shared" si="28"/>
        <v>0.11</v>
      </c>
      <c r="L204" s="2">
        <f t="shared" si="29"/>
        <v>0</v>
      </c>
      <c r="T204" s="8">
        <v>0.11</v>
      </c>
      <c r="U204" s="5">
        <v>33.957000000000008</v>
      </c>
      <c r="AL204" s="5" t="str">
        <f t="shared" si="23"/>
        <v/>
      </c>
      <c r="AN204" s="5" t="str">
        <f t="shared" si="24"/>
        <v/>
      </c>
      <c r="AP204" s="5" t="str">
        <f t="shared" si="25"/>
        <v/>
      </c>
      <c r="AS204" s="5">
        <f t="shared" si="26"/>
        <v>33.957000000000008</v>
      </c>
      <c r="AT204" s="11">
        <f>(AS204/$AS$269)*100</f>
        <v>5.111120175102157E-4</v>
      </c>
      <c r="AU204" s="5">
        <f t="shared" si="27"/>
        <v>0.51111201751021573</v>
      </c>
    </row>
    <row r="205" spans="1:47" x14ac:dyDescent="0.25">
      <c r="A205" s="1" t="s">
        <v>310</v>
      </c>
      <c r="B205" s="1" t="s">
        <v>311</v>
      </c>
      <c r="C205" s="1" t="s">
        <v>312</v>
      </c>
      <c r="D205" s="1" t="s">
        <v>313</v>
      </c>
      <c r="E205" s="1" t="s">
        <v>52</v>
      </c>
      <c r="F205" s="1" t="s">
        <v>292</v>
      </c>
      <c r="G205" s="1" t="s">
        <v>54</v>
      </c>
      <c r="H205" s="1" t="s">
        <v>55</v>
      </c>
      <c r="I205" s="2">
        <v>80</v>
      </c>
      <c r="J205" s="2">
        <v>40.65</v>
      </c>
      <c r="K205" s="2">
        <f t="shared" si="28"/>
        <v>27.95</v>
      </c>
      <c r="L205" s="2">
        <f t="shared" si="29"/>
        <v>0</v>
      </c>
      <c r="T205" s="8">
        <v>27.95</v>
      </c>
      <c r="U205" s="5">
        <v>8628.1650000000009</v>
      </c>
      <c r="AL205" s="5" t="str">
        <f t="shared" si="23"/>
        <v/>
      </c>
      <c r="AN205" s="5" t="str">
        <f t="shared" si="24"/>
        <v/>
      </c>
      <c r="AP205" s="5" t="str">
        <f t="shared" si="25"/>
        <v/>
      </c>
      <c r="AS205" s="5">
        <f t="shared" si="26"/>
        <v>8628.1650000000009</v>
      </c>
      <c r="AT205" s="11">
        <f>(AS205/$AS$269)*100</f>
        <v>0.12986891717645935</v>
      </c>
      <c r="AU205" s="5">
        <f t="shared" si="27"/>
        <v>129.86891717645935</v>
      </c>
    </row>
    <row r="206" spans="1:47" x14ac:dyDescent="0.25">
      <c r="A206" s="1" t="s">
        <v>314</v>
      </c>
      <c r="B206" s="1" t="s">
        <v>315</v>
      </c>
      <c r="C206" s="1" t="s">
        <v>316</v>
      </c>
      <c r="D206" s="1" t="s">
        <v>147</v>
      </c>
      <c r="E206" s="1" t="s">
        <v>71</v>
      </c>
      <c r="F206" s="1" t="s">
        <v>292</v>
      </c>
      <c r="G206" s="1" t="s">
        <v>54</v>
      </c>
      <c r="H206" s="1" t="s">
        <v>55</v>
      </c>
      <c r="I206" s="2">
        <v>140.38</v>
      </c>
      <c r="J206" s="2">
        <v>41.02</v>
      </c>
      <c r="K206" s="2">
        <f t="shared" si="28"/>
        <v>16.75</v>
      </c>
      <c r="L206" s="2">
        <f t="shared" si="29"/>
        <v>0</v>
      </c>
      <c r="R206" s="7">
        <v>1.48</v>
      </c>
      <c r="S206" s="5">
        <v>1522.92</v>
      </c>
      <c r="T206" s="8">
        <v>15.27</v>
      </c>
      <c r="U206" s="5">
        <v>4713.8490000000002</v>
      </c>
      <c r="AL206" s="5" t="str">
        <f t="shared" si="23"/>
        <v/>
      </c>
      <c r="AN206" s="5" t="str">
        <f t="shared" si="24"/>
        <v/>
      </c>
      <c r="AP206" s="5" t="str">
        <f t="shared" si="25"/>
        <v/>
      </c>
      <c r="AS206" s="5">
        <f t="shared" si="26"/>
        <v>6236.7690000000002</v>
      </c>
      <c r="AT206" s="11">
        <f>(AS206/$AS$269)*100</f>
        <v>9.3874240549376264E-2</v>
      </c>
      <c r="AU206" s="5">
        <f t="shared" si="27"/>
        <v>93.874240549376253</v>
      </c>
    </row>
    <row r="207" spans="1:47" x14ac:dyDescent="0.25">
      <c r="A207" s="1" t="s">
        <v>317</v>
      </c>
      <c r="B207" s="1" t="s">
        <v>318</v>
      </c>
      <c r="C207" s="1" t="s">
        <v>319</v>
      </c>
      <c r="D207" s="1" t="s">
        <v>147</v>
      </c>
      <c r="E207" s="1" t="s">
        <v>106</v>
      </c>
      <c r="F207" s="1" t="s">
        <v>320</v>
      </c>
      <c r="G207" s="1" t="s">
        <v>54</v>
      </c>
      <c r="H207" s="1" t="s">
        <v>55</v>
      </c>
      <c r="I207" s="2">
        <v>154.97999999999999</v>
      </c>
      <c r="J207" s="2">
        <v>34.04</v>
      </c>
      <c r="K207" s="2">
        <f t="shared" si="28"/>
        <v>34.039999999999992</v>
      </c>
      <c r="L207" s="2">
        <f t="shared" si="29"/>
        <v>0</v>
      </c>
      <c r="P207" s="6">
        <v>0.05</v>
      </c>
      <c r="Q207" s="5">
        <v>109.91249999999999</v>
      </c>
      <c r="R207" s="7">
        <v>33.94</v>
      </c>
      <c r="S207" s="5">
        <v>34924.259999999987</v>
      </c>
      <c r="AB207" s="10">
        <v>0.05</v>
      </c>
      <c r="AC207" s="5">
        <v>5.5500000000000007</v>
      </c>
      <c r="AL207" s="5" t="str">
        <f t="shared" si="23"/>
        <v/>
      </c>
      <c r="AN207" s="5" t="str">
        <f t="shared" si="24"/>
        <v/>
      </c>
      <c r="AP207" s="5" t="str">
        <f t="shared" si="25"/>
        <v/>
      </c>
      <c r="AS207" s="5">
        <f t="shared" si="26"/>
        <v>35039.722499999989</v>
      </c>
      <c r="AT207" s="11">
        <f>(AS207/$AS$269)*100</f>
        <v>0.52740887769747302</v>
      </c>
      <c r="AU207" s="5">
        <f t="shared" si="27"/>
        <v>527.40887769747303</v>
      </c>
    </row>
    <row r="208" spans="1:47" x14ac:dyDescent="0.25">
      <c r="A208" s="1" t="s">
        <v>317</v>
      </c>
      <c r="B208" s="1" t="s">
        <v>318</v>
      </c>
      <c r="C208" s="1" t="s">
        <v>319</v>
      </c>
      <c r="D208" s="1" t="s">
        <v>147</v>
      </c>
      <c r="E208" s="1" t="s">
        <v>82</v>
      </c>
      <c r="F208" s="1" t="s">
        <v>320</v>
      </c>
      <c r="G208" s="1" t="s">
        <v>54</v>
      </c>
      <c r="H208" s="1" t="s">
        <v>55</v>
      </c>
      <c r="I208" s="2">
        <v>154.97999999999999</v>
      </c>
      <c r="J208" s="2">
        <v>39.67</v>
      </c>
      <c r="K208" s="2">
        <f t="shared" si="28"/>
        <v>20.51</v>
      </c>
      <c r="L208" s="2">
        <f t="shared" si="29"/>
        <v>0</v>
      </c>
      <c r="R208" s="7">
        <v>20.51</v>
      </c>
      <c r="S208" s="5">
        <v>21104.79</v>
      </c>
      <c r="AL208" s="5" t="str">
        <f t="shared" si="23"/>
        <v/>
      </c>
      <c r="AN208" s="5" t="str">
        <f t="shared" si="24"/>
        <v/>
      </c>
      <c r="AP208" s="5" t="str">
        <f t="shared" si="25"/>
        <v/>
      </c>
      <c r="AS208" s="5">
        <f t="shared" si="26"/>
        <v>21104.79</v>
      </c>
      <c r="AT208" s="11">
        <f>(AS208/$AS$269)*100</f>
        <v>0.3176638630040764</v>
      </c>
      <c r="AU208" s="5">
        <f t="shared" si="27"/>
        <v>317.6638630040764</v>
      </c>
    </row>
    <row r="209" spans="1:47" x14ac:dyDescent="0.25">
      <c r="A209" s="1" t="s">
        <v>317</v>
      </c>
      <c r="B209" s="1" t="s">
        <v>318</v>
      </c>
      <c r="C209" s="1" t="s">
        <v>319</v>
      </c>
      <c r="D209" s="1" t="s">
        <v>147</v>
      </c>
      <c r="E209" s="1" t="s">
        <v>81</v>
      </c>
      <c r="F209" s="1" t="s">
        <v>320</v>
      </c>
      <c r="G209" s="1" t="s">
        <v>54</v>
      </c>
      <c r="H209" s="1" t="s">
        <v>55</v>
      </c>
      <c r="I209" s="2">
        <v>154.97999999999999</v>
      </c>
      <c r="J209" s="2">
        <v>39.79</v>
      </c>
      <c r="K209" s="2">
        <f t="shared" si="28"/>
        <v>37.29</v>
      </c>
      <c r="L209" s="2">
        <f t="shared" si="29"/>
        <v>0</v>
      </c>
      <c r="P209" s="6">
        <v>20.22</v>
      </c>
      <c r="Q209" s="5">
        <v>44448.614999999998</v>
      </c>
      <c r="R209" s="7">
        <v>17.07</v>
      </c>
      <c r="S209" s="5">
        <v>17565.03</v>
      </c>
      <c r="AL209" s="5" t="str">
        <f t="shared" si="23"/>
        <v/>
      </c>
      <c r="AN209" s="5" t="str">
        <f t="shared" si="24"/>
        <v/>
      </c>
      <c r="AP209" s="5" t="str">
        <f t="shared" si="25"/>
        <v/>
      </c>
      <c r="AS209" s="5">
        <f t="shared" si="26"/>
        <v>62013.644999999997</v>
      </c>
      <c r="AT209" s="11">
        <f>(AS209/$AS$269)*100</f>
        <v>0.93341341134706524</v>
      </c>
      <c r="AU209" s="5">
        <f t="shared" si="27"/>
        <v>933.41341134706522</v>
      </c>
    </row>
    <row r="210" spans="1:47" x14ac:dyDescent="0.25">
      <c r="A210" s="1" t="s">
        <v>317</v>
      </c>
      <c r="B210" s="1" t="s">
        <v>318</v>
      </c>
      <c r="C210" s="1" t="s">
        <v>319</v>
      </c>
      <c r="D210" s="1" t="s">
        <v>147</v>
      </c>
      <c r="E210" s="1" t="s">
        <v>108</v>
      </c>
      <c r="F210" s="1" t="s">
        <v>320</v>
      </c>
      <c r="G210" s="1" t="s">
        <v>54</v>
      </c>
      <c r="H210" s="1" t="s">
        <v>55</v>
      </c>
      <c r="I210" s="2">
        <v>154.97999999999999</v>
      </c>
      <c r="J210" s="2">
        <v>38.090000000000003</v>
      </c>
      <c r="K210" s="2">
        <f t="shared" si="28"/>
        <v>38.08</v>
      </c>
      <c r="L210" s="2">
        <f t="shared" si="29"/>
        <v>0</v>
      </c>
      <c r="P210" s="6">
        <v>8.23</v>
      </c>
      <c r="Q210" s="5">
        <v>18091.5975</v>
      </c>
      <c r="R210" s="7">
        <v>29.37</v>
      </c>
      <c r="S210" s="5">
        <v>30221.73</v>
      </c>
      <c r="T210" s="8">
        <v>0.48</v>
      </c>
      <c r="U210" s="5">
        <v>148.17599999999999</v>
      </c>
      <c r="AL210" s="5" t="str">
        <f t="shared" si="23"/>
        <v/>
      </c>
      <c r="AN210" s="5" t="str">
        <f t="shared" si="24"/>
        <v/>
      </c>
      <c r="AP210" s="5" t="str">
        <f t="shared" si="25"/>
        <v/>
      </c>
      <c r="AS210" s="5">
        <f t="shared" si="26"/>
        <v>48461.503499999999</v>
      </c>
      <c r="AT210" s="11">
        <f>(AS210/$AS$269)*100</f>
        <v>0.72943006818810174</v>
      </c>
      <c r="AU210" s="5">
        <f t="shared" si="27"/>
        <v>729.4300681881017</v>
      </c>
    </row>
    <row r="211" spans="1:47" x14ac:dyDescent="0.25">
      <c r="A211" s="1" t="s">
        <v>321</v>
      </c>
      <c r="B211" s="1" t="s">
        <v>322</v>
      </c>
      <c r="C211" s="1" t="s">
        <v>323</v>
      </c>
      <c r="D211" s="1" t="s">
        <v>112</v>
      </c>
      <c r="E211" s="1" t="s">
        <v>106</v>
      </c>
      <c r="F211" s="1" t="s">
        <v>320</v>
      </c>
      <c r="G211" s="1" t="s">
        <v>54</v>
      </c>
      <c r="H211" s="1" t="s">
        <v>55</v>
      </c>
      <c r="I211" s="2">
        <v>5.0199999999999996</v>
      </c>
      <c r="J211" s="2">
        <v>4.26</v>
      </c>
      <c r="K211" s="2">
        <f t="shared" si="28"/>
        <v>4.26</v>
      </c>
      <c r="L211" s="2">
        <f t="shared" si="29"/>
        <v>0</v>
      </c>
      <c r="Z211" s="9">
        <v>2.1</v>
      </c>
      <c r="AA211" s="5">
        <v>259.875</v>
      </c>
      <c r="AB211" s="10">
        <v>2.16</v>
      </c>
      <c r="AC211" s="5">
        <v>239.76</v>
      </c>
      <c r="AL211" s="5" t="str">
        <f t="shared" si="23"/>
        <v/>
      </c>
      <c r="AN211" s="5" t="str">
        <f t="shared" si="24"/>
        <v/>
      </c>
      <c r="AP211" s="5" t="str">
        <f t="shared" si="25"/>
        <v/>
      </c>
      <c r="AS211" s="5">
        <f t="shared" si="26"/>
        <v>499.63499999999999</v>
      </c>
      <c r="AT211" s="11">
        <f>(AS211/$AS$269)*100</f>
        <v>7.520377326286673E-3</v>
      </c>
      <c r="AU211" s="5">
        <f t="shared" si="27"/>
        <v>7.5203773262866731</v>
      </c>
    </row>
    <row r="212" spans="1:47" x14ac:dyDescent="0.25">
      <c r="A212" s="1" t="s">
        <v>324</v>
      </c>
      <c r="B212" s="1" t="s">
        <v>247</v>
      </c>
      <c r="C212" s="1" t="s">
        <v>248</v>
      </c>
      <c r="D212" s="1" t="s">
        <v>121</v>
      </c>
      <c r="E212" s="1" t="s">
        <v>60</v>
      </c>
      <c r="F212" s="1" t="s">
        <v>320</v>
      </c>
      <c r="G212" s="1" t="s">
        <v>54</v>
      </c>
      <c r="H212" s="1" t="s">
        <v>55</v>
      </c>
      <c r="I212" s="2">
        <v>80</v>
      </c>
      <c r="J212" s="2">
        <v>36.92</v>
      </c>
      <c r="K212" s="2">
        <f t="shared" si="28"/>
        <v>34.89</v>
      </c>
      <c r="L212" s="2">
        <f t="shared" si="29"/>
        <v>2.0299999999999998</v>
      </c>
      <c r="R212" s="7">
        <v>2.39</v>
      </c>
      <c r="S212" s="5">
        <v>2459.31</v>
      </c>
      <c r="T212" s="8">
        <v>32.380000000000003</v>
      </c>
      <c r="U212" s="5">
        <v>9995.7060000000019</v>
      </c>
      <c r="AB212" s="10">
        <v>0.12</v>
      </c>
      <c r="AC212" s="5">
        <v>13.32</v>
      </c>
      <c r="AL212" s="5" t="str">
        <f t="shared" si="23"/>
        <v/>
      </c>
      <c r="AN212" s="5" t="str">
        <f t="shared" si="24"/>
        <v/>
      </c>
      <c r="AP212" s="5" t="str">
        <f t="shared" si="25"/>
        <v/>
      </c>
      <c r="AR212" s="2">
        <v>2.0299999999999998</v>
      </c>
      <c r="AS212" s="5">
        <f t="shared" si="26"/>
        <v>12468.336000000001</v>
      </c>
      <c r="AT212" s="11">
        <f>(AS212/$AS$269)*100</f>
        <v>0.18767018193466006</v>
      </c>
      <c r="AU212" s="5">
        <f t="shared" si="27"/>
        <v>187.67018193466006</v>
      </c>
    </row>
    <row r="213" spans="1:47" x14ac:dyDescent="0.25">
      <c r="A213" s="1" t="s">
        <v>324</v>
      </c>
      <c r="B213" s="1" t="s">
        <v>247</v>
      </c>
      <c r="C213" s="1" t="s">
        <v>248</v>
      </c>
      <c r="D213" s="1" t="s">
        <v>121</v>
      </c>
      <c r="E213" s="1" t="s">
        <v>117</v>
      </c>
      <c r="F213" s="1" t="s">
        <v>320</v>
      </c>
      <c r="G213" s="1" t="s">
        <v>54</v>
      </c>
      <c r="H213" s="1" t="s">
        <v>55</v>
      </c>
      <c r="I213" s="2">
        <v>80</v>
      </c>
      <c r="J213" s="2">
        <v>38.18</v>
      </c>
      <c r="K213" s="2">
        <f t="shared" si="28"/>
        <v>38.180000000000007</v>
      </c>
      <c r="L213" s="2">
        <f t="shared" si="29"/>
        <v>0</v>
      </c>
      <c r="R213" s="7">
        <v>33.880000000000003</v>
      </c>
      <c r="S213" s="5">
        <v>34862.519999999997</v>
      </c>
      <c r="T213" s="8">
        <v>4.0199999999999996</v>
      </c>
      <c r="U213" s="5">
        <v>1240.9739999999999</v>
      </c>
      <c r="AB213" s="10">
        <v>0.28000000000000003</v>
      </c>
      <c r="AC213" s="5">
        <v>31.08</v>
      </c>
      <c r="AL213" s="5" t="str">
        <f t="shared" si="23"/>
        <v/>
      </c>
      <c r="AN213" s="5" t="str">
        <f t="shared" si="24"/>
        <v/>
      </c>
      <c r="AP213" s="5" t="str">
        <f t="shared" si="25"/>
        <v/>
      </c>
      <c r="AS213" s="5">
        <f t="shared" si="26"/>
        <v>36134.574000000001</v>
      </c>
      <c r="AT213" s="11">
        <f>(AS213/$AS$269)*100</f>
        <v>0.54388830046859793</v>
      </c>
      <c r="AU213" s="5">
        <f t="shared" si="27"/>
        <v>543.88830046859789</v>
      </c>
    </row>
    <row r="214" spans="1:47" x14ac:dyDescent="0.25">
      <c r="A214" s="1" t="s">
        <v>325</v>
      </c>
      <c r="B214" s="1" t="s">
        <v>326</v>
      </c>
      <c r="C214" s="1" t="s">
        <v>327</v>
      </c>
      <c r="D214" s="1" t="s">
        <v>328</v>
      </c>
      <c r="E214" s="1" t="s">
        <v>61</v>
      </c>
      <c r="F214" s="1" t="s">
        <v>320</v>
      </c>
      <c r="G214" s="1" t="s">
        <v>54</v>
      </c>
      <c r="H214" s="1" t="s">
        <v>55</v>
      </c>
      <c r="I214" s="2">
        <v>76.91</v>
      </c>
      <c r="J214" s="2">
        <v>35.79</v>
      </c>
      <c r="K214" s="2">
        <f t="shared" si="28"/>
        <v>31.34</v>
      </c>
      <c r="L214" s="2">
        <f t="shared" si="29"/>
        <v>0</v>
      </c>
      <c r="R214" s="7">
        <v>3.16</v>
      </c>
      <c r="S214" s="5">
        <v>3251.64</v>
      </c>
      <c r="T214" s="8">
        <v>26.89</v>
      </c>
      <c r="U214" s="5">
        <v>8300.9430000000011</v>
      </c>
      <c r="Z214" s="9">
        <v>0.32</v>
      </c>
      <c r="AA214" s="5">
        <v>39.6</v>
      </c>
      <c r="AB214" s="10">
        <v>0.97</v>
      </c>
      <c r="AC214" s="5">
        <v>107.67</v>
      </c>
      <c r="AL214" s="5" t="str">
        <f t="shared" si="23"/>
        <v/>
      </c>
      <c r="AN214" s="5" t="str">
        <f t="shared" si="24"/>
        <v/>
      </c>
      <c r="AP214" s="5" t="str">
        <f t="shared" si="25"/>
        <v/>
      </c>
      <c r="AS214" s="5">
        <f t="shared" si="26"/>
        <v>11699.853000000001</v>
      </c>
      <c r="AT214" s="11">
        <f>(AS214/$AS$269)*100</f>
        <v>0.17610317376101978</v>
      </c>
      <c r="AU214" s="5">
        <f t="shared" si="27"/>
        <v>176.10317376101978</v>
      </c>
    </row>
    <row r="215" spans="1:47" x14ac:dyDescent="0.25">
      <c r="A215" s="1" t="s">
        <v>325</v>
      </c>
      <c r="B215" s="1" t="s">
        <v>326</v>
      </c>
      <c r="C215" s="1" t="s">
        <v>327</v>
      </c>
      <c r="D215" s="1" t="s">
        <v>328</v>
      </c>
      <c r="E215" s="1" t="s">
        <v>52</v>
      </c>
      <c r="F215" s="1" t="s">
        <v>320</v>
      </c>
      <c r="G215" s="1" t="s">
        <v>54</v>
      </c>
      <c r="H215" s="1" t="s">
        <v>55</v>
      </c>
      <c r="I215" s="2">
        <v>76.91</v>
      </c>
      <c r="J215" s="2">
        <v>39.67</v>
      </c>
      <c r="K215" s="2">
        <f t="shared" si="28"/>
        <v>31.950000000000003</v>
      </c>
      <c r="L215" s="2">
        <f t="shared" si="29"/>
        <v>0</v>
      </c>
      <c r="R215" s="7">
        <v>31.03</v>
      </c>
      <c r="S215" s="5">
        <v>31929.87</v>
      </c>
      <c r="T215" s="8">
        <v>0.32</v>
      </c>
      <c r="U215" s="5">
        <v>98.78400000000002</v>
      </c>
      <c r="AB215" s="10">
        <v>0.6</v>
      </c>
      <c r="AC215" s="5">
        <v>66.599999999999994</v>
      </c>
      <c r="AL215" s="5" t="str">
        <f t="shared" si="23"/>
        <v/>
      </c>
      <c r="AN215" s="5" t="str">
        <f t="shared" si="24"/>
        <v/>
      </c>
      <c r="AP215" s="5" t="str">
        <f t="shared" si="25"/>
        <v/>
      </c>
      <c r="AS215" s="5">
        <f t="shared" si="26"/>
        <v>32095.253999999997</v>
      </c>
      <c r="AT215" s="11">
        <f>(AS215/$AS$269)*100</f>
        <v>0.48308949625829184</v>
      </c>
      <c r="AU215" s="5">
        <f t="shared" si="27"/>
        <v>483.08949625829183</v>
      </c>
    </row>
    <row r="216" spans="1:47" x14ac:dyDescent="0.25">
      <c r="A216" s="1" t="s">
        <v>329</v>
      </c>
      <c r="B216" s="1" t="s">
        <v>330</v>
      </c>
      <c r="C216" s="1" t="s">
        <v>331</v>
      </c>
      <c r="D216" s="1" t="s">
        <v>112</v>
      </c>
      <c r="E216" s="1" t="s">
        <v>61</v>
      </c>
      <c r="F216" s="1" t="s">
        <v>320</v>
      </c>
      <c r="G216" s="1" t="s">
        <v>54</v>
      </c>
      <c r="H216" s="1" t="s">
        <v>55</v>
      </c>
      <c r="I216" s="2">
        <v>3.09</v>
      </c>
      <c r="J216" s="2">
        <v>3.01</v>
      </c>
      <c r="K216" s="2">
        <f t="shared" si="28"/>
        <v>2.27</v>
      </c>
      <c r="L216" s="2">
        <f t="shared" si="29"/>
        <v>0</v>
      </c>
      <c r="T216" s="8">
        <v>0.12</v>
      </c>
      <c r="U216" s="5">
        <v>37.043999999999997</v>
      </c>
      <c r="Z216" s="9">
        <v>1.33</v>
      </c>
      <c r="AA216" s="5">
        <v>164.58750000000001</v>
      </c>
      <c r="AB216" s="10">
        <v>0.82</v>
      </c>
      <c r="AC216" s="5">
        <v>91.02</v>
      </c>
      <c r="AL216" s="5" t="str">
        <f t="shared" si="23"/>
        <v/>
      </c>
      <c r="AN216" s="5" t="str">
        <f t="shared" si="24"/>
        <v/>
      </c>
      <c r="AP216" s="5" t="str">
        <f t="shared" si="25"/>
        <v/>
      </c>
      <c r="AS216" s="5">
        <f t="shared" si="26"/>
        <v>292.6515</v>
      </c>
      <c r="AT216" s="11">
        <f>(AS216/$AS$269)*100</f>
        <v>4.4049149981562228E-3</v>
      </c>
      <c r="AU216" s="5">
        <f t="shared" si="27"/>
        <v>4.4049149981562232</v>
      </c>
    </row>
    <row r="217" spans="1:47" x14ac:dyDescent="0.25">
      <c r="A217" s="1" t="s">
        <v>332</v>
      </c>
      <c r="B217" s="1" t="s">
        <v>333</v>
      </c>
      <c r="C217" s="1" t="s">
        <v>248</v>
      </c>
      <c r="D217" s="1" t="s">
        <v>121</v>
      </c>
      <c r="E217" s="1" t="s">
        <v>79</v>
      </c>
      <c r="F217" s="1" t="s">
        <v>320</v>
      </c>
      <c r="G217" s="1" t="s">
        <v>54</v>
      </c>
      <c r="H217" s="1" t="s">
        <v>55</v>
      </c>
      <c r="I217" s="2">
        <v>71.5</v>
      </c>
      <c r="J217" s="2">
        <v>35.64</v>
      </c>
      <c r="K217" s="2">
        <f t="shared" si="28"/>
        <v>0.02</v>
      </c>
      <c r="L217" s="2">
        <f t="shared" si="29"/>
        <v>0</v>
      </c>
      <c r="R217" s="7">
        <v>0.02</v>
      </c>
      <c r="S217" s="5">
        <v>20.58</v>
      </c>
      <c r="AL217" s="5" t="str">
        <f t="shared" si="23"/>
        <v/>
      </c>
      <c r="AN217" s="5" t="str">
        <f t="shared" si="24"/>
        <v/>
      </c>
      <c r="AP217" s="5" t="str">
        <f t="shared" si="25"/>
        <v/>
      </c>
      <c r="AS217" s="5">
        <f t="shared" si="26"/>
        <v>20.58</v>
      </c>
      <c r="AT217" s="11">
        <f>(AS217/$AS$269)*100</f>
        <v>3.0976485909710029E-4</v>
      </c>
      <c r="AU217" s="5">
        <f t="shared" si="27"/>
        <v>0.30976485909710033</v>
      </c>
    </row>
    <row r="218" spans="1:47" x14ac:dyDescent="0.25">
      <c r="A218" s="1" t="s">
        <v>334</v>
      </c>
      <c r="B218" s="1" t="s">
        <v>333</v>
      </c>
      <c r="C218" s="1" t="s">
        <v>248</v>
      </c>
      <c r="D218" s="1" t="s">
        <v>121</v>
      </c>
      <c r="E218" s="1" t="s">
        <v>62</v>
      </c>
      <c r="F218" s="1" t="s">
        <v>320</v>
      </c>
      <c r="G218" s="1" t="s">
        <v>54</v>
      </c>
      <c r="H218" s="1" t="s">
        <v>55</v>
      </c>
      <c r="I218" s="2">
        <v>78</v>
      </c>
      <c r="J218" s="2">
        <v>37.51</v>
      </c>
      <c r="K218" s="2">
        <f t="shared" si="28"/>
        <v>15.79</v>
      </c>
      <c r="L218" s="2">
        <f t="shared" si="29"/>
        <v>0</v>
      </c>
      <c r="T218" s="8">
        <v>15.79</v>
      </c>
      <c r="U218" s="5">
        <v>4874.3730000000014</v>
      </c>
      <c r="AL218" s="5" t="str">
        <f t="shared" si="23"/>
        <v/>
      </c>
      <c r="AN218" s="5" t="str">
        <f t="shared" si="24"/>
        <v/>
      </c>
      <c r="AP218" s="5" t="str">
        <f t="shared" si="25"/>
        <v/>
      </c>
      <c r="AS218" s="5">
        <f t="shared" si="26"/>
        <v>4874.3730000000014</v>
      </c>
      <c r="AT218" s="11">
        <f>(AS218/$AS$269)*100</f>
        <v>7.3367806877148237E-2</v>
      </c>
      <c r="AU218" s="5">
        <f t="shared" si="27"/>
        <v>73.36780687714824</v>
      </c>
    </row>
    <row r="219" spans="1:47" x14ac:dyDescent="0.25">
      <c r="A219" s="1" t="s">
        <v>335</v>
      </c>
      <c r="B219" s="1" t="s">
        <v>336</v>
      </c>
      <c r="C219" s="1" t="s">
        <v>337</v>
      </c>
      <c r="D219" s="1" t="s">
        <v>121</v>
      </c>
      <c r="E219" s="1" t="s">
        <v>62</v>
      </c>
      <c r="F219" s="1" t="s">
        <v>320</v>
      </c>
      <c r="G219" s="1" t="s">
        <v>54</v>
      </c>
      <c r="H219" s="1" t="s">
        <v>55</v>
      </c>
      <c r="I219" s="2">
        <v>2</v>
      </c>
      <c r="J219" s="2">
        <v>1.81</v>
      </c>
      <c r="K219" s="2">
        <f t="shared" si="28"/>
        <v>1.77</v>
      </c>
      <c r="L219" s="2">
        <f t="shared" si="29"/>
        <v>0</v>
      </c>
      <c r="Z219" s="9">
        <v>1.77</v>
      </c>
      <c r="AA219" s="5">
        <v>219.03749999999999</v>
      </c>
      <c r="AL219" s="5" t="str">
        <f t="shared" si="23"/>
        <v/>
      </c>
      <c r="AN219" s="5" t="str">
        <f t="shared" si="24"/>
        <v/>
      </c>
      <c r="AP219" s="5" t="str">
        <f t="shared" si="25"/>
        <v/>
      </c>
      <c r="AS219" s="5">
        <f t="shared" si="26"/>
        <v>219.03749999999999</v>
      </c>
      <c r="AT219" s="11">
        <f>(AS219/$AS$269)*100</f>
        <v>3.2968960313158949E-3</v>
      </c>
      <c r="AU219" s="5">
        <f t="shared" si="27"/>
        <v>3.296896031315895</v>
      </c>
    </row>
    <row r="220" spans="1:47" x14ac:dyDescent="0.25">
      <c r="A220" s="1" t="s">
        <v>338</v>
      </c>
      <c r="B220" s="1" t="s">
        <v>168</v>
      </c>
      <c r="C220" s="1" t="s">
        <v>169</v>
      </c>
      <c r="D220" s="1" t="s">
        <v>121</v>
      </c>
      <c r="E220" s="1" t="s">
        <v>67</v>
      </c>
      <c r="F220" s="1" t="s">
        <v>320</v>
      </c>
      <c r="G220" s="1" t="s">
        <v>54</v>
      </c>
      <c r="H220" s="1" t="s">
        <v>55</v>
      </c>
      <c r="I220" s="2">
        <v>76.12</v>
      </c>
      <c r="J220" s="2">
        <v>37.200000000000003</v>
      </c>
      <c r="K220" s="2">
        <f t="shared" si="28"/>
        <v>0.41</v>
      </c>
      <c r="L220" s="2">
        <f t="shared" si="29"/>
        <v>0</v>
      </c>
      <c r="T220" s="8">
        <v>0.04</v>
      </c>
      <c r="U220" s="5">
        <v>12.348000000000001</v>
      </c>
      <c r="Z220" s="9">
        <v>0.37</v>
      </c>
      <c r="AA220" s="5">
        <v>45.787500000000001</v>
      </c>
      <c r="AL220" s="5" t="str">
        <f t="shared" si="23"/>
        <v/>
      </c>
      <c r="AN220" s="5" t="str">
        <f t="shared" si="24"/>
        <v/>
      </c>
      <c r="AP220" s="5" t="str">
        <f t="shared" si="25"/>
        <v/>
      </c>
      <c r="AS220" s="5">
        <f t="shared" si="26"/>
        <v>58.1355</v>
      </c>
      <c r="AT220" s="11">
        <f>(AS220/$AS$269)*100</f>
        <v>8.7504057172203495E-4</v>
      </c>
      <c r="AU220" s="5">
        <f t="shared" si="27"/>
        <v>0.87504057172203498</v>
      </c>
    </row>
    <row r="221" spans="1:47" x14ac:dyDescent="0.25">
      <c r="A221" s="1" t="s">
        <v>339</v>
      </c>
      <c r="B221" s="1" t="s">
        <v>340</v>
      </c>
      <c r="C221" s="1" t="s">
        <v>341</v>
      </c>
      <c r="D221" s="1" t="s">
        <v>342</v>
      </c>
      <c r="E221" s="1" t="s">
        <v>106</v>
      </c>
      <c r="F221" s="1" t="s">
        <v>343</v>
      </c>
      <c r="G221" s="1" t="s">
        <v>54</v>
      </c>
      <c r="H221" s="1" t="s">
        <v>55</v>
      </c>
      <c r="I221" s="2">
        <v>80</v>
      </c>
      <c r="J221" s="2">
        <v>39.450000000000003</v>
      </c>
      <c r="K221" s="2">
        <f t="shared" si="28"/>
        <v>39.44</v>
      </c>
      <c r="L221" s="2">
        <f t="shared" si="29"/>
        <v>0</v>
      </c>
      <c r="P221" s="6">
        <v>32.89</v>
      </c>
      <c r="Q221" s="5">
        <v>64800.746249999997</v>
      </c>
      <c r="R221" s="7">
        <v>6.5500000000000007</v>
      </c>
      <c r="S221" s="5">
        <v>6595.89</v>
      </c>
      <c r="AL221" s="5" t="str">
        <f t="shared" si="23"/>
        <v/>
      </c>
      <c r="AN221" s="5" t="str">
        <f t="shared" si="24"/>
        <v/>
      </c>
      <c r="AP221" s="5" t="str">
        <f t="shared" si="25"/>
        <v/>
      </c>
      <c r="AS221" s="5">
        <f t="shared" si="26"/>
        <v>71396.636249999996</v>
      </c>
      <c r="AT221" s="11">
        <f>(AS221/$AS$269)*100</f>
        <v>1.0746437788138083</v>
      </c>
      <c r="AU221" s="5">
        <f t="shared" si="27"/>
        <v>1074.6437788138085</v>
      </c>
    </row>
    <row r="222" spans="1:47" x14ac:dyDescent="0.25">
      <c r="A222" s="1" t="s">
        <v>339</v>
      </c>
      <c r="B222" s="1" t="s">
        <v>340</v>
      </c>
      <c r="C222" s="1" t="s">
        <v>341</v>
      </c>
      <c r="D222" s="1" t="s">
        <v>342</v>
      </c>
      <c r="E222" s="1" t="s">
        <v>108</v>
      </c>
      <c r="F222" s="1" t="s">
        <v>343</v>
      </c>
      <c r="G222" s="1" t="s">
        <v>54</v>
      </c>
      <c r="H222" s="1" t="s">
        <v>55</v>
      </c>
      <c r="I222" s="2">
        <v>80</v>
      </c>
      <c r="J222" s="2">
        <v>36.96</v>
      </c>
      <c r="K222" s="2">
        <f t="shared" si="28"/>
        <v>36.97</v>
      </c>
      <c r="L222" s="2">
        <f t="shared" si="29"/>
        <v>0</v>
      </c>
      <c r="P222" s="6">
        <v>9.4</v>
      </c>
      <c r="Q222" s="5">
        <v>20231.227500000001</v>
      </c>
      <c r="R222" s="7">
        <v>26.67</v>
      </c>
      <c r="S222" s="5">
        <v>26829.46</v>
      </c>
      <c r="T222" s="8">
        <v>0.9</v>
      </c>
      <c r="U222" s="5">
        <v>277.83</v>
      </c>
      <c r="AL222" s="5" t="str">
        <f t="shared" si="23"/>
        <v/>
      </c>
      <c r="AN222" s="5" t="str">
        <f t="shared" si="24"/>
        <v/>
      </c>
      <c r="AP222" s="5" t="str">
        <f t="shared" si="25"/>
        <v/>
      </c>
      <c r="AS222" s="5">
        <f t="shared" si="26"/>
        <v>47338.517500000002</v>
      </c>
      <c r="AT222" s="11">
        <f>(AS222/$AS$269)*100</f>
        <v>0.71252717216973371</v>
      </c>
      <c r="AU222" s="5">
        <f t="shared" si="27"/>
        <v>712.52717216973372</v>
      </c>
    </row>
    <row r="223" spans="1:47" x14ac:dyDescent="0.25">
      <c r="A223" s="1" t="s">
        <v>344</v>
      </c>
      <c r="B223" s="1" t="s">
        <v>345</v>
      </c>
      <c r="C223" s="1" t="s">
        <v>346</v>
      </c>
      <c r="D223" s="1" t="s">
        <v>176</v>
      </c>
      <c r="E223" s="1" t="s">
        <v>82</v>
      </c>
      <c r="F223" s="1" t="s">
        <v>343</v>
      </c>
      <c r="G223" s="1" t="s">
        <v>54</v>
      </c>
      <c r="H223" s="1" t="s">
        <v>55</v>
      </c>
      <c r="I223" s="2">
        <v>80</v>
      </c>
      <c r="J223" s="2">
        <v>40.799999999999997</v>
      </c>
      <c r="K223" s="2">
        <f t="shared" si="28"/>
        <v>22.970000000000002</v>
      </c>
      <c r="L223" s="2">
        <f t="shared" si="29"/>
        <v>17.03</v>
      </c>
      <c r="N223" s="4">
        <v>12.68</v>
      </c>
      <c r="O223" s="5">
        <v>31240.35</v>
      </c>
      <c r="P223" s="6">
        <v>9.99</v>
      </c>
      <c r="Q223" s="5">
        <v>21960.517500000002</v>
      </c>
      <c r="R223" s="7">
        <v>0.3</v>
      </c>
      <c r="S223" s="5">
        <v>308.7</v>
      </c>
      <c r="AM223" s="3">
        <v>0.6</v>
      </c>
      <c r="AN223" s="5">
        <f t="shared" si="24"/>
        <v>4071.6</v>
      </c>
      <c r="AO223" s="2">
        <v>0.55000000000000004</v>
      </c>
      <c r="AP223" s="5">
        <f t="shared" si="25"/>
        <v>0.55000000000000004</v>
      </c>
      <c r="AQ223" s="2">
        <v>1.73</v>
      </c>
      <c r="AR223" s="2">
        <v>14.15</v>
      </c>
      <c r="AS223" s="5">
        <f t="shared" si="26"/>
        <v>53509.567499999997</v>
      </c>
      <c r="AT223" s="11">
        <f>(AS223/$AS$269)*100</f>
        <v>0.80541222725871131</v>
      </c>
      <c r="AU223" s="5">
        <f t="shared" si="27"/>
        <v>805.41222725871125</v>
      </c>
    </row>
    <row r="224" spans="1:47" x14ac:dyDescent="0.25">
      <c r="A224" s="1" t="s">
        <v>344</v>
      </c>
      <c r="B224" s="1" t="s">
        <v>345</v>
      </c>
      <c r="C224" s="1" t="s">
        <v>346</v>
      </c>
      <c r="D224" s="1" t="s">
        <v>176</v>
      </c>
      <c r="E224" s="1" t="s">
        <v>81</v>
      </c>
      <c r="F224" s="1" t="s">
        <v>343</v>
      </c>
      <c r="G224" s="1" t="s">
        <v>54</v>
      </c>
      <c r="H224" s="1" t="s">
        <v>55</v>
      </c>
      <c r="I224" s="2">
        <v>80</v>
      </c>
      <c r="J224" s="2">
        <v>38.49</v>
      </c>
      <c r="K224" s="2">
        <f t="shared" si="28"/>
        <v>38.5</v>
      </c>
      <c r="L224" s="2">
        <f t="shared" si="29"/>
        <v>0</v>
      </c>
      <c r="N224" s="4">
        <v>1.22</v>
      </c>
      <c r="O224" s="5">
        <v>3005.7750000000001</v>
      </c>
      <c r="P224" s="6">
        <v>6.99</v>
      </c>
      <c r="Q224" s="5">
        <v>15365.7675</v>
      </c>
      <c r="R224" s="7">
        <v>28.33</v>
      </c>
      <c r="S224" s="5">
        <v>29151.57</v>
      </c>
      <c r="T224" s="8">
        <v>1.96</v>
      </c>
      <c r="U224" s="5">
        <v>605.05200000000002</v>
      </c>
      <c r="AN224" s="5" t="str">
        <f t="shared" si="24"/>
        <v/>
      </c>
      <c r="AP224" s="5" t="str">
        <f t="shared" si="25"/>
        <v/>
      </c>
      <c r="AS224" s="5">
        <f t="shared" si="26"/>
        <v>48128.164500000006</v>
      </c>
      <c r="AT224" s="11">
        <f>(AS224/$AS$269)*100</f>
        <v>0.72441273542004703</v>
      </c>
      <c r="AU224" s="5">
        <f t="shared" si="27"/>
        <v>724.41273542004706</v>
      </c>
    </row>
    <row r="225" spans="1:47" x14ac:dyDescent="0.25">
      <c r="A225" s="1" t="s">
        <v>347</v>
      </c>
      <c r="B225" s="1" t="s">
        <v>348</v>
      </c>
      <c r="C225" s="1" t="s">
        <v>144</v>
      </c>
      <c r="D225" s="1" t="s">
        <v>121</v>
      </c>
      <c r="E225" s="1" t="s">
        <v>60</v>
      </c>
      <c r="F225" s="1" t="s">
        <v>343</v>
      </c>
      <c r="G225" s="1" t="s">
        <v>54</v>
      </c>
      <c r="H225" s="1" t="s">
        <v>55</v>
      </c>
      <c r="I225" s="2">
        <v>156.24</v>
      </c>
      <c r="J225" s="2">
        <v>37.549999999999997</v>
      </c>
      <c r="K225" s="2">
        <f t="shared" si="28"/>
        <v>35.04</v>
      </c>
      <c r="L225" s="2">
        <f t="shared" si="29"/>
        <v>2.52</v>
      </c>
      <c r="N225" s="4">
        <v>0.64</v>
      </c>
      <c r="O225" s="5">
        <v>1576.8</v>
      </c>
      <c r="P225" s="6">
        <v>27.9</v>
      </c>
      <c r="Q225" s="5">
        <v>61331.175000000003</v>
      </c>
      <c r="R225" s="7">
        <v>6.5</v>
      </c>
      <c r="S225" s="5">
        <v>6688.5</v>
      </c>
      <c r="AM225" s="3">
        <v>1.01</v>
      </c>
      <c r="AN225" s="5">
        <f t="shared" si="24"/>
        <v>6853.86</v>
      </c>
      <c r="AP225" s="5" t="str">
        <f t="shared" si="25"/>
        <v/>
      </c>
      <c r="AQ225" s="2">
        <v>1.51</v>
      </c>
      <c r="AS225" s="5">
        <f t="shared" si="26"/>
        <v>69596.475000000006</v>
      </c>
      <c r="AT225" s="11">
        <f>(AS225/$AS$269)*100</f>
        <v>1.0475482153561648</v>
      </c>
      <c r="AU225" s="5">
        <f t="shared" si="27"/>
        <v>1047.548215356165</v>
      </c>
    </row>
    <row r="226" spans="1:47" x14ac:dyDescent="0.25">
      <c r="A226" s="1" t="s">
        <v>347</v>
      </c>
      <c r="B226" s="1" t="s">
        <v>348</v>
      </c>
      <c r="C226" s="1" t="s">
        <v>144</v>
      </c>
      <c r="D226" s="1" t="s">
        <v>121</v>
      </c>
      <c r="E226" s="1" t="s">
        <v>61</v>
      </c>
      <c r="F226" s="1" t="s">
        <v>343</v>
      </c>
      <c r="G226" s="1" t="s">
        <v>54</v>
      </c>
      <c r="H226" s="1" t="s">
        <v>55</v>
      </c>
      <c r="I226" s="2">
        <v>156.24</v>
      </c>
      <c r="J226" s="2">
        <v>39.07</v>
      </c>
      <c r="K226" s="2">
        <f t="shared" si="28"/>
        <v>39.050000000000004</v>
      </c>
      <c r="L226" s="2">
        <f t="shared" si="29"/>
        <v>0</v>
      </c>
      <c r="P226" s="6">
        <v>10.64</v>
      </c>
      <c r="Q226" s="5">
        <v>23389.38</v>
      </c>
      <c r="R226" s="7">
        <v>23.04</v>
      </c>
      <c r="S226" s="5">
        <v>23708.16</v>
      </c>
      <c r="T226" s="8">
        <v>4.91</v>
      </c>
      <c r="U226" s="5">
        <v>1515.7170000000001</v>
      </c>
      <c r="AB226" s="10">
        <v>0.46</v>
      </c>
      <c r="AC226" s="5">
        <v>51.06</v>
      </c>
      <c r="AN226" s="5" t="str">
        <f t="shared" si="24"/>
        <v/>
      </c>
      <c r="AP226" s="5" t="str">
        <f t="shared" si="25"/>
        <v/>
      </c>
      <c r="AS226" s="5">
        <f t="shared" si="26"/>
        <v>48664.316999999995</v>
      </c>
      <c r="AT226" s="11">
        <f>(AS226/$AS$269)*100</f>
        <v>0.73248276475032181</v>
      </c>
      <c r="AU226" s="5">
        <f t="shared" si="27"/>
        <v>732.48276475032185</v>
      </c>
    </row>
    <row r="227" spans="1:47" x14ac:dyDescent="0.25">
      <c r="A227" s="1" t="s">
        <v>347</v>
      </c>
      <c r="B227" s="1" t="s">
        <v>348</v>
      </c>
      <c r="C227" s="1" t="s">
        <v>144</v>
      </c>
      <c r="D227" s="1" t="s">
        <v>121</v>
      </c>
      <c r="E227" s="1" t="s">
        <v>52</v>
      </c>
      <c r="F227" s="1" t="s">
        <v>343</v>
      </c>
      <c r="G227" s="1" t="s">
        <v>54</v>
      </c>
      <c r="H227" s="1" t="s">
        <v>55</v>
      </c>
      <c r="I227" s="2">
        <v>156.24</v>
      </c>
      <c r="J227" s="2">
        <v>40.159999999999997</v>
      </c>
      <c r="K227" s="2">
        <f t="shared" si="28"/>
        <v>38.450000000000003</v>
      </c>
      <c r="L227" s="2">
        <f t="shared" si="29"/>
        <v>1.55</v>
      </c>
      <c r="N227" s="4">
        <v>3.46</v>
      </c>
      <c r="O227" s="5">
        <v>8524.5750000000007</v>
      </c>
      <c r="P227" s="6">
        <v>22.88</v>
      </c>
      <c r="Q227" s="5">
        <v>50295.96</v>
      </c>
      <c r="R227" s="7">
        <v>11.23</v>
      </c>
      <c r="S227" s="5">
        <v>11555.67</v>
      </c>
      <c r="T227" s="8">
        <v>0.88</v>
      </c>
      <c r="U227" s="5">
        <v>271.65600000000012</v>
      </c>
      <c r="AM227" s="3">
        <v>0.62</v>
      </c>
      <c r="AN227" s="5">
        <f t="shared" si="24"/>
        <v>4207.32</v>
      </c>
      <c r="AP227" s="5" t="str">
        <f t="shared" si="25"/>
        <v/>
      </c>
      <c r="AQ227" s="2">
        <v>0.93</v>
      </c>
      <c r="AS227" s="5">
        <f t="shared" si="26"/>
        <v>70647.861000000004</v>
      </c>
      <c r="AT227" s="11">
        <f>(AS227/$AS$269)*100</f>
        <v>1.0633734066169356</v>
      </c>
      <c r="AU227" s="5">
        <f t="shared" si="27"/>
        <v>1063.3734066169354</v>
      </c>
    </row>
    <row r="228" spans="1:47" x14ac:dyDescent="0.25">
      <c r="A228" s="1" t="s">
        <v>347</v>
      </c>
      <c r="B228" s="1" t="s">
        <v>348</v>
      </c>
      <c r="C228" s="1" t="s">
        <v>144</v>
      </c>
      <c r="D228" s="1" t="s">
        <v>121</v>
      </c>
      <c r="E228" s="1" t="s">
        <v>117</v>
      </c>
      <c r="F228" s="1" t="s">
        <v>343</v>
      </c>
      <c r="G228" s="1" t="s">
        <v>54</v>
      </c>
      <c r="H228" s="1" t="s">
        <v>55</v>
      </c>
      <c r="I228" s="2">
        <v>156.24</v>
      </c>
      <c r="J228" s="2">
        <v>35.54</v>
      </c>
      <c r="K228" s="2">
        <f t="shared" si="28"/>
        <v>33.29</v>
      </c>
      <c r="L228" s="2">
        <f t="shared" si="29"/>
        <v>2.2200000000000002</v>
      </c>
      <c r="N228" s="4">
        <v>0.96</v>
      </c>
      <c r="O228" s="5">
        <v>2122.9312500000001</v>
      </c>
      <c r="P228" s="6">
        <v>29.96</v>
      </c>
      <c r="Q228" s="5">
        <v>66405.46875</v>
      </c>
      <c r="R228" s="7">
        <v>1.8</v>
      </c>
      <c r="S228" s="5">
        <v>1836.7650000000001</v>
      </c>
      <c r="Z228" s="9">
        <v>0.35</v>
      </c>
      <c r="AA228" s="5">
        <v>47.4375</v>
      </c>
      <c r="AB228" s="10">
        <v>0.22</v>
      </c>
      <c r="AC228" s="5">
        <v>27.565000000000001</v>
      </c>
      <c r="AM228" s="3">
        <v>0.89</v>
      </c>
      <c r="AN228" s="5">
        <f t="shared" si="24"/>
        <v>6039.54</v>
      </c>
      <c r="AP228" s="5" t="str">
        <f t="shared" si="25"/>
        <v/>
      </c>
      <c r="AQ228" s="2">
        <v>1.33</v>
      </c>
      <c r="AS228" s="5">
        <f t="shared" si="26"/>
        <v>70440.167499999996</v>
      </c>
      <c r="AT228" s="11">
        <f>(AS228/$AS$269)*100</f>
        <v>1.0602472575516835</v>
      </c>
      <c r="AU228" s="5">
        <f t="shared" si="27"/>
        <v>1060.2472575516836</v>
      </c>
    </row>
    <row r="229" spans="1:47" x14ac:dyDescent="0.25">
      <c r="A229" s="1" t="s">
        <v>347</v>
      </c>
      <c r="B229" s="1" t="s">
        <v>348</v>
      </c>
      <c r="C229" s="1" t="s">
        <v>144</v>
      </c>
      <c r="D229" s="1" t="s">
        <v>121</v>
      </c>
      <c r="E229" s="1" t="s">
        <v>82</v>
      </c>
      <c r="F229" s="1" t="s">
        <v>343</v>
      </c>
      <c r="G229" s="1" t="s">
        <v>54</v>
      </c>
      <c r="H229" s="1" t="s">
        <v>55</v>
      </c>
      <c r="I229" s="2">
        <v>156.24</v>
      </c>
      <c r="J229" s="2">
        <v>0.05</v>
      </c>
      <c r="K229" s="2">
        <f t="shared" si="28"/>
        <v>0.05</v>
      </c>
      <c r="L229" s="2">
        <f t="shared" si="29"/>
        <v>0</v>
      </c>
      <c r="N229" s="4">
        <v>0.01</v>
      </c>
      <c r="O229" s="5">
        <v>24.637499999999999</v>
      </c>
      <c r="P229" s="6">
        <v>0.04</v>
      </c>
      <c r="Q229" s="5">
        <v>87.93</v>
      </c>
      <c r="AN229" s="5" t="str">
        <f t="shared" si="24"/>
        <v/>
      </c>
      <c r="AP229" s="5" t="str">
        <f t="shared" si="25"/>
        <v/>
      </c>
      <c r="AS229" s="5">
        <f t="shared" si="26"/>
        <v>112.56750000000001</v>
      </c>
      <c r="AT229" s="11">
        <f>(AS229/$AS$269)*100</f>
        <v>1.6943370153747737E-3</v>
      </c>
      <c r="AU229" s="5">
        <f t="shared" si="27"/>
        <v>1.6943370153747739</v>
      </c>
    </row>
    <row r="230" spans="1:47" x14ac:dyDescent="0.25">
      <c r="A230" s="1" t="s">
        <v>349</v>
      </c>
      <c r="B230" s="1" t="s">
        <v>350</v>
      </c>
      <c r="C230" s="1" t="s">
        <v>351</v>
      </c>
      <c r="D230" s="1" t="s">
        <v>352</v>
      </c>
      <c r="E230" s="1" t="s">
        <v>117</v>
      </c>
      <c r="F230" s="1" t="s">
        <v>343</v>
      </c>
      <c r="G230" s="1" t="s">
        <v>54</v>
      </c>
      <c r="H230" s="1" t="s">
        <v>55</v>
      </c>
      <c r="I230" s="2">
        <v>3.76</v>
      </c>
      <c r="J230" s="2">
        <v>3.25</v>
      </c>
      <c r="K230" s="2">
        <f t="shared" si="28"/>
        <v>3.25</v>
      </c>
      <c r="L230" s="2">
        <f t="shared" si="29"/>
        <v>0</v>
      </c>
      <c r="Z230" s="9">
        <v>2.21</v>
      </c>
      <c r="AA230" s="5">
        <v>298.85624999999999</v>
      </c>
      <c r="AB230" s="10">
        <v>1.04</v>
      </c>
      <c r="AC230" s="5">
        <v>121.545</v>
      </c>
      <c r="AN230" s="5" t="str">
        <f t="shared" si="24"/>
        <v/>
      </c>
      <c r="AP230" s="5" t="str">
        <f t="shared" si="25"/>
        <v/>
      </c>
      <c r="AS230" s="5">
        <f t="shared" si="26"/>
        <v>420.40125</v>
      </c>
      <c r="AT230" s="11">
        <f>(AS230/$AS$269)*100</f>
        <v>6.3277713299560185E-3</v>
      </c>
      <c r="AU230" s="5">
        <f t="shared" si="27"/>
        <v>6.3277713299560192</v>
      </c>
    </row>
    <row r="231" spans="1:47" x14ac:dyDescent="0.25">
      <c r="A231" s="1" t="s">
        <v>353</v>
      </c>
      <c r="B231" s="1" t="s">
        <v>354</v>
      </c>
      <c r="C231" s="1" t="s">
        <v>355</v>
      </c>
      <c r="D231" s="1" t="s">
        <v>121</v>
      </c>
      <c r="E231" s="1" t="s">
        <v>70</v>
      </c>
      <c r="F231" s="1" t="s">
        <v>343</v>
      </c>
      <c r="G231" s="1" t="s">
        <v>54</v>
      </c>
      <c r="H231" s="1" t="s">
        <v>55</v>
      </c>
      <c r="I231" s="2">
        <v>233.75</v>
      </c>
      <c r="J231" s="2">
        <v>38.74</v>
      </c>
      <c r="K231" s="2">
        <f t="shared" si="28"/>
        <v>15.26</v>
      </c>
      <c r="L231" s="2">
        <f t="shared" si="29"/>
        <v>0</v>
      </c>
      <c r="R231" s="7">
        <v>1.48</v>
      </c>
      <c r="S231" s="5">
        <v>1522.92</v>
      </c>
      <c r="T231" s="8">
        <v>13.49</v>
      </c>
      <c r="U231" s="5">
        <v>4164.3630000000003</v>
      </c>
      <c r="Z231" s="9">
        <v>0.02</v>
      </c>
      <c r="AA231" s="5">
        <v>2.4750000000000001</v>
      </c>
      <c r="AB231" s="10">
        <v>0.27</v>
      </c>
      <c r="AC231" s="5">
        <v>29.97</v>
      </c>
      <c r="AN231" s="5" t="str">
        <f t="shared" si="24"/>
        <v/>
      </c>
      <c r="AP231" s="5" t="str">
        <f t="shared" si="25"/>
        <v/>
      </c>
      <c r="AS231" s="5">
        <f t="shared" si="26"/>
        <v>5719.728000000001</v>
      </c>
      <c r="AT231" s="11">
        <f>(AS231/$AS$269)*100</f>
        <v>8.6091872594448005E-2</v>
      </c>
      <c r="AU231" s="5">
        <f t="shared" si="27"/>
        <v>86.091872594448006</v>
      </c>
    </row>
    <row r="232" spans="1:47" x14ac:dyDescent="0.25">
      <c r="A232" s="1" t="s">
        <v>353</v>
      </c>
      <c r="B232" s="1" t="s">
        <v>354</v>
      </c>
      <c r="C232" s="1" t="s">
        <v>355</v>
      </c>
      <c r="D232" s="1" t="s">
        <v>121</v>
      </c>
      <c r="E232" s="1" t="s">
        <v>71</v>
      </c>
      <c r="F232" s="1" t="s">
        <v>343</v>
      </c>
      <c r="G232" s="1" t="s">
        <v>54</v>
      </c>
      <c r="H232" s="1" t="s">
        <v>55</v>
      </c>
      <c r="I232" s="2">
        <v>233.75</v>
      </c>
      <c r="J232" s="2">
        <v>39.82</v>
      </c>
      <c r="K232" s="2">
        <f t="shared" si="28"/>
        <v>34.959999999999994</v>
      </c>
      <c r="L232" s="2">
        <f t="shared" si="29"/>
        <v>2.58</v>
      </c>
      <c r="P232" s="6">
        <v>0.11</v>
      </c>
      <c r="Q232" s="5">
        <v>241.8075</v>
      </c>
      <c r="R232" s="7">
        <v>17.13</v>
      </c>
      <c r="S232" s="5">
        <v>17626.77</v>
      </c>
      <c r="T232" s="8">
        <v>17.72</v>
      </c>
      <c r="U232" s="5">
        <v>5470.1640000000007</v>
      </c>
      <c r="AN232" s="5" t="str">
        <f t="shared" si="24"/>
        <v/>
      </c>
      <c r="AP232" s="5" t="str">
        <f t="shared" si="25"/>
        <v/>
      </c>
      <c r="AR232" s="2">
        <v>2.58</v>
      </c>
      <c r="AS232" s="5">
        <f t="shared" si="26"/>
        <v>23338.7415</v>
      </c>
      <c r="AT232" s="11">
        <f>(AS232/$AS$269)*100</f>
        <v>0.35128872557099844</v>
      </c>
      <c r="AU232" s="5">
        <f t="shared" si="27"/>
        <v>351.28872557099845</v>
      </c>
    </row>
    <row r="233" spans="1:47" x14ac:dyDescent="0.25">
      <c r="A233" s="1" t="s">
        <v>353</v>
      </c>
      <c r="B233" s="1" t="s">
        <v>354</v>
      </c>
      <c r="C233" s="1" t="s">
        <v>355</v>
      </c>
      <c r="D233" s="1" t="s">
        <v>121</v>
      </c>
      <c r="E233" s="1" t="s">
        <v>72</v>
      </c>
      <c r="F233" s="1" t="s">
        <v>343</v>
      </c>
      <c r="G233" s="1" t="s">
        <v>54</v>
      </c>
      <c r="H233" s="1" t="s">
        <v>55</v>
      </c>
      <c r="I233" s="2">
        <v>233.75</v>
      </c>
      <c r="J233" s="2">
        <v>40.630000000000003</v>
      </c>
      <c r="K233" s="2">
        <f t="shared" si="28"/>
        <v>36.619999999999997</v>
      </c>
      <c r="L233" s="2">
        <f t="shared" si="29"/>
        <v>3.38</v>
      </c>
      <c r="N233" s="4">
        <v>3.15</v>
      </c>
      <c r="O233" s="5">
        <v>7760.8125</v>
      </c>
      <c r="P233" s="6">
        <v>19.91</v>
      </c>
      <c r="Q233" s="5">
        <v>43767.157500000001</v>
      </c>
      <c r="R233" s="7">
        <v>13.56</v>
      </c>
      <c r="S233" s="5">
        <v>13953.24</v>
      </c>
      <c r="AM233" s="3">
        <v>0.36</v>
      </c>
      <c r="AN233" s="5">
        <f t="shared" si="24"/>
        <v>2442.96</v>
      </c>
      <c r="AO233" s="2">
        <v>0.2</v>
      </c>
      <c r="AP233" s="5">
        <f t="shared" si="25"/>
        <v>0.2</v>
      </c>
      <c r="AQ233" s="2">
        <v>0.84</v>
      </c>
      <c r="AR233" s="2">
        <v>1.98</v>
      </c>
      <c r="AS233" s="5">
        <f t="shared" si="26"/>
        <v>65481.21</v>
      </c>
      <c r="AT233" s="11">
        <f>(AS233/$AS$269)*100</f>
        <v>0.98560630656742643</v>
      </c>
      <c r="AU233" s="5">
        <f t="shared" si="27"/>
        <v>985.60630656742649</v>
      </c>
    </row>
    <row r="234" spans="1:47" x14ac:dyDescent="0.25">
      <c r="A234" s="1" t="s">
        <v>353</v>
      </c>
      <c r="B234" s="1" t="s">
        <v>354</v>
      </c>
      <c r="C234" s="1" t="s">
        <v>355</v>
      </c>
      <c r="D234" s="1" t="s">
        <v>121</v>
      </c>
      <c r="E234" s="1" t="s">
        <v>73</v>
      </c>
      <c r="F234" s="1" t="s">
        <v>343</v>
      </c>
      <c r="G234" s="1" t="s">
        <v>54</v>
      </c>
      <c r="H234" s="1" t="s">
        <v>55</v>
      </c>
      <c r="I234" s="2">
        <v>233.75</v>
      </c>
      <c r="J234" s="2">
        <v>33.659999999999997</v>
      </c>
      <c r="K234" s="2">
        <f t="shared" si="28"/>
        <v>29.710000000000004</v>
      </c>
      <c r="L234" s="2">
        <f t="shared" si="29"/>
        <v>3.95</v>
      </c>
      <c r="P234" s="6">
        <v>1.46</v>
      </c>
      <c r="Q234" s="5">
        <v>3209.4450000000002</v>
      </c>
      <c r="R234" s="7">
        <v>25.46</v>
      </c>
      <c r="S234" s="5">
        <v>26198.34</v>
      </c>
      <c r="T234" s="8">
        <v>1.35</v>
      </c>
      <c r="U234" s="5">
        <v>416.74500000000012</v>
      </c>
      <c r="Z234" s="9">
        <v>0.6</v>
      </c>
      <c r="AA234" s="5">
        <v>74.25</v>
      </c>
      <c r="AB234" s="10">
        <v>0.84</v>
      </c>
      <c r="AC234" s="5">
        <v>93.24</v>
      </c>
      <c r="AN234" s="5" t="str">
        <f t="shared" si="24"/>
        <v/>
      </c>
      <c r="AP234" s="5" t="str">
        <f t="shared" si="25"/>
        <v/>
      </c>
      <c r="AR234" s="2">
        <v>3.95</v>
      </c>
      <c r="AS234" s="5">
        <f t="shared" si="26"/>
        <v>29992.02</v>
      </c>
      <c r="AT234" s="11">
        <f>(AS234/$AS$269)*100</f>
        <v>0.45143215983175006</v>
      </c>
      <c r="AU234" s="5">
        <f t="shared" si="27"/>
        <v>451.43215983175003</v>
      </c>
    </row>
    <row r="235" spans="1:47" x14ac:dyDescent="0.25">
      <c r="A235" s="1" t="s">
        <v>353</v>
      </c>
      <c r="B235" s="1" t="s">
        <v>354</v>
      </c>
      <c r="C235" s="1" t="s">
        <v>355</v>
      </c>
      <c r="D235" s="1" t="s">
        <v>121</v>
      </c>
      <c r="E235" s="1" t="s">
        <v>84</v>
      </c>
      <c r="F235" s="1" t="s">
        <v>343</v>
      </c>
      <c r="G235" s="1" t="s">
        <v>54</v>
      </c>
      <c r="H235" s="1" t="s">
        <v>55</v>
      </c>
      <c r="I235" s="2">
        <v>233.75</v>
      </c>
      <c r="J235" s="2">
        <v>37.14</v>
      </c>
      <c r="K235" s="2">
        <f t="shared" si="28"/>
        <v>8.42</v>
      </c>
      <c r="L235" s="2">
        <f t="shared" si="29"/>
        <v>28.73</v>
      </c>
      <c r="P235" s="6">
        <v>8.3699999999999992</v>
      </c>
      <c r="Q235" s="5">
        <v>18399.352500000001</v>
      </c>
      <c r="R235" s="7">
        <v>0.05</v>
      </c>
      <c r="S235" s="5">
        <v>51.45</v>
      </c>
      <c r="AM235" s="3">
        <v>0.21</v>
      </c>
      <c r="AN235" s="5">
        <f t="shared" si="24"/>
        <v>1425.06</v>
      </c>
      <c r="AO235" s="2">
        <v>0.84</v>
      </c>
      <c r="AP235" s="5">
        <f t="shared" si="25"/>
        <v>0.84</v>
      </c>
      <c r="AQ235" s="2">
        <v>1.58</v>
      </c>
      <c r="AR235" s="2">
        <v>26.1</v>
      </c>
      <c r="AS235" s="5">
        <f t="shared" si="26"/>
        <v>18450.802500000002</v>
      </c>
      <c r="AT235" s="11">
        <f>(AS235/$AS$269)*100</f>
        <v>0.27771672675611891</v>
      </c>
      <c r="AU235" s="5">
        <f t="shared" si="27"/>
        <v>277.71672675611887</v>
      </c>
    </row>
    <row r="236" spans="1:47" x14ac:dyDescent="0.25">
      <c r="A236" s="1" t="s">
        <v>353</v>
      </c>
      <c r="B236" s="1" t="s">
        <v>354</v>
      </c>
      <c r="C236" s="1" t="s">
        <v>355</v>
      </c>
      <c r="D236" s="1" t="s">
        <v>121</v>
      </c>
      <c r="E236" s="1" t="s">
        <v>79</v>
      </c>
      <c r="F236" s="1" t="s">
        <v>343</v>
      </c>
      <c r="G236" s="1" t="s">
        <v>54</v>
      </c>
      <c r="H236" s="1" t="s">
        <v>55</v>
      </c>
      <c r="I236" s="2">
        <v>233.75</v>
      </c>
      <c r="J236" s="2">
        <v>38.229999999999997</v>
      </c>
      <c r="K236" s="2">
        <f t="shared" si="28"/>
        <v>36.36</v>
      </c>
      <c r="L236" s="2">
        <f t="shared" si="29"/>
        <v>1.87</v>
      </c>
      <c r="P236" s="6">
        <v>26.26</v>
      </c>
      <c r="Q236" s="5">
        <v>57726.045000000013</v>
      </c>
      <c r="R236" s="7">
        <v>10.1</v>
      </c>
      <c r="S236" s="5">
        <v>10392.9</v>
      </c>
      <c r="AM236" s="3">
        <v>0.32</v>
      </c>
      <c r="AN236" s="5">
        <f t="shared" si="24"/>
        <v>2171.52</v>
      </c>
      <c r="AO236" s="2">
        <v>0.2</v>
      </c>
      <c r="AP236" s="5">
        <f t="shared" si="25"/>
        <v>0.2</v>
      </c>
      <c r="AQ236" s="2">
        <v>0.78</v>
      </c>
      <c r="AR236" s="2">
        <v>0.56999999999999995</v>
      </c>
      <c r="AS236" s="5">
        <f t="shared" si="26"/>
        <v>68118.945000000007</v>
      </c>
      <c r="AT236" s="11">
        <f>(AS236/$AS$269)*100</f>
        <v>1.0253088143716294</v>
      </c>
      <c r="AU236" s="5">
        <f t="shared" si="27"/>
        <v>1025.3088143716293</v>
      </c>
    </row>
    <row r="237" spans="1:47" x14ac:dyDescent="0.25">
      <c r="A237" s="1" t="s">
        <v>356</v>
      </c>
      <c r="B237" s="1" t="s">
        <v>357</v>
      </c>
      <c r="C237" s="1" t="s">
        <v>358</v>
      </c>
      <c r="D237" s="1" t="s">
        <v>359</v>
      </c>
      <c r="E237" s="1" t="s">
        <v>73</v>
      </c>
      <c r="F237" s="1" t="s">
        <v>343</v>
      </c>
      <c r="G237" s="1" t="s">
        <v>54</v>
      </c>
      <c r="H237" s="1" t="s">
        <v>55</v>
      </c>
      <c r="I237" s="2">
        <v>6.25</v>
      </c>
      <c r="J237" s="2">
        <v>5.87</v>
      </c>
      <c r="K237" s="2">
        <f t="shared" si="28"/>
        <v>5.8699999999999992</v>
      </c>
      <c r="L237" s="2">
        <f t="shared" si="29"/>
        <v>0</v>
      </c>
      <c r="R237" s="7">
        <v>0.04</v>
      </c>
      <c r="S237" s="5">
        <v>41.16</v>
      </c>
      <c r="Z237" s="9">
        <v>3.57</v>
      </c>
      <c r="AA237" s="5">
        <v>441.78750000000002</v>
      </c>
      <c r="AB237" s="10">
        <v>2.2599999999999998</v>
      </c>
      <c r="AC237" s="5">
        <v>250.86</v>
      </c>
      <c r="AN237" s="5" t="str">
        <f t="shared" si="24"/>
        <v/>
      </c>
      <c r="AP237" s="5" t="str">
        <f t="shared" si="25"/>
        <v/>
      </c>
      <c r="AS237" s="5">
        <f t="shared" si="26"/>
        <v>733.8075</v>
      </c>
      <c r="AT237" s="11">
        <f>(AS237/$AS$269)*100</f>
        <v>1.104508147919803E-2</v>
      </c>
      <c r="AU237" s="5">
        <f t="shared" si="27"/>
        <v>11.04508147919803</v>
      </c>
    </row>
    <row r="238" spans="1:47" x14ac:dyDescent="0.25">
      <c r="A238" s="1" t="s">
        <v>360</v>
      </c>
      <c r="B238" s="1" t="s">
        <v>333</v>
      </c>
      <c r="C238" s="1" t="s">
        <v>248</v>
      </c>
      <c r="D238" s="1" t="s">
        <v>121</v>
      </c>
      <c r="E238" s="1" t="s">
        <v>62</v>
      </c>
      <c r="F238" s="1" t="s">
        <v>343</v>
      </c>
      <c r="G238" s="1" t="s">
        <v>54</v>
      </c>
      <c r="H238" s="1" t="s">
        <v>55</v>
      </c>
      <c r="I238" s="2">
        <v>80</v>
      </c>
      <c r="J238" s="2">
        <v>39.020000000000003</v>
      </c>
      <c r="K238" s="2">
        <f t="shared" si="28"/>
        <v>3.27</v>
      </c>
      <c r="L238" s="2">
        <f t="shared" si="29"/>
        <v>0</v>
      </c>
      <c r="R238" s="7">
        <v>1.65</v>
      </c>
      <c r="S238" s="5">
        <v>1697.85</v>
      </c>
      <c r="T238" s="8">
        <v>1.26</v>
      </c>
      <c r="U238" s="5">
        <v>388.96199999999999</v>
      </c>
      <c r="AB238" s="10">
        <v>0.36</v>
      </c>
      <c r="AC238" s="5">
        <v>39.96</v>
      </c>
      <c r="AN238" s="5" t="str">
        <f t="shared" si="24"/>
        <v/>
      </c>
      <c r="AP238" s="5" t="str">
        <f t="shared" si="25"/>
        <v/>
      </c>
      <c r="AS238" s="5">
        <f t="shared" si="26"/>
        <v>2126.7719999999999</v>
      </c>
      <c r="AT238" s="11">
        <f>(AS238/$AS$269)*100</f>
        <v>3.2011624339730725E-2</v>
      </c>
      <c r="AU238" s="5">
        <f t="shared" si="27"/>
        <v>32.011624339730723</v>
      </c>
    </row>
    <row r="239" spans="1:47" x14ac:dyDescent="0.25">
      <c r="A239" s="1" t="s">
        <v>361</v>
      </c>
      <c r="B239" s="1" t="s">
        <v>348</v>
      </c>
      <c r="C239" s="1" t="s">
        <v>144</v>
      </c>
      <c r="D239" s="1" t="s">
        <v>121</v>
      </c>
      <c r="E239" s="1" t="s">
        <v>61</v>
      </c>
      <c r="F239" s="1" t="s">
        <v>362</v>
      </c>
      <c r="G239" s="1" t="s">
        <v>54</v>
      </c>
      <c r="H239" s="1" t="s">
        <v>55</v>
      </c>
      <c r="I239" s="2">
        <v>80</v>
      </c>
      <c r="J239" s="2">
        <v>38.950000000000003</v>
      </c>
      <c r="K239" s="2">
        <f t="shared" si="28"/>
        <v>36.540000000000006</v>
      </c>
      <c r="L239" s="2">
        <f t="shared" si="29"/>
        <v>0</v>
      </c>
      <c r="R239" s="7">
        <v>10.63</v>
      </c>
      <c r="S239" s="5">
        <v>10938.27</v>
      </c>
      <c r="T239" s="8">
        <v>25.75</v>
      </c>
      <c r="U239" s="5">
        <v>7954.6845000000012</v>
      </c>
      <c r="Z239" s="9">
        <v>0.06</v>
      </c>
      <c r="AA239" s="5">
        <v>7.4249999999999998</v>
      </c>
      <c r="AB239" s="10">
        <v>0.1</v>
      </c>
      <c r="AC239" s="5">
        <v>11.1</v>
      </c>
      <c r="AN239" s="5" t="str">
        <f t="shared" si="24"/>
        <v/>
      </c>
      <c r="AP239" s="5" t="str">
        <f t="shared" si="25"/>
        <v/>
      </c>
      <c r="AS239" s="5">
        <f t="shared" si="26"/>
        <v>18911.479499999998</v>
      </c>
      <c r="AT239" s="11">
        <f>(AS239/$AS$269)*100</f>
        <v>0.28465071830103017</v>
      </c>
      <c r="AU239" s="5">
        <f t="shared" si="27"/>
        <v>284.65071830103017</v>
      </c>
    </row>
    <row r="240" spans="1:47" x14ac:dyDescent="0.25">
      <c r="A240" s="1" t="s">
        <v>361</v>
      </c>
      <c r="B240" s="1" t="s">
        <v>348</v>
      </c>
      <c r="C240" s="1" t="s">
        <v>144</v>
      </c>
      <c r="D240" s="1" t="s">
        <v>121</v>
      </c>
      <c r="E240" s="1" t="s">
        <v>52</v>
      </c>
      <c r="F240" s="1" t="s">
        <v>362</v>
      </c>
      <c r="G240" s="1" t="s">
        <v>54</v>
      </c>
      <c r="H240" s="1" t="s">
        <v>55</v>
      </c>
      <c r="I240" s="2">
        <v>80</v>
      </c>
      <c r="J240" s="2">
        <v>40.33</v>
      </c>
      <c r="K240" s="2">
        <f t="shared" si="28"/>
        <v>13.849999999999998</v>
      </c>
      <c r="L240" s="2">
        <f t="shared" si="29"/>
        <v>0</v>
      </c>
      <c r="P240" s="6">
        <v>11.62</v>
      </c>
      <c r="Q240" s="5">
        <v>29800.942500000001</v>
      </c>
      <c r="R240" s="7">
        <v>1.61</v>
      </c>
      <c r="S240" s="5">
        <v>1932.8050000000001</v>
      </c>
      <c r="T240" s="8">
        <v>0.62000000000000011</v>
      </c>
      <c r="U240" s="5">
        <v>194.99549999999999</v>
      </c>
      <c r="AN240" s="5" t="str">
        <f t="shared" si="24"/>
        <v/>
      </c>
      <c r="AP240" s="5" t="str">
        <f t="shared" si="25"/>
        <v/>
      </c>
      <c r="AS240" s="5">
        <f t="shared" si="26"/>
        <v>31928.743000000002</v>
      </c>
      <c r="AT240" s="11">
        <f>(AS240/$AS$269)*100</f>
        <v>0.48058321557543882</v>
      </c>
      <c r="AU240" s="5">
        <f t="shared" si="27"/>
        <v>480.58321557543883</v>
      </c>
    </row>
    <row r="241" spans="1:47" x14ac:dyDescent="0.25">
      <c r="A241" s="1" t="s">
        <v>363</v>
      </c>
      <c r="B241" s="1" t="s">
        <v>348</v>
      </c>
      <c r="C241" s="1" t="s">
        <v>144</v>
      </c>
      <c r="D241" s="1" t="s">
        <v>121</v>
      </c>
      <c r="E241" s="1" t="s">
        <v>82</v>
      </c>
      <c r="F241" s="1" t="s">
        <v>362</v>
      </c>
      <c r="G241" s="1" t="s">
        <v>54</v>
      </c>
      <c r="H241" s="1" t="s">
        <v>55</v>
      </c>
      <c r="I241" s="2">
        <v>80</v>
      </c>
      <c r="J241" s="2">
        <v>40.17</v>
      </c>
      <c r="K241" s="2">
        <f t="shared" si="28"/>
        <v>6.78</v>
      </c>
      <c r="L241" s="2">
        <f t="shared" si="29"/>
        <v>0</v>
      </c>
      <c r="P241" s="6">
        <v>2.04</v>
      </c>
      <c r="Q241" s="5">
        <v>5231.835</v>
      </c>
      <c r="R241" s="7">
        <v>4.74</v>
      </c>
      <c r="S241" s="5">
        <v>5690.37</v>
      </c>
      <c r="AN241" s="5" t="str">
        <f t="shared" si="24"/>
        <v/>
      </c>
      <c r="AP241" s="5" t="str">
        <f t="shared" si="25"/>
        <v/>
      </c>
      <c r="AS241" s="5">
        <f t="shared" si="26"/>
        <v>10922.205</v>
      </c>
      <c r="AT241" s="11">
        <f>(AS241/$AS$269)*100</f>
        <v>0.16439821636805854</v>
      </c>
      <c r="AU241" s="5">
        <f t="shared" si="27"/>
        <v>164.39821636805854</v>
      </c>
    </row>
    <row r="242" spans="1:47" x14ac:dyDescent="0.25">
      <c r="A242" s="1" t="s">
        <v>364</v>
      </c>
      <c r="B242" s="1" t="s">
        <v>348</v>
      </c>
      <c r="C242" s="1" t="s">
        <v>144</v>
      </c>
      <c r="D242" s="1" t="s">
        <v>121</v>
      </c>
      <c r="E242" s="1" t="s">
        <v>106</v>
      </c>
      <c r="F242" s="1" t="s">
        <v>362</v>
      </c>
      <c r="G242" s="1" t="s">
        <v>54</v>
      </c>
      <c r="H242" s="1" t="s">
        <v>55</v>
      </c>
      <c r="I242" s="2">
        <v>80</v>
      </c>
      <c r="J242" s="2">
        <v>38.71</v>
      </c>
      <c r="K242" s="2">
        <f t="shared" si="28"/>
        <v>20.329999999999998</v>
      </c>
      <c r="L242" s="2">
        <f t="shared" si="29"/>
        <v>0</v>
      </c>
      <c r="P242" s="6">
        <v>4.7699999999999996</v>
      </c>
      <c r="Q242" s="5">
        <v>12233.26125</v>
      </c>
      <c r="R242" s="7">
        <v>4.66</v>
      </c>
      <c r="S242" s="5">
        <v>5594.33</v>
      </c>
      <c r="Z242" s="9">
        <v>1.64</v>
      </c>
      <c r="AA242" s="5">
        <v>236.77500000000001</v>
      </c>
      <c r="AB242" s="10">
        <v>9.26</v>
      </c>
      <c r="AC242" s="5">
        <v>1199.17</v>
      </c>
      <c r="AN242" s="5" t="str">
        <f t="shared" si="24"/>
        <v/>
      </c>
      <c r="AP242" s="5" t="str">
        <f t="shared" si="25"/>
        <v/>
      </c>
      <c r="AS242" s="5">
        <f t="shared" si="26"/>
        <v>19263.536249999997</v>
      </c>
      <c r="AT242" s="11">
        <f>(AS242/$AS$269)*100</f>
        <v>0.28994978582085201</v>
      </c>
      <c r="AU242" s="5">
        <f t="shared" si="27"/>
        <v>289.94978582085201</v>
      </c>
    </row>
    <row r="243" spans="1:47" x14ac:dyDescent="0.25">
      <c r="A243" s="1" t="s">
        <v>364</v>
      </c>
      <c r="B243" s="1" t="s">
        <v>348</v>
      </c>
      <c r="C243" s="1" t="s">
        <v>144</v>
      </c>
      <c r="D243" s="1" t="s">
        <v>121</v>
      </c>
      <c r="E243" s="1" t="s">
        <v>108</v>
      </c>
      <c r="F243" s="1" t="s">
        <v>362</v>
      </c>
      <c r="G243" s="1" t="s">
        <v>54</v>
      </c>
      <c r="H243" s="1" t="s">
        <v>55</v>
      </c>
      <c r="I243" s="2">
        <v>80</v>
      </c>
      <c r="J243" s="2">
        <v>37.53</v>
      </c>
      <c r="K243" s="2">
        <f t="shared" si="28"/>
        <v>3.27</v>
      </c>
      <c r="L243" s="2">
        <f t="shared" si="29"/>
        <v>0</v>
      </c>
      <c r="P243" s="6">
        <v>0.97</v>
      </c>
      <c r="Q243" s="5">
        <v>2487.6862500000002</v>
      </c>
      <c r="R243" s="7">
        <v>1.87</v>
      </c>
      <c r="S243" s="5">
        <v>2244.9349999999999</v>
      </c>
      <c r="T243" s="8">
        <v>0.43</v>
      </c>
      <c r="U243" s="5">
        <v>154.86449999999999</v>
      </c>
      <c r="AN243" s="5" t="str">
        <f t="shared" si="24"/>
        <v/>
      </c>
      <c r="AP243" s="5" t="str">
        <f t="shared" si="25"/>
        <v/>
      </c>
      <c r="AS243" s="5">
        <f t="shared" si="26"/>
        <v>4887.4857499999998</v>
      </c>
      <c r="AT243" s="11">
        <f>(AS243/$AS$269)*100</f>
        <v>7.3565176612625641E-2</v>
      </c>
      <c r="AU243" s="5">
        <f t="shared" si="27"/>
        <v>73.565176612625649</v>
      </c>
    </row>
    <row r="244" spans="1:47" x14ac:dyDescent="0.25">
      <c r="A244" s="1" t="s">
        <v>365</v>
      </c>
      <c r="B244" s="1" t="s">
        <v>366</v>
      </c>
      <c r="C244" s="1" t="s">
        <v>367</v>
      </c>
      <c r="D244" s="1" t="s">
        <v>368</v>
      </c>
      <c r="E244" s="1" t="s">
        <v>60</v>
      </c>
      <c r="F244" s="1" t="s">
        <v>362</v>
      </c>
      <c r="G244" s="1" t="s">
        <v>54</v>
      </c>
      <c r="H244" s="1" t="s">
        <v>55</v>
      </c>
      <c r="I244" s="2">
        <v>80</v>
      </c>
      <c r="J244" s="2">
        <v>37.46</v>
      </c>
      <c r="K244" s="2">
        <f t="shared" si="28"/>
        <v>37.450000000000003</v>
      </c>
      <c r="L244" s="2">
        <f t="shared" si="29"/>
        <v>0</v>
      </c>
      <c r="P244" s="6">
        <v>2.17</v>
      </c>
      <c r="Q244" s="5">
        <v>4975.3725000000004</v>
      </c>
      <c r="R244" s="7">
        <v>27.42</v>
      </c>
      <c r="S244" s="5">
        <v>28103.705000000002</v>
      </c>
      <c r="T244" s="8">
        <v>4.6500000000000004</v>
      </c>
      <c r="U244" s="5">
        <v>1534.239</v>
      </c>
      <c r="Z244" s="9">
        <v>0.9</v>
      </c>
      <c r="AA244" s="5">
        <v>111.375</v>
      </c>
      <c r="AB244" s="10">
        <v>2.31</v>
      </c>
      <c r="AC244" s="5">
        <v>256.41000000000003</v>
      </c>
      <c r="AN244" s="5" t="str">
        <f t="shared" si="24"/>
        <v/>
      </c>
      <c r="AP244" s="5" t="str">
        <f t="shared" si="25"/>
        <v/>
      </c>
      <c r="AS244" s="5">
        <f t="shared" si="26"/>
        <v>34981.101500000004</v>
      </c>
      <c r="AT244" s="11">
        <f>(AS244/$AS$269)*100</f>
        <v>0.52652652950480405</v>
      </c>
      <c r="AU244" s="5">
        <f t="shared" si="27"/>
        <v>526.5265295048041</v>
      </c>
    </row>
    <row r="245" spans="1:47" x14ac:dyDescent="0.25">
      <c r="A245" s="1" t="s">
        <v>365</v>
      </c>
      <c r="B245" s="1" t="s">
        <v>366</v>
      </c>
      <c r="C245" s="1" t="s">
        <v>367</v>
      </c>
      <c r="D245" s="1" t="s">
        <v>368</v>
      </c>
      <c r="E245" s="1" t="s">
        <v>117</v>
      </c>
      <c r="F245" s="1" t="s">
        <v>362</v>
      </c>
      <c r="G245" s="1" t="s">
        <v>54</v>
      </c>
      <c r="H245" s="1" t="s">
        <v>55</v>
      </c>
      <c r="I245" s="2">
        <v>80</v>
      </c>
      <c r="J245" s="2">
        <v>38.85</v>
      </c>
      <c r="K245" s="2">
        <f t="shared" si="28"/>
        <v>38.79</v>
      </c>
      <c r="L245" s="2">
        <f t="shared" si="29"/>
        <v>0</v>
      </c>
      <c r="N245" s="4">
        <v>2.41</v>
      </c>
      <c r="O245" s="5">
        <v>6927.2437500000005</v>
      </c>
      <c r="P245" s="6">
        <v>25.65</v>
      </c>
      <c r="Q245" s="5">
        <v>65782.631249999991</v>
      </c>
      <c r="R245" s="7">
        <v>9.01</v>
      </c>
      <c r="S245" s="5">
        <v>10816.504999999999</v>
      </c>
      <c r="T245" s="8">
        <v>1.72</v>
      </c>
      <c r="U245" s="5">
        <v>619.45800000000008</v>
      </c>
      <c r="AN245" s="5" t="str">
        <f t="shared" si="24"/>
        <v/>
      </c>
      <c r="AP245" s="5" t="str">
        <f t="shared" si="25"/>
        <v/>
      </c>
      <c r="AS245" s="5">
        <f t="shared" si="26"/>
        <v>84145.837999999989</v>
      </c>
      <c r="AT245" s="11">
        <f>(AS245/$AS$269)*100</f>
        <v>1.2665414796733445</v>
      </c>
      <c r="AU245" s="5">
        <f t="shared" si="27"/>
        <v>1266.5414796733444</v>
      </c>
    </row>
    <row r="246" spans="1:47" x14ac:dyDescent="0.25">
      <c r="A246" s="1" t="s">
        <v>369</v>
      </c>
      <c r="B246" s="1" t="s">
        <v>370</v>
      </c>
      <c r="C246" s="1" t="s">
        <v>371</v>
      </c>
      <c r="D246" s="1" t="s">
        <v>121</v>
      </c>
      <c r="E246" s="1" t="s">
        <v>62</v>
      </c>
      <c r="F246" s="1" t="s">
        <v>362</v>
      </c>
      <c r="G246" s="1" t="s">
        <v>54</v>
      </c>
      <c r="H246" s="1" t="s">
        <v>55</v>
      </c>
      <c r="I246" s="2">
        <v>141.99</v>
      </c>
      <c r="J246" s="2">
        <v>38.71</v>
      </c>
      <c r="K246" s="2">
        <f t="shared" si="28"/>
        <v>35.42</v>
      </c>
      <c r="L246" s="2">
        <f t="shared" si="29"/>
        <v>0</v>
      </c>
      <c r="P246" s="6">
        <v>3.29</v>
      </c>
      <c r="Q246" s="5">
        <v>7232.2425000000003</v>
      </c>
      <c r="R246" s="7">
        <v>29.01</v>
      </c>
      <c r="S246" s="5">
        <v>29851.29</v>
      </c>
      <c r="T246" s="8">
        <v>3.12</v>
      </c>
      <c r="U246" s="5">
        <v>963.14400000000012</v>
      </c>
      <c r="AN246" s="5" t="str">
        <f t="shared" si="24"/>
        <v/>
      </c>
      <c r="AP246" s="5" t="str">
        <f t="shared" si="25"/>
        <v/>
      </c>
      <c r="AS246" s="5">
        <f t="shared" si="26"/>
        <v>38046.676500000001</v>
      </c>
      <c r="AT246" s="11">
        <f>(AS246/$AS$269)*100</f>
        <v>0.57266877478792322</v>
      </c>
      <c r="AU246" s="5">
        <f t="shared" si="27"/>
        <v>572.66877478792321</v>
      </c>
    </row>
    <row r="247" spans="1:47" x14ac:dyDescent="0.25">
      <c r="A247" s="1" t="s">
        <v>369</v>
      </c>
      <c r="B247" s="1" t="s">
        <v>370</v>
      </c>
      <c r="C247" s="1" t="s">
        <v>371</v>
      </c>
      <c r="D247" s="1" t="s">
        <v>121</v>
      </c>
      <c r="E247" s="1" t="s">
        <v>67</v>
      </c>
      <c r="F247" s="1" t="s">
        <v>362</v>
      </c>
      <c r="G247" s="1" t="s">
        <v>54</v>
      </c>
      <c r="H247" s="1" t="s">
        <v>55</v>
      </c>
      <c r="I247" s="2">
        <v>141.99</v>
      </c>
      <c r="J247" s="2">
        <v>21.26</v>
      </c>
      <c r="K247" s="2">
        <f t="shared" si="28"/>
        <v>13.089999999999998</v>
      </c>
      <c r="L247" s="2">
        <f t="shared" si="29"/>
        <v>2.5</v>
      </c>
      <c r="P247" s="6">
        <v>7.45</v>
      </c>
      <c r="Q247" s="5">
        <v>16376.9625</v>
      </c>
      <c r="R247" s="7">
        <v>5.57</v>
      </c>
      <c r="S247" s="5">
        <v>5731.5300000000007</v>
      </c>
      <c r="Z247" s="9">
        <v>0.04</v>
      </c>
      <c r="AA247" s="5">
        <v>4.95</v>
      </c>
      <c r="AB247" s="10">
        <v>0.03</v>
      </c>
      <c r="AC247" s="5">
        <v>3.33</v>
      </c>
      <c r="AN247" s="5" t="str">
        <f t="shared" si="24"/>
        <v/>
      </c>
      <c r="AO247" s="2">
        <v>0.28000000000000003</v>
      </c>
      <c r="AP247" s="5">
        <f t="shared" si="25"/>
        <v>0.28000000000000003</v>
      </c>
      <c r="AQ247" s="2">
        <v>0.46</v>
      </c>
      <c r="AR247" s="2">
        <v>1.76</v>
      </c>
      <c r="AS247" s="5">
        <f t="shared" si="26"/>
        <v>22116.772500000003</v>
      </c>
      <c r="AT247" s="11">
        <f>(AS247/$AS$269)*100</f>
        <v>0.33289596293222179</v>
      </c>
      <c r="AU247" s="5">
        <f t="shared" si="27"/>
        <v>332.89596293222178</v>
      </c>
    </row>
    <row r="248" spans="1:47" x14ac:dyDescent="0.25">
      <c r="A248" s="1" t="s">
        <v>369</v>
      </c>
      <c r="B248" s="1" t="s">
        <v>370</v>
      </c>
      <c r="C248" s="1" t="s">
        <v>371</v>
      </c>
      <c r="D248" s="1" t="s">
        <v>121</v>
      </c>
      <c r="E248" s="1" t="s">
        <v>70</v>
      </c>
      <c r="F248" s="1" t="s">
        <v>362</v>
      </c>
      <c r="G248" s="1" t="s">
        <v>54</v>
      </c>
      <c r="H248" s="1" t="s">
        <v>55</v>
      </c>
      <c r="I248" s="2">
        <v>141.99</v>
      </c>
      <c r="J248" s="2">
        <v>38.65</v>
      </c>
      <c r="K248" s="2">
        <f t="shared" si="28"/>
        <v>1.44</v>
      </c>
      <c r="L248" s="2">
        <f t="shared" si="29"/>
        <v>0</v>
      </c>
      <c r="R248" s="7">
        <v>1.44</v>
      </c>
      <c r="S248" s="5">
        <v>1481.76</v>
      </c>
      <c r="AN248" s="5" t="str">
        <f t="shared" si="24"/>
        <v/>
      </c>
      <c r="AP248" s="5" t="str">
        <f t="shared" si="25"/>
        <v/>
      </c>
      <c r="AS248" s="5">
        <f t="shared" si="26"/>
        <v>1481.76</v>
      </c>
      <c r="AT248" s="11">
        <f>(AS248/$AS$269)*100</f>
        <v>2.2303069854991222E-2</v>
      </c>
      <c r="AU248" s="5">
        <f t="shared" si="27"/>
        <v>22.303069854991222</v>
      </c>
    </row>
    <row r="249" spans="1:47" x14ac:dyDescent="0.25">
      <c r="A249" s="1" t="s">
        <v>369</v>
      </c>
      <c r="B249" s="1" t="s">
        <v>370</v>
      </c>
      <c r="C249" s="1" t="s">
        <v>371</v>
      </c>
      <c r="D249" s="1" t="s">
        <v>121</v>
      </c>
      <c r="E249" s="1" t="s">
        <v>71</v>
      </c>
      <c r="F249" s="1" t="s">
        <v>362</v>
      </c>
      <c r="G249" s="1" t="s">
        <v>54</v>
      </c>
      <c r="H249" s="1" t="s">
        <v>55</v>
      </c>
      <c r="I249" s="2">
        <v>141.99</v>
      </c>
      <c r="J249" s="2">
        <v>40.270000000000003</v>
      </c>
      <c r="K249" s="2">
        <f t="shared" si="28"/>
        <v>2.85</v>
      </c>
      <c r="L249" s="2">
        <f t="shared" si="29"/>
        <v>0</v>
      </c>
      <c r="R249" s="7">
        <v>2.2200000000000002</v>
      </c>
      <c r="S249" s="5">
        <v>2284.38</v>
      </c>
      <c r="T249" s="8">
        <v>0.63</v>
      </c>
      <c r="U249" s="5">
        <v>194.48099999999999</v>
      </c>
      <c r="AN249" s="5" t="str">
        <f t="shared" si="24"/>
        <v/>
      </c>
      <c r="AP249" s="5" t="str">
        <f t="shared" si="25"/>
        <v/>
      </c>
      <c r="AS249" s="5">
        <f t="shared" si="26"/>
        <v>2478.8609999999999</v>
      </c>
      <c r="AT249" s="11">
        <f>(AS249/$AS$269)*100</f>
        <v>3.7311177278245733E-2</v>
      </c>
      <c r="AU249" s="5">
        <f t="shared" si="27"/>
        <v>37.311177278245736</v>
      </c>
    </row>
    <row r="250" spans="1:47" x14ac:dyDescent="0.25">
      <c r="A250" s="1" t="s">
        <v>372</v>
      </c>
      <c r="B250" s="1" t="s">
        <v>370</v>
      </c>
      <c r="C250" s="1" t="s">
        <v>371</v>
      </c>
      <c r="D250" s="1" t="s">
        <v>121</v>
      </c>
      <c r="E250" s="1" t="s">
        <v>67</v>
      </c>
      <c r="F250" s="1" t="s">
        <v>362</v>
      </c>
      <c r="G250" s="1" t="s">
        <v>54</v>
      </c>
      <c r="H250" s="1" t="s">
        <v>55</v>
      </c>
      <c r="I250" s="2">
        <v>18.010000000000002</v>
      </c>
      <c r="J250" s="2">
        <v>16.149999999999999</v>
      </c>
      <c r="K250" s="2">
        <f t="shared" si="28"/>
        <v>9.0599999999999987</v>
      </c>
      <c r="L250" s="2">
        <f t="shared" si="29"/>
        <v>4.8599999999999994</v>
      </c>
      <c r="P250" s="6">
        <v>1.8</v>
      </c>
      <c r="Q250" s="5">
        <v>3956.85</v>
      </c>
      <c r="Z250" s="9">
        <v>4.51</v>
      </c>
      <c r="AA250" s="5">
        <v>558.11249999999995</v>
      </c>
      <c r="AB250" s="10">
        <v>2.75</v>
      </c>
      <c r="AC250" s="5">
        <v>305.25</v>
      </c>
      <c r="AN250" s="5" t="str">
        <f t="shared" si="24"/>
        <v/>
      </c>
      <c r="AO250" s="2">
        <v>0.37</v>
      </c>
      <c r="AP250" s="5">
        <f t="shared" si="25"/>
        <v>0.37</v>
      </c>
      <c r="AQ250" s="2">
        <v>0.71</v>
      </c>
      <c r="AR250" s="2">
        <v>3.78</v>
      </c>
      <c r="AS250" s="5">
        <f t="shared" si="26"/>
        <v>4820.2124999999996</v>
      </c>
      <c r="AT250" s="11">
        <f>(AS250/$AS$269)*100</f>
        <v>7.2552596981563744E-2</v>
      </c>
      <c r="AU250" s="5">
        <f t="shared" si="27"/>
        <v>72.552596981563738</v>
      </c>
    </row>
    <row r="251" spans="1:47" x14ac:dyDescent="0.25">
      <c r="A251" s="1" t="s">
        <v>373</v>
      </c>
      <c r="B251" s="1" t="s">
        <v>130</v>
      </c>
      <c r="C251" s="1" t="s">
        <v>131</v>
      </c>
      <c r="D251" s="1" t="s">
        <v>132</v>
      </c>
      <c r="E251" s="1" t="s">
        <v>117</v>
      </c>
      <c r="F251" s="1" t="s">
        <v>374</v>
      </c>
      <c r="G251" s="1" t="s">
        <v>54</v>
      </c>
      <c r="H251" s="1" t="s">
        <v>55</v>
      </c>
      <c r="I251" s="2">
        <v>192.6</v>
      </c>
      <c r="J251" s="2">
        <v>39.01</v>
      </c>
      <c r="K251" s="2">
        <f t="shared" si="28"/>
        <v>2.8</v>
      </c>
      <c r="L251" s="2">
        <f t="shared" si="29"/>
        <v>0</v>
      </c>
      <c r="R251" s="7">
        <v>1.47</v>
      </c>
      <c r="S251" s="5">
        <v>1512.63</v>
      </c>
      <c r="T251" s="8">
        <v>0.56999999999999995</v>
      </c>
      <c r="U251" s="5">
        <v>175.959</v>
      </c>
      <c r="X251" s="2">
        <v>0.76</v>
      </c>
      <c r="Y251" s="5">
        <v>234.27</v>
      </c>
      <c r="AN251" s="5" t="str">
        <f t="shared" si="24"/>
        <v/>
      </c>
      <c r="AP251" s="5" t="str">
        <f t="shared" si="25"/>
        <v/>
      </c>
      <c r="AS251" s="5">
        <f t="shared" si="26"/>
        <v>1922.8590000000002</v>
      </c>
      <c r="AT251" s="11">
        <f>(AS251/$AS$269)*100</f>
        <v>2.8942378386714835E-2</v>
      </c>
      <c r="AU251" s="5">
        <f t="shared" si="27"/>
        <v>28.942378386714836</v>
      </c>
    </row>
    <row r="252" spans="1:47" x14ac:dyDescent="0.25">
      <c r="A252" s="1" t="s">
        <v>375</v>
      </c>
      <c r="B252" s="1" t="s">
        <v>376</v>
      </c>
      <c r="C252" s="1" t="s">
        <v>377</v>
      </c>
      <c r="D252" s="1" t="s">
        <v>378</v>
      </c>
      <c r="E252" s="1" t="s">
        <v>60</v>
      </c>
      <c r="F252" s="1" t="s">
        <v>374</v>
      </c>
      <c r="G252" s="1" t="s">
        <v>54</v>
      </c>
      <c r="H252" s="1" t="s">
        <v>55</v>
      </c>
      <c r="I252" s="2">
        <v>80</v>
      </c>
      <c r="J252" s="2">
        <v>37.68</v>
      </c>
      <c r="K252" s="2">
        <f t="shared" si="28"/>
        <v>3.33</v>
      </c>
      <c r="L252" s="2">
        <f t="shared" si="29"/>
        <v>0</v>
      </c>
      <c r="X252" s="2">
        <v>3.33</v>
      </c>
      <c r="Y252" s="5">
        <v>1026.4725000000001</v>
      </c>
      <c r="AN252" s="5" t="str">
        <f t="shared" si="24"/>
        <v/>
      </c>
      <c r="AP252" s="5" t="str">
        <f t="shared" si="25"/>
        <v/>
      </c>
      <c r="AS252" s="5">
        <f t="shared" si="26"/>
        <v>1026.4725000000001</v>
      </c>
      <c r="AT252" s="11">
        <f>(AS252/$AS$269)*100</f>
        <v>1.5450199675876984E-2</v>
      </c>
      <c r="AU252" s="5">
        <f t="shared" si="27"/>
        <v>15.450199675876984</v>
      </c>
    </row>
    <row r="253" spans="1:47" x14ac:dyDescent="0.25">
      <c r="A253" s="1" t="s">
        <v>379</v>
      </c>
      <c r="B253" s="1" t="s">
        <v>168</v>
      </c>
      <c r="C253" s="1" t="s">
        <v>169</v>
      </c>
      <c r="D253" s="1" t="s">
        <v>121</v>
      </c>
      <c r="E253" s="1" t="s">
        <v>81</v>
      </c>
      <c r="F253" s="1" t="s">
        <v>380</v>
      </c>
      <c r="G253" s="1" t="s">
        <v>54</v>
      </c>
      <c r="H253" s="1" t="s">
        <v>55</v>
      </c>
      <c r="I253" s="2">
        <v>123.82</v>
      </c>
      <c r="J253" s="2">
        <v>26.12</v>
      </c>
      <c r="K253" s="2">
        <f t="shared" si="28"/>
        <v>10.11</v>
      </c>
      <c r="L253" s="2">
        <f t="shared" si="29"/>
        <v>0.15</v>
      </c>
      <c r="R253" s="7">
        <v>10</v>
      </c>
      <c r="S253" s="5">
        <v>10290</v>
      </c>
      <c r="AB253" s="10">
        <v>0.11</v>
      </c>
      <c r="AC253" s="5">
        <v>12.21</v>
      </c>
      <c r="AN253" s="5" t="str">
        <f t="shared" si="24"/>
        <v/>
      </c>
      <c r="AP253" s="5" t="str">
        <f t="shared" si="25"/>
        <v/>
      </c>
      <c r="AR253" s="2">
        <v>0.15</v>
      </c>
      <c r="AS253" s="5">
        <f t="shared" si="26"/>
        <v>10302.209999999999</v>
      </c>
      <c r="AT253" s="11">
        <f>(AS253/$AS$269)*100</f>
        <v>0.15506621132355383</v>
      </c>
      <c r="AU253" s="5">
        <f t="shared" si="27"/>
        <v>155.06621132355383</v>
      </c>
    </row>
    <row r="254" spans="1:47" x14ac:dyDescent="0.25">
      <c r="A254" s="1" t="s">
        <v>379</v>
      </c>
      <c r="B254" s="1" t="s">
        <v>168</v>
      </c>
      <c r="C254" s="1" t="s">
        <v>169</v>
      </c>
      <c r="D254" s="1" t="s">
        <v>121</v>
      </c>
      <c r="E254" s="1" t="s">
        <v>106</v>
      </c>
      <c r="F254" s="1" t="s">
        <v>380</v>
      </c>
      <c r="G254" s="1" t="s">
        <v>54</v>
      </c>
      <c r="H254" s="1" t="s">
        <v>55</v>
      </c>
      <c r="I254" s="2">
        <v>123.82</v>
      </c>
      <c r="J254" s="2">
        <v>38.950000000000003</v>
      </c>
      <c r="K254" s="2">
        <f t="shared" si="28"/>
        <v>13.71</v>
      </c>
      <c r="L254" s="2">
        <f t="shared" si="29"/>
        <v>2.08</v>
      </c>
      <c r="R254" s="7">
        <v>13</v>
      </c>
      <c r="S254" s="5">
        <v>13377</v>
      </c>
      <c r="T254" s="8">
        <v>0.71</v>
      </c>
      <c r="U254" s="5">
        <v>219.17699999999999</v>
      </c>
      <c r="AN254" s="5" t="str">
        <f t="shared" si="24"/>
        <v/>
      </c>
      <c r="AP254" s="5" t="str">
        <f t="shared" si="25"/>
        <v/>
      </c>
      <c r="AR254" s="2">
        <v>2.08</v>
      </c>
      <c r="AS254" s="5">
        <f t="shared" si="26"/>
        <v>13596.177</v>
      </c>
      <c r="AT254" s="11">
        <f>(AS254/$AS$269)*100</f>
        <v>0.20464615416249934</v>
      </c>
      <c r="AU254" s="5">
        <f t="shared" si="27"/>
        <v>204.64615416249933</v>
      </c>
    </row>
    <row r="255" spans="1:47" x14ac:dyDescent="0.25">
      <c r="A255" s="1" t="s">
        <v>379</v>
      </c>
      <c r="B255" s="1" t="s">
        <v>168</v>
      </c>
      <c r="C255" s="1" t="s">
        <v>169</v>
      </c>
      <c r="D255" s="1" t="s">
        <v>121</v>
      </c>
      <c r="E255" s="1" t="s">
        <v>108</v>
      </c>
      <c r="F255" s="1" t="s">
        <v>380</v>
      </c>
      <c r="G255" s="1" t="s">
        <v>54</v>
      </c>
      <c r="H255" s="1" t="s">
        <v>55</v>
      </c>
      <c r="I255" s="2">
        <v>123.82</v>
      </c>
      <c r="J255" s="2">
        <v>37.22</v>
      </c>
      <c r="K255" s="2">
        <f t="shared" si="28"/>
        <v>33.21</v>
      </c>
      <c r="L255" s="2">
        <f t="shared" si="29"/>
        <v>3.32</v>
      </c>
      <c r="P255" s="6">
        <v>3.69</v>
      </c>
      <c r="Q255" s="5">
        <v>8111.5424999999996</v>
      </c>
      <c r="R255" s="7">
        <v>28.56</v>
      </c>
      <c r="S255" s="5">
        <v>29388.240000000002</v>
      </c>
      <c r="AB255" s="10">
        <v>0.96</v>
      </c>
      <c r="AC255" s="5">
        <v>106.56</v>
      </c>
      <c r="AN255" s="5" t="str">
        <f t="shared" si="24"/>
        <v/>
      </c>
      <c r="AP255" s="5" t="str">
        <f t="shared" si="25"/>
        <v/>
      </c>
      <c r="AR255" s="2">
        <v>3.32</v>
      </c>
      <c r="AS255" s="5">
        <f t="shared" si="26"/>
        <v>37606.342499999999</v>
      </c>
      <c r="AT255" s="11">
        <f>(AS255/$AS$269)*100</f>
        <v>0.56604098083915433</v>
      </c>
      <c r="AU255" s="5">
        <f t="shared" si="27"/>
        <v>566.04098083915426</v>
      </c>
    </row>
    <row r="256" spans="1:47" x14ac:dyDescent="0.25">
      <c r="A256" s="1" t="s">
        <v>381</v>
      </c>
      <c r="B256" s="1" t="s">
        <v>382</v>
      </c>
      <c r="C256" s="1" t="s">
        <v>383</v>
      </c>
      <c r="D256" s="1" t="s">
        <v>384</v>
      </c>
      <c r="E256" s="1" t="s">
        <v>117</v>
      </c>
      <c r="F256" s="1" t="s">
        <v>380</v>
      </c>
      <c r="G256" s="1" t="s">
        <v>54</v>
      </c>
      <c r="H256" s="1" t="s">
        <v>55</v>
      </c>
      <c r="I256" s="2">
        <v>157.49</v>
      </c>
      <c r="J256" s="2">
        <v>34.53</v>
      </c>
      <c r="K256" s="2">
        <f t="shared" si="28"/>
        <v>0.3</v>
      </c>
      <c r="L256" s="2">
        <f t="shared" si="29"/>
        <v>0</v>
      </c>
      <c r="T256" s="8">
        <v>0.3</v>
      </c>
      <c r="U256" s="5">
        <v>92.610000000000014</v>
      </c>
      <c r="AN256" s="5" t="str">
        <f t="shared" si="24"/>
        <v/>
      </c>
      <c r="AP256" s="5" t="str">
        <f t="shared" si="25"/>
        <v/>
      </c>
      <c r="AS256" s="5">
        <f t="shared" si="26"/>
        <v>92.610000000000014</v>
      </c>
      <c r="AT256" s="11">
        <f>(AS256/$AS$269)*100</f>
        <v>1.3939418659369518E-3</v>
      </c>
      <c r="AU256" s="5">
        <f t="shared" si="27"/>
        <v>1.3939418659369518</v>
      </c>
    </row>
    <row r="257" spans="1:47" x14ac:dyDescent="0.25">
      <c r="A257" s="1">
        <v>100</v>
      </c>
      <c r="B257" s="1" t="s">
        <v>385</v>
      </c>
      <c r="C257" s="1" t="s">
        <v>401</v>
      </c>
      <c r="D257" s="1" t="s">
        <v>402</v>
      </c>
      <c r="K257" s="2">
        <f t="shared" ref="K257:K268" si="30">SUM(N257,P257,R257,T257,V257,X257,Z257,AB257,AE257,AG257,AI257)</f>
        <v>64.400000000000006</v>
      </c>
      <c r="L257" s="2">
        <f t="shared" ref="L257:L268" si="31">SUM(M257,AD257,AK257,AM257,AO257,AQ257,AR257)</f>
        <v>0</v>
      </c>
      <c r="T257" s="8">
        <v>45.75</v>
      </c>
      <c r="U257" s="5">
        <v>14123.03</v>
      </c>
      <c r="V257" s="2">
        <v>18.64</v>
      </c>
      <c r="W257" s="5">
        <v>4599.42</v>
      </c>
      <c r="AB257" s="10">
        <v>0.01</v>
      </c>
      <c r="AC257" s="5">
        <v>1.1100000000000001</v>
      </c>
      <c r="AL257" s="5" t="str">
        <f t="shared" ref="AL257:AL268" si="32">IF(AK257&gt;0,AK257*$AL$1,"")</f>
        <v/>
      </c>
      <c r="AN257" s="5" t="str">
        <f t="shared" ref="AN257:AN268" si="33">IF(AM257&gt;0,AM257*$AN$1,"")</f>
        <v/>
      </c>
      <c r="AP257" s="5" t="str">
        <f t="shared" ref="AP257:AP268" si="34">IF(AO257&gt;0,AO257*$AP$1,"")</f>
        <v/>
      </c>
      <c r="AS257" s="5">
        <f t="shared" ref="AS257:AS268" si="35">SUM(O257,Q257,S257,U257,W257,Y257,AA257,AC257,AF257,AH257,AJ257)</f>
        <v>18723.560000000001</v>
      </c>
      <c r="AT257" s="11">
        <f>(AS257/$AS$269)*100</f>
        <v>0.28182220239048128</v>
      </c>
      <c r="AU257" s="5">
        <f t="shared" ref="AU257:AU268" si="36">(AT257/100)*$AU$1</f>
        <v>281.82220239048127</v>
      </c>
    </row>
    <row r="258" spans="1:47" x14ac:dyDescent="0.25">
      <c r="B258" s="29" t="s">
        <v>397</v>
      </c>
    </row>
    <row r="259" spans="1:47" x14ac:dyDescent="0.25">
      <c r="B259" s="1" t="s">
        <v>386</v>
      </c>
      <c r="C259" s="1" t="s">
        <v>400</v>
      </c>
      <c r="D259" s="1" t="s">
        <v>147</v>
      </c>
      <c r="J259" s="2">
        <v>28.95999999999999</v>
      </c>
      <c r="K259" s="2">
        <f t="shared" si="30"/>
        <v>26.3</v>
      </c>
      <c r="L259" s="2">
        <f t="shared" si="31"/>
        <v>0</v>
      </c>
      <c r="AG259" s="9">
        <v>26.3</v>
      </c>
      <c r="AH259" s="5">
        <v>46255.124999999993</v>
      </c>
      <c r="AL259" s="5" t="str">
        <f t="shared" si="32"/>
        <v/>
      </c>
      <c r="AN259" s="5" t="str">
        <f t="shared" si="33"/>
        <v/>
      </c>
      <c r="AP259" s="5" t="str">
        <f t="shared" si="34"/>
        <v/>
      </c>
      <c r="AS259" s="5">
        <f t="shared" si="35"/>
        <v>46255.124999999993</v>
      </c>
      <c r="AT259" s="11">
        <f>(AS259/$AS$269)*100</f>
        <v>0.69622022731505162</v>
      </c>
      <c r="AU259" s="5">
        <f t="shared" si="36"/>
        <v>696.2202273150516</v>
      </c>
    </row>
    <row r="260" spans="1:47" x14ac:dyDescent="0.25">
      <c r="B260" s="1" t="s">
        <v>387</v>
      </c>
      <c r="C260" s="1" t="s">
        <v>400</v>
      </c>
      <c r="D260" s="1" t="s">
        <v>147</v>
      </c>
      <c r="J260" s="2">
        <v>53.94</v>
      </c>
      <c r="K260" s="2">
        <f t="shared" si="30"/>
        <v>60.590000000000011</v>
      </c>
      <c r="L260" s="2">
        <f t="shared" si="31"/>
        <v>0</v>
      </c>
      <c r="AG260" s="9">
        <v>60.590000000000011</v>
      </c>
      <c r="AH260" s="5">
        <v>107169.43124999999</v>
      </c>
      <c r="AL260" s="5" t="str">
        <f t="shared" si="32"/>
        <v/>
      </c>
      <c r="AN260" s="5" t="str">
        <f t="shared" si="33"/>
        <v/>
      </c>
      <c r="AP260" s="5" t="str">
        <f t="shared" si="34"/>
        <v/>
      </c>
      <c r="AS260" s="5">
        <f t="shared" si="35"/>
        <v>107169.43124999999</v>
      </c>
      <c r="AT260" s="11">
        <f>(AS260/$AS$269)*100</f>
        <v>1.6130866749597974</v>
      </c>
      <c r="AU260" s="5">
        <f t="shared" si="36"/>
        <v>1613.0866749597974</v>
      </c>
    </row>
    <row r="261" spans="1:47" x14ac:dyDescent="0.25">
      <c r="B261" s="1" t="s">
        <v>388</v>
      </c>
      <c r="C261" s="1" t="s">
        <v>400</v>
      </c>
      <c r="D261" s="1" t="s">
        <v>147</v>
      </c>
      <c r="J261" s="2">
        <v>11.9</v>
      </c>
      <c r="K261" s="2">
        <f t="shared" si="30"/>
        <v>11.06</v>
      </c>
      <c r="L261" s="2">
        <f t="shared" si="31"/>
        <v>0</v>
      </c>
      <c r="AG261" s="9">
        <v>11.06</v>
      </c>
      <c r="AH261" s="5">
        <v>19451.775000000001</v>
      </c>
      <c r="AL261" s="5" t="str">
        <f t="shared" si="32"/>
        <v/>
      </c>
      <c r="AN261" s="5" t="str">
        <f t="shared" si="33"/>
        <v/>
      </c>
      <c r="AP261" s="5" t="str">
        <f t="shared" si="34"/>
        <v/>
      </c>
      <c r="AS261" s="5">
        <f t="shared" si="35"/>
        <v>19451.775000000001</v>
      </c>
      <c r="AT261" s="11">
        <f>(AS261/$AS$269)*100</f>
        <v>0.29278310700017002</v>
      </c>
      <c r="AU261" s="5">
        <f t="shared" si="36"/>
        <v>292.78310700017005</v>
      </c>
    </row>
    <row r="262" spans="1:47" x14ac:dyDescent="0.25">
      <c r="B262" s="29" t="s">
        <v>396</v>
      </c>
    </row>
    <row r="263" spans="1:47" x14ac:dyDescent="0.25">
      <c r="B263" s="1" t="s">
        <v>389</v>
      </c>
      <c r="C263" s="1" t="s">
        <v>398</v>
      </c>
      <c r="D263" s="1" t="s">
        <v>399</v>
      </c>
      <c r="J263" s="2">
        <v>21.8</v>
      </c>
      <c r="K263" s="2">
        <f t="shared" si="30"/>
        <v>24.84</v>
      </c>
      <c r="L263" s="2">
        <f t="shared" si="31"/>
        <v>0</v>
      </c>
      <c r="AG263" s="9">
        <v>24.84</v>
      </c>
      <c r="AH263" s="5">
        <v>46938.106249999997</v>
      </c>
      <c r="AL263" s="5" t="str">
        <f t="shared" si="32"/>
        <v/>
      </c>
      <c r="AN263" s="5" t="str">
        <f t="shared" si="33"/>
        <v/>
      </c>
      <c r="AP263" s="5" t="str">
        <f t="shared" si="34"/>
        <v/>
      </c>
      <c r="AS263" s="5">
        <f t="shared" si="35"/>
        <v>46938.106249999997</v>
      </c>
      <c r="AT263" s="11">
        <f t="shared" ref="AT263:AT268" si="37">(AS263/$AS$269)*100</f>
        <v>0.70650028517084429</v>
      </c>
      <c r="AU263" s="5">
        <f t="shared" si="36"/>
        <v>706.50028517084434</v>
      </c>
    </row>
    <row r="264" spans="1:47" x14ac:dyDescent="0.25">
      <c r="B264" s="1" t="s">
        <v>390</v>
      </c>
      <c r="C264" s="1" t="s">
        <v>398</v>
      </c>
      <c r="D264" s="1" t="s">
        <v>399</v>
      </c>
      <c r="J264" s="2">
        <v>8.0700000000000021</v>
      </c>
      <c r="K264" s="2">
        <f t="shared" si="30"/>
        <v>6.48</v>
      </c>
      <c r="L264" s="2">
        <f t="shared" si="31"/>
        <v>0</v>
      </c>
      <c r="AG264" s="9">
        <v>6.48</v>
      </c>
      <c r="AH264" s="5">
        <v>11851.043750000001</v>
      </c>
      <c r="AL264" s="5" t="str">
        <f t="shared" si="32"/>
        <v/>
      </c>
      <c r="AN264" s="5" t="str">
        <f t="shared" si="33"/>
        <v/>
      </c>
      <c r="AP264" s="5" t="str">
        <f t="shared" si="34"/>
        <v/>
      </c>
      <c r="AS264" s="5">
        <f t="shared" si="35"/>
        <v>11851.043750000001</v>
      </c>
      <c r="AT264" s="11">
        <f t="shared" si="37"/>
        <v>0.17837885798699329</v>
      </c>
      <c r="AU264" s="5">
        <f t="shared" si="36"/>
        <v>178.3788579869933</v>
      </c>
    </row>
    <row r="265" spans="1:47" x14ac:dyDescent="0.25">
      <c r="B265" s="1" t="s">
        <v>391</v>
      </c>
      <c r="C265" s="1" t="s">
        <v>398</v>
      </c>
      <c r="D265" s="1" t="s">
        <v>399</v>
      </c>
      <c r="J265" s="2">
        <v>8.8800000000000008</v>
      </c>
      <c r="K265" s="2">
        <f t="shared" si="30"/>
        <v>7.4200000000000008</v>
      </c>
      <c r="L265" s="2">
        <f t="shared" si="31"/>
        <v>0</v>
      </c>
      <c r="AG265" s="9">
        <v>7.4200000000000008</v>
      </c>
      <c r="AH265" s="5">
        <v>13049.924999999999</v>
      </c>
      <c r="AL265" s="5" t="str">
        <f t="shared" si="32"/>
        <v/>
      </c>
      <c r="AN265" s="5" t="str">
        <f t="shared" si="33"/>
        <v/>
      </c>
      <c r="AP265" s="5" t="str">
        <f t="shared" si="34"/>
        <v/>
      </c>
      <c r="AS265" s="5">
        <f t="shared" si="35"/>
        <v>13049.924999999999</v>
      </c>
      <c r="AT265" s="11">
        <f t="shared" si="37"/>
        <v>0.19642410975960772</v>
      </c>
      <c r="AU265" s="5">
        <f t="shared" si="36"/>
        <v>196.42410975960772</v>
      </c>
    </row>
    <row r="266" spans="1:47" x14ac:dyDescent="0.25">
      <c r="B266" s="1" t="s">
        <v>392</v>
      </c>
      <c r="C266" s="1" t="s">
        <v>398</v>
      </c>
      <c r="D266" s="1" t="s">
        <v>399</v>
      </c>
      <c r="J266" s="2">
        <v>25.64</v>
      </c>
      <c r="K266" s="2">
        <f t="shared" si="30"/>
        <v>34.599999999999987</v>
      </c>
      <c r="L266" s="2">
        <f t="shared" si="31"/>
        <v>0</v>
      </c>
      <c r="AG266" s="9">
        <v>34.599999999999987</v>
      </c>
      <c r="AH266" s="5">
        <v>66741.631250000006</v>
      </c>
      <c r="AL266" s="5" t="str">
        <f t="shared" si="32"/>
        <v/>
      </c>
      <c r="AN266" s="5" t="str">
        <f t="shared" si="33"/>
        <v/>
      </c>
      <c r="AP266" s="5" t="str">
        <f t="shared" si="34"/>
        <v/>
      </c>
      <c r="AS266" s="5">
        <f t="shared" si="35"/>
        <v>66741.631250000006</v>
      </c>
      <c r="AT266" s="11">
        <f t="shared" si="37"/>
        <v>1.0045778425688474</v>
      </c>
      <c r="AU266" s="5">
        <f t="shared" si="36"/>
        <v>1004.5778425688474</v>
      </c>
    </row>
    <row r="267" spans="1:47" x14ac:dyDescent="0.25">
      <c r="B267" s="1" t="s">
        <v>393</v>
      </c>
      <c r="C267" s="1" t="s">
        <v>398</v>
      </c>
      <c r="D267" s="1" t="s">
        <v>399</v>
      </c>
      <c r="J267" s="2">
        <v>9.9499999999999975</v>
      </c>
      <c r="K267" s="2">
        <f t="shared" si="30"/>
        <v>8.64</v>
      </c>
      <c r="L267" s="2">
        <f t="shared" si="31"/>
        <v>0</v>
      </c>
      <c r="AG267" s="9">
        <v>8.64</v>
      </c>
      <c r="AH267" s="5">
        <v>13548.237499999999</v>
      </c>
      <c r="AL267" s="5" t="str">
        <f t="shared" si="32"/>
        <v/>
      </c>
      <c r="AN267" s="5" t="str">
        <f t="shared" si="33"/>
        <v/>
      </c>
      <c r="AP267" s="5" t="str">
        <f t="shared" si="34"/>
        <v/>
      </c>
      <c r="AS267" s="5">
        <f t="shared" si="35"/>
        <v>13548.237499999999</v>
      </c>
      <c r="AT267" s="11">
        <f t="shared" si="37"/>
        <v>0.20392458115653794</v>
      </c>
      <c r="AU267" s="5">
        <f t="shared" si="36"/>
        <v>203.92458115653795</v>
      </c>
    </row>
    <row r="268" spans="1:47" ht="15.75" thickBot="1" x14ac:dyDescent="0.3">
      <c r="B268" s="1" t="s">
        <v>394</v>
      </c>
      <c r="C268" s="1" t="s">
        <v>398</v>
      </c>
      <c r="D268" s="1" t="s">
        <v>399</v>
      </c>
      <c r="J268" s="2">
        <v>7.8599999999999994</v>
      </c>
      <c r="K268" s="2">
        <f t="shared" si="30"/>
        <v>5.41</v>
      </c>
      <c r="L268" s="2">
        <f t="shared" si="31"/>
        <v>0</v>
      </c>
      <c r="AG268" s="9">
        <v>5.41</v>
      </c>
      <c r="AH268" s="5">
        <v>9514.8374999999996</v>
      </c>
      <c r="AL268" s="5" t="str">
        <f t="shared" si="32"/>
        <v/>
      </c>
      <c r="AN268" s="5" t="str">
        <f t="shared" si="33"/>
        <v/>
      </c>
      <c r="AP268" s="5" t="str">
        <f t="shared" si="34"/>
        <v/>
      </c>
      <c r="AS268" s="5">
        <f t="shared" si="35"/>
        <v>9514.8374999999996</v>
      </c>
      <c r="AT268" s="11">
        <f t="shared" si="37"/>
        <v>0.14321488326138515</v>
      </c>
      <c r="AU268" s="5">
        <f t="shared" si="36"/>
        <v>143.21488326138515</v>
      </c>
    </row>
    <row r="269" spans="1:47" ht="15.75" thickTop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>
        <f t="shared" ref="K269:AU269" si="38">SUM(K3:K268)</f>
        <v>5630.1300000000028</v>
      </c>
      <c r="L269" s="20">
        <f t="shared" si="38"/>
        <v>452.1699999999999</v>
      </c>
      <c r="M269" s="21">
        <f t="shared" si="38"/>
        <v>0</v>
      </c>
      <c r="N269" s="22">
        <f t="shared" si="38"/>
        <v>182.07</v>
      </c>
      <c r="O269" s="23">
        <f t="shared" si="38"/>
        <v>495862.67075000005</v>
      </c>
      <c r="P269" s="24">
        <f t="shared" si="38"/>
        <v>1479.0200000000002</v>
      </c>
      <c r="Q269" s="23">
        <f t="shared" si="38"/>
        <v>3468345.6743700001</v>
      </c>
      <c r="R269" s="25">
        <f t="shared" si="38"/>
        <v>1700.1699999999998</v>
      </c>
      <c r="S269" s="23">
        <f t="shared" si="38"/>
        <v>1819415.3912399996</v>
      </c>
      <c r="T269" s="26">
        <f t="shared" si="38"/>
        <v>1424.6299999999999</v>
      </c>
      <c r="U269" s="23">
        <f t="shared" si="38"/>
        <v>445497.83750000014</v>
      </c>
      <c r="V269" s="20">
        <f t="shared" si="38"/>
        <v>18.64</v>
      </c>
      <c r="W269" s="23">
        <f t="shared" si="38"/>
        <v>4599.42</v>
      </c>
      <c r="X269" s="20">
        <f t="shared" si="38"/>
        <v>4.09</v>
      </c>
      <c r="Y269" s="23">
        <f t="shared" si="38"/>
        <v>1260.7425000000001</v>
      </c>
      <c r="Z269" s="27">
        <f t="shared" si="38"/>
        <v>91.599999999999952</v>
      </c>
      <c r="AA269" s="23">
        <f t="shared" si="38"/>
        <v>11873.193750000002</v>
      </c>
      <c r="AB269" s="28">
        <f t="shared" si="38"/>
        <v>98.47999999999999</v>
      </c>
      <c r="AC269" s="23">
        <f t="shared" si="38"/>
        <v>11580.074999999995</v>
      </c>
      <c r="AD269" s="20">
        <f t="shared" si="38"/>
        <v>0</v>
      </c>
      <c r="AE269" s="20">
        <f t="shared" si="38"/>
        <v>446.08999999999986</v>
      </c>
      <c r="AF269" s="23">
        <f t="shared" si="38"/>
        <v>50793.970000000008</v>
      </c>
      <c r="AG269" s="27">
        <f t="shared" si="38"/>
        <v>185.34</v>
      </c>
      <c r="AH269" s="23">
        <f t="shared" si="38"/>
        <v>334520.11249999999</v>
      </c>
      <c r="AI269" s="20">
        <f t="shared" si="38"/>
        <v>0</v>
      </c>
      <c r="AJ269" s="23">
        <f t="shared" si="38"/>
        <v>0</v>
      </c>
      <c r="AK269" s="21">
        <f t="shared" si="38"/>
        <v>0</v>
      </c>
      <c r="AL269" s="23">
        <f t="shared" si="38"/>
        <v>0</v>
      </c>
      <c r="AM269" s="21">
        <f t="shared" si="38"/>
        <v>4.25</v>
      </c>
      <c r="AN269" s="23">
        <f t="shared" si="38"/>
        <v>28840.5</v>
      </c>
      <c r="AO269" s="20">
        <f t="shared" si="38"/>
        <v>2.5700000000000003</v>
      </c>
      <c r="AP269" s="23">
        <f t="shared" si="38"/>
        <v>2.5700000000000003</v>
      </c>
      <c r="AQ269" s="20">
        <f t="shared" si="38"/>
        <v>10.48</v>
      </c>
      <c r="AR269" s="20">
        <f t="shared" si="38"/>
        <v>434.86999999999983</v>
      </c>
      <c r="AS269" s="23">
        <f t="shared" si="38"/>
        <v>6643749.087609998</v>
      </c>
      <c r="AT269" s="20">
        <f t="shared" si="38"/>
        <v>100.00000000000003</v>
      </c>
      <c r="AU269" s="23">
        <f t="shared" si="38"/>
        <v>100000.0000000001</v>
      </c>
    </row>
    <row r="272" spans="1:47" x14ac:dyDescent="0.25">
      <c r="B272" s="29" t="s">
        <v>395</v>
      </c>
      <c r="C272" s="1">
        <f>SUM(K269,L269)</f>
        <v>6082.3000000000029</v>
      </c>
    </row>
  </sheetData>
  <conditionalFormatting sqref="I298:I300">
    <cfRule type="notContainsText" dxfId="37" priority="23" operator="notContains" text="#########">
      <formula>ISERROR(SEARCH("#########",I298))</formula>
    </cfRule>
  </conditionalFormatting>
  <conditionalFormatting sqref="I304:I463">
    <cfRule type="notContainsText" dxfId="36" priority="26" operator="notContains" text="#########">
      <formula>ISERROR(SEARCH("#########",I304))</formula>
    </cfRule>
  </conditionalFormatting>
  <conditionalFormatting sqref="J257:J258">
    <cfRule type="notContainsText" dxfId="35" priority="232" operator="notContains" text="#########">
      <formula>ISERROR(SEARCH("#########",J257))</formula>
    </cfRule>
  </conditionalFormatting>
  <conditionalFormatting sqref="J270:J271">
    <cfRule type="notContainsText" dxfId="34" priority="233" operator="notContains" text="#########">
      <formula>ISERROR(SEARCH("#########",J270))</formula>
    </cfRule>
  </conditionalFormatting>
  <conditionalFormatting sqref="J312">
    <cfRule type="notContainsText" dxfId="33" priority="235" operator="notContains" text="#########">
      <formula>ISERROR(SEARCH("#########",J312))</formula>
    </cfRule>
  </conditionalFormatting>
  <conditionalFormatting sqref="J319:J320">
    <cfRule type="notContainsText" dxfId="32" priority="236" operator="notContains" text="#########">
      <formula>ISERROR(SEARCH("#########",J319))</formula>
    </cfRule>
  </conditionalFormatting>
  <conditionalFormatting sqref="J324">
    <cfRule type="notContainsText" dxfId="31" priority="238" operator="notContains" text="#########">
      <formula>ISERROR(SEARCH("#########",J324))</formula>
    </cfRule>
  </conditionalFormatting>
  <conditionalFormatting sqref="J327:J328">
    <cfRule type="notContainsText" dxfId="30" priority="239" operator="notContains" text="#########">
      <formula>ISERROR(SEARCH("#########",J327))</formula>
    </cfRule>
  </conditionalFormatting>
  <conditionalFormatting sqref="J331">
    <cfRule type="notContainsText" dxfId="29" priority="241" operator="notContains" text="#########">
      <formula>ISERROR(SEARCH("#########",J331))</formula>
    </cfRule>
  </conditionalFormatting>
  <conditionalFormatting sqref="J334:J335">
    <cfRule type="notContainsText" dxfId="28" priority="242" operator="notContains" text="#########">
      <formula>ISERROR(SEARCH("#########",J334))</formula>
    </cfRule>
  </conditionalFormatting>
  <conditionalFormatting sqref="J338">
    <cfRule type="notContainsText" dxfId="27" priority="244" operator="notContains" text="#########">
      <formula>ISERROR(SEARCH("#########",J338))</formula>
    </cfRule>
  </conditionalFormatting>
  <conditionalFormatting sqref="J341">
    <cfRule type="notContainsText" dxfId="26" priority="245" operator="notContains" text="#########">
      <formula>ISERROR(SEARCH("#########",J341))</formula>
    </cfRule>
  </conditionalFormatting>
  <conditionalFormatting sqref="J345:J346">
    <cfRule type="notContainsText" dxfId="25" priority="246" operator="notContains" text="#########">
      <formula>ISERROR(SEARCH("#########",J345))</formula>
    </cfRule>
  </conditionalFormatting>
  <conditionalFormatting sqref="J351:J352">
    <cfRule type="notContainsText" dxfId="24" priority="248" operator="notContains" text="#########">
      <formula>ISERROR(SEARCH("#########",J351))</formula>
    </cfRule>
  </conditionalFormatting>
  <conditionalFormatting sqref="J358:J360">
    <cfRule type="notContainsText" dxfId="23" priority="250" operator="notContains" text="#########">
      <formula>ISERROR(SEARCH("#########",J358))</formula>
    </cfRule>
  </conditionalFormatting>
  <conditionalFormatting sqref="J362">
    <cfRule type="notContainsText" dxfId="22" priority="253" operator="notContains" text="#########">
      <formula>ISERROR(SEARCH("#########",J362))</formula>
    </cfRule>
  </conditionalFormatting>
  <conditionalFormatting sqref="J364:J366">
    <cfRule type="notContainsText" dxfId="21" priority="254" operator="notContains" text="#########">
      <formula>ISERROR(SEARCH("#########",J364))</formula>
    </cfRule>
  </conditionalFormatting>
  <conditionalFormatting sqref="J369">
    <cfRule type="notContainsText" dxfId="20" priority="257" operator="notContains" text="#########">
      <formula>ISERROR(SEARCH("#########",J369))</formula>
    </cfRule>
  </conditionalFormatting>
  <conditionalFormatting sqref="J379">
    <cfRule type="notContainsText" dxfId="19" priority="258" operator="notContains" text="#########">
      <formula>ISERROR(SEARCH("#########",J379))</formula>
    </cfRule>
  </conditionalFormatting>
  <conditionalFormatting sqref="J382">
    <cfRule type="notContainsText" dxfId="18" priority="259" operator="notContains" text="#########">
      <formula>ISERROR(SEARCH("#########",J382))</formula>
    </cfRule>
  </conditionalFormatting>
  <conditionalFormatting sqref="J386:J387">
    <cfRule type="notContainsText" dxfId="17" priority="260" operator="notContains" text="#########">
      <formula>ISERROR(SEARCH("#########",J386))</formula>
    </cfRule>
  </conditionalFormatting>
  <conditionalFormatting sqref="J392">
    <cfRule type="notContainsText" dxfId="16" priority="262" operator="notContains" text="#########">
      <formula>ISERROR(SEARCH("#########",J392))</formula>
    </cfRule>
  </conditionalFormatting>
  <conditionalFormatting sqref="J395:J396">
    <cfRule type="notContainsText" dxfId="15" priority="263" operator="notContains" text="#########">
      <formula>ISERROR(SEARCH("#########",J395))</formula>
    </cfRule>
  </conditionalFormatting>
  <conditionalFormatting sqref="J399:J400">
    <cfRule type="notContainsText" dxfId="14" priority="265" operator="notContains" text="#########">
      <formula>ISERROR(SEARCH("#########",J399))</formula>
    </cfRule>
  </conditionalFormatting>
  <conditionalFormatting sqref="J405">
    <cfRule type="notContainsText" dxfId="13" priority="267" operator="notContains" text="#########">
      <formula>ISERROR(SEARCH("#########",J405))</formula>
    </cfRule>
  </conditionalFormatting>
  <conditionalFormatting sqref="J408:J410">
    <cfRule type="notContainsText" dxfId="12" priority="268" operator="notContains" text="#########">
      <formula>ISERROR(SEARCH("#########",J408))</formula>
    </cfRule>
  </conditionalFormatting>
  <conditionalFormatting sqref="J413">
    <cfRule type="notContainsText" dxfId="11" priority="271" operator="notContains" text="#########">
      <formula>ISERROR(SEARCH("#########",J413))</formula>
    </cfRule>
  </conditionalFormatting>
  <conditionalFormatting sqref="J418:J419">
    <cfRule type="notContainsText" dxfId="10" priority="272" operator="notContains" text="#########">
      <formula>ISERROR(SEARCH("#########",J418))</formula>
    </cfRule>
  </conditionalFormatting>
  <conditionalFormatting sqref="J422:J424">
    <cfRule type="notContainsText" dxfId="9" priority="274" operator="notContains" text="#########">
      <formula>ISERROR(SEARCH("#########",J422))</formula>
    </cfRule>
  </conditionalFormatting>
  <conditionalFormatting sqref="J426:J427">
    <cfRule type="notContainsText" dxfId="8" priority="277" operator="notContains" text="#########">
      <formula>ISERROR(SEARCH("#########",J426))</formula>
    </cfRule>
  </conditionalFormatting>
  <conditionalFormatting sqref="J429">
    <cfRule type="notContainsText" dxfId="7" priority="279" operator="notContains" text="#########">
      <formula>ISERROR(SEARCH("#########",J429))</formula>
    </cfRule>
  </conditionalFormatting>
  <conditionalFormatting sqref="J431:J435">
    <cfRule type="notContainsText" dxfId="6" priority="280" operator="notContains" text="#########">
      <formula>ISERROR(SEARCH("#########",J431))</formula>
    </cfRule>
  </conditionalFormatting>
  <conditionalFormatting sqref="J438">
    <cfRule type="notContainsText" dxfId="5" priority="285" operator="notContains" text="#########">
      <formula>ISERROR(SEARCH("#########",J438))</formula>
    </cfRule>
  </conditionalFormatting>
  <conditionalFormatting sqref="J440">
    <cfRule type="notContainsText" dxfId="4" priority="286" operator="notContains" text="#########">
      <formula>ISERROR(SEARCH("#########",J440))</formula>
    </cfRule>
  </conditionalFormatting>
  <conditionalFormatting sqref="J444">
    <cfRule type="notContainsText" dxfId="3" priority="287" operator="notContains" text="#########">
      <formula>ISERROR(SEARCH("#########",J444))</formula>
    </cfRule>
  </conditionalFormatting>
  <conditionalFormatting sqref="J449:J450">
    <cfRule type="notContainsText" dxfId="2" priority="288" operator="notContains" text="#########">
      <formula>ISERROR(SEARCH("#########",J449))</formula>
    </cfRule>
  </conditionalFormatting>
  <conditionalFormatting sqref="J454">
    <cfRule type="notContainsText" dxfId="1" priority="290" operator="notContains" text="#########">
      <formula>ISERROR(SEARCH("#########",J454))</formula>
    </cfRule>
  </conditionalFormatting>
  <conditionalFormatting sqref="J463">
    <cfRule type="notContainsText" dxfId="0" priority="291" operator="notContains" text="#########">
      <formula>ISERROR(SEARCH("#########",J463))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David Orthengren</cp:lastModifiedBy>
  <dcterms:created xsi:type="dcterms:W3CDTF">2024-03-19T13:37:32Z</dcterms:created>
  <dcterms:modified xsi:type="dcterms:W3CDTF">2024-05-02T16:43:31Z</dcterms:modified>
</cp:coreProperties>
</file>