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Le Sueur County/Group 4/CD 29/"/>
    </mc:Choice>
  </mc:AlternateContent>
  <xr:revisionPtr revIDLastSave="1" documentId="13_ncr:1_{95D09B58-58B0-45FA-8C90-F3FF60CA3AC2}" xr6:coauthVersionLast="47" xr6:coauthVersionMax="47" xr10:uidLastSave="{1B201EA2-B443-4D0D-90FC-A79F044CBF7F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Sheet1!$A$2:$AW$189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9" i="1" l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M82" i="1"/>
  <c r="N82" i="1"/>
  <c r="M83" i="1"/>
  <c r="N83" i="1"/>
  <c r="M81" i="1"/>
  <c r="M42" i="1"/>
  <c r="N42" i="1"/>
  <c r="M43" i="1"/>
  <c r="N43" i="1"/>
  <c r="M26" i="1"/>
  <c r="N26" i="1"/>
  <c r="M27" i="1"/>
  <c r="N27" i="1"/>
  <c r="M28" i="1"/>
  <c r="N28" i="1"/>
  <c r="AU10" i="1"/>
  <c r="AU11" i="1"/>
  <c r="AU12" i="1"/>
  <c r="AU13" i="1"/>
  <c r="N113" i="1"/>
  <c r="N114" i="1"/>
  <c r="M113" i="1"/>
  <c r="J113" i="1" s="1"/>
  <c r="M114" i="1"/>
  <c r="J114" i="1" s="1"/>
  <c r="N112" i="1"/>
  <c r="M112" i="1"/>
  <c r="N10" i="1"/>
  <c r="N11" i="1"/>
  <c r="N12" i="1"/>
  <c r="N13" i="1"/>
  <c r="M10" i="1"/>
  <c r="M11" i="1"/>
  <c r="M12" i="1"/>
  <c r="M13" i="1"/>
  <c r="L181" i="1"/>
  <c r="L182" i="1"/>
  <c r="L183" i="1"/>
  <c r="L184" i="1"/>
  <c r="L185" i="1"/>
  <c r="L186" i="1"/>
  <c r="L188" i="1"/>
  <c r="AT189" i="1" l="1"/>
  <c r="AS189" i="1"/>
  <c r="AQ189" i="1"/>
  <c r="AO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AR179" i="1"/>
  <c r="AP179" i="1"/>
  <c r="AN179" i="1"/>
  <c r="N179" i="1"/>
  <c r="M179" i="1"/>
  <c r="AR178" i="1"/>
  <c r="AP178" i="1"/>
  <c r="AN178" i="1"/>
  <c r="N178" i="1"/>
  <c r="M178" i="1"/>
  <c r="AR177" i="1"/>
  <c r="AP177" i="1"/>
  <c r="AN177" i="1"/>
  <c r="N177" i="1"/>
  <c r="M177" i="1"/>
  <c r="AR176" i="1"/>
  <c r="AP176" i="1"/>
  <c r="AN176" i="1"/>
  <c r="N176" i="1"/>
  <c r="M176" i="1"/>
  <c r="AR175" i="1"/>
  <c r="AP175" i="1"/>
  <c r="AN175" i="1"/>
  <c r="N175" i="1"/>
  <c r="M175" i="1"/>
  <c r="AR174" i="1"/>
  <c r="AP174" i="1"/>
  <c r="AN174" i="1"/>
  <c r="N174" i="1"/>
  <c r="M174" i="1"/>
  <c r="AR173" i="1"/>
  <c r="AP173" i="1"/>
  <c r="AN173" i="1"/>
  <c r="N173" i="1"/>
  <c r="M173" i="1"/>
  <c r="AR172" i="1"/>
  <c r="AP172" i="1"/>
  <c r="AN172" i="1"/>
  <c r="N172" i="1"/>
  <c r="M172" i="1"/>
  <c r="AR171" i="1"/>
  <c r="AP171" i="1"/>
  <c r="AN171" i="1"/>
  <c r="N171" i="1"/>
  <c r="M171" i="1"/>
  <c r="AR170" i="1"/>
  <c r="AP170" i="1"/>
  <c r="AN170" i="1"/>
  <c r="N170" i="1"/>
  <c r="M170" i="1"/>
  <c r="AR169" i="1"/>
  <c r="AP169" i="1"/>
  <c r="AN169" i="1"/>
  <c r="N169" i="1"/>
  <c r="M169" i="1"/>
  <c r="AR168" i="1"/>
  <c r="AP168" i="1"/>
  <c r="AN168" i="1"/>
  <c r="N168" i="1"/>
  <c r="M168" i="1"/>
  <c r="AR167" i="1"/>
  <c r="AP167" i="1"/>
  <c r="AN167" i="1"/>
  <c r="N167" i="1"/>
  <c r="M167" i="1"/>
  <c r="AR166" i="1"/>
  <c r="AP166" i="1"/>
  <c r="AN166" i="1"/>
  <c r="N166" i="1"/>
  <c r="M166" i="1"/>
  <c r="AR165" i="1"/>
  <c r="AP165" i="1"/>
  <c r="AN165" i="1"/>
  <c r="N165" i="1"/>
  <c r="M165" i="1"/>
  <c r="AR164" i="1"/>
  <c r="AP164" i="1"/>
  <c r="AN164" i="1"/>
  <c r="N164" i="1"/>
  <c r="M164" i="1"/>
  <c r="AR163" i="1"/>
  <c r="AP163" i="1"/>
  <c r="AN163" i="1"/>
  <c r="N163" i="1"/>
  <c r="M163" i="1"/>
  <c r="AR162" i="1"/>
  <c r="AP162" i="1"/>
  <c r="AN162" i="1"/>
  <c r="N162" i="1"/>
  <c r="M162" i="1"/>
  <c r="AR161" i="1"/>
  <c r="AP161" i="1"/>
  <c r="AN161" i="1"/>
  <c r="N161" i="1"/>
  <c r="M161" i="1"/>
  <c r="AR160" i="1"/>
  <c r="AP160" i="1"/>
  <c r="AN160" i="1"/>
  <c r="N160" i="1"/>
  <c r="M160" i="1"/>
  <c r="AR159" i="1"/>
  <c r="AP159" i="1"/>
  <c r="AN159" i="1"/>
  <c r="N159" i="1"/>
  <c r="M159" i="1"/>
  <c r="AR158" i="1"/>
  <c r="AP158" i="1"/>
  <c r="AN158" i="1"/>
  <c r="N158" i="1"/>
  <c r="M158" i="1"/>
  <c r="AR157" i="1"/>
  <c r="AP157" i="1"/>
  <c r="AN157" i="1"/>
  <c r="N157" i="1"/>
  <c r="M157" i="1"/>
  <c r="AR156" i="1"/>
  <c r="AP156" i="1"/>
  <c r="AN156" i="1"/>
  <c r="N156" i="1"/>
  <c r="M156" i="1"/>
  <c r="AR155" i="1"/>
  <c r="AP155" i="1"/>
  <c r="AN155" i="1"/>
  <c r="N155" i="1"/>
  <c r="M155" i="1"/>
  <c r="AR154" i="1"/>
  <c r="AP154" i="1"/>
  <c r="AN154" i="1"/>
  <c r="N154" i="1"/>
  <c r="M154" i="1"/>
  <c r="AR153" i="1"/>
  <c r="AP153" i="1"/>
  <c r="AN153" i="1"/>
  <c r="N153" i="1"/>
  <c r="M153" i="1"/>
  <c r="AR152" i="1"/>
  <c r="AP152" i="1"/>
  <c r="AN152" i="1"/>
  <c r="N152" i="1"/>
  <c r="M152" i="1"/>
  <c r="AR151" i="1"/>
  <c r="AP151" i="1"/>
  <c r="AN151" i="1"/>
  <c r="N151" i="1"/>
  <c r="M151" i="1"/>
  <c r="AR150" i="1"/>
  <c r="AP150" i="1"/>
  <c r="AN150" i="1"/>
  <c r="N150" i="1"/>
  <c r="M150" i="1"/>
  <c r="AR149" i="1"/>
  <c r="AP149" i="1"/>
  <c r="AN149" i="1"/>
  <c r="N149" i="1"/>
  <c r="M149" i="1"/>
  <c r="AR148" i="1"/>
  <c r="AP148" i="1"/>
  <c r="AN148" i="1"/>
  <c r="N148" i="1"/>
  <c r="M148" i="1"/>
  <c r="AR147" i="1"/>
  <c r="AP147" i="1"/>
  <c r="AN147" i="1"/>
  <c r="N147" i="1"/>
  <c r="M147" i="1"/>
  <c r="AR146" i="1"/>
  <c r="AP146" i="1"/>
  <c r="AN146" i="1"/>
  <c r="N146" i="1"/>
  <c r="M146" i="1"/>
  <c r="AR145" i="1"/>
  <c r="AP145" i="1"/>
  <c r="AN145" i="1"/>
  <c r="N145" i="1"/>
  <c r="M145" i="1"/>
  <c r="AR144" i="1"/>
  <c r="AP144" i="1"/>
  <c r="AN144" i="1"/>
  <c r="N144" i="1"/>
  <c r="M144" i="1"/>
  <c r="AR143" i="1"/>
  <c r="AP143" i="1"/>
  <c r="AN143" i="1"/>
  <c r="N143" i="1"/>
  <c r="M143" i="1"/>
  <c r="AR142" i="1"/>
  <c r="AP142" i="1"/>
  <c r="AN142" i="1"/>
  <c r="N142" i="1"/>
  <c r="M142" i="1"/>
  <c r="AR141" i="1"/>
  <c r="AP141" i="1"/>
  <c r="AN141" i="1"/>
  <c r="N141" i="1"/>
  <c r="M141" i="1"/>
  <c r="AR140" i="1"/>
  <c r="AP140" i="1"/>
  <c r="AN140" i="1"/>
  <c r="N140" i="1"/>
  <c r="M140" i="1"/>
  <c r="AR139" i="1"/>
  <c r="AP139" i="1"/>
  <c r="AN139" i="1"/>
  <c r="N139" i="1"/>
  <c r="M139" i="1"/>
  <c r="AR138" i="1"/>
  <c r="AP138" i="1"/>
  <c r="AN138" i="1"/>
  <c r="N138" i="1"/>
  <c r="M138" i="1"/>
  <c r="AR137" i="1"/>
  <c r="AP137" i="1"/>
  <c r="AN137" i="1"/>
  <c r="N137" i="1"/>
  <c r="M137" i="1"/>
  <c r="AR136" i="1"/>
  <c r="AP136" i="1"/>
  <c r="AN136" i="1"/>
  <c r="N136" i="1"/>
  <c r="M136" i="1"/>
  <c r="AR135" i="1"/>
  <c r="AP135" i="1"/>
  <c r="AN135" i="1"/>
  <c r="N135" i="1"/>
  <c r="M135" i="1"/>
  <c r="L135" i="1" s="1"/>
  <c r="AR134" i="1"/>
  <c r="AP134" i="1"/>
  <c r="AN134" i="1"/>
  <c r="N134" i="1"/>
  <c r="M134" i="1"/>
  <c r="AR133" i="1"/>
  <c r="AP133" i="1"/>
  <c r="AN133" i="1"/>
  <c r="N133" i="1"/>
  <c r="M133" i="1"/>
  <c r="AR132" i="1"/>
  <c r="AP132" i="1"/>
  <c r="AN132" i="1"/>
  <c r="N132" i="1"/>
  <c r="M132" i="1"/>
  <c r="AR131" i="1"/>
  <c r="AP131" i="1"/>
  <c r="AN131" i="1"/>
  <c r="N131" i="1"/>
  <c r="M131" i="1"/>
  <c r="L131" i="1" s="1"/>
  <c r="AR130" i="1"/>
  <c r="AP130" i="1"/>
  <c r="AN130" i="1"/>
  <c r="N130" i="1"/>
  <c r="M130" i="1"/>
  <c r="AR129" i="1"/>
  <c r="AP129" i="1"/>
  <c r="AN129" i="1"/>
  <c r="N129" i="1"/>
  <c r="M129" i="1"/>
  <c r="AR128" i="1"/>
  <c r="AP128" i="1"/>
  <c r="AN128" i="1"/>
  <c r="N128" i="1"/>
  <c r="M128" i="1"/>
  <c r="AR127" i="1"/>
  <c r="AP127" i="1"/>
  <c r="AN127" i="1"/>
  <c r="N127" i="1"/>
  <c r="M127" i="1"/>
  <c r="AR126" i="1"/>
  <c r="AP126" i="1"/>
  <c r="AN126" i="1"/>
  <c r="N126" i="1"/>
  <c r="M126" i="1"/>
  <c r="AR125" i="1"/>
  <c r="AP125" i="1"/>
  <c r="AN125" i="1"/>
  <c r="N125" i="1"/>
  <c r="M125" i="1"/>
  <c r="AR124" i="1"/>
  <c r="AP124" i="1"/>
  <c r="AN124" i="1"/>
  <c r="N124" i="1"/>
  <c r="M124" i="1"/>
  <c r="AR123" i="1"/>
  <c r="AP123" i="1"/>
  <c r="AN123" i="1"/>
  <c r="N123" i="1"/>
  <c r="M123" i="1"/>
  <c r="AR122" i="1"/>
  <c r="AP122" i="1"/>
  <c r="AN122" i="1"/>
  <c r="N122" i="1"/>
  <c r="M122" i="1"/>
  <c r="AR121" i="1"/>
  <c r="AP121" i="1"/>
  <c r="AN121" i="1"/>
  <c r="N121" i="1"/>
  <c r="M121" i="1"/>
  <c r="AR120" i="1"/>
  <c r="AP120" i="1"/>
  <c r="AN120" i="1"/>
  <c r="N120" i="1"/>
  <c r="M120" i="1"/>
  <c r="AR119" i="1"/>
  <c r="AP119" i="1"/>
  <c r="AN119" i="1"/>
  <c r="N119" i="1"/>
  <c r="M119" i="1"/>
  <c r="AR118" i="1"/>
  <c r="AP118" i="1"/>
  <c r="AN118" i="1"/>
  <c r="N118" i="1"/>
  <c r="M118" i="1"/>
  <c r="AR117" i="1"/>
  <c r="AP117" i="1"/>
  <c r="AN117" i="1"/>
  <c r="N117" i="1"/>
  <c r="M117" i="1"/>
  <c r="AR116" i="1"/>
  <c r="AP116" i="1"/>
  <c r="AN116" i="1"/>
  <c r="N116" i="1"/>
  <c r="M116" i="1"/>
  <c r="L116" i="1" s="1"/>
  <c r="AR115" i="1"/>
  <c r="AP115" i="1"/>
  <c r="AN115" i="1"/>
  <c r="N115" i="1"/>
  <c r="M115" i="1"/>
  <c r="AR111" i="1"/>
  <c r="AP111" i="1"/>
  <c r="AN111" i="1"/>
  <c r="N111" i="1"/>
  <c r="M111" i="1"/>
  <c r="AR110" i="1"/>
  <c r="AP110" i="1"/>
  <c r="AN110" i="1"/>
  <c r="N110" i="1"/>
  <c r="M110" i="1"/>
  <c r="AR109" i="1"/>
  <c r="AP109" i="1"/>
  <c r="AN109" i="1"/>
  <c r="N109" i="1"/>
  <c r="M109" i="1"/>
  <c r="L109" i="1" s="1"/>
  <c r="AR108" i="1"/>
  <c r="AP108" i="1"/>
  <c r="AN108" i="1"/>
  <c r="N108" i="1"/>
  <c r="M108" i="1"/>
  <c r="AR107" i="1"/>
  <c r="AP107" i="1"/>
  <c r="AN107" i="1"/>
  <c r="N107" i="1"/>
  <c r="M107" i="1"/>
  <c r="AR106" i="1"/>
  <c r="AP106" i="1"/>
  <c r="AN106" i="1"/>
  <c r="N106" i="1"/>
  <c r="M106" i="1"/>
  <c r="AR105" i="1"/>
  <c r="AP105" i="1"/>
  <c r="AN105" i="1"/>
  <c r="N105" i="1"/>
  <c r="M105" i="1"/>
  <c r="AR104" i="1"/>
  <c r="AP104" i="1"/>
  <c r="AN104" i="1"/>
  <c r="N104" i="1"/>
  <c r="M104" i="1"/>
  <c r="L104" i="1" s="1"/>
  <c r="AR103" i="1"/>
  <c r="AP103" i="1"/>
  <c r="AN103" i="1"/>
  <c r="N103" i="1"/>
  <c r="M103" i="1"/>
  <c r="L103" i="1" s="1"/>
  <c r="AR102" i="1"/>
  <c r="AP102" i="1"/>
  <c r="AN102" i="1"/>
  <c r="N102" i="1"/>
  <c r="M102" i="1"/>
  <c r="L102" i="1" s="1"/>
  <c r="AR101" i="1"/>
  <c r="AP101" i="1"/>
  <c r="AN101" i="1"/>
  <c r="N101" i="1"/>
  <c r="M101" i="1"/>
  <c r="L101" i="1" s="1"/>
  <c r="AR100" i="1"/>
  <c r="AP100" i="1"/>
  <c r="AN100" i="1"/>
  <c r="N100" i="1"/>
  <c r="M100" i="1"/>
  <c r="AR99" i="1"/>
  <c r="AP99" i="1"/>
  <c r="AN99" i="1"/>
  <c r="N99" i="1"/>
  <c r="M99" i="1"/>
  <c r="AR98" i="1"/>
  <c r="AP98" i="1"/>
  <c r="AN98" i="1"/>
  <c r="N98" i="1"/>
  <c r="M98" i="1"/>
  <c r="AR97" i="1"/>
  <c r="AP97" i="1"/>
  <c r="AN97" i="1"/>
  <c r="N97" i="1"/>
  <c r="M97" i="1"/>
  <c r="AR96" i="1"/>
  <c r="AP96" i="1"/>
  <c r="AN96" i="1"/>
  <c r="N96" i="1"/>
  <c r="M96" i="1"/>
  <c r="AR95" i="1"/>
  <c r="AP95" i="1"/>
  <c r="AN95" i="1"/>
  <c r="N95" i="1"/>
  <c r="M95" i="1"/>
  <c r="AR94" i="1"/>
  <c r="AP94" i="1"/>
  <c r="AN94" i="1"/>
  <c r="N94" i="1"/>
  <c r="M94" i="1"/>
  <c r="L94" i="1" s="1"/>
  <c r="AR93" i="1"/>
  <c r="AP93" i="1"/>
  <c r="AN93" i="1"/>
  <c r="N93" i="1"/>
  <c r="M93" i="1"/>
  <c r="AR92" i="1"/>
  <c r="AP92" i="1"/>
  <c r="AN92" i="1"/>
  <c r="N92" i="1"/>
  <c r="M92" i="1"/>
  <c r="AR91" i="1"/>
  <c r="AP91" i="1"/>
  <c r="AN91" i="1"/>
  <c r="N91" i="1"/>
  <c r="M91" i="1"/>
  <c r="AR90" i="1"/>
  <c r="AP90" i="1"/>
  <c r="AN90" i="1"/>
  <c r="N90" i="1"/>
  <c r="M90" i="1"/>
  <c r="AR89" i="1"/>
  <c r="AP89" i="1"/>
  <c r="AN89" i="1"/>
  <c r="N89" i="1"/>
  <c r="M89" i="1"/>
  <c r="AR88" i="1"/>
  <c r="AP88" i="1"/>
  <c r="AN88" i="1"/>
  <c r="N88" i="1"/>
  <c r="M88" i="1"/>
  <c r="AR87" i="1"/>
  <c r="AP87" i="1"/>
  <c r="AN87" i="1"/>
  <c r="N87" i="1"/>
  <c r="M87" i="1"/>
  <c r="AR86" i="1"/>
  <c r="AP86" i="1"/>
  <c r="AN86" i="1"/>
  <c r="N86" i="1"/>
  <c r="M86" i="1"/>
  <c r="AR85" i="1"/>
  <c r="AP85" i="1"/>
  <c r="AN85" i="1"/>
  <c r="N85" i="1"/>
  <c r="M85" i="1"/>
  <c r="L85" i="1" s="1"/>
  <c r="AR84" i="1"/>
  <c r="AP84" i="1"/>
  <c r="AN84" i="1"/>
  <c r="N84" i="1"/>
  <c r="M84" i="1"/>
  <c r="AR81" i="1"/>
  <c r="AP81" i="1"/>
  <c r="AN81" i="1"/>
  <c r="N81" i="1"/>
  <c r="AR80" i="1"/>
  <c r="AP80" i="1"/>
  <c r="AN80" i="1"/>
  <c r="N80" i="1"/>
  <c r="M80" i="1"/>
  <c r="AR79" i="1"/>
  <c r="AP79" i="1"/>
  <c r="AN79" i="1"/>
  <c r="N79" i="1"/>
  <c r="M79" i="1"/>
  <c r="AR78" i="1"/>
  <c r="AP78" i="1"/>
  <c r="AN78" i="1"/>
  <c r="N78" i="1"/>
  <c r="M78" i="1"/>
  <c r="AR77" i="1"/>
  <c r="AP77" i="1"/>
  <c r="AN77" i="1"/>
  <c r="N77" i="1"/>
  <c r="M77" i="1"/>
  <c r="AR76" i="1"/>
  <c r="AP76" i="1"/>
  <c r="AN76" i="1"/>
  <c r="N76" i="1"/>
  <c r="M76" i="1"/>
  <c r="AR75" i="1"/>
  <c r="AP75" i="1"/>
  <c r="AN75" i="1"/>
  <c r="N75" i="1"/>
  <c r="M75" i="1"/>
  <c r="AR74" i="1"/>
  <c r="AP74" i="1"/>
  <c r="AN74" i="1"/>
  <c r="N74" i="1"/>
  <c r="M74" i="1"/>
  <c r="AR73" i="1"/>
  <c r="AP73" i="1"/>
  <c r="AN73" i="1"/>
  <c r="N73" i="1"/>
  <c r="M73" i="1"/>
  <c r="AR72" i="1"/>
  <c r="AP72" i="1"/>
  <c r="AN72" i="1"/>
  <c r="N72" i="1"/>
  <c r="M72" i="1"/>
  <c r="AR71" i="1"/>
  <c r="AP71" i="1"/>
  <c r="AN71" i="1"/>
  <c r="N71" i="1"/>
  <c r="M71" i="1"/>
  <c r="AR70" i="1"/>
  <c r="AP70" i="1"/>
  <c r="AN70" i="1"/>
  <c r="N70" i="1"/>
  <c r="M70" i="1"/>
  <c r="AR69" i="1"/>
  <c r="AP69" i="1"/>
  <c r="AN69" i="1"/>
  <c r="N69" i="1"/>
  <c r="M69" i="1"/>
  <c r="AR68" i="1"/>
  <c r="AP68" i="1"/>
  <c r="AN68" i="1"/>
  <c r="N68" i="1"/>
  <c r="M68" i="1"/>
  <c r="AR67" i="1"/>
  <c r="AP67" i="1"/>
  <c r="AN67" i="1"/>
  <c r="N67" i="1"/>
  <c r="M67" i="1"/>
  <c r="AR66" i="1"/>
  <c r="AP66" i="1"/>
  <c r="AN66" i="1"/>
  <c r="N66" i="1"/>
  <c r="M66" i="1"/>
  <c r="AR65" i="1"/>
  <c r="AP65" i="1"/>
  <c r="AN65" i="1"/>
  <c r="N65" i="1"/>
  <c r="M65" i="1"/>
  <c r="AR64" i="1"/>
  <c r="AP64" i="1"/>
  <c r="AN64" i="1"/>
  <c r="N64" i="1"/>
  <c r="M64" i="1"/>
  <c r="AR63" i="1"/>
  <c r="AP63" i="1"/>
  <c r="AN63" i="1"/>
  <c r="N63" i="1"/>
  <c r="M63" i="1"/>
  <c r="AR62" i="1"/>
  <c r="AP62" i="1"/>
  <c r="AN62" i="1"/>
  <c r="N62" i="1"/>
  <c r="M62" i="1"/>
  <c r="AR61" i="1"/>
  <c r="AP61" i="1"/>
  <c r="AN61" i="1"/>
  <c r="N61" i="1"/>
  <c r="M61" i="1"/>
  <c r="AR60" i="1"/>
  <c r="AP60" i="1"/>
  <c r="AN60" i="1"/>
  <c r="N60" i="1"/>
  <c r="M60" i="1"/>
  <c r="AR59" i="1"/>
  <c r="AP59" i="1"/>
  <c r="AN59" i="1"/>
  <c r="N59" i="1"/>
  <c r="M59" i="1"/>
  <c r="AR58" i="1"/>
  <c r="AP58" i="1"/>
  <c r="AN58" i="1"/>
  <c r="N58" i="1"/>
  <c r="M58" i="1"/>
  <c r="AR57" i="1"/>
  <c r="AP57" i="1"/>
  <c r="AN57" i="1"/>
  <c r="N57" i="1"/>
  <c r="M57" i="1"/>
  <c r="L57" i="1" s="1"/>
  <c r="AR56" i="1"/>
  <c r="AP56" i="1"/>
  <c r="AN56" i="1"/>
  <c r="N56" i="1"/>
  <c r="M56" i="1"/>
  <c r="L56" i="1" s="1"/>
  <c r="AR55" i="1"/>
  <c r="AP55" i="1"/>
  <c r="AN55" i="1"/>
  <c r="N55" i="1"/>
  <c r="M55" i="1"/>
  <c r="L55" i="1" s="1"/>
  <c r="AR54" i="1"/>
  <c r="AP54" i="1"/>
  <c r="AN54" i="1"/>
  <c r="N54" i="1"/>
  <c r="M54" i="1"/>
  <c r="AR53" i="1"/>
  <c r="AP53" i="1"/>
  <c r="AN53" i="1"/>
  <c r="N53" i="1"/>
  <c r="M53" i="1"/>
  <c r="L53" i="1" s="1"/>
  <c r="AR52" i="1"/>
  <c r="AP52" i="1"/>
  <c r="AN52" i="1"/>
  <c r="N52" i="1"/>
  <c r="M52" i="1"/>
  <c r="AR51" i="1"/>
  <c r="AP51" i="1"/>
  <c r="AN51" i="1"/>
  <c r="N51" i="1"/>
  <c r="M51" i="1"/>
  <c r="AR50" i="1"/>
  <c r="AP50" i="1"/>
  <c r="AN50" i="1"/>
  <c r="N50" i="1"/>
  <c r="M50" i="1"/>
  <c r="AR49" i="1"/>
  <c r="AP49" i="1"/>
  <c r="AN49" i="1"/>
  <c r="N49" i="1"/>
  <c r="M49" i="1"/>
  <c r="AR48" i="1"/>
  <c r="AP48" i="1"/>
  <c r="AN48" i="1"/>
  <c r="N48" i="1"/>
  <c r="M48" i="1"/>
  <c r="AR47" i="1"/>
  <c r="AP47" i="1"/>
  <c r="AN47" i="1"/>
  <c r="N47" i="1"/>
  <c r="M47" i="1"/>
  <c r="AR46" i="1"/>
  <c r="AP46" i="1"/>
  <c r="AN46" i="1"/>
  <c r="N46" i="1"/>
  <c r="M46" i="1"/>
  <c r="AR45" i="1"/>
  <c r="AP45" i="1"/>
  <c r="AN45" i="1"/>
  <c r="N45" i="1"/>
  <c r="M45" i="1"/>
  <c r="AR44" i="1"/>
  <c r="AP44" i="1"/>
  <c r="AN44" i="1"/>
  <c r="N44" i="1"/>
  <c r="M44" i="1"/>
  <c r="AR41" i="1"/>
  <c r="AP41" i="1"/>
  <c r="AN41" i="1"/>
  <c r="N41" i="1"/>
  <c r="M41" i="1"/>
  <c r="AR40" i="1"/>
  <c r="AP40" i="1"/>
  <c r="AN40" i="1"/>
  <c r="N40" i="1"/>
  <c r="M40" i="1"/>
  <c r="AR39" i="1"/>
  <c r="AP39" i="1"/>
  <c r="AN39" i="1"/>
  <c r="N39" i="1"/>
  <c r="M39" i="1"/>
  <c r="AR38" i="1"/>
  <c r="AP38" i="1"/>
  <c r="AN38" i="1"/>
  <c r="N38" i="1"/>
  <c r="M38" i="1"/>
  <c r="AR37" i="1"/>
  <c r="AP37" i="1"/>
  <c r="AN37" i="1"/>
  <c r="N37" i="1"/>
  <c r="M37" i="1"/>
  <c r="AR36" i="1"/>
  <c r="AP36" i="1"/>
  <c r="AN36" i="1"/>
  <c r="N36" i="1"/>
  <c r="M36" i="1"/>
  <c r="AR35" i="1"/>
  <c r="AP35" i="1"/>
  <c r="AN35" i="1"/>
  <c r="N35" i="1"/>
  <c r="M35" i="1"/>
  <c r="AR34" i="1"/>
  <c r="AP34" i="1"/>
  <c r="AN34" i="1"/>
  <c r="N34" i="1"/>
  <c r="M34" i="1"/>
  <c r="AR33" i="1"/>
  <c r="AP33" i="1"/>
  <c r="AN33" i="1"/>
  <c r="N33" i="1"/>
  <c r="M33" i="1"/>
  <c r="AR32" i="1"/>
  <c r="AP32" i="1"/>
  <c r="AN32" i="1"/>
  <c r="N32" i="1"/>
  <c r="M32" i="1"/>
  <c r="AR31" i="1"/>
  <c r="AP31" i="1"/>
  <c r="AN31" i="1"/>
  <c r="N31" i="1"/>
  <c r="M31" i="1"/>
  <c r="AR30" i="1"/>
  <c r="AP30" i="1"/>
  <c r="AN30" i="1"/>
  <c r="N30" i="1"/>
  <c r="M30" i="1"/>
  <c r="AR29" i="1"/>
  <c r="AP29" i="1"/>
  <c r="AN29" i="1"/>
  <c r="N29" i="1"/>
  <c r="M29" i="1"/>
  <c r="L29" i="1" s="1"/>
  <c r="AR25" i="1"/>
  <c r="AP25" i="1"/>
  <c r="AN25" i="1"/>
  <c r="N25" i="1"/>
  <c r="M25" i="1"/>
  <c r="AR24" i="1"/>
  <c r="AP24" i="1"/>
  <c r="AN24" i="1"/>
  <c r="N24" i="1"/>
  <c r="M24" i="1"/>
  <c r="AU23" i="1"/>
  <c r="AR23" i="1"/>
  <c r="AP23" i="1"/>
  <c r="AN23" i="1"/>
  <c r="N23" i="1"/>
  <c r="M23" i="1"/>
  <c r="AU22" i="1"/>
  <c r="AR22" i="1"/>
  <c r="AP22" i="1"/>
  <c r="AN22" i="1"/>
  <c r="N22" i="1"/>
  <c r="M22" i="1"/>
  <c r="AU21" i="1"/>
  <c r="AR21" i="1"/>
  <c r="AP21" i="1"/>
  <c r="AN21" i="1"/>
  <c r="N21" i="1"/>
  <c r="M21" i="1"/>
  <c r="AU20" i="1"/>
  <c r="AR20" i="1"/>
  <c r="AP20" i="1"/>
  <c r="AN20" i="1"/>
  <c r="N20" i="1"/>
  <c r="M20" i="1"/>
  <c r="AU19" i="1"/>
  <c r="AR19" i="1"/>
  <c r="AP19" i="1"/>
  <c r="AN19" i="1"/>
  <c r="N19" i="1"/>
  <c r="M19" i="1"/>
  <c r="AU18" i="1"/>
  <c r="AR18" i="1"/>
  <c r="AP18" i="1"/>
  <c r="AN18" i="1"/>
  <c r="N18" i="1"/>
  <c r="M18" i="1"/>
  <c r="AU17" i="1"/>
  <c r="AR17" i="1"/>
  <c r="AP17" i="1"/>
  <c r="AN17" i="1"/>
  <c r="N17" i="1"/>
  <c r="M17" i="1"/>
  <c r="AU16" i="1"/>
  <c r="AR16" i="1"/>
  <c r="AP16" i="1"/>
  <c r="AN16" i="1"/>
  <c r="N16" i="1"/>
  <c r="M16" i="1"/>
  <c r="AU15" i="1"/>
  <c r="AR15" i="1"/>
  <c r="AP15" i="1"/>
  <c r="AN15" i="1"/>
  <c r="N15" i="1"/>
  <c r="M15" i="1"/>
  <c r="AU14" i="1"/>
  <c r="AR14" i="1"/>
  <c r="AP14" i="1"/>
  <c r="AN14" i="1"/>
  <c r="N14" i="1"/>
  <c r="M14" i="1"/>
  <c r="AU9" i="1"/>
  <c r="AR9" i="1"/>
  <c r="AP9" i="1"/>
  <c r="AN9" i="1"/>
  <c r="N9" i="1"/>
  <c r="M9" i="1"/>
  <c r="AU8" i="1"/>
  <c r="AR8" i="1"/>
  <c r="AP8" i="1"/>
  <c r="AN8" i="1"/>
  <c r="N8" i="1"/>
  <c r="M8" i="1"/>
  <c r="AU7" i="1"/>
  <c r="AR7" i="1"/>
  <c r="AP7" i="1"/>
  <c r="AN7" i="1"/>
  <c r="N7" i="1"/>
  <c r="M7" i="1"/>
  <c r="AU6" i="1"/>
  <c r="AR6" i="1"/>
  <c r="AP6" i="1"/>
  <c r="AN6" i="1"/>
  <c r="N6" i="1"/>
  <c r="M6" i="1"/>
  <c r="AU5" i="1"/>
  <c r="AR5" i="1"/>
  <c r="AP5" i="1"/>
  <c r="AN5" i="1"/>
  <c r="N5" i="1"/>
  <c r="M5" i="1"/>
  <c r="AU4" i="1"/>
  <c r="AR4" i="1"/>
  <c r="AP4" i="1"/>
  <c r="AN4" i="1"/>
  <c r="N4" i="1"/>
  <c r="M4" i="1"/>
  <c r="AU3" i="1"/>
  <c r="AR3" i="1"/>
  <c r="AP3" i="1"/>
  <c r="AN3" i="1"/>
  <c r="N3" i="1"/>
  <c r="M3" i="1"/>
  <c r="AU189" i="1" l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4" i="1"/>
  <c r="L54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4" i="1"/>
  <c r="L84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5" i="1"/>
  <c r="L105" i="1" s="1"/>
  <c r="K106" i="1"/>
  <c r="L106" i="1" s="1"/>
  <c r="K107" i="1"/>
  <c r="L107" i="1" s="1"/>
  <c r="K108" i="1"/>
  <c r="L108" i="1" s="1"/>
  <c r="K110" i="1"/>
  <c r="L110" i="1" s="1"/>
  <c r="K115" i="1"/>
  <c r="L115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2" i="1"/>
  <c r="L132" i="1" s="1"/>
  <c r="K133" i="1"/>
  <c r="L133" i="1" s="1"/>
  <c r="K134" i="1"/>
  <c r="L134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L152" i="1"/>
  <c r="K153" i="1"/>
  <c r="L153" i="1" s="1"/>
  <c r="L154" i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AR189" i="1"/>
  <c r="N189" i="1"/>
  <c r="AN189" i="1"/>
  <c r="AP189" i="1"/>
  <c r="AV25" i="1" l="1"/>
  <c r="AW25" i="1" s="1"/>
  <c r="AV27" i="1"/>
  <c r="AW27" i="1" s="1"/>
  <c r="AV29" i="1"/>
  <c r="AW29" i="1" s="1"/>
  <c r="AV31" i="1"/>
  <c r="AW31" i="1" s="1"/>
  <c r="AV33" i="1"/>
  <c r="AW33" i="1" s="1"/>
  <c r="AV35" i="1"/>
  <c r="AW35" i="1" s="1"/>
  <c r="AV37" i="1"/>
  <c r="AW37" i="1" s="1"/>
  <c r="AV39" i="1"/>
  <c r="AW39" i="1" s="1"/>
  <c r="AV41" i="1"/>
  <c r="AW41" i="1" s="1"/>
  <c r="AV43" i="1"/>
  <c r="AW43" i="1" s="1"/>
  <c r="AV45" i="1"/>
  <c r="AW45" i="1" s="1"/>
  <c r="AV47" i="1"/>
  <c r="AW47" i="1" s="1"/>
  <c r="AV49" i="1"/>
  <c r="AW49" i="1" s="1"/>
  <c r="AV51" i="1"/>
  <c r="AW51" i="1" s="1"/>
  <c r="AV53" i="1"/>
  <c r="AW53" i="1" s="1"/>
  <c r="AV55" i="1"/>
  <c r="AW55" i="1" s="1"/>
  <c r="AV57" i="1"/>
  <c r="AW57" i="1" s="1"/>
  <c r="AV59" i="1"/>
  <c r="AW59" i="1" s="1"/>
  <c r="AV61" i="1"/>
  <c r="AW61" i="1" s="1"/>
  <c r="AV63" i="1"/>
  <c r="AW63" i="1" s="1"/>
  <c r="AV65" i="1"/>
  <c r="AW65" i="1" s="1"/>
  <c r="AV67" i="1"/>
  <c r="AW67" i="1" s="1"/>
  <c r="AV69" i="1"/>
  <c r="AW69" i="1" s="1"/>
  <c r="AV71" i="1"/>
  <c r="AW71" i="1" s="1"/>
  <c r="AV73" i="1"/>
  <c r="AW73" i="1" s="1"/>
  <c r="AV75" i="1"/>
  <c r="AW75" i="1" s="1"/>
  <c r="AV77" i="1"/>
  <c r="AW77" i="1" s="1"/>
  <c r="AV79" i="1"/>
  <c r="AW79" i="1" s="1"/>
  <c r="AV81" i="1"/>
  <c r="AW81" i="1" s="1"/>
  <c r="AV83" i="1"/>
  <c r="AW83" i="1" s="1"/>
  <c r="AV85" i="1"/>
  <c r="AW85" i="1" s="1"/>
  <c r="AV26" i="1"/>
  <c r="AW26" i="1" s="1"/>
  <c r="AV127" i="1"/>
  <c r="AW127" i="1" s="1"/>
  <c r="AV162" i="1"/>
  <c r="AW162" i="1" s="1"/>
  <c r="AV91" i="1"/>
  <c r="AW91" i="1" s="1"/>
  <c r="AV181" i="1"/>
  <c r="AW181" i="1" s="1"/>
  <c r="AV157" i="1"/>
  <c r="AW157" i="1" s="1"/>
  <c r="AV133" i="1"/>
  <c r="AW133" i="1" s="1"/>
  <c r="AV109" i="1"/>
  <c r="AW109" i="1" s="1"/>
  <c r="AV28" i="1"/>
  <c r="AW28" i="1" s="1"/>
  <c r="AV174" i="1"/>
  <c r="AW174" i="1" s="1"/>
  <c r="AV180" i="1"/>
  <c r="AW180" i="1" s="1"/>
  <c r="AV156" i="1"/>
  <c r="AW156" i="1" s="1"/>
  <c r="AV132" i="1"/>
  <c r="AW132" i="1" s="1"/>
  <c r="AV108" i="1"/>
  <c r="AW108" i="1" s="1"/>
  <c r="AV84" i="1"/>
  <c r="AW84" i="1" s="1"/>
  <c r="AV60" i="1"/>
  <c r="AW60" i="1" s="1"/>
  <c r="AV36" i="1"/>
  <c r="AW36" i="1" s="1"/>
  <c r="AV111" i="1"/>
  <c r="AW111" i="1" s="1"/>
  <c r="AV138" i="1"/>
  <c r="AW138" i="1" s="1"/>
  <c r="AV102" i="1"/>
  <c r="AW102" i="1" s="1"/>
  <c r="AV78" i="1"/>
  <c r="AW78" i="1" s="1"/>
  <c r="AV54" i="1"/>
  <c r="AW54" i="1" s="1"/>
  <c r="AV30" i="1"/>
  <c r="AW30" i="1" s="1"/>
  <c r="AV171" i="1"/>
  <c r="AW171" i="1" s="1"/>
  <c r="AV119" i="1"/>
  <c r="AW119" i="1" s="1"/>
  <c r="AV118" i="1"/>
  <c r="AW118" i="1" s="1"/>
  <c r="AV178" i="1"/>
  <c r="AW178" i="1" s="1"/>
  <c r="AV177" i="1"/>
  <c r="AW177" i="1" s="1"/>
  <c r="AV153" i="1"/>
  <c r="AW153" i="1" s="1"/>
  <c r="AV129" i="1"/>
  <c r="AW129" i="1" s="1"/>
  <c r="AV105" i="1"/>
  <c r="AW105" i="1" s="1"/>
  <c r="AV183" i="1"/>
  <c r="AW183" i="1" s="1"/>
  <c r="AV158" i="1"/>
  <c r="AW158" i="1" s="1"/>
  <c r="AV176" i="1"/>
  <c r="AW176" i="1" s="1"/>
  <c r="AV152" i="1"/>
  <c r="AW152" i="1" s="1"/>
  <c r="AV128" i="1"/>
  <c r="AW128" i="1" s="1"/>
  <c r="AV104" i="1"/>
  <c r="AW104" i="1" s="1"/>
  <c r="AV80" i="1"/>
  <c r="AW80" i="1" s="1"/>
  <c r="AV56" i="1"/>
  <c r="AW56" i="1" s="1"/>
  <c r="AV32" i="1"/>
  <c r="AW32" i="1" s="1"/>
  <c r="AV95" i="1"/>
  <c r="AW95" i="1" s="1"/>
  <c r="AV134" i="1"/>
  <c r="AW134" i="1" s="1"/>
  <c r="AV98" i="1"/>
  <c r="AW98" i="1" s="1"/>
  <c r="AV74" i="1"/>
  <c r="AW74" i="1" s="1"/>
  <c r="AV50" i="1"/>
  <c r="AW50" i="1" s="1"/>
  <c r="AV24" i="1"/>
  <c r="AW24" i="1" s="1"/>
  <c r="AV159" i="1"/>
  <c r="AW159" i="1" s="1"/>
  <c r="AV107" i="1"/>
  <c r="AW107" i="1" s="1"/>
  <c r="AV179" i="1"/>
  <c r="AW179" i="1" s="1"/>
  <c r="AV166" i="1"/>
  <c r="AW166" i="1" s="1"/>
  <c r="AV173" i="1"/>
  <c r="AW173" i="1" s="1"/>
  <c r="AV149" i="1"/>
  <c r="AW149" i="1" s="1"/>
  <c r="AV125" i="1"/>
  <c r="AW125" i="1" s="1"/>
  <c r="AV101" i="1"/>
  <c r="AW101" i="1" s="1"/>
  <c r="AV167" i="1"/>
  <c r="AW167" i="1" s="1"/>
  <c r="AV142" i="1"/>
  <c r="AW142" i="1" s="1"/>
  <c r="AV172" i="1"/>
  <c r="AW172" i="1" s="1"/>
  <c r="AV148" i="1"/>
  <c r="AW148" i="1" s="1"/>
  <c r="AV124" i="1"/>
  <c r="AW124" i="1" s="1"/>
  <c r="AV100" i="1"/>
  <c r="AW100" i="1" s="1"/>
  <c r="AV76" i="1"/>
  <c r="AW76" i="1" s="1"/>
  <c r="AV52" i="1"/>
  <c r="AW52" i="1" s="1"/>
  <c r="AV187" i="1"/>
  <c r="AW187" i="1" s="1"/>
  <c r="AV186" i="1"/>
  <c r="AW186" i="1" s="1"/>
  <c r="AV130" i="1"/>
  <c r="AW130" i="1" s="1"/>
  <c r="AV94" i="1"/>
  <c r="AW94" i="1" s="1"/>
  <c r="AV70" i="1"/>
  <c r="AW70" i="1" s="1"/>
  <c r="AV46" i="1"/>
  <c r="AW46" i="1" s="1"/>
  <c r="AV87" i="1"/>
  <c r="AW87" i="1" s="1"/>
  <c r="AV143" i="1"/>
  <c r="AW143" i="1" s="1"/>
  <c r="AV114" i="1"/>
  <c r="AW114" i="1" s="1"/>
  <c r="AV165" i="1"/>
  <c r="AW165" i="1" s="1"/>
  <c r="AV141" i="1"/>
  <c r="AW141" i="1" s="1"/>
  <c r="AV117" i="1"/>
  <c r="AW117" i="1" s="1"/>
  <c r="AV93" i="1"/>
  <c r="AW93" i="1" s="1"/>
  <c r="AV188" i="1"/>
  <c r="AW188" i="1" s="1"/>
  <c r="AV164" i="1"/>
  <c r="AW164" i="1" s="1"/>
  <c r="AV140" i="1"/>
  <c r="AW140" i="1" s="1"/>
  <c r="AV116" i="1"/>
  <c r="AW116" i="1" s="1"/>
  <c r="AV68" i="1"/>
  <c r="AW68" i="1" s="1"/>
  <c r="AV44" i="1"/>
  <c r="AW44" i="1" s="1"/>
  <c r="AV155" i="1"/>
  <c r="AW155" i="1" s="1"/>
  <c r="AV154" i="1"/>
  <c r="AW154" i="1" s="1"/>
  <c r="AV86" i="1"/>
  <c r="AW86" i="1" s="1"/>
  <c r="AV62" i="1"/>
  <c r="AW62" i="1" s="1"/>
  <c r="AV147" i="1"/>
  <c r="AW147" i="1" s="1"/>
  <c r="AV103" i="1"/>
  <c r="AW103" i="1" s="1"/>
  <c r="AV163" i="1"/>
  <c r="AW163" i="1" s="1"/>
  <c r="AV150" i="1"/>
  <c r="AW150" i="1" s="1"/>
  <c r="AV169" i="1"/>
  <c r="AW169" i="1" s="1"/>
  <c r="AV145" i="1"/>
  <c r="AW145" i="1" s="1"/>
  <c r="AV121" i="1"/>
  <c r="AW121" i="1" s="1"/>
  <c r="AV97" i="1"/>
  <c r="AW97" i="1" s="1"/>
  <c r="AV151" i="1"/>
  <c r="AW151" i="1" s="1"/>
  <c r="AV126" i="1"/>
  <c r="AW126" i="1" s="1"/>
  <c r="AV168" i="1"/>
  <c r="AW168" i="1" s="1"/>
  <c r="AV144" i="1"/>
  <c r="AW144" i="1" s="1"/>
  <c r="AV120" i="1"/>
  <c r="AW120" i="1" s="1"/>
  <c r="AV96" i="1"/>
  <c r="AW96" i="1" s="1"/>
  <c r="AV72" i="1"/>
  <c r="AW72" i="1" s="1"/>
  <c r="AV48" i="1"/>
  <c r="AW48" i="1" s="1"/>
  <c r="AV175" i="1"/>
  <c r="AW175" i="1" s="1"/>
  <c r="AV170" i="1"/>
  <c r="AW170" i="1" s="1"/>
  <c r="AV122" i="1"/>
  <c r="AW122" i="1" s="1"/>
  <c r="AV90" i="1"/>
  <c r="AW90" i="1" s="1"/>
  <c r="AV66" i="1"/>
  <c r="AW66" i="1" s="1"/>
  <c r="AV42" i="1"/>
  <c r="AW42" i="1" s="1"/>
  <c r="AV139" i="1"/>
  <c r="AW139" i="1" s="1"/>
  <c r="AV123" i="1"/>
  <c r="AW123" i="1" s="1"/>
  <c r="AV92" i="1"/>
  <c r="AW92" i="1" s="1"/>
  <c r="AV110" i="1"/>
  <c r="AW110" i="1" s="1"/>
  <c r="AV131" i="1"/>
  <c r="AW131" i="1" s="1"/>
  <c r="AV113" i="1"/>
  <c r="AW113" i="1" s="1"/>
  <c r="AV112" i="1"/>
  <c r="AW112" i="1" s="1"/>
  <c r="AV106" i="1"/>
  <c r="AW106" i="1" s="1"/>
  <c r="AV182" i="1"/>
  <c r="AW182" i="1" s="1"/>
  <c r="AV89" i="1"/>
  <c r="AW89" i="1" s="1"/>
  <c r="AV88" i="1"/>
  <c r="AW88" i="1" s="1"/>
  <c r="AV82" i="1"/>
  <c r="AW82" i="1" s="1"/>
  <c r="AV115" i="1"/>
  <c r="AW115" i="1" s="1"/>
  <c r="AV99" i="1"/>
  <c r="AW99" i="1" s="1"/>
  <c r="AV64" i="1"/>
  <c r="AW64" i="1" s="1"/>
  <c r="AV58" i="1"/>
  <c r="AW58" i="1" s="1"/>
  <c r="AV185" i="1"/>
  <c r="AW185" i="1" s="1"/>
  <c r="AV184" i="1"/>
  <c r="AW184" i="1" s="1"/>
  <c r="AV40" i="1"/>
  <c r="AW40" i="1" s="1"/>
  <c r="AV38" i="1"/>
  <c r="AW38" i="1" s="1"/>
  <c r="AV137" i="1"/>
  <c r="AW137" i="1" s="1"/>
  <c r="AV161" i="1"/>
  <c r="AW161" i="1" s="1"/>
  <c r="AV160" i="1"/>
  <c r="AW160" i="1" s="1"/>
  <c r="AV135" i="1"/>
  <c r="AW135" i="1" s="1"/>
  <c r="AV34" i="1"/>
  <c r="AW34" i="1" s="1"/>
  <c r="AV136" i="1"/>
  <c r="AW136" i="1" s="1"/>
  <c r="AV146" i="1"/>
  <c r="AW146" i="1" s="1"/>
  <c r="AV12" i="1"/>
  <c r="AW12" i="1" s="1"/>
  <c r="AV10" i="1"/>
  <c r="AW10" i="1" s="1"/>
  <c r="AV13" i="1"/>
  <c r="AW13" i="1" s="1"/>
  <c r="AV11" i="1"/>
  <c r="AW11" i="1" s="1"/>
  <c r="C192" i="1"/>
  <c r="AV19" i="1"/>
  <c r="AW19" i="1" s="1"/>
  <c r="AV4" i="1"/>
  <c r="AW4" i="1" s="1"/>
  <c r="AV16" i="1"/>
  <c r="AW16" i="1" s="1"/>
  <c r="AV6" i="1"/>
  <c r="AW6" i="1" s="1"/>
  <c r="AV3" i="1"/>
  <c r="AV21" i="1"/>
  <c r="AW21" i="1" s="1"/>
  <c r="AV8" i="1"/>
  <c r="AW8" i="1" s="1"/>
  <c r="AV5" i="1"/>
  <c r="AW5" i="1" s="1"/>
  <c r="AV18" i="1"/>
  <c r="AW18" i="1" s="1"/>
  <c r="AV15" i="1"/>
  <c r="AW15" i="1" s="1"/>
  <c r="AV9" i="1"/>
  <c r="AW9" i="1" s="1"/>
  <c r="AV22" i="1"/>
  <c r="AW22" i="1" s="1"/>
  <c r="AV7" i="1"/>
  <c r="AW7" i="1" s="1"/>
  <c r="AV20" i="1"/>
  <c r="AW20" i="1" s="1"/>
  <c r="AV17" i="1"/>
  <c r="AW17" i="1" s="1"/>
  <c r="AV23" i="1"/>
  <c r="AW23" i="1" s="1"/>
  <c r="AV14" i="1"/>
  <c r="AW14" i="1" s="1"/>
  <c r="AV189" i="1" l="1"/>
  <c r="AW3" i="1"/>
  <c r="AW189" i="1" s="1"/>
</calcChain>
</file>

<file path=xl/sharedStrings.xml><?xml version="1.0" encoding="utf-8"?>
<sst xmlns="http://schemas.openxmlformats.org/spreadsheetml/2006/main" count="1484" uniqueCount="337">
  <si>
    <t>$1.00</t>
  </si>
  <si>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</si>
  <si>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</si>
  <si>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</si>
  <si>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</si>
  <si>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</si>
  <si>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</si>
  <si>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</si>
  <si>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</si>
  <si>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</si>
  <si>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</si>
  <si>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</si>
  <si>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</si>
  <si>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</si>
  <si>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</si>
  <si>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</si>
  <si>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</si>
  <si>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</si>
  <si>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</si>
  <si>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</si>
  <si>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</si>
  <si>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</si>
  <si>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</si>
  <si>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</si>
  <si>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</si>
  <si>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</si>
  <si>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</si>
  <si>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</si>
  <si>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</si>
  <si>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</si>
  <si>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</si>
  <si>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</si>
  <si>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</si>
  <si>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</si>
  <si>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</si>
  <si>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</si>
  <si>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</si>
  <si>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</si>
  <si>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</si>
  <si>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</si>
  <si>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</si>
  <si>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</si>
  <si>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</si>
  <si>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</si>
  <si>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</si>
  <si>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</si>
  <si>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</si>
  <si>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</si>
  <si>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</si>
  <si>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03.004.0200</t>
  </si>
  <si>
    <t>23762 302ND ST</t>
  </si>
  <si>
    <t>BELLE PLAINE MN 56011</t>
  </si>
  <si>
    <t>NWSW</t>
  </si>
  <si>
    <t>04</t>
  </si>
  <si>
    <t>112</t>
  </si>
  <si>
    <t>024</t>
  </si>
  <si>
    <t>NESW</t>
  </si>
  <si>
    <t>03.004.0210</t>
  </si>
  <si>
    <t>26525 FABOR AVE</t>
  </si>
  <si>
    <t>03.004.5000</t>
  </si>
  <si>
    <t>WAGNER,CAROL A</t>
  </si>
  <si>
    <t>28697 221ST AVE</t>
  </si>
  <si>
    <t>SWSE</t>
  </si>
  <si>
    <t>03.004.7500</t>
  </si>
  <si>
    <t>HOEFS,JOHN J</t>
  </si>
  <si>
    <t>29354 195TH AVE</t>
  </si>
  <si>
    <t>NEW PRAGUE MN 56071</t>
  </si>
  <si>
    <t>SWSW</t>
  </si>
  <si>
    <t>SESW</t>
  </si>
  <si>
    <t>03.005.5100</t>
  </si>
  <si>
    <t>14571 280TH ST W</t>
  </si>
  <si>
    <t>05</t>
  </si>
  <si>
    <t>03.005.5200</t>
  </si>
  <si>
    <t>7747 SHENANDOAH LN N</t>
  </si>
  <si>
    <t>MAPLE GROVE MN 55311</t>
  </si>
  <si>
    <t>SESE</t>
  </si>
  <si>
    <t>03.005.7500</t>
  </si>
  <si>
    <t>THEIS,BRADLEY M</t>
  </si>
  <si>
    <t>23905 366TH ST</t>
  </si>
  <si>
    <t>LE CENTER MN 56057</t>
  </si>
  <si>
    <t>03.007.2700</t>
  </si>
  <si>
    <t>RETKA,LUKE J</t>
  </si>
  <si>
    <t>31727 245TH AVE</t>
  </si>
  <si>
    <t>LE SUEUR MN 56058</t>
  </si>
  <si>
    <t>07</t>
  </si>
  <si>
    <t>NESE</t>
  </si>
  <si>
    <t>03.007.2710</t>
  </si>
  <si>
    <t>SENE</t>
  </si>
  <si>
    <t>03.007.2800</t>
  </si>
  <si>
    <t>2988 VALLEY VIEW RD</t>
  </si>
  <si>
    <t>SHAKOPEE MN 55379</t>
  </si>
  <si>
    <t>NWSE</t>
  </si>
  <si>
    <t>03.007.7600</t>
  </si>
  <si>
    <t>485 PRESERVE PATH</t>
  </si>
  <si>
    <t>WEST SAINT PAUL MN 55118</t>
  </si>
  <si>
    <t>03.008.0100</t>
  </si>
  <si>
    <t>23870 296TH LN</t>
  </si>
  <si>
    <t>08</t>
  </si>
  <si>
    <t>SWNW</t>
  </si>
  <si>
    <t>NENW</t>
  </si>
  <si>
    <t>SENW</t>
  </si>
  <si>
    <t>03.008.0200</t>
  </si>
  <si>
    <t>MEGER,GARY</t>
  </si>
  <si>
    <t>24054 296TH LN</t>
  </si>
  <si>
    <t>03.008.0300</t>
  </si>
  <si>
    <t>03.008.0400</t>
  </si>
  <si>
    <t>JOLOWSKY,CHARLES</t>
  </si>
  <si>
    <t>24040 296TH LN</t>
  </si>
  <si>
    <t>03.008.2500</t>
  </si>
  <si>
    <t>25331 296TH ST</t>
  </si>
  <si>
    <t>SWNE</t>
  </si>
  <si>
    <t>NWNE</t>
  </si>
  <si>
    <t>03.008.2600</t>
  </si>
  <si>
    <t>NENE</t>
  </si>
  <si>
    <t>03.008.2700</t>
  </si>
  <si>
    <t>STUEDEMANN,KEVIN C &amp; MEG M</t>
  </si>
  <si>
    <t>29757 231ST LN</t>
  </si>
  <si>
    <t>03.008.5000</t>
  </si>
  <si>
    <t>25400 CEDAR LN</t>
  </si>
  <si>
    <t>03.008.5100</t>
  </si>
  <si>
    <t>CONNELLY,JAMES D</t>
  </si>
  <si>
    <t>30002 235TH LN</t>
  </si>
  <si>
    <t>03.008.5200</t>
  </si>
  <si>
    <t>29754 231ST LN</t>
  </si>
  <si>
    <t>03.008.5210</t>
  </si>
  <si>
    <t>03.008.5300</t>
  </si>
  <si>
    <t>LEITCHMAN,MARY J</t>
  </si>
  <si>
    <t>29940 231ST LN</t>
  </si>
  <si>
    <t>03.008.5400</t>
  </si>
  <si>
    <t>03.008.7500</t>
  </si>
  <si>
    <t>O'CONNELL,PATRICK &amp; RITA</t>
  </si>
  <si>
    <t>24537 ST THOMAS RD</t>
  </si>
  <si>
    <t>03.008.7600</t>
  </si>
  <si>
    <t>03.008.7700</t>
  </si>
  <si>
    <t>KRAUTKREMER,CHAD E</t>
  </si>
  <si>
    <t>29687 241ST AVE</t>
  </si>
  <si>
    <t>03.008.7800</t>
  </si>
  <si>
    <t>03.008.7900</t>
  </si>
  <si>
    <t>03.008.8000</t>
  </si>
  <si>
    <t>03.009.0150</t>
  </si>
  <si>
    <t>O'CONNELL,JAMES J</t>
  </si>
  <si>
    <t>426 WASHINGTON ST E</t>
  </si>
  <si>
    <t>09</t>
  </si>
  <si>
    <t>NWNW</t>
  </si>
  <si>
    <t>03.009.0200</t>
  </si>
  <si>
    <t>GIESEN,JOSEPH J &amp; MARY A</t>
  </si>
  <si>
    <t>29490 221ST AVE</t>
  </si>
  <si>
    <t>03.009.0300</t>
  </si>
  <si>
    <t>SIREK,JOHN M</t>
  </si>
  <si>
    <t>29178 221ST AVE</t>
  </si>
  <si>
    <t>03.009.0350</t>
  </si>
  <si>
    <t>SIREK,ROGER W</t>
  </si>
  <si>
    <t>29182 221ST AVE</t>
  </si>
  <si>
    <t>03.009.0400</t>
  </si>
  <si>
    <t>03.009.0500</t>
  </si>
  <si>
    <t>03.009.2500</t>
  </si>
  <si>
    <t>29195 221ST AVE</t>
  </si>
  <si>
    <t>03.009.2510</t>
  </si>
  <si>
    <t>MILLER,DOUGLAS P &amp; DIANE M</t>
  </si>
  <si>
    <t>40464 245TH AVE</t>
  </si>
  <si>
    <t>03.009.2600</t>
  </si>
  <si>
    <t>HEDIN,RYAN E &amp; SHELLY A</t>
  </si>
  <si>
    <t>29011 221ST AVE N</t>
  </si>
  <si>
    <t>03.009.2800</t>
  </si>
  <si>
    <t>03.009.5100</t>
  </si>
  <si>
    <t>RUTT,JOHN J &amp; CATHERINE J</t>
  </si>
  <si>
    <t>22346 302ND ST</t>
  </si>
  <si>
    <t>03.009.5200</t>
  </si>
  <si>
    <t>03.009.5300</t>
  </si>
  <si>
    <t>03.009.7500</t>
  </si>
  <si>
    <t>HALLORAN,BRUCE E &amp; CATHLEEN</t>
  </si>
  <si>
    <t>22932 302ND ST</t>
  </si>
  <si>
    <t>03.009.7600</t>
  </si>
  <si>
    <t>STUEDEMANN,KEVIN C</t>
  </si>
  <si>
    <t>03.009.7700</t>
  </si>
  <si>
    <t>03.009.7850</t>
  </si>
  <si>
    <t>03.015.0100</t>
  </si>
  <si>
    <t>HALLORAN,EDWARD F &amp; DENISE</t>
  </si>
  <si>
    <t>21814 306TH ST</t>
  </si>
  <si>
    <t>15</t>
  </si>
  <si>
    <t>03.015.5000</t>
  </si>
  <si>
    <t>KROYER,RONALD F &amp; PHYLLIS J</t>
  </si>
  <si>
    <t>642 N SUTTON LAKE BLVD</t>
  </si>
  <si>
    <t>JORDAN MN 55352</t>
  </si>
  <si>
    <t>03.015.7500</t>
  </si>
  <si>
    <t>03.015.7700</t>
  </si>
  <si>
    <t>MEGER,RICHARD M &amp; LORI A</t>
  </si>
  <si>
    <t>22059 306TH ST</t>
  </si>
  <si>
    <t>03.016.0100</t>
  </si>
  <si>
    <t>16</t>
  </si>
  <si>
    <t>03.016.0300</t>
  </si>
  <si>
    <t>HALLORAN,AARON J &amp; DEBORAH A</t>
  </si>
  <si>
    <t>22600 302ND ST</t>
  </si>
  <si>
    <t>03.016.0400</t>
  </si>
  <si>
    <t>23541 302ND ST</t>
  </si>
  <si>
    <t>03.016.0500</t>
  </si>
  <si>
    <t>03.016.2500</t>
  </si>
  <si>
    <t>RUTT,GARY J &amp; SHIRLEY</t>
  </si>
  <si>
    <t>22536 302ND ST</t>
  </si>
  <si>
    <t>03.016.2600</t>
  </si>
  <si>
    <t>03.016.2700</t>
  </si>
  <si>
    <t>MEGER,WILLIAM S</t>
  </si>
  <si>
    <t>30392 221ST AVE</t>
  </si>
  <si>
    <t>03.016.2800</t>
  </si>
  <si>
    <t>MEGER,PETER J &amp; BARBARA J</t>
  </si>
  <si>
    <t>30008 221ST AVE</t>
  </si>
  <si>
    <t>03.016.2900</t>
  </si>
  <si>
    <t>MEGER,CHARLES R</t>
  </si>
  <si>
    <t>22401 302ND ST</t>
  </si>
  <si>
    <t>03.016.5000</t>
  </si>
  <si>
    <t>03.016.5100</t>
  </si>
  <si>
    <t>BINCZIK,THOMAS J &amp; DIANNE C</t>
  </si>
  <si>
    <t>22516 310TH ST</t>
  </si>
  <si>
    <t>03.016.7500</t>
  </si>
  <si>
    <t>03.017.0100</t>
  </si>
  <si>
    <t>17</t>
  </si>
  <si>
    <t>03.017.2500</t>
  </si>
  <si>
    <t>03.017.2600</t>
  </si>
  <si>
    <t>03.017.2700</t>
  </si>
  <si>
    <t>03.017.2800</t>
  </si>
  <si>
    <t>03.017.5000</t>
  </si>
  <si>
    <t>03.018.2500</t>
  </si>
  <si>
    <t>845 DEER CT NE</t>
  </si>
  <si>
    <t>MONTGOMERY MN 56069</t>
  </si>
  <si>
    <t>18</t>
  </si>
  <si>
    <t>03.018.2700</t>
  </si>
  <si>
    <t>03.018.7510</t>
  </si>
  <si>
    <t>03.020.2500</t>
  </si>
  <si>
    <t>OAK,ANDREW C &amp; BARBARA</t>
  </si>
  <si>
    <t>22921 310TH ST</t>
  </si>
  <si>
    <t>20</t>
  </si>
  <si>
    <t>03.021.0100</t>
  </si>
  <si>
    <t>21</t>
  </si>
  <si>
    <t>03.021.0200</t>
  </si>
  <si>
    <t>03.021.0300</t>
  </si>
  <si>
    <t>03.021.0400</t>
  </si>
  <si>
    <t>03.021.2500</t>
  </si>
  <si>
    <t>03.021.2600</t>
  </si>
  <si>
    <t>03.021.2700</t>
  </si>
  <si>
    <t>03.021.2800</t>
  </si>
  <si>
    <t>03.021.5000</t>
  </si>
  <si>
    <t>BROWN,PATRICK T</t>
  </si>
  <si>
    <t>365 MONTGOMERY AVE N</t>
  </si>
  <si>
    <t>03.021.5100</t>
  </si>
  <si>
    <t>03.021.5200</t>
  </si>
  <si>
    <t>03.022.0100</t>
  </si>
  <si>
    <t>22</t>
  </si>
  <si>
    <t>03.022.0200</t>
  </si>
  <si>
    <t>OHNSORG,KYLE &amp; LINDSEY</t>
  </si>
  <si>
    <t>31047 221ST AVE</t>
  </si>
  <si>
    <t>03.022.0300</t>
  </si>
  <si>
    <t>MILLER,PETER &amp; KATYANA</t>
  </si>
  <si>
    <t>31349 221ST AVE</t>
  </si>
  <si>
    <t>03.022.0310</t>
  </si>
  <si>
    <t>03.022.2500</t>
  </si>
  <si>
    <t>O'LOUGHLIN FARMS LE SUEUR LLP</t>
  </si>
  <si>
    <t>03.022.2600</t>
  </si>
  <si>
    <t>CEMENSKY,DAVID M &amp; THERESA A</t>
  </si>
  <si>
    <t>31044 211TH AVE</t>
  </si>
  <si>
    <t>03.022.5000</t>
  </si>
  <si>
    <t>MEGER,ANDREW L &amp; TRICIA</t>
  </si>
  <si>
    <t>30248 LANESBURGH DR</t>
  </si>
  <si>
    <t>03.022.5100</t>
  </si>
  <si>
    <t>03.022.5200</t>
  </si>
  <si>
    <t>GOETTL,RYAN K &amp; ASHLEY</t>
  </si>
  <si>
    <t>21594 320TH ST</t>
  </si>
  <si>
    <t>03.022.7500</t>
  </si>
  <si>
    <t>KIMMET,TERRANCE &amp; ELAINE</t>
  </si>
  <si>
    <t>21618 320TH ST</t>
  </si>
  <si>
    <t>03.022.7700</t>
  </si>
  <si>
    <t>03.023.0100</t>
  </si>
  <si>
    <t>KROYER,JAMES H &amp; MARYLOU C</t>
  </si>
  <si>
    <t>31235 211TH AVE</t>
  </si>
  <si>
    <t>23</t>
  </si>
  <si>
    <t>03.023.0200</t>
  </si>
  <si>
    <t>WAGNER,RICHARD &amp; COLLEEN</t>
  </si>
  <si>
    <t>31439 211TH AVE</t>
  </si>
  <si>
    <t>03.023.0400</t>
  </si>
  <si>
    <t>CEMENSKY,MICHAEL A &amp; SHEILA F</t>
  </si>
  <si>
    <t>32899 211TH AVE</t>
  </si>
  <si>
    <t>03.023.7500</t>
  </si>
  <si>
    <t>KARCEWSKI,DENNIS N</t>
  </si>
  <si>
    <t>31649 211TH AVE</t>
  </si>
  <si>
    <t>03.027.0200</t>
  </si>
  <si>
    <t>KIMMET,KENNETH J</t>
  </si>
  <si>
    <t>21695 320TH ST</t>
  </si>
  <si>
    <t>27</t>
  </si>
  <si>
    <t>03.027.0300</t>
  </si>
  <si>
    <t>BEELOW,MICHAEL P &amp; JAIMIE L</t>
  </si>
  <si>
    <t>32195 211ST AVE</t>
  </si>
  <si>
    <t>24</t>
  </si>
  <si>
    <t>03.027.0400</t>
  </si>
  <si>
    <t>THEUS,KRISTJAN &amp; LISA</t>
  </si>
  <si>
    <t>32165 221ST AVE</t>
  </si>
  <si>
    <t>03.027.0500</t>
  </si>
  <si>
    <t>03.027.0600</t>
  </si>
  <si>
    <t>NEISEN,KENNETH M</t>
  </si>
  <si>
    <t>10110 280TH ST W</t>
  </si>
  <si>
    <t>03.028.2600</t>
  </si>
  <si>
    <t>BOISEN,DANNY L &amp; BARBARA J</t>
  </si>
  <si>
    <t>26383 ST THOMAS RD</t>
  </si>
  <si>
    <t>28</t>
  </si>
  <si>
    <t>296TH ST</t>
  </si>
  <si>
    <t>CR 118</t>
  </si>
  <si>
    <t>CR 120</t>
  </si>
  <si>
    <t>CR 121</t>
  </si>
  <si>
    <t>CR 157</t>
  </si>
  <si>
    <t>CSAH 28</t>
  </si>
  <si>
    <t>CSAH 32</t>
  </si>
  <si>
    <t>TOTAL WATERSHED ACRES:</t>
  </si>
  <si>
    <t>LE SUEUR CTY RDS</t>
  </si>
  <si>
    <t>DERRYNANE TWP RDS</t>
  </si>
  <si>
    <t>88 SOUTH PARK AVE</t>
  </si>
  <si>
    <t>DERRYNANE TWP C/O CINDY JIRAK 31501 201ST AVE</t>
  </si>
  <si>
    <t>JDT FARMS LLC C/O JOHN SHAMP</t>
  </si>
  <si>
    <t>JH GILL FAMILY FARM LLC C/O JOSEPH H GILL</t>
  </si>
  <si>
    <t>SULLIVAN FAMILY REV LIVG TRUST C/O JOSEPHINE A SULLIVAN</t>
  </si>
  <si>
    <t>RETKA FAMILY IRREVOCABLE TRUST C/O ORRIN B &amp; JANET E RETKA</t>
  </si>
  <si>
    <t>HALLORAN LIVING TRUST, JAMES T &amp; MARY J</t>
  </si>
  <si>
    <t>GLISCZINSKI REV TRUST, JAMES</t>
  </si>
  <si>
    <t>MILLER, VALERIAN P &amp; BARBARA E MILLER FAMILY TRUST</t>
  </si>
  <si>
    <t>ENDURANCE INVESTMENTS LLC</t>
  </si>
  <si>
    <t>37852 220TH ST</t>
  </si>
  <si>
    <t>GREEN ISLE  MN  55338</t>
  </si>
  <si>
    <t>O'LOUGHLIN REV TRUST, MARY ANN</t>
  </si>
  <si>
    <t>MEGER, EUGENE &amp; EMIL MEGER JR</t>
  </si>
  <si>
    <t>RETKA ETAL, CHARLES J</t>
  </si>
  <si>
    <t>HOLDEN ETAL, A CONNELLY</t>
  </si>
  <si>
    <t>HALLORAN TRUST, KEVIN &amp; MARIA</t>
  </si>
  <si>
    <t>O'CONNELL TRUST, PATRICK &amp; RITA</t>
  </si>
  <si>
    <t>SIREK, MICHAEL W &amp; ELIZABETH A DEUTSCH</t>
  </si>
  <si>
    <t>HOLDEN TRUST, JOSEPH J</t>
  </si>
  <si>
    <t>O'CONNELL REV TRUST AGRMT, MICHAEL &amp; PAULA</t>
  </si>
  <si>
    <t>24531 ST THOMAS RD</t>
  </si>
  <si>
    <t>03.005.5000</t>
  </si>
  <si>
    <t>MARSOLAIS,TIMOTHY &amp; ALEXANDRA</t>
  </si>
  <si>
    <t>23082 288TH 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</si>
</sst>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4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5" sqref="A5:XFD6"/>
    </sheetView>
  </sheetViews>
  <sheetFormatPr defaultRowHeight="14.4" x14ac:dyDescent="0.3"/>
  <cols>
    <col min="1" max="1" width="14.6640625" style="1" customWidth="1"/>
    <col min="2" max="2" width="35.6640625" style="1" customWidth="1"/>
    <col min="3" max="3" width="42.109375" style="1" bestFit="1" customWidth="1"/>
    <col min="4" max="4" width="25.6640625" style="1" customWidth="1"/>
    <col min="5" max="5" width="20.6640625" style="1" customWidth="1"/>
    <col min="6" max="8" width="9.6640625" style="1" customWidth="1"/>
    <col min="9" max="10" width="17.6640625" style="2" customWidth="1"/>
    <col min="11" max="12" width="17.6640625" style="2" hidden="1" customWidth="1"/>
    <col min="13" max="14" width="17.6640625" style="2" customWidth="1"/>
    <col min="15" max="15" width="20.6640625" style="3" customWidth="1"/>
    <col min="16" max="16" width="13.6640625" style="4" customWidth="1"/>
    <col min="17" max="17" width="13.6640625" style="5" customWidth="1"/>
    <col min="18" max="18" width="13.6640625" style="6" customWidth="1"/>
    <col min="19" max="19" width="13.6640625" style="5" customWidth="1"/>
    <col min="20" max="20" width="13.6640625" style="7" customWidth="1"/>
    <col min="21" max="21" width="13.6640625" style="5" customWidth="1"/>
    <col min="22" max="22" width="13.6640625" style="8" customWidth="1"/>
    <col min="23" max="23" width="13.6640625" style="5" customWidth="1"/>
    <col min="24" max="24" width="17.6640625" style="2" hidden="1" customWidth="1"/>
    <col min="25" max="25" width="17.6640625" style="5" hidden="1" customWidth="1"/>
    <col min="26" max="26" width="17.6640625" style="2" hidden="1" customWidth="1"/>
    <col min="27" max="27" width="17.6640625" style="5" hidden="1" customWidth="1"/>
    <col min="28" max="28" width="17.6640625" style="9" customWidth="1"/>
    <col min="29" max="29" width="17.6640625" style="5" customWidth="1"/>
    <col min="30" max="30" width="17.6640625" style="10" customWidth="1"/>
    <col min="31" max="31" width="17.6640625" style="5" customWidth="1"/>
    <col min="32" max="32" width="17.6640625" style="2" hidden="1" customWidth="1"/>
    <col min="33" max="33" width="17.6640625" style="2" customWidth="1"/>
    <col min="34" max="34" width="17.6640625" style="5" customWidth="1"/>
    <col min="35" max="35" width="17.6640625" style="9" customWidth="1"/>
    <col min="36" max="36" width="17.6640625" style="5" customWidth="1"/>
    <col min="37" max="37" width="19.6640625" style="2" hidden="1" customWidth="1"/>
    <col min="38" max="38" width="19.6640625" style="5" hidden="1" customWidth="1"/>
    <col min="39" max="39" width="17.6640625" style="3" customWidth="1"/>
    <col min="40" max="40" width="17.6640625" style="5" customWidth="1"/>
    <col min="41" max="41" width="17.6640625" style="3" customWidth="1"/>
    <col min="42" max="42" width="17.6640625" style="5" customWidth="1"/>
    <col min="43" max="43" width="17.6640625" style="2" hidden="1" customWidth="1"/>
    <col min="44" max="44" width="17.6640625" style="5" hidden="1" customWidth="1"/>
    <col min="45" max="46" width="17.6640625" style="2" customWidth="1"/>
    <col min="47" max="47" width="17.6640625" style="5" customWidth="1"/>
    <col min="48" max="48" width="17.6640625" style="11" customWidth="1"/>
    <col min="49" max="49" width="17.6640625" style="5" customWidth="1"/>
  </cols>
  <sheetData>
    <row r="1" spans="1:49" x14ac:dyDescent="0.3">
      <c r="AN1" s="5">
        <v>4230</v>
      </c>
      <c r="AP1" s="5">
        <v>7050</v>
      </c>
      <c r="AR1" s="5" t="s">
        <v>0</v>
      </c>
      <c r="AW1" s="5" t="s">
        <v>1</v>
      </c>
    </row>
    <row r="2" spans="1:49" ht="68.099999999999994" customHeight="1" x14ac:dyDescent="0.3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/>
      <c r="L2" s="12"/>
      <c r="M2" s="12" t="s">
        <v>12</v>
      </c>
      <c r="N2" s="12" t="s">
        <v>13</v>
      </c>
      <c r="O2" s="13" t="s">
        <v>14</v>
      </c>
      <c r="P2" s="14" t="s">
        <v>15</v>
      </c>
      <c r="Q2" s="12" t="s">
        <v>16</v>
      </c>
      <c r="R2" s="15" t="s">
        <v>17</v>
      </c>
      <c r="S2" s="12" t="s">
        <v>18</v>
      </c>
      <c r="T2" s="16" t="s">
        <v>19</v>
      </c>
      <c r="U2" s="12" t="s">
        <v>20</v>
      </c>
      <c r="V2" s="17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8" t="s">
        <v>27</v>
      </c>
      <c r="AC2" s="12" t="s">
        <v>28</v>
      </c>
      <c r="AD2" s="19" t="s">
        <v>29</v>
      </c>
      <c r="AE2" s="12" t="s">
        <v>30</v>
      </c>
      <c r="AF2" s="12" t="s">
        <v>31</v>
      </c>
      <c r="AG2" s="12" t="s">
        <v>32</v>
      </c>
      <c r="AH2" s="12" t="s">
        <v>33</v>
      </c>
      <c r="AI2" s="18" t="s">
        <v>34</v>
      </c>
      <c r="AJ2" s="12" t="s">
        <v>35</v>
      </c>
      <c r="AK2" s="12" t="s">
        <v>36</v>
      </c>
      <c r="AL2" s="12" t="s">
        <v>37</v>
      </c>
      <c r="AM2" s="13" t="s">
        <v>38</v>
      </c>
      <c r="AN2" s="12" t="s">
        <v>39</v>
      </c>
      <c r="AO2" s="13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  <c r="AV2" s="12" t="s">
        <v>47</v>
      </c>
      <c r="AW2" s="12" t="s">
        <v>48</v>
      </c>
    </row>
    <row r="3" spans="1:49" x14ac:dyDescent="0.3">
      <c r="A3" s="1" t="s">
        <v>49</v>
      </c>
      <c r="B3" s="1" t="s">
        <v>318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23.61</v>
      </c>
      <c r="J3" s="2">
        <v>0.88</v>
      </c>
      <c r="K3" s="2">
        <f>SUM(M3:N3)</f>
        <v>0.67999999999999994</v>
      </c>
      <c r="L3" s="2" t="b">
        <f>IF(K3&gt;J3,1)</f>
        <v>0</v>
      </c>
      <c r="M3" s="2">
        <f t="shared" ref="M3:M66" si="0">SUM(P3,R3,T3,V3,X3,Z3,AB3,AD3,AG3,AI3,AK3)</f>
        <v>0.67999999999999994</v>
      </c>
      <c r="N3" s="2">
        <f t="shared" ref="N3:N66" si="1">SUM(O3,AF3,AM3,AO3,AQ3,AS3,AT3)</f>
        <v>0</v>
      </c>
      <c r="AB3" s="9">
        <v>0.37</v>
      </c>
      <c r="AC3" s="5">
        <v>67.249349999999993</v>
      </c>
      <c r="AD3" s="10">
        <v>0.31</v>
      </c>
      <c r="AE3" s="5">
        <v>50.710187500000004</v>
      </c>
      <c r="AN3" s="5" t="str">
        <f t="shared" ref="AN3:AN66" si="2">IF(AM3&gt;0,AM3*$AN$1,"")</f>
        <v/>
      </c>
      <c r="AP3" s="5" t="str">
        <f t="shared" ref="AP3:AP66" si="3">IF(AO3&gt;0,AO3*$AP$1,"")</f>
        <v/>
      </c>
      <c r="AR3" s="5" t="str">
        <f t="shared" ref="AR3:AR66" si="4">IF(AQ3&gt;0,AQ3*$AR$1,"")</f>
        <v/>
      </c>
      <c r="AU3" s="5">
        <f t="shared" ref="AU3:AU23" si="5">SUM(Q3,S3,U3,W3,Y3,AA3,AC3,AE3,AH3,AJ3,AL3)</f>
        <v>117.9595375</v>
      </c>
      <c r="AV3" s="11">
        <f t="shared" ref="AV3:AV9" si="6">(AU3/$AU$189)*100</f>
        <v>3.6367585440338075E-3</v>
      </c>
      <c r="AW3" s="5">
        <f t="shared" ref="AW3:AW23" si="7">(AV3/100)*$AW$1</f>
        <v>3.6367585440338073</v>
      </c>
    </row>
    <row r="4" spans="1:49" ht="15" customHeight="1" x14ac:dyDescent="0.3">
      <c r="A4" s="1" t="s">
        <v>49</v>
      </c>
      <c r="B4" s="1" t="s">
        <v>318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23.61</v>
      </c>
      <c r="J4" s="2">
        <v>21.75</v>
      </c>
      <c r="K4" s="2">
        <f t="shared" ref="K4:K67" si="8">SUM(M4:N4)</f>
        <v>13.870000000000003</v>
      </c>
      <c r="L4" s="2" t="b">
        <f t="shared" ref="L4:L67" si="9">IF(K4&gt;J4,1)</f>
        <v>0</v>
      </c>
      <c r="M4" s="2">
        <f t="shared" si="0"/>
        <v>11.850000000000003</v>
      </c>
      <c r="N4" s="2">
        <f t="shared" si="1"/>
        <v>2.02</v>
      </c>
      <c r="T4" s="7">
        <v>9.5500000000000007</v>
      </c>
      <c r="U4" s="5">
        <v>14464.668750000001</v>
      </c>
      <c r="V4" s="8">
        <v>0.21</v>
      </c>
      <c r="W4" s="5">
        <v>95.421374999999983</v>
      </c>
      <c r="AB4" s="9">
        <v>1.62</v>
      </c>
      <c r="AC4" s="5">
        <v>294.44310000000002</v>
      </c>
      <c r="AD4" s="10">
        <v>0.47</v>
      </c>
      <c r="AE4" s="5">
        <v>76.883187499999991</v>
      </c>
      <c r="AN4" s="5" t="str">
        <f t="shared" si="2"/>
        <v/>
      </c>
      <c r="AP4" s="5" t="str">
        <f t="shared" si="3"/>
        <v/>
      </c>
      <c r="AR4" s="5" t="str">
        <f t="shared" si="4"/>
        <v/>
      </c>
      <c r="AT4" s="2">
        <v>2.02</v>
      </c>
      <c r="AU4" s="5">
        <f t="shared" si="5"/>
        <v>14931.416412500001</v>
      </c>
      <c r="AV4" s="11">
        <f t="shared" si="6"/>
        <v>0.46034392270049374</v>
      </c>
      <c r="AW4" s="5">
        <f t="shared" si="7"/>
        <v>460.34392270049375</v>
      </c>
    </row>
    <row r="5" spans="1:49" x14ac:dyDescent="0.3">
      <c r="A5" s="1" t="s">
        <v>57</v>
      </c>
      <c r="B5" s="1" t="s">
        <v>319</v>
      </c>
      <c r="C5" s="1" t="s">
        <v>58</v>
      </c>
      <c r="D5" s="1" t="s">
        <v>51</v>
      </c>
      <c r="E5" s="1" t="s">
        <v>52</v>
      </c>
      <c r="F5" s="1" t="s">
        <v>53</v>
      </c>
      <c r="G5" s="1" t="s">
        <v>54</v>
      </c>
      <c r="H5" s="1" t="s">
        <v>55</v>
      </c>
      <c r="I5" s="2">
        <v>131.72</v>
      </c>
      <c r="J5" s="2">
        <v>36.58</v>
      </c>
      <c r="K5" s="2">
        <f t="shared" si="8"/>
        <v>14.15</v>
      </c>
      <c r="L5" s="2" t="b">
        <f t="shared" si="9"/>
        <v>0</v>
      </c>
      <c r="M5" s="2">
        <f t="shared" si="0"/>
        <v>14.15</v>
      </c>
      <c r="N5" s="2">
        <f t="shared" si="1"/>
        <v>0</v>
      </c>
      <c r="T5" s="7">
        <v>13.1</v>
      </c>
      <c r="U5" s="5">
        <v>19841.587500000001</v>
      </c>
      <c r="V5" s="8">
        <v>1.05</v>
      </c>
      <c r="W5" s="5">
        <v>477.10687499999989</v>
      </c>
      <c r="AN5" s="5" t="str">
        <f t="shared" si="2"/>
        <v/>
      </c>
      <c r="AP5" s="5" t="str">
        <f t="shared" si="3"/>
        <v/>
      </c>
      <c r="AR5" s="5" t="str">
        <f t="shared" si="4"/>
        <v/>
      </c>
      <c r="AU5" s="5">
        <f t="shared" si="5"/>
        <v>20318.694375000003</v>
      </c>
      <c r="AV5" s="11">
        <f t="shared" si="6"/>
        <v>0.62643671667407919</v>
      </c>
      <c r="AW5" s="5">
        <f t="shared" si="7"/>
        <v>626.43671667407921</v>
      </c>
    </row>
    <row r="6" spans="1:49" x14ac:dyDescent="0.3">
      <c r="A6" s="1" t="s">
        <v>57</v>
      </c>
      <c r="B6" s="1" t="s">
        <v>319</v>
      </c>
      <c r="C6" s="1" t="s">
        <v>58</v>
      </c>
      <c r="D6" s="1" t="s">
        <v>51</v>
      </c>
      <c r="E6" s="1" t="s">
        <v>56</v>
      </c>
      <c r="F6" s="1" t="s">
        <v>53</v>
      </c>
      <c r="G6" s="1" t="s">
        <v>54</v>
      </c>
      <c r="H6" s="1" t="s">
        <v>55</v>
      </c>
      <c r="I6" s="2">
        <v>131.72</v>
      </c>
      <c r="J6" s="2">
        <v>15.45</v>
      </c>
      <c r="K6" s="2">
        <f t="shared" si="8"/>
        <v>6</v>
      </c>
      <c r="L6" s="2" t="b">
        <f t="shared" si="9"/>
        <v>0</v>
      </c>
      <c r="M6" s="2">
        <f t="shared" si="0"/>
        <v>6</v>
      </c>
      <c r="N6" s="2">
        <f t="shared" si="1"/>
        <v>0</v>
      </c>
      <c r="T6" s="7">
        <v>5.31</v>
      </c>
      <c r="U6" s="5">
        <v>8042.6587499999996</v>
      </c>
      <c r="V6" s="8">
        <v>0.69</v>
      </c>
      <c r="W6" s="5">
        <v>313.52737499999989</v>
      </c>
      <c r="AN6" s="5" t="str">
        <f t="shared" si="2"/>
        <v/>
      </c>
      <c r="AP6" s="5" t="str">
        <f t="shared" si="3"/>
        <v/>
      </c>
      <c r="AR6" s="5" t="str">
        <f t="shared" si="4"/>
        <v/>
      </c>
      <c r="AU6" s="5">
        <f t="shared" si="5"/>
        <v>8356.1861250000002</v>
      </c>
      <c r="AV6" s="11">
        <f t="shared" si="6"/>
        <v>0.2576258938420346</v>
      </c>
      <c r="AW6" s="5">
        <f t="shared" si="7"/>
        <v>257.6258938420346</v>
      </c>
    </row>
    <row r="7" spans="1:49" x14ac:dyDescent="0.3">
      <c r="A7" s="1" t="s">
        <v>59</v>
      </c>
      <c r="B7" s="1" t="s">
        <v>60</v>
      </c>
      <c r="C7" s="1" t="s">
        <v>61</v>
      </c>
      <c r="D7" s="1" t="s">
        <v>51</v>
      </c>
      <c r="E7" s="1" t="s">
        <v>62</v>
      </c>
      <c r="F7" s="1" t="s">
        <v>53</v>
      </c>
      <c r="G7" s="1" t="s">
        <v>54</v>
      </c>
      <c r="H7" s="1" t="s">
        <v>55</v>
      </c>
      <c r="I7" s="2">
        <v>155</v>
      </c>
      <c r="J7" s="2">
        <v>38.28</v>
      </c>
      <c r="K7" s="2">
        <f t="shared" si="8"/>
        <v>6.88</v>
      </c>
      <c r="L7" s="2" t="b">
        <f t="shared" si="9"/>
        <v>0</v>
      </c>
      <c r="M7" s="2">
        <f t="shared" si="0"/>
        <v>6.88</v>
      </c>
      <c r="N7" s="2">
        <f t="shared" si="1"/>
        <v>0</v>
      </c>
      <c r="R7" s="6">
        <v>0.3</v>
      </c>
      <c r="S7" s="5">
        <v>786.71249999999998</v>
      </c>
      <c r="T7" s="7">
        <v>4.57</v>
      </c>
      <c r="U7" s="5">
        <v>6921.8362500000003</v>
      </c>
      <c r="V7" s="8">
        <v>2</v>
      </c>
      <c r="W7" s="5">
        <v>908.77499999999986</v>
      </c>
      <c r="AD7" s="10">
        <v>0.01</v>
      </c>
      <c r="AE7" s="5">
        <v>1.6358124999999999</v>
      </c>
      <c r="AN7" s="5" t="str">
        <f t="shared" si="2"/>
        <v/>
      </c>
      <c r="AP7" s="5" t="str">
        <f t="shared" si="3"/>
        <v/>
      </c>
      <c r="AR7" s="5" t="str">
        <f t="shared" si="4"/>
        <v/>
      </c>
      <c r="AU7" s="5">
        <f t="shared" si="5"/>
        <v>8618.9595625000002</v>
      </c>
      <c r="AV7" s="11">
        <f t="shared" si="6"/>
        <v>0.26572734595202835</v>
      </c>
      <c r="AW7" s="5">
        <f t="shared" si="7"/>
        <v>265.72734595202832</v>
      </c>
    </row>
    <row r="8" spans="1:49" x14ac:dyDescent="0.3">
      <c r="A8" s="1" t="s">
        <v>63</v>
      </c>
      <c r="B8" s="1" t="s">
        <v>64</v>
      </c>
      <c r="C8" s="1" t="s">
        <v>65</v>
      </c>
      <c r="D8" s="1" t="s">
        <v>66</v>
      </c>
      <c r="E8" s="1" t="s">
        <v>67</v>
      </c>
      <c r="F8" s="1" t="s">
        <v>53</v>
      </c>
      <c r="G8" s="1" t="s">
        <v>54</v>
      </c>
      <c r="H8" s="1" t="s">
        <v>55</v>
      </c>
      <c r="I8" s="2">
        <v>80</v>
      </c>
      <c r="J8" s="2">
        <v>38.03</v>
      </c>
      <c r="K8" s="2">
        <f t="shared" si="8"/>
        <v>31.35</v>
      </c>
      <c r="L8" s="2" t="b">
        <f t="shared" si="9"/>
        <v>0</v>
      </c>
      <c r="M8" s="2">
        <f t="shared" si="0"/>
        <v>31.35</v>
      </c>
      <c r="N8" s="2">
        <f t="shared" si="1"/>
        <v>0</v>
      </c>
      <c r="R8" s="6">
        <v>17.920000000000002</v>
      </c>
      <c r="S8" s="5">
        <v>46992.960000000006</v>
      </c>
      <c r="T8" s="7">
        <v>10.4</v>
      </c>
      <c r="U8" s="5">
        <v>15739.1175</v>
      </c>
      <c r="V8" s="8">
        <v>3.03</v>
      </c>
      <c r="W8" s="5">
        <v>1314.4781250000001</v>
      </c>
      <c r="AN8" s="5" t="str">
        <f t="shared" si="2"/>
        <v/>
      </c>
      <c r="AP8" s="5" t="str">
        <f t="shared" si="3"/>
        <v/>
      </c>
      <c r="AR8" s="5" t="str">
        <f t="shared" si="4"/>
        <v/>
      </c>
      <c r="AU8" s="5">
        <f t="shared" si="5"/>
        <v>64046.555625000008</v>
      </c>
      <c r="AV8" s="11">
        <f t="shared" si="6"/>
        <v>1.9745911464357451</v>
      </c>
      <c r="AW8" s="5">
        <f t="shared" si="7"/>
        <v>1974.591146435745</v>
      </c>
    </row>
    <row r="9" spans="1:49" x14ac:dyDescent="0.3">
      <c r="A9" s="1" t="s">
        <v>63</v>
      </c>
      <c r="B9" s="1" t="s">
        <v>64</v>
      </c>
      <c r="C9" s="1" t="s">
        <v>65</v>
      </c>
      <c r="D9" s="1" t="s">
        <v>66</v>
      </c>
      <c r="E9" s="1" t="s">
        <v>68</v>
      </c>
      <c r="F9" s="1" t="s">
        <v>53</v>
      </c>
      <c r="G9" s="1" t="s">
        <v>54</v>
      </c>
      <c r="H9" s="1" t="s">
        <v>55</v>
      </c>
      <c r="I9" s="2">
        <v>80</v>
      </c>
      <c r="J9" s="2">
        <v>36.83</v>
      </c>
      <c r="K9" s="2">
        <f t="shared" si="8"/>
        <v>36.809999999999995</v>
      </c>
      <c r="L9" s="2" t="b">
        <f t="shared" si="9"/>
        <v>0</v>
      </c>
      <c r="M9" s="2">
        <f t="shared" si="0"/>
        <v>36.809999999999995</v>
      </c>
      <c r="N9" s="2">
        <f t="shared" si="1"/>
        <v>0</v>
      </c>
      <c r="R9" s="6">
        <v>21.11</v>
      </c>
      <c r="S9" s="5">
        <v>55358.33625</v>
      </c>
      <c r="T9" s="7">
        <v>15.65</v>
      </c>
      <c r="U9" s="5">
        <v>23703.881249999999</v>
      </c>
      <c r="V9" s="8">
        <v>0.05</v>
      </c>
      <c r="W9" s="5">
        <v>22.719374999999999</v>
      </c>
      <c r="AN9" s="5" t="str">
        <f t="shared" si="2"/>
        <v/>
      </c>
      <c r="AP9" s="5" t="str">
        <f t="shared" si="3"/>
        <v/>
      </c>
      <c r="AR9" s="5" t="str">
        <f t="shared" si="4"/>
        <v/>
      </c>
      <c r="AU9" s="5">
        <f t="shared" si="5"/>
        <v>79084.936874999999</v>
      </c>
      <c r="AV9" s="11">
        <f t="shared" si="6"/>
        <v>2.438232854927314</v>
      </c>
      <c r="AW9" s="5">
        <f t="shared" si="7"/>
        <v>2438.2328549273138</v>
      </c>
    </row>
    <row r="10" spans="1:49" x14ac:dyDescent="0.3">
      <c r="A10" s="1" t="s">
        <v>334</v>
      </c>
      <c r="B10" s="1" t="s">
        <v>335</v>
      </c>
      <c r="C10" s="1" t="s">
        <v>336</v>
      </c>
      <c r="D10" s="1" t="s">
        <v>51</v>
      </c>
      <c r="E10" s="1" t="s">
        <v>67</v>
      </c>
      <c r="F10" s="1" t="s">
        <v>53</v>
      </c>
      <c r="G10" s="1" t="s">
        <v>54</v>
      </c>
      <c r="H10" s="1" t="s">
        <v>55</v>
      </c>
      <c r="I10" s="2">
        <v>19.2</v>
      </c>
      <c r="J10" s="2">
        <v>0.7</v>
      </c>
      <c r="M10" s="2">
        <f t="shared" si="0"/>
        <v>0.7</v>
      </c>
      <c r="N10" s="2">
        <f t="shared" si="1"/>
        <v>0</v>
      </c>
      <c r="T10" s="7">
        <v>0.37</v>
      </c>
      <c r="U10" s="5">
        <v>558.89662499999997</v>
      </c>
      <c r="V10" s="8">
        <v>0.33</v>
      </c>
      <c r="W10" s="5">
        <v>151.76542499999999</v>
      </c>
      <c r="AU10" s="5">
        <f t="shared" ref="AU10:AU13" si="10">SUM(Q10,S10,U10,W10,Y10,AA10,AC10,AE10,AH10,AJ10,AL10)</f>
        <v>710.66204999999991</v>
      </c>
      <c r="AV10" s="11">
        <f t="shared" ref="AV10:AV13" si="11">(AU10/$AU$189)*100</f>
        <v>2.1910108644314415E-2</v>
      </c>
      <c r="AW10" s="5">
        <f t="shared" ref="AW10:AW13" si="12">(AV10/100)*$AW$1</f>
        <v>21.910108644314416</v>
      </c>
    </row>
    <row r="11" spans="1:49" x14ac:dyDescent="0.3">
      <c r="A11" s="1" t="s">
        <v>334</v>
      </c>
      <c r="B11" s="1" t="s">
        <v>335</v>
      </c>
      <c r="C11" s="1" t="s">
        <v>336</v>
      </c>
      <c r="D11" s="1" t="s">
        <v>51</v>
      </c>
      <c r="E11" s="1" t="s">
        <v>68</v>
      </c>
      <c r="F11" s="1" t="s">
        <v>53</v>
      </c>
      <c r="G11" s="1" t="s">
        <v>54</v>
      </c>
      <c r="H11" s="1" t="s">
        <v>55</v>
      </c>
      <c r="I11" s="2">
        <v>19.2</v>
      </c>
      <c r="J11" s="2">
        <v>0.97</v>
      </c>
      <c r="M11" s="2">
        <f t="shared" si="0"/>
        <v>0.97</v>
      </c>
      <c r="N11" s="2">
        <f t="shared" si="1"/>
        <v>0</v>
      </c>
      <c r="T11" s="7">
        <v>0.97</v>
      </c>
      <c r="U11" s="5">
        <v>1469.18625</v>
      </c>
      <c r="AU11" s="5">
        <f t="shared" si="10"/>
        <v>1469.18625</v>
      </c>
      <c r="AV11" s="11">
        <f t="shared" si="11"/>
        <v>4.5295834153846935E-2</v>
      </c>
      <c r="AW11" s="5">
        <f t="shared" si="12"/>
        <v>45.29583415384694</v>
      </c>
    </row>
    <row r="12" spans="1:49" x14ac:dyDescent="0.3">
      <c r="A12" s="1" t="s">
        <v>334</v>
      </c>
      <c r="B12" s="1" t="s">
        <v>335</v>
      </c>
      <c r="C12" s="1" t="s">
        <v>336</v>
      </c>
      <c r="D12" s="1" t="s">
        <v>51</v>
      </c>
      <c r="E12" s="1" t="s">
        <v>52</v>
      </c>
      <c r="F12" s="1" t="s">
        <v>53</v>
      </c>
      <c r="G12" s="1" t="s">
        <v>54</v>
      </c>
      <c r="H12" s="1" t="s">
        <v>55</v>
      </c>
      <c r="I12" s="2">
        <v>19.2</v>
      </c>
      <c r="J12" s="2">
        <v>0.43300000000000005</v>
      </c>
      <c r="M12" s="2">
        <f t="shared" si="0"/>
        <v>0.43300000000000005</v>
      </c>
      <c r="N12" s="2">
        <f t="shared" si="1"/>
        <v>0</v>
      </c>
      <c r="T12" s="7">
        <v>0.40500000000000003</v>
      </c>
      <c r="U12" s="5">
        <v>613.42312500000003</v>
      </c>
      <c r="V12" s="8">
        <v>2.8000000000000001E-2</v>
      </c>
      <c r="W12" s="5">
        <v>12.722849999999999</v>
      </c>
      <c r="AU12" s="5">
        <f t="shared" si="10"/>
        <v>626.14597500000002</v>
      </c>
      <c r="AV12" s="11">
        <f t="shared" si="11"/>
        <v>1.9304430762062192E-2</v>
      </c>
      <c r="AW12" s="5">
        <f t="shared" si="12"/>
        <v>19.304430762062193</v>
      </c>
    </row>
    <row r="13" spans="1:49" x14ac:dyDescent="0.3">
      <c r="A13" s="1" t="s">
        <v>334</v>
      </c>
      <c r="B13" s="1" t="s">
        <v>335</v>
      </c>
      <c r="C13" s="1" t="s">
        <v>336</v>
      </c>
      <c r="D13" s="1" t="s">
        <v>51</v>
      </c>
      <c r="E13" s="1" t="s">
        <v>56</v>
      </c>
      <c r="F13" s="1" t="s">
        <v>53</v>
      </c>
      <c r="G13" s="1" t="s">
        <v>54</v>
      </c>
      <c r="H13" s="1" t="s">
        <v>55</v>
      </c>
      <c r="I13" s="2">
        <v>19.2</v>
      </c>
      <c r="J13" s="2">
        <v>0.96</v>
      </c>
      <c r="M13" s="2">
        <f t="shared" si="0"/>
        <v>0.96</v>
      </c>
      <c r="N13" s="2">
        <f t="shared" si="1"/>
        <v>0</v>
      </c>
      <c r="T13" s="7">
        <v>0.96</v>
      </c>
      <c r="U13" s="5">
        <v>1454.04</v>
      </c>
      <c r="AU13" s="5">
        <f t="shared" si="10"/>
        <v>1454.04</v>
      </c>
      <c r="AV13" s="11">
        <f t="shared" si="11"/>
        <v>4.4828866791436141E-2</v>
      </c>
      <c r="AW13" s="5">
        <f t="shared" si="12"/>
        <v>44.828866791436141</v>
      </c>
    </row>
    <row r="14" spans="1:49" x14ac:dyDescent="0.3">
      <c r="A14" s="1" t="s">
        <v>69</v>
      </c>
      <c r="B14" s="1" t="s">
        <v>320</v>
      </c>
      <c r="C14" s="1" t="s">
        <v>70</v>
      </c>
      <c r="D14" s="1" t="s">
        <v>51</v>
      </c>
      <c r="E14" s="1" t="s">
        <v>62</v>
      </c>
      <c r="F14" s="1" t="s">
        <v>71</v>
      </c>
      <c r="G14" s="1" t="s">
        <v>54</v>
      </c>
      <c r="H14" s="1" t="s">
        <v>55</v>
      </c>
      <c r="I14" s="2">
        <v>80.27</v>
      </c>
      <c r="J14" s="2">
        <v>39.89</v>
      </c>
      <c r="K14" s="2">
        <f t="shared" si="8"/>
        <v>17.190000000000001</v>
      </c>
      <c r="L14" s="2" t="b">
        <f t="shared" si="9"/>
        <v>0</v>
      </c>
      <c r="M14" s="2">
        <f t="shared" si="0"/>
        <v>17.190000000000001</v>
      </c>
      <c r="N14" s="2">
        <f t="shared" si="1"/>
        <v>0</v>
      </c>
      <c r="R14" s="6">
        <v>7.48</v>
      </c>
      <c r="S14" s="5">
        <v>11208.78</v>
      </c>
      <c r="T14" s="7">
        <v>7.37</v>
      </c>
      <c r="U14" s="5">
        <v>6378.7349999999997</v>
      </c>
      <c r="V14" s="8">
        <v>2.34</v>
      </c>
      <c r="W14" s="5">
        <v>607.5809999999999</v>
      </c>
      <c r="AN14" s="5" t="str">
        <f t="shared" si="2"/>
        <v/>
      </c>
      <c r="AP14" s="5" t="str">
        <f t="shared" si="3"/>
        <v/>
      </c>
      <c r="AR14" s="5" t="str">
        <f t="shared" si="4"/>
        <v/>
      </c>
      <c r="AU14" s="5">
        <f t="shared" si="5"/>
        <v>18195.095999999998</v>
      </c>
      <c r="AV14" s="11">
        <f t="shared" ref="AV14:AV77" si="13">(AU14/$AU$189)*100</f>
        <v>0.56096499053766924</v>
      </c>
      <c r="AW14" s="5">
        <f t="shared" si="7"/>
        <v>560.96499053766922</v>
      </c>
    </row>
    <row r="15" spans="1:49" x14ac:dyDescent="0.3">
      <c r="A15" s="1" t="s">
        <v>72</v>
      </c>
      <c r="B15" s="1" t="s">
        <v>314</v>
      </c>
      <c r="C15" s="1" t="s">
        <v>73</v>
      </c>
      <c r="D15" s="1" t="s">
        <v>74</v>
      </c>
      <c r="E15" s="1" t="s">
        <v>75</v>
      </c>
      <c r="F15" s="1" t="s">
        <v>71</v>
      </c>
      <c r="G15" s="1" t="s">
        <v>54</v>
      </c>
      <c r="H15" s="1" t="s">
        <v>55</v>
      </c>
      <c r="I15" s="2">
        <v>60.53</v>
      </c>
      <c r="J15" s="2">
        <v>39.82</v>
      </c>
      <c r="K15" s="2">
        <f t="shared" si="8"/>
        <v>6.2600000000000007</v>
      </c>
      <c r="L15" s="2" t="b">
        <f t="shared" si="9"/>
        <v>0</v>
      </c>
      <c r="M15" s="2">
        <f t="shared" si="0"/>
        <v>6.2600000000000007</v>
      </c>
      <c r="N15" s="2">
        <f t="shared" si="1"/>
        <v>0</v>
      </c>
      <c r="R15" s="6">
        <v>1.5</v>
      </c>
      <c r="S15" s="5">
        <v>2247.75</v>
      </c>
      <c r="T15" s="7">
        <v>4.7300000000000004</v>
      </c>
      <c r="U15" s="5">
        <v>4093.815000000001</v>
      </c>
      <c r="V15" s="8">
        <v>0.03</v>
      </c>
      <c r="W15" s="5">
        <v>7.7894999999999994</v>
      </c>
      <c r="AN15" s="5" t="str">
        <f t="shared" si="2"/>
        <v/>
      </c>
      <c r="AP15" s="5" t="str">
        <f t="shared" si="3"/>
        <v/>
      </c>
      <c r="AR15" s="5" t="str">
        <f t="shared" si="4"/>
        <v/>
      </c>
      <c r="AU15" s="5">
        <f t="shared" si="5"/>
        <v>6349.3545000000004</v>
      </c>
      <c r="AV15" s="11">
        <f t="shared" si="13"/>
        <v>0.19575415194362308</v>
      </c>
      <c r="AW15" s="5">
        <f t="shared" si="7"/>
        <v>195.75415194362307</v>
      </c>
    </row>
    <row r="16" spans="1:49" x14ac:dyDescent="0.3">
      <c r="A16" s="1" t="s">
        <v>76</v>
      </c>
      <c r="B16" s="1" t="s">
        <v>77</v>
      </c>
      <c r="C16" s="1" t="s">
        <v>78</v>
      </c>
      <c r="D16" s="1" t="s">
        <v>79</v>
      </c>
      <c r="E16" s="1" t="s">
        <v>68</v>
      </c>
      <c r="F16" s="1" t="s">
        <v>71</v>
      </c>
      <c r="G16" s="1" t="s">
        <v>54</v>
      </c>
      <c r="H16" s="1" t="s">
        <v>55</v>
      </c>
      <c r="I16" s="2">
        <v>111.25</v>
      </c>
      <c r="J16" s="2">
        <v>39.15</v>
      </c>
      <c r="K16" s="2">
        <f t="shared" si="8"/>
        <v>2.08</v>
      </c>
      <c r="L16" s="2" t="b">
        <f t="shared" si="9"/>
        <v>0</v>
      </c>
      <c r="M16" s="2">
        <f t="shared" si="0"/>
        <v>2.08</v>
      </c>
      <c r="N16" s="2">
        <f t="shared" si="1"/>
        <v>0</v>
      </c>
      <c r="V16" s="8">
        <v>2.08</v>
      </c>
      <c r="W16" s="5">
        <v>540.072</v>
      </c>
      <c r="AN16" s="5" t="str">
        <f t="shared" si="2"/>
        <v/>
      </c>
      <c r="AP16" s="5" t="str">
        <f t="shared" si="3"/>
        <v/>
      </c>
      <c r="AR16" s="5" t="str">
        <f t="shared" si="4"/>
        <v/>
      </c>
      <c r="AU16" s="5">
        <f t="shared" si="5"/>
        <v>540.072</v>
      </c>
      <c r="AV16" s="11">
        <f t="shared" si="13"/>
        <v>1.6650721951104855E-2</v>
      </c>
      <c r="AW16" s="5">
        <f t="shared" si="7"/>
        <v>16.650721951104853</v>
      </c>
    </row>
    <row r="17" spans="1:49" s="41" customFormat="1" x14ac:dyDescent="0.3">
      <c r="A17" s="1" t="s">
        <v>80</v>
      </c>
      <c r="B17" s="30" t="s">
        <v>81</v>
      </c>
      <c r="C17" s="30" t="s">
        <v>82</v>
      </c>
      <c r="D17" s="30" t="s">
        <v>83</v>
      </c>
      <c r="E17" s="30" t="s">
        <v>62</v>
      </c>
      <c r="F17" s="30" t="s">
        <v>84</v>
      </c>
      <c r="G17" s="30" t="s">
        <v>54</v>
      </c>
      <c r="H17" s="30" t="s">
        <v>55</v>
      </c>
      <c r="I17" s="31">
        <v>120</v>
      </c>
      <c r="J17" s="31">
        <v>39.6</v>
      </c>
      <c r="K17" s="31">
        <f t="shared" si="8"/>
        <v>23.98</v>
      </c>
      <c r="L17" s="31" t="b">
        <f t="shared" si="9"/>
        <v>0</v>
      </c>
      <c r="M17" s="31">
        <f t="shared" si="0"/>
        <v>22.43</v>
      </c>
      <c r="N17" s="31">
        <f t="shared" si="1"/>
        <v>1.5499999999999998</v>
      </c>
      <c r="O17" s="32"/>
      <c r="P17" s="33">
        <v>8.0500000000000007</v>
      </c>
      <c r="Q17" s="34">
        <v>15914.85</v>
      </c>
      <c r="R17" s="35">
        <v>14.38</v>
      </c>
      <c r="S17" s="34">
        <v>21548.43</v>
      </c>
      <c r="T17" s="36"/>
      <c r="U17" s="34"/>
      <c r="V17" s="37"/>
      <c r="W17" s="34"/>
      <c r="X17" s="31"/>
      <c r="Y17" s="34"/>
      <c r="Z17" s="31"/>
      <c r="AA17" s="34"/>
      <c r="AB17" s="38"/>
      <c r="AC17" s="34"/>
      <c r="AD17" s="39"/>
      <c r="AE17" s="34"/>
      <c r="AF17" s="31"/>
      <c r="AG17" s="31"/>
      <c r="AH17" s="34"/>
      <c r="AI17" s="38"/>
      <c r="AJ17" s="34"/>
      <c r="AK17" s="31"/>
      <c r="AL17" s="34"/>
      <c r="AM17" s="32"/>
      <c r="AN17" s="34" t="str">
        <f t="shared" si="2"/>
        <v/>
      </c>
      <c r="AO17" s="32">
        <v>0.56999999999999995</v>
      </c>
      <c r="AP17" s="34">
        <f t="shared" si="3"/>
        <v>4018.4999999999995</v>
      </c>
      <c r="AQ17" s="31"/>
      <c r="AR17" s="34" t="str">
        <f t="shared" si="4"/>
        <v/>
      </c>
      <c r="AS17" s="31">
        <v>0.98</v>
      </c>
      <c r="AT17" s="31"/>
      <c r="AU17" s="34">
        <f t="shared" si="5"/>
        <v>37463.279999999999</v>
      </c>
      <c r="AV17" s="40">
        <f t="shared" si="13"/>
        <v>1.1550138845494444</v>
      </c>
      <c r="AW17" s="34">
        <f t="shared" si="7"/>
        <v>1155.0138845494446</v>
      </c>
    </row>
    <row r="18" spans="1:49" s="41" customFormat="1" x14ac:dyDescent="0.3">
      <c r="A18" s="1" t="s">
        <v>80</v>
      </c>
      <c r="B18" s="30" t="s">
        <v>81</v>
      </c>
      <c r="C18" s="30" t="s">
        <v>82</v>
      </c>
      <c r="D18" s="30" t="s">
        <v>83</v>
      </c>
      <c r="E18" s="30" t="s">
        <v>75</v>
      </c>
      <c r="F18" s="30" t="s">
        <v>84</v>
      </c>
      <c r="G18" s="30" t="s">
        <v>54</v>
      </c>
      <c r="H18" s="30" t="s">
        <v>55</v>
      </c>
      <c r="I18" s="31">
        <v>120</v>
      </c>
      <c r="J18" s="31">
        <v>38.15</v>
      </c>
      <c r="K18" s="31">
        <f t="shared" si="8"/>
        <v>38.15</v>
      </c>
      <c r="L18" s="31" t="b">
        <f t="shared" si="9"/>
        <v>0</v>
      </c>
      <c r="M18" s="31">
        <f t="shared" si="0"/>
        <v>35.54</v>
      </c>
      <c r="N18" s="31">
        <f t="shared" si="1"/>
        <v>2.6100000000000003</v>
      </c>
      <c r="O18" s="32"/>
      <c r="P18" s="33">
        <v>8.18</v>
      </c>
      <c r="Q18" s="34">
        <v>16171.86</v>
      </c>
      <c r="R18" s="35">
        <v>22.96</v>
      </c>
      <c r="S18" s="34">
        <v>34405.56</v>
      </c>
      <c r="T18" s="36">
        <v>4.4000000000000004</v>
      </c>
      <c r="U18" s="34">
        <v>3808.2</v>
      </c>
      <c r="V18" s="37"/>
      <c r="W18" s="34"/>
      <c r="X18" s="31"/>
      <c r="Y18" s="34"/>
      <c r="Z18" s="31"/>
      <c r="AA18" s="34"/>
      <c r="AB18" s="38"/>
      <c r="AC18" s="34"/>
      <c r="AD18" s="39"/>
      <c r="AE18" s="34"/>
      <c r="AF18" s="31"/>
      <c r="AG18" s="31"/>
      <c r="AH18" s="34"/>
      <c r="AI18" s="38"/>
      <c r="AJ18" s="34"/>
      <c r="AK18" s="31"/>
      <c r="AL18" s="34"/>
      <c r="AM18" s="32"/>
      <c r="AN18" s="34" t="str">
        <f t="shared" si="2"/>
        <v/>
      </c>
      <c r="AO18" s="32">
        <v>1.04</v>
      </c>
      <c r="AP18" s="34">
        <f t="shared" si="3"/>
        <v>7332</v>
      </c>
      <c r="AQ18" s="31"/>
      <c r="AR18" s="34" t="str">
        <f t="shared" si="4"/>
        <v/>
      </c>
      <c r="AS18" s="31">
        <v>1.57</v>
      </c>
      <c r="AT18" s="31"/>
      <c r="AU18" s="34">
        <f t="shared" si="5"/>
        <v>54385.619999999995</v>
      </c>
      <c r="AV18" s="40">
        <f t="shared" si="13"/>
        <v>1.6767390954510641</v>
      </c>
      <c r="AW18" s="34">
        <f t="shared" si="7"/>
        <v>1676.739095451064</v>
      </c>
    </row>
    <row r="19" spans="1:49" s="41" customFormat="1" x14ac:dyDescent="0.3">
      <c r="A19" s="1" t="s">
        <v>80</v>
      </c>
      <c r="B19" s="30" t="s">
        <v>81</v>
      </c>
      <c r="C19" s="30" t="s">
        <v>82</v>
      </c>
      <c r="D19" s="30" t="s">
        <v>83</v>
      </c>
      <c r="E19" s="30" t="s">
        <v>85</v>
      </c>
      <c r="F19" s="30" t="s">
        <v>84</v>
      </c>
      <c r="G19" s="30" t="s">
        <v>54</v>
      </c>
      <c r="H19" s="30" t="s">
        <v>55</v>
      </c>
      <c r="I19" s="31">
        <v>120</v>
      </c>
      <c r="J19" s="31">
        <v>36.590000000000003</v>
      </c>
      <c r="K19" s="31">
        <f t="shared" si="8"/>
        <v>30.3</v>
      </c>
      <c r="L19" s="31" t="b">
        <f t="shared" si="9"/>
        <v>0</v>
      </c>
      <c r="M19" s="31">
        <f t="shared" si="0"/>
        <v>30.21</v>
      </c>
      <c r="N19" s="31">
        <f t="shared" si="1"/>
        <v>0.09</v>
      </c>
      <c r="O19" s="32"/>
      <c r="P19" s="33"/>
      <c r="Q19" s="34"/>
      <c r="R19" s="35">
        <v>9.33</v>
      </c>
      <c r="S19" s="34">
        <v>13981.004999999999</v>
      </c>
      <c r="T19" s="36">
        <v>20.88</v>
      </c>
      <c r="U19" s="34">
        <v>18071.64</v>
      </c>
      <c r="V19" s="37"/>
      <c r="W19" s="34"/>
      <c r="X19" s="31"/>
      <c r="Y19" s="34"/>
      <c r="Z19" s="31"/>
      <c r="AA19" s="34"/>
      <c r="AB19" s="38"/>
      <c r="AC19" s="34"/>
      <c r="AD19" s="39"/>
      <c r="AE19" s="34"/>
      <c r="AF19" s="31"/>
      <c r="AG19" s="31"/>
      <c r="AH19" s="34"/>
      <c r="AI19" s="38"/>
      <c r="AJ19" s="34"/>
      <c r="AK19" s="31"/>
      <c r="AL19" s="34"/>
      <c r="AM19" s="32"/>
      <c r="AN19" s="34" t="str">
        <f t="shared" si="2"/>
        <v/>
      </c>
      <c r="AO19" s="32">
        <v>0.04</v>
      </c>
      <c r="AP19" s="34">
        <f t="shared" si="3"/>
        <v>282</v>
      </c>
      <c r="AQ19" s="31"/>
      <c r="AR19" s="34" t="str">
        <f t="shared" si="4"/>
        <v/>
      </c>
      <c r="AS19" s="31">
        <v>0.05</v>
      </c>
      <c r="AT19" s="31"/>
      <c r="AU19" s="34">
        <f t="shared" si="5"/>
        <v>32052.644999999997</v>
      </c>
      <c r="AV19" s="40">
        <f t="shared" si="13"/>
        <v>0.98820098004057089</v>
      </c>
      <c r="AW19" s="34">
        <f t="shared" si="7"/>
        <v>988.20098004057093</v>
      </c>
    </row>
    <row r="20" spans="1:49" x14ac:dyDescent="0.3">
      <c r="A20" s="1" t="s">
        <v>86</v>
      </c>
      <c r="B20" s="1" t="s">
        <v>321</v>
      </c>
      <c r="C20" s="1" t="s">
        <v>322</v>
      </c>
      <c r="D20" s="1" t="s">
        <v>323</v>
      </c>
      <c r="E20" s="1" t="s">
        <v>87</v>
      </c>
      <c r="F20" s="1" t="s">
        <v>84</v>
      </c>
      <c r="G20" s="1" t="s">
        <v>54</v>
      </c>
      <c r="H20" s="1" t="s">
        <v>55</v>
      </c>
      <c r="I20" s="2">
        <v>40</v>
      </c>
      <c r="J20" s="2">
        <v>37.57</v>
      </c>
      <c r="K20" s="2">
        <f t="shared" si="8"/>
        <v>6.12</v>
      </c>
      <c r="L20" s="2" t="b">
        <f t="shared" si="9"/>
        <v>0</v>
      </c>
      <c r="M20" s="2">
        <f t="shared" si="0"/>
        <v>6.12</v>
      </c>
      <c r="N20" s="2">
        <f t="shared" si="1"/>
        <v>0</v>
      </c>
      <c r="R20" s="6">
        <v>0.93</v>
      </c>
      <c r="S20" s="5">
        <v>1393.605</v>
      </c>
      <c r="T20" s="7">
        <v>4.12</v>
      </c>
      <c r="U20" s="5">
        <v>3565.86</v>
      </c>
      <c r="V20" s="8">
        <v>1.07</v>
      </c>
      <c r="W20" s="5">
        <v>277.82549999999998</v>
      </c>
      <c r="AN20" s="5" t="str">
        <f t="shared" si="2"/>
        <v/>
      </c>
      <c r="AP20" s="5" t="str">
        <f t="shared" si="3"/>
        <v/>
      </c>
      <c r="AR20" s="5" t="str">
        <f t="shared" si="4"/>
        <v/>
      </c>
      <c r="AU20" s="5">
        <f t="shared" si="5"/>
        <v>5237.2905000000001</v>
      </c>
      <c r="AV20" s="11">
        <f t="shared" si="13"/>
        <v>0.16146859658094276</v>
      </c>
      <c r="AW20" s="5">
        <f t="shared" si="7"/>
        <v>161.46859658094274</v>
      </c>
    </row>
    <row r="21" spans="1:49" x14ac:dyDescent="0.3">
      <c r="A21" s="1" t="s">
        <v>88</v>
      </c>
      <c r="B21" s="1" t="s">
        <v>324</v>
      </c>
      <c r="C21" s="1" t="s">
        <v>89</v>
      </c>
      <c r="D21" s="1" t="s">
        <v>90</v>
      </c>
      <c r="E21" s="1" t="s">
        <v>91</v>
      </c>
      <c r="F21" s="1" t="s">
        <v>84</v>
      </c>
      <c r="G21" s="1" t="s">
        <v>54</v>
      </c>
      <c r="H21" s="1" t="s">
        <v>55</v>
      </c>
      <c r="I21" s="2">
        <v>80</v>
      </c>
      <c r="J21" s="2">
        <v>38.07</v>
      </c>
      <c r="K21" s="2">
        <f t="shared" si="8"/>
        <v>11.04</v>
      </c>
      <c r="L21" s="2" t="b">
        <f t="shared" si="9"/>
        <v>0</v>
      </c>
      <c r="M21" s="2">
        <f t="shared" si="0"/>
        <v>9.68</v>
      </c>
      <c r="N21" s="2">
        <f t="shared" si="1"/>
        <v>1.3599999999999999</v>
      </c>
      <c r="R21" s="6">
        <v>8.5500000000000007</v>
      </c>
      <c r="S21" s="5">
        <v>12812.174999999999</v>
      </c>
      <c r="T21" s="7">
        <v>1.1299999999999999</v>
      </c>
      <c r="U21" s="5">
        <v>978.01499999999987</v>
      </c>
      <c r="AN21" s="5" t="str">
        <f t="shared" si="2"/>
        <v/>
      </c>
      <c r="AO21" s="3">
        <v>0.47</v>
      </c>
      <c r="AP21" s="5">
        <f t="shared" si="3"/>
        <v>3313.5</v>
      </c>
      <c r="AR21" s="5" t="str">
        <f t="shared" si="4"/>
        <v/>
      </c>
      <c r="AS21" s="2">
        <v>0.89</v>
      </c>
      <c r="AU21" s="5">
        <f t="shared" si="5"/>
        <v>13790.189999999999</v>
      </c>
      <c r="AV21" s="11">
        <f t="shared" si="13"/>
        <v>0.42515927384294439</v>
      </c>
      <c r="AW21" s="5">
        <f t="shared" si="7"/>
        <v>425.15927384294434</v>
      </c>
    </row>
    <row r="22" spans="1:49" x14ac:dyDescent="0.3">
      <c r="A22" s="1" t="s">
        <v>92</v>
      </c>
      <c r="B22" s="1" t="s">
        <v>315</v>
      </c>
      <c r="C22" s="1" t="s">
        <v>93</v>
      </c>
      <c r="D22" s="1" t="s">
        <v>94</v>
      </c>
      <c r="E22" s="1" t="s">
        <v>68</v>
      </c>
      <c r="F22" s="1" t="s">
        <v>84</v>
      </c>
      <c r="G22" s="1" t="s">
        <v>54</v>
      </c>
      <c r="H22" s="1" t="s">
        <v>55</v>
      </c>
      <c r="I22" s="2">
        <v>80</v>
      </c>
      <c r="J22" s="2">
        <v>39.08</v>
      </c>
      <c r="K22" s="2">
        <f t="shared" si="8"/>
        <v>0.03</v>
      </c>
      <c r="L22" s="2" t="b">
        <f t="shared" si="9"/>
        <v>0</v>
      </c>
      <c r="M22" s="2">
        <f t="shared" si="0"/>
        <v>0</v>
      </c>
      <c r="N22" s="2">
        <f t="shared" si="1"/>
        <v>0.03</v>
      </c>
      <c r="AN22" s="5" t="str">
        <f t="shared" si="2"/>
        <v/>
      </c>
      <c r="AO22" s="3">
        <v>0.01</v>
      </c>
      <c r="AP22" s="5">
        <f t="shared" si="3"/>
        <v>70.5</v>
      </c>
      <c r="AR22" s="5" t="str">
        <f t="shared" si="4"/>
        <v/>
      </c>
      <c r="AS22" s="2">
        <v>0.02</v>
      </c>
      <c r="AU22" s="5">
        <f t="shared" si="5"/>
        <v>0</v>
      </c>
      <c r="AV22" s="11">
        <f t="shared" si="13"/>
        <v>0</v>
      </c>
      <c r="AW22" s="5">
        <f t="shared" si="7"/>
        <v>0</v>
      </c>
    </row>
    <row r="23" spans="1:49" s="41" customFormat="1" x14ac:dyDescent="0.3">
      <c r="A23" s="30" t="s">
        <v>95</v>
      </c>
      <c r="B23" s="30" t="s">
        <v>325</v>
      </c>
      <c r="C23" s="30" t="s">
        <v>96</v>
      </c>
      <c r="D23" s="30" t="s">
        <v>51</v>
      </c>
      <c r="E23" s="30" t="s">
        <v>98</v>
      </c>
      <c r="F23" s="30" t="s">
        <v>97</v>
      </c>
      <c r="G23" s="30" t="s">
        <v>54</v>
      </c>
      <c r="H23" s="30" t="s">
        <v>55</v>
      </c>
      <c r="I23" s="31">
        <v>156.80000000000001</v>
      </c>
      <c r="J23" s="31">
        <v>36.68</v>
      </c>
      <c r="K23" s="31">
        <f t="shared" si="8"/>
        <v>7.7730000000000006</v>
      </c>
      <c r="L23" s="31" t="b">
        <f t="shared" si="9"/>
        <v>0</v>
      </c>
      <c r="M23" s="31">
        <f t="shared" si="0"/>
        <v>7.7730000000000006</v>
      </c>
      <c r="N23" s="31">
        <f t="shared" si="1"/>
        <v>0</v>
      </c>
      <c r="O23" s="32"/>
      <c r="P23" s="33"/>
      <c r="Q23" s="34"/>
      <c r="R23" s="35"/>
      <c r="S23" s="34"/>
      <c r="T23" s="36">
        <v>0.01</v>
      </c>
      <c r="U23" s="34">
        <v>8.6549999999999994</v>
      </c>
      <c r="V23" s="37">
        <v>5.74</v>
      </c>
      <c r="W23" s="34">
        <v>1490.3910000000001</v>
      </c>
      <c r="X23" s="31"/>
      <c r="Y23" s="34"/>
      <c r="Z23" s="31"/>
      <c r="AA23" s="34"/>
      <c r="AB23" s="38">
        <v>1.4830000000000001</v>
      </c>
      <c r="AC23" s="34">
        <v>154.023</v>
      </c>
      <c r="AD23" s="39">
        <v>0.54</v>
      </c>
      <c r="AE23" s="34">
        <v>50.476500000000001</v>
      </c>
      <c r="AF23" s="31"/>
      <c r="AG23" s="31"/>
      <c r="AH23" s="34"/>
      <c r="AI23" s="38"/>
      <c r="AJ23" s="34"/>
      <c r="AK23" s="31"/>
      <c r="AL23" s="34"/>
      <c r="AM23" s="32"/>
      <c r="AN23" s="34" t="str">
        <f t="shared" si="2"/>
        <v/>
      </c>
      <c r="AO23" s="32"/>
      <c r="AP23" s="34" t="str">
        <f t="shared" si="3"/>
        <v/>
      </c>
      <c r="AQ23" s="31"/>
      <c r="AR23" s="34" t="str">
        <f t="shared" si="4"/>
        <v/>
      </c>
      <c r="AS23" s="31"/>
      <c r="AT23" s="31"/>
      <c r="AU23" s="34">
        <f t="shared" si="5"/>
        <v>1703.5454999999999</v>
      </c>
      <c r="AV23" s="40">
        <f t="shared" si="13"/>
        <v>5.2521260964382331E-2</v>
      </c>
      <c r="AW23" s="34">
        <f t="shared" si="7"/>
        <v>52.521260964382336</v>
      </c>
    </row>
    <row r="24" spans="1:49" s="41" customFormat="1" x14ac:dyDescent="0.3">
      <c r="A24" s="30" t="s">
        <v>95</v>
      </c>
      <c r="B24" s="30" t="s">
        <v>325</v>
      </c>
      <c r="C24" s="30" t="s">
        <v>96</v>
      </c>
      <c r="D24" s="30" t="s">
        <v>51</v>
      </c>
      <c r="E24" s="30" t="s">
        <v>99</v>
      </c>
      <c r="F24" s="30" t="s">
        <v>97</v>
      </c>
      <c r="G24" s="30" t="s">
        <v>54</v>
      </c>
      <c r="H24" s="30" t="s">
        <v>55</v>
      </c>
      <c r="I24" s="31">
        <v>156.80000000000001</v>
      </c>
      <c r="J24" s="31">
        <v>39.74</v>
      </c>
      <c r="K24" s="31">
        <f t="shared" si="8"/>
        <v>17.46</v>
      </c>
      <c r="L24" s="31" t="b">
        <f t="shared" si="9"/>
        <v>0</v>
      </c>
      <c r="M24" s="31">
        <f t="shared" si="0"/>
        <v>17.46</v>
      </c>
      <c r="N24" s="31">
        <f t="shared" si="1"/>
        <v>0</v>
      </c>
      <c r="O24" s="32"/>
      <c r="P24" s="33"/>
      <c r="Q24" s="34"/>
      <c r="R24" s="35"/>
      <c r="S24" s="34"/>
      <c r="T24" s="36">
        <v>1.82</v>
      </c>
      <c r="U24" s="34">
        <v>1575.21</v>
      </c>
      <c r="V24" s="37">
        <v>2.71</v>
      </c>
      <c r="W24" s="34">
        <v>703.65149999999994</v>
      </c>
      <c r="X24" s="31"/>
      <c r="Y24" s="34"/>
      <c r="Z24" s="31"/>
      <c r="AA24" s="34"/>
      <c r="AB24" s="38"/>
      <c r="AC24" s="34"/>
      <c r="AD24" s="39">
        <v>12.93</v>
      </c>
      <c r="AE24" s="34">
        <v>1208.63175</v>
      </c>
      <c r="AF24" s="31"/>
      <c r="AG24" s="31"/>
      <c r="AH24" s="34"/>
      <c r="AI24" s="38"/>
      <c r="AJ24" s="34"/>
      <c r="AK24" s="31"/>
      <c r="AL24" s="34"/>
      <c r="AM24" s="32"/>
      <c r="AN24" s="34" t="str">
        <f t="shared" si="2"/>
        <v/>
      </c>
      <c r="AO24" s="32"/>
      <c r="AP24" s="34" t="str">
        <f t="shared" si="3"/>
        <v/>
      </c>
      <c r="AQ24" s="31"/>
      <c r="AR24" s="34" t="str">
        <f t="shared" si="4"/>
        <v/>
      </c>
      <c r="AS24" s="31"/>
      <c r="AT24" s="31"/>
      <c r="AU24" s="5">
        <f t="shared" ref="AU24:AU87" si="14">SUM(Q24,S24,U24,W24,Y24,AA24,AC24,AE24,AH24,AJ24,AL24)</f>
        <v>3487.49325</v>
      </c>
      <c r="AV24" s="11">
        <f t="shared" si="13"/>
        <v>0.10752136828442321</v>
      </c>
      <c r="AW24" s="5">
        <f t="shared" ref="AW24:AW87" si="15">(AV24/100)*$AW$1</f>
        <v>107.5213682844232</v>
      </c>
    </row>
    <row r="25" spans="1:49" s="41" customFormat="1" x14ac:dyDescent="0.3">
      <c r="A25" s="30" t="s">
        <v>95</v>
      </c>
      <c r="B25" s="30" t="s">
        <v>325</v>
      </c>
      <c r="C25" s="30" t="s">
        <v>96</v>
      </c>
      <c r="D25" s="30" t="s">
        <v>51</v>
      </c>
      <c r="E25" s="30" t="s">
        <v>100</v>
      </c>
      <c r="F25" s="30" t="s">
        <v>97</v>
      </c>
      <c r="G25" s="30" t="s">
        <v>54</v>
      </c>
      <c r="H25" s="30" t="s">
        <v>55</v>
      </c>
      <c r="I25" s="31">
        <v>156.80000000000001</v>
      </c>
      <c r="J25" s="31">
        <v>39.93</v>
      </c>
      <c r="K25" s="31">
        <f t="shared" si="8"/>
        <v>38.340000000000003</v>
      </c>
      <c r="L25" s="31" t="b">
        <f t="shared" si="9"/>
        <v>0</v>
      </c>
      <c r="M25" s="31">
        <f t="shared" si="0"/>
        <v>38.340000000000003</v>
      </c>
      <c r="N25" s="31">
        <f t="shared" si="1"/>
        <v>0</v>
      </c>
      <c r="O25" s="32"/>
      <c r="P25" s="33"/>
      <c r="Q25" s="34"/>
      <c r="R25" s="35"/>
      <c r="S25" s="34"/>
      <c r="T25" s="36">
        <v>4.26</v>
      </c>
      <c r="U25" s="34">
        <v>3687.03</v>
      </c>
      <c r="V25" s="37">
        <v>4.7</v>
      </c>
      <c r="W25" s="34">
        <v>1220.355</v>
      </c>
      <c r="X25" s="31"/>
      <c r="Y25" s="34"/>
      <c r="Z25" s="31"/>
      <c r="AA25" s="34"/>
      <c r="AB25" s="38">
        <v>1.52</v>
      </c>
      <c r="AC25" s="34">
        <v>157.8672</v>
      </c>
      <c r="AD25" s="39">
        <v>27.86</v>
      </c>
      <c r="AE25" s="34">
        <v>2604.2134999999998</v>
      </c>
      <c r="AF25" s="31"/>
      <c r="AG25" s="31"/>
      <c r="AH25" s="34"/>
      <c r="AI25" s="38"/>
      <c r="AJ25" s="34"/>
      <c r="AK25" s="31"/>
      <c r="AL25" s="34"/>
      <c r="AM25" s="32"/>
      <c r="AN25" s="34" t="str">
        <f t="shared" si="2"/>
        <v/>
      </c>
      <c r="AO25" s="32"/>
      <c r="AP25" s="34" t="str">
        <f t="shared" si="3"/>
        <v/>
      </c>
      <c r="AQ25" s="31"/>
      <c r="AR25" s="34" t="str">
        <f t="shared" si="4"/>
        <v/>
      </c>
      <c r="AS25" s="31"/>
      <c r="AT25" s="31"/>
      <c r="AU25" s="34">
        <f t="shared" si="14"/>
        <v>7669.4656999999997</v>
      </c>
      <c r="AV25" s="40">
        <f t="shared" si="13"/>
        <v>0.23645391889273235</v>
      </c>
      <c r="AW25" s="34">
        <f t="shared" si="15"/>
        <v>236.45391889273236</v>
      </c>
    </row>
    <row r="26" spans="1:49" s="41" customFormat="1" x14ac:dyDescent="0.3">
      <c r="A26" s="30" t="s">
        <v>95</v>
      </c>
      <c r="B26" s="30" t="s">
        <v>325</v>
      </c>
      <c r="C26" s="30" t="s">
        <v>96</v>
      </c>
      <c r="D26" s="30" t="s">
        <v>51</v>
      </c>
      <c r="E26" s="30" t="s">
        <v>85</v>
      </c>
      <c r="F26" s="30">
        <v>7</v>
      </c>
      <c r="G26" s="30" t="s">
        <v>54</v>
      </c>
      <c r="H26" s="30" t="s">
        <v>55</v>
      </c>
      <c r="I26" s="31">
        <v>156.80000000000001</v>
      </c>
      <c r="J26" s="31">
        <v>1.456E-2</v>
      </c>
      <c r="K26" s="31"/>
      <c r="L26" s="31"/>
      <c r="M26" s="31">
        <f t="shared" ref="M26:M28" si="16">SUM(P26,R26,T26,V26,X26,Z26,AB26,AD26,AG26,AI26,AK26)</f>
        <v>1.456E-2</v>
      </c>
      <c r="N26" s="31">
        <f t="shared" ref="N26:N28" si="17">SUM(O26,AF26,AM26,AO26,AQ26,AS26,AT26)</f>
        <v>0</v>
      </c>
      <c r="O26" s="32"/>
      <c r="P26" s="33"/>
      <c r="Q26" s="34"/>
      <c r="R26" s="35">
        <v>1.456E-2</v>
      </c>
      <c r="S26" s="34">
        <v>21.82</v>
      </c>
      <c r="T26" s="36"/>
      <c r="U26" s="34"/>
      <c r="V26" s="37"/>
      <c r="W26" s="34"/>
      <c r="X26" s="31"/>
      <c r="Y26" s="34"/>
      <c r="Z26" s="31"/>
      <c r="AA26" s="34"/>
      <c r="AB26" s="38"/>
      <c r="AC26" s="34"/>
      <c r="AD26" s="39"/>
      <c r="AE26" s="34"/>
      <c r="AF26" s="31"/>
      <c r="AG26" s="31"/>
      <c r="AH26" s="34"/>
      <c r="AI26" s="38"/>
      <c r="AJ26" s="34"/>
      <c r="AK26" s="31"/>
      <c r="AL26" s="34"/>
      <c r="AM26" s="32"/>
      <c r="AN26" s="34"/>
      <c r="AO26" s="32"/>
      <c r="AP26" s="34"/>
      <c r="AQ26" s="31"/>
      <c r="AR26" s="34"/>
      <c r="AS26" s="31"/>
      <c r="AT26" s="31"/>
      <c r="AU26" s="5">
        <f t="shared" si="14"/>
        <v>21.82</v>
      </c>
      <c r="AV26" s="11">
        <f t="shared" si="13"/>
        <v>6.7272280913120458E-4</v>
      </c>
      <c r="AW26" s="5">
        <f t="shared" si="15"/>
        <v>0.67272280913120464</v>
      </c>
    </row>
    <row r="27" spans="1:49" s="41" customFormat="1" x14ac:dyDescent="0.3">
      <c r="A27" s="30" t="s">
        <v>95</v>
      </c>
      <c r="B27" s="30" t="s">
        <v>325</v>
      </c>
      <c r="C27" s="30" t="s">
        <v>96</v>
      </c>
      <c r="D27" s="30" t="s">
        <v>51</v>
      </c>
      <c r="E27" s="30" t="s">
        <v>52</v>
      </c>
      <c r="F27" s="30" t="s">
        <v>97</v>
      </c>
      <c r="G27" s="30" t="s">
        <v>54</v>
      </c>
      <c r="H27" s="30" t="s">
        <v>55</v>
      </c>
      <c r="I27" s="31">
        <v>156.80000000000001</v>
      </c>
      <c r="J27" s="31">
        <v>0.91700000000000004</v>
      </c>
      <c r="K27" s="31"/>
      <c r="L27" s="31"/>
      <c r="M27" s="31">
        <f t="shared" si="16"/>
        <v>0.91700000000000004</v>
      </c>
      <c r="N27" s="31">
        <f t="shared" si="17"/>
        <v>0</v>
      </c>
      <c r="O27" s="32"/>
      <c r="P27" s="33"/>
      <c r="Q27" s="34"/>
      <c r="R27" s="35">
        <v>0.16600000000000001</v>
      </c>
      <c r="S27" s="34">
        <v>249.48</v>
      </c>
      <c r="T27" s="36">
        <v>0.19600000000000001</v>
      </c>
      <c r="U27" s="34">
        <v>170.08</v>
      </c>
      <c r="V27" s="37">
        <v>0.55500000000000005</v>
      </c>
      <c r="W27" s="34">
        <v>144.27600000000001</v>
      </c>
      <c r="X27" s="31"/>
      <c r="Y27" s="34"/>
      <c r="Z27" s="31"/>
      <c r="AA27" s="34"/>
      <c r="AB27" s="38"/>
      <c r="AC27" s="34"/>
      <c r="AD27" s="39"/>
      <c r="AE27" s="34"/>
      <c r="AF27" s="31"/>
      <c r="AG27" s="31"/>
      <c r="AH27" s="34"/>
      <c r="AI27" s="38"/>
      <c r="AJ27" s="34"/>
      <c r="AK27" s="31"/>
      <c r="AL27" s="34"/>
      <c r="AM27" s="32"/>
      <c r="AN27" s="34"/>
      <c r="AO27" s="32"/>
      <c r="AP27" s="34"/>
      <c r="AQ27" s="31"/>
      <c r="AR27" s="34"/>
      <c r="AS27" s="31"/>
      <c r="AT27" s="31"/>
      <c r="AU27" s="34">
        <f t="shared" si="14"/>
        <v>563.83600000000001</v>
      </c>
      <c r="AV27" s="40">
        <f t="shared" si="13"/>
        <v>1.7383379367979006E-2</v>
      </c>
      <c r="AW27" s="34">
        <f t="shared" si="15"/>
        <v>17.383379367979003</v>
      </c>
    </row>
    <row r="28" spans="1:49" s="41" customFormat="1" x14ac:dyDescent="0.3">
      <c r="A28" s="30" t="s">
        <v>95</v>
      </c>
      <c r="B28" s="30" t="s">
        <v>325</v>
      </c>
      <c r="C28" s="30" t="s">
        <v>96</v>
      </c>
      <c r="D28" s="30" t="s">
        <v>51</v>
      </c>
      <c r="E28" s="30" t="s">
        <v>87</v>
      </c>
      <c r="F28" s="30" t="s">
        <v>97</v>
      </c>
      <c r="G28" s="30" t="s">
        <v>54</v>
      </c>
      <c r="H28" s="30" t="s">
        <v>55</v>
      </c>
      <c r="I28" s="31">
        <v>156.80000000000001</v>
      </c>
      <c r="J28" s="31">
        <v>4.6199999999999998E-2</v>
      </c>
      <c r="K28" s="31"/>
      <c r="L28" s="31"/>
      <c r="M28" s="31">
        <f t="shared" si="16"/>
        <v>4.6199999999999998E-2</v>
      </c>
      <c r="N28" s="31">
        <f t="shared" si="17"/>
        <v>0</v>
      </c>
      <c r="O28" s="32"/>
      <c r="P28" s="33"/>
      <c r="Q28" s="34"/>
      <c r="R28" s="35">
        <v>4.6199999999999998E-2</v>
      </c>
      <c r="S28" s="34">
        <v>69.358999999999995</v>
      </c>
      <c r="T28" s="36"/>
      <c r="U28" s="34"/>
      <c r="V28" s="37"/>
      <c r="W28" s="34"/>
      <c r="X28" s="31"/>
      <c r="Y28" s="34"/>
      <c r="Z28" s="31"/>
      <c r="AA28" s="34"/>
      <c r="AB28" s="38"/>
      <c r="AC28" s="34"/>
      <c r="AD28" s="39"/>
      <c r="AE28" s="34"/>
      <c r="AF28" s="31"/>
      <c r="AG28" s="31"/>
      <c r="AH28" s="34"/>
      <c r="AI28" s="38"/>
      <c r="AJ28" s="34"/>
      <c r="AK28" s="31"/>
      <c r="AL28" s="34"/>
      <c r="AM28" s="32"/>
      <c r="AN28" s="34"/>
      <c r="AO28" s="32"/>
      <c r="AP28" s="34"/>
      <c r="AQ28" s="31"/>
      <c r="AR28" s="34"/>
      <c r="AS28" s="31"/>
      <c r="AT28" s="31"/>
      <c r="AU28" s="5">
        <f t="shared" si="14"/>
        <v>69.358999999999995</v>
      </c>
      <c r="AV28" s="11">
        <f t="shared" si="13"/>
        <v>2.1383767790344277E-3</v>
      </c>
      <c r="AW28" s="5">
        <f t="shared" si="15"/>
        <v>2.1383767790344277</v>
      </c>
    </row>
    <row r="29" spans="1:49" x14ac:dyDescent="0.3">
      <c r="A29" s="1" t="s">
        <v>101</v>
      </c>
      <c r="B29" s="1" t="s">
        <v>102</v>
      </c>
      <c r="C29" s="1" t="s">
        <v>103</v>
      </c>
      <c r="D29" s="1" t="s">
        <v>51</v>
      </c>
      <c r="E29" s="1" t="s">
        <v>98</v>
      </c>
      <c r="F29" s="1" t="s">
        <v>97</v>
      </c>
      <c r="G29" s="1" t="s">
        <v>54</v>
      </c>
      <c r="H29" s="1" t="s">
        <v>55</v>
      </c>
      <c r="I29" s="2">
        <v>1</v>
      </c>
      <c r="J29" s="2">
        <v>0.85</v>
      </c>
      <c r="K29" s="2">
        <v>0.85</v>
      </c>
      <c r="L29" s="2" t="b">
        <f t="shared" si="9"/>
        <v>0</v>
      </c>
      <c r="M29" s="2">
        <f t="shared" si="0"/>
        <v>0.8600000000000001</v>
      </c>
      <c r="N29" s="2">
        <f t="shared" si="1"/>
        <v>0</v>
      </c>
      <c r="AB29" s="9">
        <v>0.81</v>
      </c>
      <c r="AC29" s="5">
        <v>84.12660000000001</v>
      </c>
      <c r="AD29" s="10">
        <v>0.05</v>
      </c>
      <c r="AE29" s="5">
        <v>4.6737500000000001</v>
      </c>
      <c r="AN29" s="5" t="str">
        <f t="shared" si="2"/>
        <v/>
      </c>
      <c r="AP29" s="5" t="str">
        <f t="shared" si="3"/>
        <v/>
      </c>
      <c r="AR29" s="5" t="str">
        <f t="shared" si="4"/>
        <v/>
      </c>
      <c r="AU29" s="34">
        <f t="shared" si="14"/>
        <v>88.800350000000009</v>
      </c>
      <c r="AV29" s="40">
        <f t="shared" si="13"/>
        <v>2.7377644777192563E-3</v>
      </c>
      <c r="AW29" s="34">
        <f t="shared" si="15"/>
        <v>2.7377644777192565</v>
      </c>
    </row>
    <row r="30" spans="1:49" x14ac:dyDescent="0.3">
      <c r="A30" s="1" t="s">
        <v>104</v>
      </c>
      <c r="B30" s="1" t="s">
        <v>325</v>
      </c>
      <c r="C30" s="1" t="s">
        <v>96</v>
      </c>
      <c r="D30" s="1" t="s">
        <v>51</v>
      </c>
      <c r="E30" s="1" t="s">
        <v>98</v>
      </c>
      <c r="F30" s="1" t="s">
        <v>97</v>
      </c>
      <c r="G30" s="1" t="s">
        <v>54</v>
      </c>
      <c r="H30" s="1" t="s">
        <v>55</v>
      </c>
      <c r="I30" s="2">
        <v>0.8</v>
      </c>
      <c r="J30" s="2">
        <v>0.71</v>
      </c>
      <c r="K30" s="2">
        <f t="shared" si="8"/>
        <v>0.71</v>
      </c>
      <c r="L30" s="2" t="b">
        <f t="shared" si="9"/>
        <v>0</v>
      </c>
      <c r="M30" s="2">
        <f t="shared" si="0"/>
        <v>0.71</v>
      </c>
      <c r="N30" s="2">
        <f t="shared" si="1"/>
        <v>0</v>
      </c>
      <c r="V30" s="8">
        <v>0.69</v>
      </c>
      <c r="W30" s="5">
        <v>179.1585</v>
      </c>
      <c r="AD30" s="10">
        <v>0.02</v>
      </c>
      <c r="AE30" s="5">
        <v>1.8694999999999999</v>
      </c>
      <c r="AN30" s="5" t="str">
        <f t="shared" si="2"/>
        <v/>
      </c>
      <c r="AP30" s="5" t="str">
        <f t="shared" si="3"/>
        <v/>
      </c>
      <c r="AR30" s="5" t="str">
        <f t="shared" si="4"/>
        <v/>
      </c>
      <c r="AU30" s="5">
        <f t="shared" si="14"/>
        <v>181.02799999999999</v>
      </c>
      <c r="AV30" s="11">
        <f t="shared" si="13"/>
        <v>5.5811945321449907E-3</v>
      </c>
      <c r="AW30" s="5">
        <f t="shared" si="15"/>
        <v>5.5811945321449912</v>
      </c>
    </row>
    <row r="31" spans="1:49" x14ac:dyDescent="0.3">
      <c r="A31" s="1" t="s">
        <v>105</v>
      </c>
      <c r="B31" s="1" t="s">
        <v>106</v>
      </c>
      <c r="C31" s="1" t="s">
        <v>107</v>
      </c>
      <c r="D31" s="1" t="s">
        <v>51</v>
      </c>
      <c r="E31" s="1" t="s">
        <v>98</v>
      </c>
      <c r="F31" s="1" t="s">
        <v>97</v>
      </c>
      <c r="G31" s="1" t="s">
        <v>54</v>
      </c>
      <c r="H31" s="1" t="s">
        <v>55</v>
      </c>
      <c r="I31" s="2">
        <v>1.4</v>
      </c>
      <c r="J31" s="2">
        <v>1.18</v>
      </c>
      <c r="K31" s="2">
        <f t="shared" si="8"/>
        <v>1.1000000000000001</v>
      </c>
      <c r="L31" s="2" t="b">
        <f t="shared" si="9"/>
        <v>0</v>
      </c>
      <c r="M31" s="2">
        <f t="shared" si="0"/>
        <v>1.1000000000000001</v>
      </c>
      <c r="N31" s="2">
        <f t="shared" si="1"/>
        <v>0</v>
      </c>
      <c r="AB31" s="9">
        <v>0.68</v>
      </c>
      <c r="AC31" s="5">
        <v>70.624800000000008</v>
      </c>
      <c r="AD31" s="10">
        <v>0.42</v>
      </c>
      <c r="AE31" s="5">
        <v>39.259500000000003</v>
      </c>
      <c r="AN31" s="5" t="str">
        <f t="shared" si="2"/>
        <v/>
      </c>
      <c r="AP31" s="5" t="str">
        <f t="shared" si="3"/>
        <v/>
      </c>
      <c r="AR31" s="5" t="str">
        <f t="shared" si="4"/>
        <v/>
      </c>
      <c r="AU31" s="34">
        <f t="shared" si="14"/>
        <v>109.88430000000001</v>
      </c>
      <c r="AV31" s="40">
        <f t="shared" si="13"/>
        <v>3.3877944535021095E-3</v>
      </c>
      <c r="AW31" s="34">
        <f t="shared" si="15"/>
        <v>3.3877944535021092</v>
      </c>
    </row>
    <row r="32" spans="1:49" x14ac:dyDescent="0.3">
      <c r="A32" s="1" t="s">
        <v>108</v>
      </c>
      <c r="B32" s="1" t="s">
        <v>326</v>
      </c>
      <c r="C32" s="1" t="s">
        <v>109</v>
      </c>
      <c r="D32" s="1" t="s">
        <v>83</v>
      </c>
      <c r="E32" s="1" t="s">
        <v>110</v>
      </c>
      <c r="F32" s="1" t="s">
        <v>97</v>
      </c>
      <c r="G32" s="1" t="s">
        <v>54</v>
      </c>
      <c r="H32" s="1" t="s">
        <v>55</v>
      </c>
      <c r="I32" s="2">
        <v>80</v>
      </c>
      <c r="J32" s="2">
        <v>39.78</v>
      </c>
      <c r="K32" s="2">
        <f t="shared" si="8"/>
        <v>39.769999999999996</v>
      </c>
      <c r="L32" s="2" t="b">
        <f t="shared" si="9"/>
        <v>0</v>
      </c>
      <c r="M32" s="2">
        <f t="shared" si="0"/>
        <v>38.879999999999995</v>
      </c>
      <c r="N32" s="2">
        <f t="shared" si="1"/>
        <v>0.89</v>
      </c>
      <c r="P32" s="4">
        <v>3.16</v>
      </c>
      <c r="Q32" s="5">
        <v>6247.3200000000006</v>
      </c>
      <c r="R32" s="6">
        <v>26.77</v>
      </c>
      <c r="S32" s="5">
        <v>40114.845000000001</v>
      </c>
      <c r="T32" s="7">
        <v>8.9499999999999993</v>
      </c>
      <c r="U32" s="5">
        <v>7746.2249999999995</v>
      </c>
      <c r="AN32" s="5" t="str">
        <f t="shared" si="2"/>
        <v/>
      </c>
      <c r="AO32" s="3">
        <v>0.39</v>
      </c>
      <c r="AP32" s="5">
        <f t="shared" si="3"/>
        <v>2749.5</v>
      </c>
      <c r="AR32" s="5" t="str">
        <f t="shared" si="4"/>
        <v/>
      </c>
      <c r="AS32" s="2">
        <v>0.5</v>
      </c>
      <c r="AU32" s="5">
        <f t="shared" si="14"/>
        <v>54108.39</v>
      </c>
      <c r="AV32" s="11">
        <f t="shared" si="13"/>
        <v>1.6681919394301914</v>
      </c>
      <c r="AW32" s="5">
        <f t="shared" si="15"/>
        <v>1668.1919394301915</v>
      </c>
    </row>
    <row r="33" spans="1:49" x14ac:dyDescent="0.3">
      <c r="A33" s="1" t="s">
        <v>108</v>
      </c>
      <c r="B33" s="1" t="s">
        <v>326</v>
      </c>
      <c r="C33" s="1" t="s">
        <v>109</v>
      </c>
      <c r="D33" s="1" t="s">
        <v>83</v>
      </c>
      <c r="E33" s="1" t="s">
        <v>111</v>
      </c>
      <c r="F33" s="1" t="s">
        <v>97</v>
      </c>
      <c r="G33" s="1" t="s">
        <v>54</v>
      </c>
      <c r="H33" s="1" t="s">
        <v>55</v>
      </c>
      <c r="I33" s="2">
        <v>80</v>
      </c>
      <c r="J33" s="2">
        <v>40.01</v>
      </c>
      <c r="K33" s="2">
        <f t="shared" si="8"/>
        <v>38.56</v>
      </c>
      <c r="L33" s="2" t="b">
        <f t="shared" si="9"/>
        <v>0</v>
      </c>
      <c r="M33" s="2">
        <f t="shared" si="0"/>
        <v>38.56</v>
      </c>
      <c r="N33" s="2">
        <f t="shared" si="1"/>
        <v>0</v>
      </c>
      <c r="P33" s="4">
        <v>1.57</v>
      </c>
      <c r="Q33" s="5">
        <v>3103.89</v>
      </c>
      <c r="R33" s="6">
        <v>28.18</v>
      </c>
      <c r="S33" s="5">
        <v>42227.73</v>
      </c>
      <c r="T33" s="7">
        <v>5.95</v>
      </c>
      <c r="U33" s="5">
        <v>5149.7250000000004</v>
      </c>
      <c r="V33" s="8">
        <v>2.86</v>
      </c>
      <c r="W33" s="5">
        <v>742.59899999999993</v>
      </c>
      <c r="AN33" s="5" t="str">
        <f t="shared" si="2"/>
        <v/>
      </c>
      <c r="AP33" s="5" t="str">
        <f t="shared" si="3"/>
        <v/>
      </c>
      <c r="AR33" s="5" t="str">
        <f t="shared" si="4"/>
        <v/>
      </c>
      <c r="AU33" s="34">
        <f t="shared" si="14"/>
        <v>51223.944000000003</v>
      </c>
      <c r="AV33" s="40">
        <f t="shared" si="13"/>
        <v>1.5792628552914534</v>
      </c>
      <c r="AW33" s="34">
        <f t="shared" si="15"/>
        <v>1579.2628552914532</v>
      </c>
    </row>
    <row r="34" spans="1:49" x14ac:dyDescent="0.3">
      <c r="A34" s="1" t="s">
        <v>108</v>
      </c>
      <c r="B34" s="1" t="s">
        <v>326</v>
      </c>
      <c r="C34" s="1" t="s">
        <v>109</v>
      </c>
      <c r="D34" s="1" t="s">
        <v>83</v>
      </c>
      <c r="E34" s="1" t="s">
        <v>87</v>
      </c>
      <c r="F34" s="1" t="s">
        <v>97</v>
      </c>
      <c r="G34" s="1" t="s">
        <v>54</v>
      </c>
      <c r="H34" s="1" t="s">
        <v>55</v>
      </c>
      <c r="I34" s="2">
        <v>80</v>
      </c>
      <c r="J34" s="2">
        <v>7.0000000000000007E-2</v>
      </c>
      <c r="K34" s="2">
        <f t="shared" si="8"/>
        <v>7.0000000000000007E-2</v>
      </c>
      <c r="L34" s="2" t="b">
        <f t="shared" si="9"/>
        <v>0</v>
      </c>
      <c r="M34" s="2">
        <f t="shared" si="0"/>
        <v>0</v>
      </c>
      <c r="N34" s="2">
        <f t="shared" si="1"/>
        <v>7.0000000000000007E-2</v>
      </c>
      <c r="AN34" s="5" t="str">
        <f t="shared" si="2"/>
        <v/>
      </c>
      <c r="AP34" s="5" t="str">
        <f t="shared" si="3"/>
        <v/>
      </c>
      <c r="AR34" s="5" t="str">
        <f t="shared" si="4"/>
        <v/>
      </c>
      <c r="AS34" s="2">
        <v>7.0000000000000007E-2</v>
      </c>
      <c r="AU34" s="5">
        <f t="shared" si="14"/>
        <v>0</v>
      </c>
      <c r="AV34" s="11">
        <f t="shared" si="13"/>
        <v>0</v>
      </c>
      <c r="AW34" s="5">
        <f t="shared" si="15"/>
        <v>0</v>
      </c>
    </row>
    <row r="35" spans="1:49" x14ac:dyDescent="0.3">
      <c r="A35" s="1" t="s">
        <v>112</v>
      </c>
      <c r="B35" s="1" t="s">
        <v>314</v>
      </c>
      <c r="C35" s="1" t="s">
        <v>73</v>
      </c>
      <c r="D35" s="1" t="s">
        <v>74</v>
      </c>
      <c r="E35" s="1" t="s">
        <v>113</v>
      </c>
      <c r="F35" s="1" t="s">
        <v>97</v>
      </c>
      <c r="G35" s="1" t="s">
        <v>54</v>
      </c>
      <c r="H35" s="1" t="s">
        <v>55</v>
      </c>
      <c r="I35" s="2">
        <v>20</v>
      </c>
      <c r="J35" s="2">
        <v>19.97</v>
      </c>
      <c r="K35" s="2">
        <f t="shared" si="8"/>
        <v>19.52</v>
      </c>
      <c r="L35" s="2" t="b">
        <f t="shared" si="9"/>
        <v>0</v>
      </c>
      <c r="M35" s="2">
        <f t="shared" si="0"/>
        <v>19.52</v>
      </c>
      <c r="N35" s="2">
        <f t="shared" si="1"/>
        <v>0</v>
      </c>
      <c r="P35" s="4">
        <v>0.24</v>
      </c>
      <c r="Q35" s="5">
        <v>474.48</v>
      </c>
      <c r="R35" s="6">
        <v>15.26</v>
      </c>
      <c r="S35" s="5">
        <v>22867.11</v>
      </c>
      <c r="T35" s="7">
        <v>4.0199999999999996</v>
      </c>
      <c r="U35" s="5">
        <v>3479.309999999999</v>
      </c>
      <c r="AN35" s="5" t="str">
        <f t="shared" si="2"/>
        <v/>
      </c>
      <c r="AP35" s="5" t="str">
        <f t="shared" si="3"/>
        <v/>
      </c>
      <c r="AR35" s="5" t="str">
        <f t="shared" si="4"/>
        <v/>
      </c>
      <c r="AU35" s="34">
        <f t="shared" si="14"/>
        <v>26820.899999999998</v>
      </c>
      <c r="AV35" s="40">
        <f t="shared" si="13"/>
        <v>0.82690335432754924</v>
      </c>
      <c r="AW35" s="34">
        <f t="shared" si="15"/>
        <v>826.90335432754921</v>
      </c>
    </row>
    <row r="36" spans="1:49" x14ac:dyDescent="0.3">
      <c r="A36" s="1" t="s">
        <v>114</v>
      </c>
      <c r="B36" s="1" t="s">
        <v>115</v>
      </c>
      <c r="C36" s="1" t="s">
        <v>116</v>
      </c>
      <c r="D36" s="1" t="s">
        <v>51</v>
      </c>
      <c r="E36" s="1" t="s">
        <v>113</v>
      </c>
      <c r="F36" s="1" t="s">
        <v>97</v>
      </c>
      <c r="G36" s="1" t="s">
        <v>54</v>
      </c>
      <c r="H36" s="1" t="s">
        <v>55</v>
      </c>
      <c r="I36" s="2">
        <v>60</v>
      </c>
      <c r="J36" s="2">
        <v>19.84</v>
      </c>
      <c r="K36" s="2">
        <f t="shared" si="8"/>
        <v>19.84</v>
      </c>
      <c r="L36" s="2" t="b">
        <f t="shared" si="9"/>
        <v>0</v>
      </c>
      <c r="M36" s="2">
        <f t="shared" si="0"/>
        <v>19.84</v>
      </c>
      <c r="N36" s="2">
        <f t="shared" si="1"/>
        <v>0</v>
      </c>
      <c r="P36" s="4">
        <v>6.72</v>
      </c>
      <c r="Q36" s="5">
        <v>13285.44</v>
      </c>
      <c r="R36" s="6">
        <v>6.87</v>
      </c>
      <c r="S36" s="5">
        <v>10294.695</v>
      </c>
      <c r="T36" s="7">
        <v>6.25</v>
      </c>
      <c r="U36" s="5">
        <v>5409.375</v>
      </c>
      <c r="AN36" s="5" t="str">
        <f t="shared" si="2"/>
        <v/>
      </c>
      <c r="AP36" s="5" t="str">
        <f t="shared" si="3"/>
        <v/>
      </c>
      <c r="AR36" s="5" t="str">
        <f t="shared" si="4"/>
        <v/>
      </c>
      <c r="AU36" s="5">
        <f t="shared" si="14"/>
        <v>28989.510000000002</v>
      </c>
      <c r="AV36" s="11">
        <f t="shared" si="13"/>
        <v>0.8937628140484486</v>
      </c>
      <c r="AW36" s="5">
        <f t="shared" si="15"/>
        <v>893.7628140484486</v>
      </c>
    </row>
    <row r="37" spans="1:49" x14ac:dyDescent="0.3">
      <c r="A37" s="1" t="s">
        <v>114</v>
      </c>
      <c r="B37" s="1" t="s">
        <v>115</v>
      </c>
      <c r="C37" s="1" t="s">
        <v>116</v>
      </c>
      <c r="D37" s="1" t="s">
        <v>51</v>
      </c>
      <c r="E37" s="1" t="s">
        <v>87</v>
      </c>
      <c r="F37" s="1" t="s">
        <v>97</v>
      </c>
      <c r="G37" s="1" t="s">
        <v>54</v>
      </c>
      <c r="H37" s="1" t="s">
        <v>55</v>
      </c>
      <c r="I37" s="2">
        <v>60</v>
      </c>
      <c r="J37" s="2">
        <v>39.56</v>
      </c>
      <c r="K37" s="2">
        <f t="shared" si="8"/>
        <v>39.549999999999997</v>
      </c>
      <c r="L37" s="2" t="b">
        <f t="shared" si="9"/>
        <v>0</v>
      </c>
      <c r="M37" s="2">
        <f t="shared" si="0"/>
        <v>36.11</v>
      </c>
      <c r="N37" s="2">
        <f t="shared" si="1"/>
        <v>3.44</v>
      </c>
      <c r="P37" s="4">
        <v>10.7</v>
      </c>
      <c r="Q37" s="5">
        <v>21153.9</v>
      </c>
      <c r="R37" s="6">
        <v>11.09</v>
      </c>
      <c r="S37" s="5">
        <v>16618.365000000002</v>
      </c>
      <c r="T37" s="7">
        <v>13.85</v>
      </c>
      <c r="U37" s="5">
        <v>11987.174999999999</v>
      </c>
      <c r="V37" s="8">
        <v>0.47</v>
      </c>
      <c r="W37" s="5">
        <v>122.0355</v>
      </c>
      <c r="AN37" s="5" t="str">
        <f t="shared" si="2"/>
        <v/>
      </c>
      <c r="AO37" s="3">
        <v>1.37</v>
      </c>
      <c r="AP37" s="5">
        <f t="shared" si="3"/>
        <v>9658.5</v>
      </c>
      <c r="AR37" s="5" t="str">
        <f t="shared" si="4"/>
        <v/>
      </c>
      <c r="AS37" s="2">
        <v>2.0699999999999998</v>
      </c>
      <c r="AU37" s="34">
        <f t="shared" si="14"/>
        <v>49881.4755</v>
      </c>
      <c r="AV37" s="40">
        <f t="shared" si="13"/>
        <v>1.5378738002735728</v>
      </c>
      <c r="AW37" s="34">
        <f t="shared" si="15"/>
        <v>1537.8738002735727</v>
      </c>
    </row>
    <row r="38" spans="1:49" x14ac:dyDescent="0.3">
      <c r="A38" s="1" t="s">
        <v>117</v>
      </c>
      <c r="B38" s="1" t="s">
        <v>327</v>
      </c>
      <c r="C38" s="1" t="s">
        <v>118</v>
      </c>
      <c r="D38" s="1" t="s">
        <v>66</v>
      </c>
      <c r="E38" s="1" t="s">
        <v>62</v>
      </c>
      <c r="F38" s="1" t="s">
        <v>97</v>
      </c>
      <c r="G38" s="1" t="s">
        <v>54</v>
      </c>
      <c r="H38" s="1" t="s">
        <v>55</v>
      </c>
      <c r="I38" s="2">
        <v>78.290000000000006</v>
      </c>
      <c r="J38" s="2">
        <v>38.6</v>
      </c>
      <c r="K38" s="2">
        <f t="shared" si="8"/>
        <v>38.58</v>
      </c>
      <c r="L38" s="2" t="b">
        <f t="shared" si="9"/>
        <v>0</v>
      </c>
      <c r="M38" s="2">
        <f t="shared" si="0"/>
        <v>38.549999999999997</v>
      </c>
      <c r="N38" s="2">
        <f t="shared" si="1"/>
        <v>0.03</v>
      </c>
      <c r="R38" s="6">
        <v>9.84</v>
      </c>
      <c r="S38" s="5">
        <v>14745.24</v>
      </c>
      <c r="T38" s="7">
        <v>26.96</v>
      </c>
      <c r="U38" s="5">
        <v>23333.88</v>
      </c>
      <c r="V38" s="8">
        <v>1.39</v>
      </c>
      <c r="W38" s="5">
        <v>360.91349999999989</v>
      </c>
      <c r="AD38" s="10">
        <v>0.36</v>
      </c>
      <c r="AE38" s="5">
        <v>33.651000000000003</v>
      </c>
      <c r="AN38" s="5" t="str">
        <f t="shared" si="2"/>
        <v/>
      </c>
      <c r="AO38" s="3">
        <v>0.02</v>
      </c>
      <c r="AP38" s="5">
        <f t="shared" si="3"/>
        <v>141</v>
      </c>
      <c r="AR38" s="5" t="str">
        <f t="shared" si="4"/>
        <v/>
      </c>
      <c r="AS38" s="2">
        <v>0.01</v>
      </c>
      <c r="AU38" s="5">
        <f t="shared" si="14"/>
        <v>38473.684500000003</v>
      </c>
      <c r="AV38" s="11">
        <f t="shared" si="13"/>
        <v>1.1861652206447153</v>
      </c>
      <c r="AW38" s="5">
        <f t="shared" si="15"/>
        <v>1186.1652206447154</v>
      </c>
    </row>
    <row r="39" spans="1:49" x14ac:dyDescent="0.3">
      <c r="A39" s="1" t="s">
        <v>117</v>
      </c>
      <c r="B39" s="1" t="s">
        <v>327</v>
      </c>
      <c r="C39" s="1" t="s">
        <v>118</v>
      </c>
      <c r="D39" s="1" t="s">
        <v>66</v>
      </c>
      <c r="E39" s="1" t="s">
        <v>91</v>
      </c>
      <c r="F39" s="1" t="s">
        <v>97</v>
      </c>
      <c r="G39" s="1" t="s">
        <v>54</v>
      </c>
      <c r="H39" s="1" t="s">
        <v>55</v>
      </c>
      <c r="I39" s="2">
        <v>78.290000000000006</v>
      </c>
      <c r="J39" s="2">
        <v>40.17</v>
      </c>
      <c r="K39" s="2">
        <f t="shared" si="8"/>
        <v>39.710000000000008</v>
      </c>
      <c r="L39" s="2" t="b">
        <f t="shared" si="9"/>
        <v>0</v>
      </c>
      <c r="M39" s="2">
        <f t="shared" si="0"/>
        <v>36.210000000000008</v>
      </c>
      <c r="N39" s="2">
        <f t="shared" si="1"/>
        <v>3.5</v>
      </c>
      <c r="P39" s="4">
        <v>8.25</v>
      </c>
      <c r="Q39" s="5">
        <v>16310.25</v>
      </c>
      <c r="R39" s="6">
        <v>25.51</v>
      </c>
      <c r="S39" s="5">
        <v>38226.735000000001</v>
      </c>
      <c r="T39" s="7">
        <v>2.4500000000000002</v>
      </c>
      <c r="U39" s="5">
        <v>2120.4749999999999</v>
      </c>
      <c r="AN39" s="5" t="str">
        <f t="shared" si="2"/>
        <v/>
      </c>
      <c r="AO39" s="3">
        <v>1.38</v>
      </c>
      <c r="AP39" s="5">
        <f t="shared" si="3"/>
        <v>9729</v>
      </c>
      <c r="AR39" s="5" t="str">
        <f t="shared" si="4"/>
        <v/>
      </c>
      <c r="AS39" s="2">
        <v>2.12</v>
      </c>
      <c r="AU39" s="34">
        <f t="shared" si="14"/>
        <v>56657.46</v>
      </c>
      <c r="AV39" s="40">
        <f t="shared" si="13"/>
        <v>1.7467811938331284</v>
      </c>
      <c r="AW39" s="34">
        <f t="shared" si="15"/>
        <v>1746.7811938331283</v>
      </c>
    </row>
    <row r="40" spans="1:49" x14ac:dyDescent="0.3">
      <c r="A40" s="1" t="s">
        <v>119</v>
      </c>
      <c r="B40" s="1" t="s">
        <v>120</v>
      </c>
      <c r="C40" s="1" t="s">
        <v>121</v>
      </c>
      <c r="D40" s="1" t="s">
        <v>51</v>
      </c>
      <c r="E40" s="1" t="s">
        <v>62</v>
      </c>
      <c r="F40" s="1" t="s">
        <v>97</v>
      </c>
      <c r="G40" s="1" t="s">
        <v>54</v>
      </c>
      <c r="H40" s="1" t="s">
        <v>55</v>
      </c>
      <c r="I40" s="2">
        <v>1.71</v>
      </c>
      <c r="J40" s="2">
        <v>1.69</v>
      </c>
      <c r="K40" s="2">
        <f t="shared" si="8"/>
        <v>1.69</v>
      </c>
      <c r="L40" s="2" t="b">
        <f t="shared" si="9"/>
        <v>0</v>
      </c>
      <c r="M40" s="2">
        <f t="shared" si="0"/>
        <v>1.69</v>
      </c>
      <c r="N40" s="2">
        <f t="shared" si="1"/>
        <v>0</v>
      </c>
      <c r="AB40" s="9">
        <v>1.21</v>
      </c>
      <c r="AC40" s="5">
        <v>125.67059999999999</v>
      </c>
      <c r="AD40" s="10">
        <v>0.48</v>
      </c>
      <c r="AE40" s="5">
        <v>44.867999999999988</v>
      </c>
      <c r="AN40" s="5" t="str">
        <f t="shared" si="2"/>
        <v/>
      </c>
      <c r="AP40" s="5" t="str">
        <f t="shared" si="3"/>
        <v/>
      </c>
      <c r="AR40" s="5" t="str">
        <f t="shared" si="4"/>
        <v/>
      </c>
      <c r="AU40" s="5">
        <f t="shared" si="14"/>
        <v>170.53859999999997</v>
      </c>
      <c r="AV40" s="11">
        <f t="shared" si="13"/>
        <v>5.2578004609213028E-3</v>
      </c>
      <c r="AW40" s="5">
        <f t="shared" si="15"/>
        <v>5.2578004609213025</v>
      </c>
    </row>
    <row r="41" spans="1:49" s="41" customFormat="1" x14ac:dyDescent="0.3">
      <c r="A41" s="30" t="s">
        <v>122</v>
      </c>
      <c r="B41" s="30" t="s">
        <v>328</v>
      </c>
      <c r="C41" s="30" t="s">
        <v>123</v>
      </c>
      <c r="D41" s="30" t="s">
        <v>51</v>
      </c>
      <c r="E41" s="30" t="s">
        <v>85</v>
      </c>
      <c r="F41" s="30" t="s">
        <v>97</v>
      </c>
      <c r="G41" s="30" t="s">
        <v>54</v>
      </c>
      <c r="H41" s="30" t="s">
        <v>55</v>
      </c>
      <c r="I41" s="31">
        <v>5</v>
      </c>
      <c r="J41" s="31">
        <v>3.05</v>
      </c>
      <c r="K41" s="31">
        <f t="shared" si="8"/>
        <v>3.0489999999999999</v>
      </c>
      <c r="L41" s="31" t="b">
        <f t="shared" si="9"/>
        <v>0</v>
      </c>
      <c r="M41" s="31">
        <f t="shared" si="0"/>
        <v>3.0489999999999999</v>
      </c>
      <c r="N41" s="31">
        <f t="shared" si="1"/>
        <v>0</v>
      </c>
      <c r="O41" s="32"/>
      <c r="P41" s="33"/>
      <c r="Q41" s="34"/>
      <c r="R41" s="35">
        <v>0.08</v>
      </c>
      <c r="S41" s="34">
        <v>119.88</v>
      </c>
      <c r="T41" s="36">
        <v>1</v>
      </c>
      <c r="U41" s="34">
        <v>864.36</v>
      </c>
      <c r="V41" s="37"/>
      <c r="W41" s="34"/>
      <c r="X41" s="31"/>
      <c r="Y41" s="34"/>
      <c r="Z41" s="31"/>
      <c r="AA41" s="34"/>
      <c r="AB41" s="38">
        <v>1.2589999999999999</v>
      </c>
      <c r="AC41" s="34">
        <v>130.82900000000001</v>
      </c>
      <c r="AD41" s="39">
        <v>0.71</v>
      </c>
      <c r="AE41" s="34">
        <v>66.367249999999999</v>
      </c>
      <c r="AF41" s="31"/>
      <c r="AG41" s="31"/>
      <c r="AH41" s="34"/>
      <c r="AI41" s="38"/>
      <c r="AJ41" s="34"/>
      <c r="AK41" s="31"/>
      <c r="AL41" s="34"/>
      <c r="AM41" s="32"/>
      <c r="AN41" s="34" t="str">
        <f t="shared" si="2"/>
        <v/>
      </c>
      <c r="AO41" s="32"/>
      <c r="AP41" s="34" t="str">
        <f t="shared" si="3"/>
        <v/>
      </c>
      <c r="AQ41" s="31"/>
      <c r="AR41" s="34" t="str">
        <f t="shared" si="4"/>
        <v/>
      </c>
      <c r="AS41" s="31"/>
      <c r="AT41" s="31"/>
      <c r="AU41" s="34">
        <f t="shared" si="14"/>
        <v>1181.43625</v>
      </c>
      <c r="AV41" s="40">
        <f t="shared" si="13"/>
        <v>3.6424340646628604E-2</v>
      </c>
      <c r="AW41" s="34">
        <f t="shared" si="15"/>
        <v>36.4243406466286</v>
      </c>
    </row>
    <row r="42" spans="1:49" s="41" customFormat="1" x14ac:dyDescent="0.3">
      <c r="A42" s="30" t="s">
        <v>122</v>
      </c>
      <c r="B42" s="30" t="s">
        <v>328</v>
      </c>
      <c r="C42" s="30" t="s">
        <v>123</v>
      </c>
      <c r="D42" s="30" t="s">
        <v>51</v>
      </c>
      <c r="E42" s="30" t="s">
        <v>113</v>
      </c>
      <c r="F42" s="30">
        <v>17</v>
      </c>
      <c r="G42" s="30" t="s">
        <v>54</v>
      </c>
      <c r="H42" s="30" t="s">
        <v>55</v>
      </c>
      <c r="I42" s="31">
        <v>5</v>
      </c>
      <c r="J42" s="31">
        <v>0.96499999999999997</v>
      </c>
      <c r="K42" s="31"/>
      <c r="L42" s="31"/>
      <c r="M42" s="31">
        <f t="shared" ref="M42:M43" si="18">SUM(P42,R42,T42,V42,X42,Z42,AB42,AD42,AG42,AI42,AK42)</f>
        <v>0.96499999999999997</v>
      </c>
      <c r="N42" s="31">
        <f t="shared" ref="N42:N43" si="19">SUM(O42,AF42,AM42,AO42,AQ42,AS42,AT42)</f>
        <v>0</v>
      </c>
      <c r="O42" s="32"/>
      <c r="P42" s="33"/>
      <c r="Q42" s="34"/>
      <c r="R42" s="35">
        <v>0.59599999999999997</v>
      </c>
      <c r="S42" s="34">
        <v>893.23500000000001</v>
      </c>
      <c r="T42" s="36">
        <v>0.36899999999999999</v>
      </c>
      <c r="U42" s="34">
        <v>320.26499999999999</v>
      </c>
      <c r="V42" s="37"/>
      <c r="W42" s="34"/>
      <c r="X42" s="31"/>
      <c r="Y42" s="34"/>
      <c r="Z42" s="31"/>
      <c r="AA42" s="34"/>
      <c r="AB42" s="38"/>
      <c r="AC42" s="34"/>
      <c r="AD42" s="39"/>
      <c r="AE42" s="34"/>
      <c r="AF42" s="31"/>
      <c r="AG42" s="31"/>
      <c r="AH42" s="34"/>
      <c r="AI42" s="38"/>
      <c r="AJ42" s="34"/>
      <c r="AK42" s="31"/>
      <c r="AL42" s="34"/>
      <c r="AM42" s="32"/>
      <c r="AN42" s="34"/>
      <c r="AO42" s="32"/>
      <c r="AP42" s="34"/>
      <c r="AQ42" s="31"/>
      <c r="AR42" s="34"/>
      <c r="AS42" s="31"/>
      <c r="AT42" s="31"/>
      <c r="AU42" s="5">
        <f t="shared" si="14"/>
        <v>1213.5</v>
      </c>
      <c r="AV42" s="11">
        <f t="shared" si="13"/>
        <v>3.7412884000032849E-2</v>
      </c>
      <c r="AW42" s="5">
        <f t="shared" si="15"/>
        <v>37.412884000032854</v>
      </c>
    </row>
    <row r="43" spans="1:49" s="41" customFormat="1" x14ac:dyDescent="0.3">
      <c r="A43" s="30" t="s">
        <v>122</v>
      </c>
      <c r="B43" s="30" t="s">
        <v>328</v>
      </c>
      <c r="C43" s="30" t="s">
        <v>123</v>
      </c>
      <c r="D43" s="30" t="s">
        <v>51</v>
      </c>
      <c r="E43" s="30" t="s">
        <v>75</v>
      </c>
      <c r="F43" s="30" t="s">
        <v>97</v>
      </c>
      <c r="G43" s="30" t="s">
        <v>54</v>
      </c>
      <c r="H43" s="30" t="s">
        <v>55</v>
      </c>
      <c r="I43" s="31">
        <v>5</v>
      </c>
      <c r="J43" s="31">
        <v>0.98899999999999999</v>
      </c>
      <c r="K43" s="31"/>
      <c r="L43" s="31"/>
      <c r="M43" s="31">
        <f t="shared" si="18"/>
        <v>0.98899999999999999</v>
      </c>
      <c r="N43" s="31">
        <f t="shared" si="19"/>
        <v>0</v>
      </c>
      <c r="O43" s="32"/>
      <c r="P43" s="33"/>
      <c r="Q43" s="34"/>
      <c r="R43" s="35">
        <v>0.502</v>
      </c>
      <c r="S43" s="34">
        <v>434.70699999999999</v>
      </c>
      <c r="T43" s="36">
        <v>0.48699999999999999</v>
      </c>
      <c r="U43" s="34">
        <v>126.733</v>
      </c>
      <c r="V43" s="37"/>
      <c r="W43" s="34"/>
      <c r="X43" s="31"/>
      <c r="Y43" s="34"/>
      <c r="Z43" s="31"/>
      <c r="AA43" s="34"/>
      <c r="AB43" s="38"/>
      <c r="AC43" s="34"/>
      <c r="AD43" s="39"/>
      <c r="AE43" s="34"/>
      <c r="AF43" s="31"/>
      <c r="AG43" s="31"/>
      <c r="AH43" s="34"/>
      <c r="AI43" s="38"/>
      <c r="AJ43" s="34"/>
      <c r="AK43" s="31"/>
      <c r="AL43" s="34"/>
      <c r="AM43" s="32"/>
      <c r="AN43" s="34"/>
      <c r="AO43" s="32"/>
      <c r="AP43" s="34"/>
      <c r="AQ43" s="31"/>
      <c r="AR43" s="34"/>
      <c r="AS43" s="31"/>
      <c r="AT43" s="31"/>
      <c r="AU43" s="34">
        <f t="shared" si="14"/>
        <v>561.44000000000005</v>
      </c>
      <c r="AV43" s="40">
        <f t="shared" si="13"/>
        <v>1.7309509347324635E-2</v>
      </c>
      <c r="AW43" s="34">
        <f t="shared" si="15"/>
        <v>17.309509347324635</v>
      </c>
    </row>
    <row r="44" spans="1:49" x14ac:dyDescent="0.3">
      <c r="A44" s="1" t="s">
        <v>124</v>
      </c>
      <c r="B44" s="1" t="s">
        <v>328</v>
      </c>
      <c r="C44" s="1" t="s">
        <v>123</v>
      </c>
      <c r="D44" s="1" t="s">
        <v>51</v>
      </c>
      <c r="E44" s="1" t="s">
        <v>91</v>
      </c>
      <c r="F44" s="1" t="s">
        <v>97</v>
      </c>
      <c r="G44" s="1" t="s">
        <v>54</v>
      </c>
      <c r="H44" s="1" t="s">
        <v>55</v>
      </c>
      <c r="I44" s="2">
        <v>35</v>
      </c>
      <c r="J44" s="2">
        <v>0.04</v>
      </c>
      <c r="K44" s="2">
        <f t="shared" si="8"/>
        <v>0.04</v>
      </c>
      <c r="L44" s="2" t="b">
        <f t="shared" si="9"/>
        <v>0</v>
      </c>
      <c r="M44" s="2">
        <f t="shared" si="0"/>
        <v>0.01</v>
      </c>
      <c r="N44" s="2">
        <f t="shared" si="1"/>
        <v>0.03</v>
      </c>
      <c r="R44" s="6">
        <v>0.01</v>
      </c>
      <c r="S44" s="5">
        <v>14.984999999999999</v>
      </c>
      <c r="AN44" s="5" t="str">
        <f t="shared" si="2"/>
        <v/>
      </c>
      <c r="AP44" s="5" t="str">
        <f t="shared" si="3"/>
        <v/>
      </c>
      <c r="AR44" s="5" t="str">
        <f t="shared" si="4"/>
        <v/>
      </c>
      <c r="AS44" s="2">
        <v>0.03</v>
      </c>
      <c r="AU44" s="5">
        <f t="shared" si="14"/>
        <v>14.984999999999999</v>
      </c>
      <c r="AV44" s="11">
        <f t="shared" si="13"/>
        <v>4.6199593468520162E-4</v>
      </c>
      <c r="AW44" s="5">
        <f t="shared" si="15"/>
        <v>0.46199593468520161</v>
      </c>
    </row>
    <row r="45" spans="1:49" x14ac:dyDescent="0.3">
      <c r="A45" s="1" t="s">
        <v>124</v>
      </c>
      <c r="B45" s="1" t="s">
        <v>328</v>
      </c>
      <c r="C45" s="1" t="s">
        <v>123</v>
      </c>
      <c r="D45" s="1" t="s">
        <v>51</v>
      </c>
      <c r="E45" s="1" t="s">
        <v>85</v>
      </c>
      <c r="F45" s="1" t="s">
        <v>97</v>
      </c>
      <c r="G45" s="1" t="s">
        <v>54</v>
      </c>
      <c r="H45" s="1" t="s">
        <v>55</v>
      </c>
      <c r="I45" s="2">
        <v>35</v>
      </c>
      <c r="J45" s="2">
        <v>35.299999999999997</v>
      </c>
      <c r="K45" s="2">
        <f t="shared" si="8"/>
        <v>34.959999999999994</v>
      </c>
      <c r="L45" s="2" t="b">
        <f t="shared" si="9"/>
        <v>0</v>
      </c>
      <c r="M45" s="2">
        <f t="shared" si="0"/>
        <v>34.159999999999997</v>
      </c>
      <c r="N45" s="2">
        <f t="shared" si="1"/>
        <v>0.8</v>
      </c>
      <c r="P45" s="4">
        <v>1.88</v>
      </c>
      <c r="Q45" s="5">
        <v>3716.76</v>
      </c>
      <c r="R45" s="6">
        <v>17.53</v>
      </c>
      <c r="S45" s="5">
        <v>26268.705000000002</v>
      </c>
      <c r="T45" s="7">
        <v>14.75</v>
      </c>
      <c r="U45" s="5">
        <v>12766.125</v>
      </c>
      <c r="AN45" s="5" t="str">
        <f t="shared" si="2"/>
        <v/>
      </c>
      <c r="AO45" s="3">
        <v>0.34</v>
      </c>
      <c r="AP45" s="5">
        <f t="shared" si="3"/>
        <v>2397</v>
      </c>
      <c r="AR45" s="5" t="str">
        <f t="shared" si="4"/>
        <v/>
      </c>
      <c r="AS45" s="2">
        <v>0.46</v>
      </c>
      <c r="AU45" s="34">
        <f t="shared" si="14"/>
        <v>42751.590000000004</v>
      </c>
      <c r="AV45" s="40">
        <f t="shared" si="13"/>
        <v>1.3180554408627643</v>
      </c>
      <c r="AW45" s="34">
        <f t="shared" si="15"/>
        <v>1318.0554408627643</v>
      </c>
    </row>
    <row r="46" spans="1:49" x14ac:dyDescent="0.3">
      <c r="A46" s="1" t="s">
        <v>125</v>
      </c>
      <c r="B46" s="1" t="s">
        <v>126</v>
      </c>
      <c r="C46" s="1" t="s">
        <v>127</v>
      </c>
      <c r="D46" s="1" t="s">
        <v>51</v>
      </c>
      <c r="E46" s="1" t="s">
        <v>75</v>
      </c>
      <c r="F46" s="1" t="s">
        <v>97</v>
      </c>
      <c r="G46" s="1" t="s">
        <v>54</v>
      </c>
      <c r="H46" s="1" t="s">
        <v>55</v>
      </c>
      <c r="I46" s="2">
        <v>10</v>
      </c>
      <c r="J46" s="2">
        <v>9.39</v>
      </c>
      <c r="K46" s="2">
        <f t="shared" si="8"/>
        <v>9.379999999999999</v>
      </c>
      <c r="L46" s="2" t="b">
        <f t="shared" si="9"/>
        <v>0</v>
      </c>
      <c r="M46" s="2">
        <f t="shared" si="0"/>
        <v>9.379999999999999</v>
      </c>
      <c r="N46" s="2">
        <f t="shared" si="1"/>
        <v>0</v>
      </c>
      <c r="T46" s="7">
        <v>3.59</v>
      </c>
      <c r="U46" s="5">
        <v>3107.145</v>
      </c>
      <c r="V46" s="8">
        <v>2.67</v>
      </c>
      <c r="W46" s="5">
        <v>693.26549999999997</v>
      </c>
      <c r="AB46" s="9">
        <v>2.67</v>
      </c>
      <c r="AC46" s="5">
        <v>277.30619999999999</v>
      </c>
      <c r="AD46" s="10">
        <v>0.45</v>
      </c>
      <c r="AE46" s="5">
        <v>42.063749999999999</v>
      </c>
      <c r="AN46" s="5" t="str">
        <f t="shared" si="2"/>
        <v/>
      </c>
      <c r="AP46" s="5" t="str">
        <f t="shared" si="3"/>
        <v/>
      </c>
      <c r="AR46" s="5" t="str">
        <f t="shared" si="4"/>
        <v/>
      </c>
      <c r="AU46" s="5">
        <f t="shared" si="14"/>
        <v>4119.7804500000002</v>
      </c>
      <c r="AV46" s="11">
        <f t="shared" si="13"/>
        <v>0.12701513644948753</v>
      </c>
      <c r="AW46" s="5">
        <f t="shared" si="15"/>
        <v>127.01513644948753</v>
      </c>
    </row>
    <row r="47" spans="1:49" x14ac:dyDescent="0.3">
      <c r="A47" s="1" t="s">
        <v>128</v>
      </c>
      <c r="B47" s="1" t="s">
        <v>115</v>
      </c>
      <c r="C47" s="1" t="s">
        <v>116</v>
      </c>
      <c r="D47" s="1" t="s">
        <v>51</v>
      </c>
      <c r="E47" s="1" t="s">
        <v>75</v>
      </c>
      <c r="F47" s="1" t="s">
        <v>97</v>
      </c>
      <c r="G47" s="1" t="s">
        <v>54</v>
      </c>
      <c r="H47" s="1" t="s">
        <v>55</v>
      </c>
      <c r="I47" s="2">
        <v>30.3</v>
      </c>
      <c r="J47" s="2">
        <v>29.6</v>
      </c>
      <c r="K47" s="2">
        <f t="shared" si="8"/>
        <v>29.599999999999998</v>
      </c>
      <c r="L47" s="2" t="b">
        <f t="shared" si="9"/>
        <v>0</v>
      </c>
      <c r="M47" s="2">
        <f t="shared" si="0"/>
        <v>29.599999999999998</v>
      </c>
      <c r="N47" s="2">
        <f t="shared" si="1"/>
        <v>0</v>
      </c>
      <c r="R47" s="6">
        <v>4.25</v>
      </c>
      <c r="S47" s="5">
        <v>6368.625</v>
      </c>
      <c r="T47" s="7">
        <v>17.93</v>
      </c>
      <c r="U47" s="5">
        <v>15518.415000000001</v>
      </c>
      <c r="V47" s="8">
        <v>5.6499999999999986</v>
      </c>
      <c r="W47" s="5">
        <v>1467.0225</v>
      </c>
      <c r="AD47" s="10">
        <v>1.77</v>
      </c>
      <c r="AE47" s="5">
        <v>165.45075</v>
      </c>
      <c r="AN47" s="5" t="str">
        <f t="shared" si="2"/>
        <v/>
      </c>
      <c r="AP47" s="5" t="str">
        <f t="shared" si="3"/>
        <v/>
      </c>
      <c r="AR47" s="5" t="str">
        <f t="shared" si="4"/>
        <v/>
      </c>
      <c r="AU47" s="34">
        <f t="shared" si="14"/>
        <v>23519.51325</v>
      </c>
      <c r="AV47" s="40">
        <f t="shared" si="13"/>
        <v>0.72511975357188763</v>
      </c>
      <c r="AW47" s="34">
        <f t="shared" si="15"/>
        <v>725.1197535718876</v>
      </c>
    </row>
    <row r="48" spans="1:49" x14ac:dyDescent="0.3">
      <c r="A48" s="1" t="s">
        <v>129</v>
      </c>
      <c r="B48" s="1" t="s">
        <v>329</v>
      </c>
      <c r="C48" s="1" t="s">
        <v>131</v>
      </c>
      <c r="D48" s="1" t="s">
        <v>83</v>
      </c>
      <c r="E48" s="1" t="s">
        <v>52</v>
      </c>
      <c r="F48" s="1" t="s">
        <v>97</v>
      </c>
      <c r="G48" s="1" t="s">
        <v>54</v>
      </c>
      <c r="H48" s="1" t="s">
        <v>55</v>
      </c>
      <c r="I48" s="2">
        <v>60</v>
      </c>
      <c r="J48" s="2">
        <v>22.68</v>
      </c>
      <c r="K48" s="2">
        <f t="shared" si="8"/>
        <v>22.679999999999996</v>
      </c>
      <c r="L48" s="2" t="b">
        <f t="shared" si="9"/>
        <v>0</v>
      </c>
      <c r="M48" s="2">
        <f t="shared" si="0"/>
        <v>22.359999999999996</v>
      </c>
      <c r="N48" s="2">
        <f t="shared" si="1"/>
        <v>0.32</v>
      </c>
      <c r="P48" s="4">
        <v>2.23</v>
      </c>
      <c r="Q48" s="5">
        <v>4408.71</v>
      </c>
      <c r="R48" s="6">
        <v>7.27</v>
      </c>
      <c r="S48" s="5">
        <v>10894.094999999999</v>
      </c>
      <c r="T48" s="7">
        <v>8.26</v>
      </c>
      <c r="U48" s="5">
        <v>7149.03</v>
      </c>
      <c r="V48" s="8">
        <v>3.02</v>
      </c>
      <c r="W48" s="5">
        <v>784.14299999999992</v>
      </c>
      <c r="AB48" s="9">
        <v>1.25</v>
      </c>
      <c r="AC48" s="5">
        <v>129.82499999999999</v>
      </c>
      <c r="AD48" s="10">
        <v>0.33</v>
      </c>
      <c r="AE48" s="5">
        <v>30.84675</v>
      </c>
      <c r="AN48" s="5" t="str">
        <f t="shared" si="2"/>
        <v/>
      </c>
      <c r="AO48" s="3">
        <v>0.14000000000000001</v>
      </c>
      <c r="AP48" s="5">
        <f t="shared" si="3"/>
        <v>987.00000000000011</v>
      </c>
      <c r="AR48" s="5" t="str">
        <f t="shared" si="4"/>
        <v/>
      </c>
      <c r="AS48" s="2">
        <v>0.18</v>
      </c>
      <c r="AU48" s="5">
        <f t="shared" si="14"/>
        <v>23396.64975</v>
      </c>
      <c r="AV48" s="11">
        <f t="shared" si="13"/>
        <v>0.72133180312002276</v>
      </c>
      <c r="AW48" s="5">
        <f t="shared" si="15"/>
        <v>721.33180312002276</v>
      </c>
    </row>
    <row r="49" spans="1:49" x14ac:dyDescent="0.3">
      <c r="A49" s="1" t="s">
        <v>129</v>
      </c>
      <c r="B49" s="1" t="s">
        <v>329</v>
      </c>
      <c r="C49" s="1" t="s">
        <v>131</v>
      </c>
      <c r="D49" s="1" t="s">
        <v>83</v>
      </c>
      <c r="E49" s="1" t="s">
        <v>56</v>
      </c>
      <c r="F49" s="1" t="s">
        <v>97</v>
      </c>
      <c r="G49" s="1" t="s">
        <v>54</v>
      </c>
      <c r="H49" s="1" t="s">
        <v>55</v>
      </c>
      <c r="I49" s="2">
        <v>60</v>
      </c>
      <c r="J49" s="2">
        <v>36.28</v>
      </c>
      <c r="K49" s="2">
        <f t="shared" si="8"/>
        <v>36.279999999999994</v>
      </c>
      <c r="L49" s="2" t="b">
        <f t="shared" si="9"/>
        <v>0</v>
      </c>
      <c r="M49" s="2">
        <f t="shared" si="0"/>
        <v>36.229999999999997</v>
      </c>
      <c r="N49" s="2">
        <f t="shared" si="1"/>
        <v>0.05</v>
      </c>
      <c r="P49" s="4">
        <v>1.54</v>
      </c>
      <c r="Q49" s="5">
        <v>3044.58</v>
      </c>
      <c r="R49" s="6">
        <v>7.41</v>
      </c>
      <c r="S49" s="5">
        <v>11103.885</v>
      </c>
      <c r="T49" s="7">
        <v>22.99</v>
      </c>
      <c r="U49" s="5">
        <v>19897.845000000001</v>
      </c>
      <c r="V49" s="8">
        <v>3.5</v>
      </c>
      <c r="W49" s="5">
        <v>908.77499999999986</v>
      </c>
      <c r="AD49" s="10">
        <v>0.79</v>
      </c>
      <c r="AE49" s="5">
        <v>73.845249999999993</v>
      </c>
      <c r="AN49" s="5" t="str">
        <f t="shared" si="2"/>
        <v/>
      </c>
      <c r="AO49" s="3">
        <v>0.03</v>
      </c>
      <c r="AP49" s="5">
        <f t="shared" si="3"/>
        <v>211.5</v>
      </c>
      <c r="AR49" s="5" t="str">
        <f t="shared" si="4"/>
        <v/>
      </c>
      <c r="AS49" s="2">
        <v>0.02</v>
      </c>
      <c r="AU49" s="34">
        <f t="shared" si="14"/>
        <v>35028.930249999998</v>
      </c>
      <c r="AV49" s="40">
        <f t="shared" si="13"/>
        <v>1.0799615196444101</v>
      </c>
      <c r="AW49" s="34">
        <f t="shared" si="15"/>
        <v>1079.9615196444101</v>
      </c>
    </row>
    <row r="50" spans="1:49" x14ac:dyDescent="0.3">
      <c r="A50" s="1" t="s">
        <v>132</v>
      </c>
      <c r="B50" s="1" t="s">
        <v>130</v>
      </c>
      <c r="C50" s="1" t="s">
        <v>131</v>
      </c>
      <c r="D50" s="1" t="s">
        <v>83</v>
      </c>
      <c r="E50" s="1" t="s">
        <v>52</v>
      </c>
      <c r="F50" s="1" t="s">
        <v>97</v>
      </c>
      <c r="G50" s="1" t="s">
        <v>54</v>
      </c>
      <c r="H50" s="1" t="s">
        <v>55</v>
      </c>
      <c r="I50" s="2">
        <v>13</v>
      </c>
      <c r="J50" s="2">
        <v>12.38</v>
      </c>
      <c r="K50" s="2">
        <f t="shared" si="8"/>
        <v>12.379999999999999</v>
      </c>
      <c r="L50" s="2" t="b">
        <f t="shared" si="9"/>
        <v>0</v>
      </c>
      <c r="M50" s="2">
        <f t="shared" si="0"/>
        <v>12.379999999999999</v>
      </c>
      <c r="N50" s="2">
        <f t="shared" si="1"/>
        <v>0</v>
      </c>
      <c r="R50" s="6">
        <v>6.22</v>
      </c>
      <c r="S50" s="5">
        <v>9320.67</v>
      </c>
      <c r="T50" s="7">
        <v>6.16</v>
      </c>
      <c r="U50" s="5">
        <v>5331.48</v>
      </c>
      <c r="AN50" s="5" t="str">
        <f t="shared" si="2"/>
        <v/>
      </c>
      <c r="AP50" s="5" t="str">
        <f t="shared" si="3"/>
        <v/>
      </c>
      <c r="AR50" s="5" t="str">
        <f t="shared" si="4"/>
        <v/>
      </c>
      <c r="AU50" s="5">
        <f t="shared" si="14"/>
        <v>14652.15</v>
      </c>
      <c r="AV50" s="11">
        <f t="shared" si="13"/>
        <v>0.4517339829427946</v>
      </c>
      <c r="AW50" s="5">
        <f t="shared" si="15"/>
        <v>451.73398294279463</v>
      </c>
    </row>
    <row r="51" spans="1:49" x14ac:dyDescent="0.3">
      <c r="A51" s="1" t="s">
        <v>133</v>
      </c>
      <c r="B51" s="1" t="s">
        <v>134</v>
      </c>
      <c r="C51" s="1" t="s">
        <v>135</v>
      </c>
      <c r="D51" s="1" t="s">
        <v>51</v>
      </c>
      <c r="E51" s="1" t="s">
        <v>52</v>
      </c>
      <c r="F51" s="1" t="s">
        <v>97</v>
      </c>
      <c r="G51" s="1" t="s">
        <v>54</v>
      </c>
      <c r="H51" s="1" t="s">
        <v>55</v>
      </c>
      <c r="I51" s="2">
        <v>7</v>
      </c>
      <c r="J51" s="2">
        <v>2.89</v>
      </c>
      <c r="K51" s="2">
        <f t="shared" si="8"/>
        <v>2.8899999999999997</v>
      </c>
      <c r="L51" s="2" t="b">
        <f t="shared" si="9"/>
        <v>0</v>
      </c>
      <c r="M51" s="2">
        <f t="shared" si="0"/>
        <v>2.8899999999999997</v>
      </c>
      <c r="N51" s="2">
        <f t="shared" si="1"/>
        <v>0</v>
      </c>
      <c r="AB51" s="9">
        <v>0.11</v>
      </c>
      <c r="AC51" s="5">
        <v>11.4246</v>
      </c>
      <c r="AD51" s="10">
        <v>2.78</v>
      </c>
      <c r="AE51" s="5">
        <v>259.86049999999989</v>
      </c>
      <c r="AN51" s="5" t="str">
        <f t="shared" si="2"/>
        <v/>
      </c>
      <c r="AP51" s="5" t="str">
        <f t="shared" si="3"/>
        <v/>
      </c>
      <c r="AR51" s="5" t="str">
        <f t="shared" si="4"/>
        <v/>
      </c>
      <c r="AU51" s="34">
        <f t="shared" si="14"/>
        <v>271.28509999999989</v>
      </c>
      <c r="AV51" s="40">
        <f t="shared" si="13"/>
        <v>8.3638714274720284E-3</v>
      </c>
      <c r="AW51" s="34">
        <f t="shared" si="15"/>
        <v>8.3638714274720289</v>
      </c>
    </row>
    <row r="52" spans="1:49" x14ac:dyDescent="0.3">
      <c r="A52" s="1" t="s">
        <v>133</v>
      </c>
      <c r="B52" s="1" t="s">
        <v>134</v>
      </c>
      <c r="C52" s="1" t="s">
        <v>135</v>
      </c>
      <c r="D52" s="1" t="s">
        <v>51</v>
      </c>
      <c r="E52" s="1" t="s">
        <v>56</v>
      </c>
      <c r="F52" s="1" t="s">
        <v>97</v>
      </c>
      <c r="G52" s="1" t="s">
        <v>54</v>
      </c>
      <c r="H52" s="1" t="s">
        <v>55</v>
      </c>
      <c r="I52" s="2">
        <v>7</v>
      </c>
      <c r="J52" s="2">
        <v>4.1100000000000003</v>
      </c>
      <c r="K52" s="2">
        <f t="shared" si="8"/>
        <v>4.1099999999999994</v>
      </c>
      <c r="L52" s="2" t="b">
        <f t="shared" si="9"/>
        <v>0</v>
      </c>
      <c r="M52" s="2">
        <f t="shared" si="0"/>
        <v>4.1099999999999994</v>
      </c>
      <c r="N52" s="2">
        <f t="shared" si="1"/>
        <v>0</v>
      </c>
      <c r="AB52" s="9">
        <v>1.79</v>
      </c>
      <c r="AC52" s="5">
        <v>185.90940000000001</v>
      </c>
      <c r="AD52" s="10">
        <v>2.3199999999999998</v>
      </c>
      <c r="AE52" s="5">
        <v>216.86199999999999</v>
      </c>
      <c r="AN52" s="5" t="str">
        <f t="shared" si="2"/>
        <v/>
      </c>
      <c r="AP52" s="5" t="str">
        <f t="shared" si="3"/>
        <v/>
      </c>
      <c r="AR52" s="5" t="str">
        <f t="shared" si="4"/>
        <v/>
      </c>
      <c r="AU52" s="5">
        <f t="shared" si="14"/>
        <v>402.77139999999997</v>
      </c>
      <c r="AV52" s="11">
        <f t="shared" si="13"/>
        <v>1.241766762812594E-2</v>
      </c>
      <c r="AW52" s="5">
        <f t="shared" si="15"/>
        <v>12.41766762812594</v>
      </c>
    </row>
    <row r="53" spans="1:49" x14ac:dyDescent="0.3">
      <c r="A53" s="1" t="s">
        <v>136</v>
      </c>
      <c r="B53" s="1" t="s">
        <v>329</v>
      </c>
      <c r="C53" s="1" t="s">
        <v>131</v>
      </c>
      <c r="D53" s="1" t="s">
        <v>83</v>
      </c>
      <c r="E53" s="1" t="s">
        <v>67</v>
      </c>
      <c r="F53" s="1" t="s">
        <v>97</v>
      </c>
      <c r="G53" s="1" t="s">
        <v>54</v>
      </c>
      <c r="H53" s="1" t="s">
        <v>55</v>
      </c>
      <c r="I53" s="2">
        <v>40</v>
      </c>
      <c r="J53" s="2">
        <v>38.76</v>
      </c>
      <c r="K53" s="2">
        <v>38.76</v>
      </c>
      <c r="L53" s="2" t="b">
        <f t="shared" si="9"/>
        <v>0</v>
      </c>
      <c r="M53" s="2">
        <f t="shared" si="0"/>
        <v>34.79</v>
      </c>
      <c r="N53" s="2">
        <f t="shared" si="1"/>
        <v>3.98</v>
      </c>
      <c r="P53" s="4">
        <v>6.25</v>
      </c>
      <c r="Q53" s="5">
        <v>12356.25</v>
      </c>
      <c r="R53" s="6">
        <v>23.8</v>
      </c>
      <c r="S53" s="5">
        <v>35664.300000000003</v>
      </c>
      <c r="T53" s="7">
        <v>4.74</v>
      </c>
      <c r="U53" s="5">
        <v>4102.47</v>
      </c>
      <c r="AN53" s="5" t="str">
        <f t="shared" si="2"/>
        <v/>
      </c>
      <c r="AO53" s="3">
        <v>1.56</v>
      </c>
      <c r="AP53" s="5">
        <f t="shared" si="3"/>
        <v>10998</v>
      </c>
      <c r="AR53" s="5" t="str">
        <f t="shared" si="4"/>
        <v/>
      </c>
      <c r="AS53" s="2">
        <v>2.42</v>
      </c>
      <c r="AU53" s="34">
        <f t="shared" si="14"/>
        <v>52123.020000000004</v>
      </c>
      <c r="AV53" s="40">
        <f t="shared" si="13"/>
        <v>1.6069818714391368</v>
      </c>
      <c r="AW53" s="34">
        <f t="shared" si="15"/>
        <v>1606.981871439137</v>
      </c>
    </row>
    <row r="54" spans="1:49" x14ac:dyDescent="0.3">
      <c r="A54" s="1" t="s">
        <v>137</v>
      </c>
      <c r="B54" s="1" t="s">
        <v>327</v>
      </c>
      <c r="C54" s="1" t="s">
        <v>118</v>
      </c>
      <c r="D54" s="1" t="s">
        <v>66</v>
      </c>
      <c r="E54" s="1" t="s">
        <v>68</v>
      </c>
      <c r="F54" s="1" t="s">
        <v>97</v>
      </c>
      <c r="G54" s="1" t="s">
        <v>54</v>
      </c>
      <c r="H54" s="1" t="s">
        <v>55</v>
      </c>
      <c r="I54" s="2">
        <v>39.15</v>
      </c>
      <c r="J54" s="2">
        <v>39.729999999999997</v>
      </c>
      <c r="K54" s="2">
        <f t="shared" si="8"/>
        <v>39.15</v>
      </c>
      <c r="L54" s="2" t="b">
        <f t="shared" si="9"/>
        <v>0</v>
      </c>
      <c r="M54" s="2">
        <f t="shared" si="0"/>
        <v>36.17</v>
      </c>
      <c r="N54" s="2">
        <f t="shared" si="1"/>
        <v>2.98</v>
      </c>
      <c r="P54" s="4">
        <v>0.19</v>
      </c>
      <c r="Q54" s="5">
        <v>375.63</v>
      </c>
      <c r="R54" s="6">
        <v>11.85</v>
      </c>
      <c r="S54" s="5">
        <v>17757.224999999999</v>
      </c>
      <c r="T54" s="7">
        <v>24.13</v>
      </c>
      <c r="U54" s="5">
        <v>20884.514999999999</v>
      </c>
      <c r="AN54" s="5" t="str">
        <f t="shared" si="2"/>
        <v/>
      </c>
      <c r="AO54" s="3">
        <v>1.18</v>
      </c>
      <c r="AP54" s="5">
        <f t="shared" si="3"/>
        <v>8319</v>
      </c>
      <c r="AR54" s="5" t="str">
        <f t="shared" si="4"/>
        <v/>
      </c>
      <c r="AS54" s="2">
        <v>1.8</v>
      </c>
      <c r="AU54" s="5">
        <f t="shared" si="14"/>
        <v>39017.369999999995</v>
      </c>
      <c r="AV54" s="11">
        <f t="shared" si="13"/>
        <v>1.2029273488227124</v>
      </c>
      <c r="AW54" s="5">
        <f t="shared" si="15"/>
        <v>1202.9273488227125</v>
      </c>
    </row>
    <row r="55" spans="1:49" x14ac:dyDescent="0.3">
      <c r="A55" s="1" t="s">
        <v>138</v>
      </c>
      <c r="B55" s="1" t="s">
        <v>120</v>
      </c>
      <c r="C55" s="1" t="s">
        <v>121</v>
      </c>
      <c r="D55" s="1" t="s">
        <v>51</v>
      </c>
      <c r="E55" s="1" t="s">
        <v>68</v>
      </c>
      <c r="F55" s="1" t="s">
        <v>97</v>
      </c>
      <c r="G55" s="1" t="s">
        <v>54</v>
      </c>
      <c r="H55" s="1" t="s">
        <v>55</v>
      </c>
      <c r="I55" s="2">
        <v>0.85</v>
      </c>
      <c r="J55" s="2">
        <v>0.83</v>
      </c>
      <c r="K55" s="2">
        <v>0.83</v>
      </c>
      <c r="L55" s="2" t="b">
        <f t="shared" si="9"/>
        <v>0</v>
      </c>
      <c r="M55" s="2">
        <f t="shared" si="0"/>
        <v>0.84</v>
      </c>
      <c r="N55" s="2">
        <f t="shared" si="1"/>
        <v>0</v>
      </c>
      <c r="T55" s="7">
        <v>0.25</v>
      </c>
      <c r="U55" s="5">
        <v>216.375</v>
      </c>
      <c r="AB55" s="9">
        <v>0.47</v>
      </c>
      <c r="AC55" s="5">
        <v>48.8142</v>
      </c>
      <c r="AD55" s="10">
        <v>0.12</v>
      </c>
      <c r="AE55" s="5">
        <v>11.217000000000001</v>
      </c>
      <c r="AN55" s="5" t="str">
        <f t="shared" si="2"/>
        <v/>
      </c>
      <c r="AP55" s="5" t="str">
        <f t="shared" si="3"/>
        <v/>
      </c>
      <c r="AR55" s="5" t="str">
        <f t="shared" si="4"/>
        <v/>
      </c>
      <c r="AU55" s="34">
        <f t="shared" si="14"/>
        <v>276.40620000000001</v>
      </c>
      <c r="AV55" s="40">
        <f t="shared" si="13"/>
        <v>8.5217578059249115E-3</v>
      </c>
      <c r="AW55" s="34">
        <f t="shared" si="15"/>
        <v>8.5217578059249117</v>
      </c>
    </row>
    <row r="56" spans="1:49" x14ac:dyDescent="0.3">
      <c r="A56" s="1" t="s">
        <v>139</v>
      </c>
      <c r="B56" s="1" t="s">
        <v>140</v>
      </c>
      <c r="C56" s="1" t="s">
        <v>141</v>
      </c>
      <c r="D56" s="1" t="s">
        <v>79</v>
      </c>
      <c r="E56" s="1" t="s">
        <v>98</v>
      </c>
      <c r="F56" s="1" t="s">
        <v>142</v>
      </c>
      <c r="G56" s="1" t="s">
        <v>54</v>
      </c>
      <c r="H56" s="1" t="s">
        <v>55</v>
      </c>
      <c r="I56" s="2">
        <v>81.66</v>
      </c>
      <c r="J56" s="2">
        <v>39.68</v>
      </c>
      <c r="K56" s="2">
        <v>39.68</v>
      </c>
      <c r="L56" s="2" t="b">
        <f t="shared" si="9"/>
        <v>0</v>
      </c>
      <c r="M56" s="2">
        <f t="shared" si="0"/>
        <v>36.82</v>
      </c>
      <c r="N56" s="2">
        <f t="shared" si="1"/>
        <v>2.87</v>
      </c>
      <c r="P56" s="4">
        <v>12.45</v>
      </c>
      <c r="Q56" s="5">
        <v>38996.324999999997</v>
      </c>
      <c r="R56" s="6">
        <v>18.739999999999998</v>
      </c>
      <c r="S56" s="5">
        <v>42894.5625</v>
      </c>
      <c r="T56" s="7">
        <v>5.31</v>
      </c>
      <c r="U56" s="5">
        <v>4673.7000000000007</v>
      </c>
      <c r="V56" s="8">
        <v>0.32</v>
      </c>
      <c r="W56" s="5">
        <v>83.087999999999994</v>
      </c>
      <c r="AN56" s="5" t="str">
        <f t="shared" si="2"/>
        <v/>
      </c>
      <c r="AO56" s="3">
        <v>1.1499999999999999</v>
      </c>
      <c r="AP56" s="5">
        <f t="shared" si="3"/>
        <v>8107.4999999999991</v>
      </c>
      <c r="AR56" s="5" t="str">
        <f t="shared" si="4"/>
        <v/>
      </c>
      <c r="AS56" s="2">
        <v>1.72</v>
      </c>
      <c r="AU56" s="5">
        <f t="shared" si="14"/>
        <v>86647.675499999998</v>
      </c>
      <c r="AV56" s="11">
        <f t="shared" si="13"/>
        <v>2.671396318379883</v>
      </c>
      <c r="AW56" s="5">
        <f t="shared" si="15"/>
        <v>2671.3963183798833</v>
      </c>
    </row>
    <row r="57" spans="1:49" x14ac:dyDescent="0.3">
      <c r="A57" s="1" t="s">
        <v>139</v>
      </c>
      <c r="B57" s="1" t="s">
        <v>140</v>
      </c>
      <c r="C57" s="1" t="s">
        <v>141</v>
      </c>
      <c r="D57" s="1" t="s">
        <v>79</v>
      </c>
      <c r="E57" s="1" t="s">
        <v>100</v>
      </c>
      <c r="F57" s="1" t="s">
        <v>142</v>
      </c>
      <c r="G57" s="1" t="s">
        <v>54</v>
      </c>
      <c r="H57" s="1" t="s">
        <v>55</v>
      </c>
      <c r="I57" s="2">
        <v>81.66</v>
      </c>
      <c r="J57" s="2">
        <v>34.58</v>
      </c>
      <c r="K57" s="2">
        <v>34.58</v>
      </c>
      <c r="L57" s="2" t="b">
        <f t="shared" si="9"/>
        <v>0</v>
      </c>
      <c r="M57" s="2">
        <f t="shared" si="0"/>
        <v>34.580000000000005</v>
      </c>
      <c r="N57" s="2">
        <f t="shared" si="1"/>
        <v>0</v>
      </c>
      <c r="P57" s="4">
        <v>12.52</v>
      </c>
      <c r="Q57" s="5">
        <v>43316.07</v>
      </c>
      <c r="R57" s="6">
        <v>11.33</v>
      </c>
      <c r="S57" s="5">
        <v>29711.508750000001</v>
      </c>
      <c r="T57" s="7">
        <v>8.68</v>
      </c>
      <c r="U57" s="5">
        <v>13127.471250000001</v>
      </c>
      <c r="V57" s="8">
        <v>2.0299999999999998</v>
      </c>
      <c r="W57" s="5">
        <v>922.40662499999974</v>
      </c>
      <c r="AD57" s="10">
        <v>0.02</v>
      </c>
      <c r="AE57" s="5">
        <v>3.2716249999999998</v>
      </c>
      <c r="AN57" s="5" t="str">
        <f t="shared" si="2"/>
        <v/>
      </c>
      <c r="AP57" s="5" t="str">
        <f t="shared" si="3"/>
        <v/>
      </c>
      <c r="AR57" s="5" t="str">
        <f t="shared" si="4"/>
        <v/>
      </c>
      <c r="AU57" s="34">
        <f t="shared" si="14"/>
        <v>87080.72825</v>
      </c>
      <c r="AV57" s="40">
        <f t="shared" si="13"/>
        <v>2.6847475769720917</v>
      </c>
      <c r="AW57" s="34">
        <f t="shared" si="15"/>
        <v>2684.7475769720918</v>
      </c>
    </row>
    <row r="58" spans="1:49" x14ac:dyDescent="0.3">
      <c r="A58" s="1" t="s">
        <v>139</v>
      </c>
      <c r="B58" s="1" t="s">
        <v>140</v>
      </c>
      <c r="C58" s="1" t="s">
        <v>141</v>
      </c>
      <c r="D58" s="1" t="s">
        <v>79</v>
      </c>
      <c r="E58" s="1" t="s">
        <v>56</v>
      </c>
      <c r="F58" s="1" t="s">
        <v>142</v>
      </c>
      <c r="G58" s="1" t="s">
        <v>54</v>
      </c>
      <c r="H58" s="1" t="s">
        <v>55</v>
      </c>
      <c r="I58" s="2">
        <v>81.66</v>
      </c>
      <c r="J58" s="2">
        <v>5.68</v>
      </c>
      <c r="K58" s="2">
        <f t="shared" si="8"/>
        <v>5.68</v>
      </c>
      <c r="L58" s="2" t="b">
        <f t="shared" si="9"/>
        <v>0</v>
      </c>
      <c r="M58" s="2">
        <f t="shared" si="0"/>
        <v>5.68</v>
      </c>
      <c r="N58" s="2">
        <f t="shared" si="1"/>
        <v>0</v>
      </c>
      <c r="R58" s="6">
        <v>5.68</v>
      </c>
      <c r="S58" s="5">
        <v>8511.48</v>
      </c>
      <c r="AN58" s="5" t="str">
        <f t="shared" si="2"/>
        <v/>
      </c>
      <c r="AP58" s="5" t="str">
        <f t="shared" si="3"/>
        <v/>
      </c>
      <c r="AR58" s="5" t="str">
        <f t="shared" si="4"/>
        <v/>
      </c>
      <c r="AU58" s="5">
        <f t="shared" si="14"/>
        <v>8511.48</v>
      </c>
      <c r="AV58" s="11">
        <f t="shared" si="13"/>
        <v>0.26241369090119454</v>
      </c>
      <c r="AW58" s="5">
        <f t="shared" si="15"/>
        <v>262.41369090119457</v>
      </c>
    </row>
    <row r="59" spans="1:49" x14ac:dyDescent="0.3">
      <c r="A59" s="1" t="s">
        <v>144</v>
      </c>
      <c r="B59" s="1" t="s">
        <v>145</v>
      </c>
      <c r="C59" s="1" t="s">
        <v>146</v>
      </c>
      <c r="D59" s="1" t="s">
        <v>51</v>
      </c>
      <c r="E59" s="1" t="s">
        <v>100</v>
      </c>
      <c r="F59" s="1" t="s">
        <v>142</v>
      </c>
      <c r="G59" s="1" t="s">
        <v>54</v>
      </c>
      <c r="H59" s="1" t="s">
        <v>55</v>
      </c>
      <c r="I59" s="2">
        <v>5</v>
      </c>
      <c r="J59" s="2">
        <v>3.31</v>
      </c>
      <c r="K59" s="2">
        <f t="shared" si="8"/>
        <v>3.31</v>
      </c>
      <c r="L59" s="2" t="b">
        <f t="shared" si="9"/>
        <v>0</v>
      </c>
      <c r="M59" s="2">
        <f t="shared" si="0"/>
        <v>3.31</v>
      </c>
      <c r="N59" s="2">
        <f t="shared" si="1"/>
        <v>0</v>
      </c>
      <c r="AB59" s="9">
        <v>2.92</v>
      </c>
      <c r="AC59" s="5">
        <v>530.72460000000001</v>
      </c>
      <c r="AD59" s="10">
        <v>0.39</v>
      </c>
      <c r="AE59" s="5">
        <v>63.796687499999997</v>
      </c>
      <c r="AN59" s="5" t="str">
        <f t="shared" si="2"/>
        <v/>
      </c>
      <c r="AP59" s="5" t="str">
        <f t="shared" si="3"/>
        <v/>
      </c>
      <c r="AR59" s="5" t="str">
        <f t="shared" si="4"/>
        <v/>
      </c>
      <c r="AU59" s="34">
        <f t="shared" si="14"/>
        <v>594.52128749999997</v>
      </c>
      <c r="AV59" s="40">
        <f t="shared" si="13"/>
        <v>1.8329423951205338E-2</v>
      </c>
      <c r="AW59" s="34">
        <f t="shared" si="15"/>
        <v>18.329423951205339</v>
      </c>
    </row>
    <row r="60" spans="1:49" x14ac:dyDescent="0.3">
      <c r="A60" s="1" t="s">
        <v>144</v>
      </c>
      <c r="B60" s="1" t="s">
        <v>145</v>
      </c>
      <c r="C60" s="1" t="s">
        <v>146</v>
      </c>
      <c r="D60" s="1" t="s">
        <v>51</v>
      </c>
      <c r="E60" s="1" t="s">
        <v>56</v>
      </c>
      <c r="F60" s="1" t="s">
        <v>142</v>
      </c>
      <c r="G60" s="1" t="s">
        <v>54</v>
      </c>
      <c r="H60" s="1" t="s">
        <v>55</v>
      </c>
      <c r="I60" s="2">
        <v>5</v>
      </c>
      <c r="J60" s="2">
        <v>1.69</v>
      </c>
      <c r="K60" s="2">
        <f t="shared" si="8"/>
        <v>1.68</v>
      </c>
      <c r="L60" s="2" t="b">
        <f t="shared" si="9"/>
        <v>0</v>
      </c>
      <c r="M60" s="2">
        <f t="shared" si="0"/>
        <v>1.68</v>
      </c>
      <c r="N60" s="2">
        <f t="shared" si="1"/>
        <v>0</v>
      </c>
      <c r="AB60" s="9">
        <v>1.68</v>
      </c>
      <c r="AC60" s="5">
        <v>191.6217</v>
      </c>
      <c r="AN60" s="5" t="str">
        <f t="shared" si="2"/>
        <v/>
      </c>
      <c r="AP60" s="5" t="str">
        <f t="shared" si="3"/>
        <v/>
      </c>
      <c r="AR60" s="5" t="str">
        <f t="shared" si="4"/>
        <v/>
      </c>
      <c r="AU60" s="5">
        <f t="shared" si="14"/>
        <v>191.6217</v>
      </c>
      <c r="AV60" s="11">
        <f t="shared" si="13"/>
        <v>5.9078042307285491E-3</v>
      </c>
      <c r="AW60" s="5">
        <f t="shared" si="15"/>
        <v>5.9078042307285488</v>
      </c>
    </row>
    <row r="61" spans="1:49" x14ac:dyDescent="0.3">
      <c r="A61" s="1" t="s">
        <v>147</v>
      </c>
      <c r="B61" s="1" t="s">
        <v>148</v>
      </c>
      <c r="C61" s="1" t="s">
        <v>149</v>
      </c>
      <c r="D61" s="1" t="s">
        <v>51</v>
      </c>
      <c r="E61" s="1" t="s">
        <v>99</v>
      </c>
      <c r="F61" s="1" t="s">
        <v>142</v>
      </c>
      <c r="G61" s="1" t="s">
        <v>54</v>
      </c>
      <c r="H61" s="1" t="s">
        <v>55</v>
      </c>
      <c r="I61" s="2">
        <v>5</v>
      </c>
      <c r="J61" s="2">
        <v>4.96</v>
      </c>
      <c r="K61" s="2">
        <f t="shared" si="8"/>
        <v>4.91</v>
      </c>
      <c r="L61" s="2" t="b">
        <f t="shared" si="9"/>
        <v>0</v>
      </c>
      <c r="M61" s="2">
        <f t="shared" si="0"/>
        <v>4.91</v>
      </c>
      <c r="N61" s="2">
        <f t="shared" si="1"/>
        <v>0</v>
      </c>
      <c r="AB61" s="9">
        <v>3.92</v>
      </c>
      <c r="AC61" s="5">
        <v>712.47900000000004</v>
      </c>
      <c r="AD61" s="10">
        <v>0.99</v>
      </c>
      <c r="AE61" s="5">
        <v>161.9454375</v>
      </c>
      <c r="AN61" s="5" t="str">
        <f t="shared" si="2"/>
        <v/>
      </c>
      <c r="AP61" s="5" t="str">
        <f t="shared" si="3"/>
        <v/>
      </c>
      <c r="AR61" s="5" t="str">
        <f t="shared" si="4"/>
        <v/>
      </c>
      <c r="AU61" s="34">
        <f t="shared" si="14"/>
        <v>874.42443750000007</v>
      </c>
      <c r="AV61" s="40">
        <f t="shared" si="13"/>
        <v>2.6958994682308592E-2</v>
      </c>
      <c r="AW61" s="34">
        <f t="shared" si="15"/>
        <v>26.958994682308589</v>
      </c>
    </row>
    <row r="62" spans="1:49" x14ac:dyDescent="0.3">
      <c r="A62" s="1" t="s">
        <v>147</v>
      </c>
      <c r="B62" s="1" t="s">
        <v>148</v>
      </c>
      <c r="C62" s="1" t="s">
        <v>149</v>
      </c>
      <c r="D62" s="1" t="s">
        <v>51</v>
      </c>
      <c r="E62" s="1" t="s">
        <v>100</v>
      </c>
      <c r="F62" s="1" t="s">
        <v>142</v>
      </c>
      <c r="G62" s="1" t="s">
        <v>54</v>
      </c>
      <c r="H62" s="1" t="s">
        <v>55</v>
      </c>
      <c r="I62" s="2">
        <v>5</v>
      </c>
      <c r="J62" s="2">
        <v>0.09</v>
      </c>
      <c r="K62" s="2">
        <f t="shared" si="8"/>
        <v>0.09</v>
      </c>
      <c r="L62" s="2" t="b">
        <f t="shared" si="9"/>
        <v>0</v>
      </c>
      <c r="M62" s="2">
        <f t="shared" si="0"/>
        <v>0.09</v>
      </c>
      <c r="N62" s="2">
        <f t="shared" si="1"/>
        <v>0</v>
      </c>
      <c r="AB62" s="9">
        <v>0.09</v>
      </c>
      <c r="AC62" s="5">
        <v>16.357949999999999</v>
      </c>
      <c r="AN62" s="5" t="str">
        <f t="shared" si="2"/>
        <v/>
      </c>
      <c r="AP62" s="5" t="str">
        <f t="shared" si="3"/>
        <v/>
      </c>
      <c r="AR62" s="5" t="str">
        <f t="shared" si="4"/>
        <v/>
      </c>
      <c r="AU62" s="5">
        <f t="shared" si="14"/>
        <v>16.357949999999999</v>
      </c>
      <c r="AV62" s="11">
        <f t="shared" si="13"/>
        <v>5.0432475140365664E-4</v>
      </c>
      <c r="AW62" s="5">
        <f t="shared" si="15"/>
        <v>0.50432475140365662</v>
      </c>
    </row>
    <row r="63" spans="1:49" x14ac:dyDescent="0.3">
      <c r="A63" s="1" t="s">
        <v>150</v>
      </c>
      <c r="B63" s="1" t="s">
        <v>151</v>
      </c>
      <c r="C63" s="1" t="s">
        <v>152</v>
      </c>
      <c r="D63" s="1" t="s">
        <v>51</v>
      </c>
      <c r="E63" s="1" t="s">
        <v>99</v>
      </c>
      <c r="F63" s="1" t="s">
        <v>142</v>
      </c>
      <c r="G63" s="1" t="s">
        <v>54</v>
      </c>
      <c r="H63" s="1" t="s">
        <v>55</v>
      </c>
      <c r="I63" s="2">
        <v>2.59</v>
      </c>
      <c r="J63" s="2">
        <v>2.11</v>
      </c>
      <c r="K63" s="2">
        <f t="shared" si="8"/>
        <v>2.1</v>
      </c>
      <c r="L63" s="2" t="b">
        <f t="shared" si="9"/>
        <v>0</v>
      </c>
      <c r="M63" s="2">
        <f t="shared" si="0"/>
        <v>2.1</v>
      </c>
      <c r="N63" s="2">
        <f t="shared" si="1"/>
        <v>0</v>
      </c>
      <c r="AB63" s="9">
        <v>1.91</v>
      </c>
      <c r="AC63" s="5">
        <v>347.15204999999997</v>
      </c>
      <c r="AD63" s="10">
        <v>0.19</v>
      </c>
      <c r="AE63" s="5">
        <v>31.080437499999999</v>
      </c>
      <c r="AN63" s="5" t="str">
        <f t="shared" si="2"/>
        <v/>
      </c>
      <c r="AP63" s="5" t="str">
        <f t="shared" si="3"/>
        <v/>
      </c>
      <c r="AR63" s="5" t="str">
        <f t="shared" si="4"/>
        <v/>
      </c>
      <c r="AU63" s="34">
        <f t="shared" si="14"/>
        <v>378.23248749999999</v>
      </c>
      <c r="AV63" s="40">
        <f t="shared" si="13"/>
        <v>1.1661119225283375E-2</v>
      </c>
      <c r="AW63" s="34">
        <f t="shared" si="15"/>
        <v>11.661119225283374</v>
      </c>
    </row>
    <row r="64" spans="1:49" x14ac:dyDescent="0.3">
      <c r="A64" s="1" t="s">
        <v>150</v>
      </c>
      <c r="B64" s="1" t="s">
        <v>151</v>
      </c>
      <c r="C64" s="1" t="s">
        <v>152</v>
      </c>
      <c r="D64" s="1" t="s">
        <v>51</v>
      </c>
      <c r="E64" s="1" t="s">
        <v>100</v>
      </c>
      <c r="F64" s="1" t="s">
        <v>142</v>
      </c>
      <c r="G64" s="1" t="s">
        <v>54</v>
      </c>
      <c r="H64" s="1" t="s">
        <v>55</v>
      </c>
      <c r="I64" s="2">
        <v>2.59</v>
      </c>
      <c r="J64" s="2">
        <v>0.09</v>
      </c>
      <c r="K64" s="2">
        <f t="shared" si="8"/>
        <v>0.09</v>
      </c>
      <c r="L64" s="2" t="b">
        <f t="shared" si="9"/>
        <v>0</v>
      </c>
      <c r="M64" s="2">
        <f t="shared" si="0"/>
        <v>0.09</v>
      </c>
      <c r="N64" s="2">
        <f t="shared" si="1"/>
        <v>0</v>
      </c>
      <c r="AB64" s="9">
        <v>0.09</v>
      </c>
      <c r="AC64" s="5">
        <v>16.357949999999999</v>
      </c>
      <c r="AN64" s="5" t="str">
        <f t="shared" si="2"/>
        <v/>
      </c>
      <c r="AP64" s="5" t="str">
        <f t="shared" si="3"/>
        <v/>
      </c>
      <c r="AR64" s="5" t="str">
        <f t="shared" si="4"/>
        <v/>
      </c>
      <c r="AU64" s="5">
        <f t="shared" si="14"/>
        <v>16.357949999999999</v>
      </c>
      <c r="AV64" s="11">
        <f t="shared" si="13"/>
        <v>5.0432475140365664E-4</v>
      </c>
      <c r="AW64" s="5">
        <f t="shared" si="15"/>
        <v>0.50432475140365662</v>
      </c>
    </row>
    <row r="65" spans="1:49" x14ac:dyDescent="0.3">
      <c r="A65" s="1" t="s">
        <v>153</v>
      </c>
      <c r="B65" s="1" t="s">
        <v>148</v>
      </c>
      <c r="C65" s="1" t="s">
        <v>149</v>
      </c>
      <c r="D65" s="1" t="s">
        <v>51</v>
      </c>
      <c r="E65" s="1" t="s">
        <v>99</v>
      </c>
      <c r="F65" s="1" t="s">
        <v>142</v>
      </c>
      <c r="G65" s="1" t="s">
        <v>54</v>
      </c>
      <c r="H65" s="1" t="s">
        <v>55</v>
      </c>
      <c r="I65" s="2">
        <v>3.56</v>
      </c>
      <c r="J65" s="2">
        <v>3.41</v>
      </c>
      <c r="K65" s="2">
        <f t="shared" si="8"/>
        <v>3.05</v>
      </c>
      <c r="L65" s="2" t="b">
        <f t="shared" si="9"/>
        <v>0</v>
      </c>
      <c r="M65" s="2">
        <f t="shared" si="0"/>
        <v>3.05</v>
      </c>
      <c r="N65" s="2">
        <f t="shared" si="1"/>
        <v>0</v>
      </c>
      <c r="T65" s="7">
        <v>0.36</v>
      </c>
      <c r="U65" s="5">
        <v>545.26499999999999</v>
      </c>
      <c r="V65" s="8">
        <v>0.98</v>
      </c>
      <c r="W65" s="5">
        <v>445.2997499999999</v>
      </c>
      <c r="AB65" s="9">
        <v>1.48</v>
      </c>
      <c r="AC65" s="5">
        <v>268.99740000000003</v>
      </c>
      <c r="AD65" s="10">
        <v>0.23</v>
      </c>
      <c r="AE65" s="5">
        <v>37.623687500000003</v>
      </c>
      <c r="AN65" s="5" t="str">
        <f t="shared" si="2"/>
        <v/>
      </c>
      <c r="AP65" s="5" t="str">
        <f t="shared" si="3"/>
        <v/>
      </c>
      <c r="AR65" s="5" t="str">
        <f t="shared" si="4"/>
        <v/>
      </c>
      <c r="AU65" s="34">
        <f t="shared" si="14"/>
        <v>1297.1858374999999</v>
      </c>
      <c r="AV65" s="40">
        <f t="shared" si="13"/>
        <v>3.9992965195610186E-2</v>
      </c>
      <c r="AW65" s="34">
        <f t="shared" si="15"/>
        <v>39.992965195610189</v>
      </c>
    </row>
    <row r="66" spans="1:49" x14ac:dyDescent="0.3">
      <c r="A66" s="1" t="s">
        <v>154</v>
      </c>
      <c r="B66" s="1" t="s">
        <v>64</v>
      </c>
      <c r="C66" s="1" t="s">
        <v>65</v>
      </c>
      <c r="D66" s="1" t="s">
        <v>66</v>
      </c>
      <c r="E66" s="1" t="s">
        <v>143</v>
      </c>
      <c r="F66" s="1" t="s">
        <v>142</v>
      </c>
      <c r="G66" s="1" t="s">
        <v>54</v>
      </c>
      <c r="H66" s="1" t="s">
        <v>55</v>
      </c>
      <c r="I66" s="2">
        <v>68.95</v>
      </c>
      <c r="J66" s="2">
        <v>39.36</v>
      </c>
      <c r="K66" s="2">
        <f t="shared" si="8"/>
        <v>39.36</v>
      </c>
      <c r="L66" s="2" t="b">
        <f t="shared" si="9"/>
        <v>0</v>
      </c>
      <c r="M66" s="2">
        <f t="shared" si="0"/>
        <v>39.36</v>
      </c>
      <c r="N66" s="2">
        <f t="shared" si="1"/>
        <v>0</v>
      </c>
      <c r="P66" s="4">
        <v>2.76</v>
      </c>
      <c r="Q66" s="5">
        <v>9548.91</v>
      </c>
      <c r="R66" s="6">
        <v>24.66</v>
      </c>
      <c r="S66" s="5">
        <v>61790.647500000006</v>
      </c>
      <c r="T66" s="7">
        <v>11.66</v>
      </c>
      <c r="U66" s="5">
        <v>12350.684999999999</v>
      </c>
      <c r="V66" s="8">
        <v>0.28000000000000003</v>
      </c>
      <c r="W66" s="5">
        <v>72.701999999999998</v>
      </c>
      <c r="AN66" s="5" t="str">
        <f t="shared" si="2"/>
        <v/>
      </c>
      <c r="AP66" s="5" t="str">
        <f t="shared" si="3"/>
        <v/>
      </c>
      <c r="AR66" s="5" t="str">
        <f t="shared" si="4"/>
        <v/>
      </c>
      <c r="AU66" s="5">
        <f t="shared" si="14"/>
        <v>83762.944500000012</v>
      </c>
      <c r="AV66" s="11">
        <f t="shared" si="13"/>
        <v>2.582458447531677</v>
      </c>
      <c r="AW66" s="5">
        <f t="shared" si="15"/>
        <v>2582.4584475316769</v>
      </c>
    </row>
    <row r="67" spans="1:49" x14ac:dyDescent="0.3">
      <c r="A67" s="1" t="s">
        <v>154</v>
      </c>
      <c r="B67" s="1" t="s">
        <v>64</v>
      </c>
      <c r="C67" s="1" t="s">
        <v>65</v>
      </c>
      <c r="D67" s="1" t="s">
        <v>66</v>
      </c>
      <c r="E67" s="1" t="s">
        <v>99</v>
      </c>
      <c r="F67" s="1" t="s">
        <v>142</v>
      </c>
      <c r="G67" s="1" t="s">
        <v>54</v>
      </c>
      <c r="H67" s="1" t="s">
        <v>55</v>
      </c>
      <c r="I67" s="2">
        <v>68.95</v>
      </c>
      <c r="J67" s="2">
        <v>27.29</v>
      </c>
      <c r="K67" s="2">
        <f t="shared" si="8"/>
        <v>19.62</v>
      </c>
      <c r="L67" s="2" t="b">
        <f t="shared" si="9"/>
        <v>0</v>
      </c>
      <c r="M67" s="2">
        <f t="shared" ref="M67:M132" si="20">SUM(P67,R67,T67,V67,X67,Z67,AB67,AD67,AG67,AI67,AK67)</f>
        <v>19.62</v>
      </c>
      <c r="N67" s="2">
        <f t="shared" ref="N67:N132" si="21">SUM(O67,AF67,AM67,AO67,AQ67,AS67,AT67)</f>
        <v>0</v>
      </c>
      <c r="P67" s="4">
        <v>0.63</v>
      </c>
      <c r="Q67" s="5">
        <v>2179.6424999999999</v>
      </c>
      <c r="R67" s="6">
        <v>5.49</v>
      </c>
      <c r="S67" s="5">
        <v>14396.838750000001</v>
      </c>
      <c r="T67" s="7">
        <v>12.88</v>
      </c>
      <c r="U67" s="5">
        <v>19508.37</v>
      </c>
      <c r="V67" s="8">
        <v>0.62</v>
      </c>
      <c r="W67" s="5">
        <v>281.72025000000002</v>
      </c>
      <c r="AN67" s="5" t="str">
        <f t="shared" ref="AN67:AN132" si="22">IF(AM67&gt;0,AM67*$AN$1,"")</f>
        <v/>
      </c>
      <c r="AP67" s="5" t="str">
        <f t="shared" ref="AP67:AP132" si="23">IF(AO67&gt;0,AO67*$AP$1,"")</f>
        <v/>
      </c>
      <c r="AR67" s="5" t="str">
        <f t="shared" ref="AR67:AR132" si="24">IF(AQ67&gt;0,AQ67*$AR$1,"")</f>
        <v/>
      </c>
      <c r="AU67" s="34">
        <f t="shared" si="14"/>
        <v>36366.571499999998</v>
      </c>
      <c r="AV67" s="40">
        <f t="shared" si="13"/>
        <v>1.1212017478437581</v>
      </c>
      <c r="AW67" s="34">
        <f t="shared" si="15"/>
        <v>1121.2017478437581</v>
      </c>
    </row>
    <row r="68" spans="1:49" x14ac:dyDescent="0.3">
      <c r="A68" s="1" t="s">
        <v>155</v>
      </c>
      <c r="B68" s="1" t="s">
        <v>330</v>
      </c>
      <c r="C68" s="1" t="s">
        <v>156</v>
      </c>
      <c r="D68" s="1" t="s">
        <v>51</v>
      </c>
      <c r="E68" s="1" t="s">
        <v>111</v>
      </c>
      <c r="F68" s="1" t="s">
        <v>142</v>
      </c>
      <c r="G68" s="1" t="s">
        <v>54</v>
      </c>
      <c r="H68" s="1" t="s">
        <v>55</v>
      </c>
      <c r="I68" s="2">
        <v>5</v>
      </c>
      <c r="J68" s="2">
        <v>4.57</v>
      </c>
      <c r="K68" s="2">
        <f t="shared" ref="K68:K133" si="25">SUM(M68:N68)</f>
        <v>3.6600000000000006</v>
      </c>
      <c r="L68" s="2" t="b">
        <f t="shared" ref="L68:L133" si="26">IF(K68&gt;J68,1)</f>
        <v>0</v>
      </c>
      <c r="M68" s="2">
        <f t="shared" si="20"/>
        <v>3.6600000000000006</v>
      </c>
      <c r="N68" s="2">
        <f t="shared" si="21"/>
        <v>0</v>
      </c>
      <c r="R68" s="6">
        <v>0.91</v>
      </c>
      <c r="S68" s="5">
        <v>2386.3612499999999</v>
      </c>
      <c r="T68" s="7">
        <v>0.48</v>
      </c>
      <c r="U68" s="5">
        <v>727.02</v>
      </c>
      <c r="V68" s="8">
        <v>0.06</v>
      </c>
      <c r="W68" s="5">
        <v>27.263249999999999</v>
      </c>
      <c r="AB68" s="9">
        <v>1.78</v>
      </c>
      <c r="AC68" s="5">
        <v>323.52390000000003</v>
      </c>
      <c r="AD68" s="10">
        <v>0.43</v>
      </c>
      <c r="AE68" s="5">
        <v>70.339937499999991</v>
      </c>
      <c r="AN68" s="5" t="str">
        <f t="shared" si="22"/>
        <v/>
      </c>
      <c r="AP68" s="5" t="str">
        <f t="shared" si="23"/>
        <v/>
      </c>
      <c r="AR68" s="5" t="str">
        <f t="shared" si="24"/>
        <v/>
      </c>
      <c r="AU68" s="5">
        <f t="shared" si="14"/>
        <v>3534.5083374999999</v>
      </c>
      <c r="AV68" s="11">
        <f t="shared" si="13"/>
        <v>0.10897086973880218</v>
      </c>
      <c r="AW68" s="5">
        <f t="shared" si="15"/>
        <v>108.97086973880219</v>
      </c>
    </row>
    <row r="69" spans="1:49" x14ac:dyDescent="0.3">
      <c r="A69" s="1" t="s">
        <v>157</v>
      </c>
      <c r="B69" s="1" t="s">
        <v>158</v>
      </c>
      <c r="C69" s="1" t="s">
        <v>159</v>
      </c>
      <c r="D69" s="1" t="s">
        <v>79</v>
      </c>
      <c r="E69" s="1" t="s">
        <v>111</v>
      </c>
      <c r="F69" s="1" t="s">
        <v>142</v>
      </c>
      <c r="G69" s="1" t="s">
        <v>54</v>
      </c>
      <c r="H69" s="1" t="s">
        <v>55</v>
      </c>
      <c r="I69" s="2">
        <v>30</v>
      </c>
      <c r="J69" s="2">
        <v>29.65</v>
      </c>
      <c r="K69" s="2">
        <f t="shared" si="25"/>
        <v>2.56</v>
      </c>
      <c r="L69" s="2" t="b">
        <f t="shared" si="26"/>
        <v>0</v>
      </c>
      <c r="M69" s="2">
        <f t="shared" si="20"/>
        <v>2.56</v>
      </c>
      <c r="N69" s="2">
        <f t="shared" si="21"/>
        <v>0</v>
      </c>
      <c r="R69" s="6">
        <v>1.98</v>
      </c>
      <c r="S69" s="5">
        <v>5192.3024999999998</v>
      </c>
      <c r="T69" s="7">
        <v>0.57999999999999996</v>
      </c>
      <c r="U69" s="5">
        <v>878.48249999999996</v>
      </c>
      <c r="AN69" s="5" t="str">
        <f t="shared" si="22"/>
        <v/>
      </c>
      <c r="AP69" s="5" t="str">
        <f t="shared" si="23"/>
        <v/>
      </c>
      <c r="AR69" s="5" t="str">
        <f t="shared" si="24"/>
        <v/>
      </c>
      <c r="AU69" s="34">
        <f t="shared" si="14"/>
        <v>6070.7849999999999</v>
      </c>
      <c r="AV69" s="40">
        <f t="shared" si="13"/>
        <v>0.1871656983882484</v>
      </c>
      <c r="AW69" s="34">
        <f t="shared" si="15"/>
        <v>187.16569838824839</v>
      </c>
    </row>
    <row r="70" spans="1:49" x14ac:dyDescent="0.3">
      <c r="A70" s="1" t="s">
        <v>160</v>
      </c>
      <c r="B70" s="1" t="s">
        <v>161</v>
      </c>
      <c r="C70" s="1" t="s">
        <v>162</v>
      </c>
      <c r="D70" s="1" t="s">
        <v>51</v>
      </c>
      <c r="E70" s="1" t="s">
        <v>111</v>
      </c>
      <c r="F70" s="1" t="s">
        <v>142</v>
      </c>
      <c r="G70" s="1" t="s">
        <v>54</v>
      </c>
      <c r="H70" s="1" t="s">
        <v>55</v>
      </c>
      <c r="I70" s="2">
        <v>5</v>
      </c>
      <c r="J70" s="2">
        <v>4.75</v>
      </c>
      <c r="K70" s="2">
        <f t="shared" si="25"/>
        <v>0.29000000000000004</v>
      </c>
      <c r="L70" s="2" t="b">
        <f t="shared" si="26"/>
        <v>0</v>
      </c>
      <c r="M70" s="2">
        <f t="shared" si="20"/>
        <v>0.29000000000000004</v>
      </c>
      <c r="N70" s="2">
        <f t="shared" si="21"/>
        <v>0</v>
      </c>
      <c r="AB70" s="9">
        <v>0.06</v>
      </c>
      <c r="AC70" s="5">
        <v>10.9053</v>
      </c>
      <c r="AD70" s="10">
        <v>0.23</v>
      </c>
      <c r="AE70" s="5">
        <v>37.623687500000003</v>
      </c>
      <c r="AN70" s="5" t="str">
        <f t="shared" si="22"/>
        <v/>
      </c>
      <c r="AP70" s="5" t="str">
        <f t="shared" si="23"/>
        <v/>
      </c>
      <c r="AR70" s="5" t="str">
        <f t="shared" si="24"/>
        <v/>
      </c>
      <c r="AU70" s="5">
        <f t="shared" si="14"/>
        <v>48.528987499999999</v>
      </c>
      <c r="AV70" s="11">
        <f t="shared" si="13"/>
        <v>1.4961758384643955E-3</v>
      </c>
      <c r="AW70" s="5">
        <f t="shared" si="15"/>
        <v>1.4961758384643957</v>
      </c>
    </row>
    <row r="71" spans="1:49" x14ac:dyDescent="0.3">
      <c r="A71" s="1" t="s">
        <v>163</v>
      </c>
      <c r="B71" s="1" t="s">
        <v>158</v>
      </c>
      <c r="C71" s="1" t="s">
        <v>159</v>
      </c>
      <c r="D71" s="1" t="s">
        <v>79</v>
      </c>
      <c r="E71" s="1" t="s">
        <v>110</v>
      </c>
      <c r="F71" s="1" t="s">
        <v>142</v>
      </c>
      <c r="G71" s="1" t="s">
        <v>54</v>
      </c>
      <c r="H71" s="1" t="s">
        <v>55</v>
      </c>
      <c r="I71" s="2">
        <v>80</v>
      </c>
      <c r="J71" s="2">
        <v>36.96</v>
      </c>
      <c r="K71" s="2">
        <f t="shared" si="25"/>
        <v>15.34</v>
      </c>
      <c r="L71" s="2" t="b">
        <f t="shared" si="26"/>
        <v>0</v>
      </c>
      <c r="M71" s="2">
        <f t="shared" si="20"/>
        <v>15.34</v>
      </c>
      <c r="N71" s="2">
        <f t="shared" si="21"/>
        <v>0</v>
      </c>
      <c r="R71" s="6">
        <v>6.16</v>
      </c>
      <c r="S71" s="5">
        <v>16153.83</v>
      </c>
      <c r="T71" s="7">
        <v>7.51</v>
      </c>
      <c r="U71" s="5">
        <v>11374.83375</v>
      </c>
      <c r="V71" s="8">
        <v>1.66</v>
      </c>
      <c r="W71" s="5">
        <v>754.28324999999984</v>
      </c>
      <c r="AB71" s="9">
        <v>0.01</v>
      </c>
      <c r="AC71" s="5">
        <v>1.81755</v>
      </c>
      <c r="AN71" s="5" t="str">
        <f t="shared" si="22"/>
        <v/>
      </c>
      <c r="AP71" s="5" t="str">
        <f t="shared" si="23"/>
        <v/>
      </c>
      <c r="AR71" s="5" t="str">
        <f t="shared" si="24"/>
        <v/>
      </c>
      <c r="AU71" s="34">
        <f t="shared" si="14"/>
        <v>28284.76455</v>
      </c>
      <c r="AV71" s="40">
        <f t="shared" si="13"/>
        <v>0.87203511749269991</v>
      </c>
      <c r="AW71" s="34">
        <f t="shared" si="15"/>
        <v>872.0351174926999</v>
      </c>
    </row>
    <row r="72" spans="1:49" x14ac:dyDescent="0.3">
      <c r="A72" s="1" t="s">
        <v>164</v>
      </c>
      <c r="B72" s="1" t="s">
        <v>165</v>
      </c>
      <c r="C72" s="1" t="s">
        <v>166</v>
      </c>
      <c r="D72" s="1" t="s">
        <v>51</v>
      </c>
      <c r="E72" s="1" t="s">
        <v>62</v>
      </c>
      <c r="F72" s="1" t="s">
        <v>142</v>
      </c>
      <c r="G72" s="1" t="s">
        <v>54</v>
      </c>
      <c r="H72" s="1" t="s">
        <v>55</v>
      </c>
      <c r="I72" s="2">
        <v>8.1199999999999992</v>
      </c>
      <c r="J72" s="2">
        <v>8.1199999999999992</v>
      </c>
      <c r="K72" s="2">
        <f t="shared" si="25"/>
        <v>2.2199999999999998</v>
      </c>
      <c r="L72" s="2" t="b">
        <f t="shared" si="26"/>
        <v>0</v>
      </c>
      <c r="M72" s="2">
        <f t="shared" si="20"/>
        <v>2.21</v>
      </c>
      <c r="N72" s="2">
        <f t="shared" si="21"/>
        <v>0.01</v>
      </c>
      <c r="AB72" s="9">
        <v>1.26</v>
      </c>
      <c r="AC72" s="5">
        <v>130.86359999999999</v>
      </c>
      <c r="AD72" s="10">
        <v>0.95</v>
      </c>
      <c r="AE72" s="5">
        <v>88.801249999999996</v>
      </c>
      <c r="AN72" s="5" t="str">
        <f t="shared" si="22"/>
        <v/>
      </c>
      <c r="AP72" s="5" t="str">
        <f t="shared" si="23"/>
        <v/>
      </c>
      <c r="AR72" s="5" t="str">
        <f t="shared" si="24"/>
        <v/>
      </c>
      <c r="AT72" s="2">
        <v>0.01</v>
      </c>
      <c r="AU72" s="5">
        <f t="shared" si="14"/>
        <v>219.66485</v>
      </c>
      <c r="AV72" s="11">
        <f t="shared" si="13"/>
        <v>6.7723902364520945E-3</v>
      </c>
      <c r="AW72" s="5">
        <f t="shared" si="15"/>
        <v>6.772390236452094</v>
      </c>
    </row>
    <row r="73" spans="1:49" x14ac:dyDescent="0.3">
      <c r="A73" s="1" t="s">
        <v>167</v>
      </c>
      <c r="B73" s="1" t="s">
        <v>332</v>
      </c>
      <c r="C73" s="1" t="s">
        <v>333</v>
      </c>
      <c r="D73" s="1" t="s">
        <v>83</v>
      </c>
      <c r="E73" s="1" t="s">
        <v>62</v>
      </c>
      <c r="F73" s="1" t="s">
        <v>142</v>
      </c>
      <c r="G73" s="1" t="s">
        <v>54</v>
      </c>
      <c r="H73" s="1" t="s">
        <v>55</v>
      </c>
      <c r="I73" s="2">
        <v>57.88</v>
      </c>
      <c r="J73" s="2">
        <v>32.58</v>
      </c>
      <c r="K73" s="2">
        <f t="shared" si="25"/>
        <v>27.730000000000004</v>
      </c>
      <c r="L73" s="2" t="b">
        <f t="shared" si="26"/>
        <v>0</v>
      </c>
      <c r="M73" s="2">
        <f t="shared" si="20"/>
        <v>27.730000000000004</v>
      </c>
      <c r="N73" s="2">
        <f t="shared" si="21"/>
        <v>0</v>
      </c>
      <c r="R73" s="6">
        <v>16.05</v>
      </c>
      <c r="S73" s="5">
        <v>24050.924999999999</v>
      </c>
      <c r="T73" s="7">
        <v>11.12</v>
      </c>
      <c r="U73" s="5">
        <v>9624.3599999999988</v>
      </c>
      <c r="V73" s="8">
        <v>0.03</v>
      </c>
      <c r="W73" s="5">
        <v>7.7894999999999994</v>
      </c>
      <c r="AD73" s="10">
        <v>0.53</v>
      </c>
      <c r="AE73" s="5">
        <v>49.54175</v>
      </c>
      <c r="AN73" s="5" t="str">
        <f t="shared" si="22"/>
        <v/>
      </c>
      <c r="AP73" s="5" t="str">
        <f t="shared" si="23"/>
        <v/>
      </c>
      <c r="AR73" s="5" t="str">
        <f t="shared" si="24"/>
        <v/>
      </c>
      <c r="AU73" s="34">
        <f t="shared" si="14"/>
        <v>33732.616249999992</v>
      </c>
      <c r="AV73" s="40">
        <f t="shared" si="13"/>
        <v>1.0399954336867514</v>
      </c>
      <c r="AW73" s="34">
        <f t="shared" si="15"/>
        <v>1039.9954336867513</v>
      </c>
    </row>
    <row r="74" spans="1:49" x14ac:dyDescent="0.3">
      <c r="A74" s="1" t="s">
        <v>167</v>
      </c>
      <c r="B74" s="1" t="s">
        <v>332</v>
      </c>
      <c r="C74" s="1" t="s">
        <v>333</v>
      </c>
      <c r="D74" s="1" t="s">
        <v>83</v>
      </c>
      <c r="E74" s="1" t="s">
        <v>91</v>
      </c>
      <c r="F74" s="1" t="s">
        <v>142</v>
      </c>
      <c r="G74" s="1" t="s">
        <v>54</v>
      </c>
      <c r="H74" s="1" t="s">
        <v>55</v>
      </c>
      <c r="I74" s="2">
        <v>57.88</v>
      </c>
      <c r="J74" s="2">
        <v>23.62</v>
      </c>
      <c r="K74" s="2">
        <f t="shared" si="25"/>
        <v>15.399999999999999</v>
      </c>
      <c r="L74" s="2" t="b">
        <f t="shared" si="26"/>
        <v>0</v>
      </c>
      <c r="M74" s="2">
        <f t="shared" si="20"/>
        <v>15.399999999999999</v>
      </c>
      <c r="N74" s="2">
        <f t="shared" si="21"/>
        <v>0</v>
      </c>
      <c r="R74" s="6">
        <v>3.44</v>
      </c>
      <c r="S74" s="5">
        <v>5154.84</v>
      </c>
      <c r="T74" s="7">
        <v>11.78</v>
      </c>
      <c r="U74" s="5">
        <v>10195.59</v>
      </c>
      <c r="V74" s="8">
        <v>0.16</v>
      </c>
      <c r="W74" s="5">
        <v>43.491374999999998</v>
      </c>
      <c r="AB74" s="9">
        <v>0.02</v>
      </c>
      <c r="AC74" s="5">
        <v>3.6351</v>
      </c>
      <c r="AN74" s="5" t="str">
        <f t="shared" si="22"/>
        <v/>
      </c>
      <c r="AP74" s="5" t="str">
        <f t="shared" si="23"/>
        <v/>
      </c>
      <c r="AR74" s="5" t="str">
        <f t="shared" si="24"/>
        <v/>
      </c>
      <c r="AU74" s="5">
        <f t="shared" si="14"/>
        <v>15397.556474999999</v>
      </c>
      <c r="AV74" s="11">
        <f t="shared" si="13"/>
        <v>0.47471528165070426</v>
      </c>
      <c r="AW74" s="5">
        <f t="shared" si="15"/>
        <v>474.71528165070424</v>
      </c>
    </row>
    <row r="75" spans="1:49" x14ac:dyDescent="0.3">
      <c r="A75" s="1" t="s">
        <v>168</v>
      </c>
      <c r="B75" s="1" t="s">
        <v>140</v>
      </c>
      <c r="C75" s="1" t="s">
        <v>141</v>
      </c>
      <c r="D75" s="1" t="s">
        <v>79</v>
      </c>
      <c r="E75" s="1" t="s">
        <v>91</v>
      </c>
      <c r="F75" s="1" t="s">
        <v>142</v>
      </c>
      <c r="G75" s="1" t="s">
        <v>54</v>
      </c>
      <c r="H75" s="1" t="s">
        <v>55</v>
      </c>
      <c r="I75" s="2">
        <v>6.3</v>
      </c>
      <c r="J75" s="2">
        <v>4.67</v>
      </c>
      <c r="K75" s="2">
        <f t="shared" si="25"/>
        <v>4.67</v>
      </c>
      <c r="L75" s="2" t="b">
        <f t="shared" si="26"/>
        <v>0</v>
      </c>
      <c r="M75" s="2">
        <f t="shared" si="20"/>
        <v>4.67</v>
      </c>
      <c r="N75" s="2">
        <f t="shared" si="21"/>
        <v>0</v>
      </c>
      <c r="R75" s="6">
        <v>4.6100000000000003</v>
      </c>
      <c r="S75" s="5">
        <v>6908.085</v>
      </c>
      <c r="T75" s="7">
        <v>0.06</v>
      </c>
      <c r="U75" s="5">
        <v>51.93</v>
      </c>
      <c r="AN75" s="5" t="str">
        <f t="shared" si="22"/>
        <v/>
      </c>
      <c r="AP75" s="5" t="str">
        <f t="shared" si="23"/>
        <v/>
      </c>
      <c r="AR75" s="5" t="str">
        <f t="shared" si="24"/>
        <v/>
      </c>
      <c r="AU75" s="34">
        <f t="shared" si="14"/>
        <v>6960.0150000000003</v>
      </c>
      <c r="AV75" s="40">
        <f t="shared" si="13"/>
        <v>0.21458115684671497</v>
      </c>
      <c r="AW75" s="34">
        <f t="shared" si="15"/>
        <v>214.58115684671498</v>
      </c>
    </row>
    <row r="76" spans="1:49" x14ac:dyDescent="0.3">
      <c r="A76" s="1" t="s">
        <v>169</v>
      </c>
      <c r="B76" s="1" t="s">
        <v>170</v>
      </c>
      <c r="C76" s="1" t="s">
        <v>171</v>
      </c>
      <c r="D76" s="1" t="s">
        <v>51</v>
      </c>
      <c r="E76" s="1" t="s">
        <v>67</v>
      </c>
      <c r="F76" s="1" t="s">
        <v>142</v>
      </c>
      <c r="G76" s="1" t="s">
        <v>54</v>
      </c>
      <c r="H76" s="1" t="s">
        <v>55</v>
      </c>
      <c r="I76" s="2">
        <v>50.3</v>
      </c>
      <c r="J76" s="2">
        <v>39.11</v>
      </c>
      <c r="K76" s="2">
        <f t="shared" si="25"/>
        <v>39.1</v>
      </c>
      <c r="L76" s="2" t="b">
        <f t="shared" si="26"/>
        <v>0</v>
      </c>
      <c r="M76" s="2">
        <f t="shared" si="20"/>
        <v>39.07</v>
      </c>
      <c r="N76" s="2">
        <f t="shared" si="21"/>
        <v>0.03</v>
      </c>
      <c r="P76" s="4">
        <v>0.03</v>
      </c>
      <c r="Q76" s="5">
        <v>59.31</v>
      </c>
      <c r="R76" s="6">
        <v>0.61</v>
      </c>
      <c r="S76" s="5">
        <v>914.08500000000004</v>
      </c>
      <c r="T76" s="7">
        <v>10.36</v>
      </c>
      <c r="U76" s="5">
        <v>8966.5799999999981</v>
      </c>
      <c r="V76" s="8">
        <v>28.07</v>
      </c>
      <c r="W76" s="5">
        <v>7288.3755000000001</v>
      </c>
      <c r="AN76" s="5" t="str">
        <f t="shared" si="22"/>
        <v/>
      </c>
      <c r="AO76" s="3">
        <v>0.02</v>
      </c>
      <c r="AP76" s="5">
        <f t="shared" si="23"/>
        <v>141</v>
      </c>
      <c r="AR76" s="5" t="str">
        <f t="shared" si="24"/>
        <v/>
      </c>
      <c r="AS76" s="2">
        <v>0.01</v>
      </c>
      <c r="AU76" s="5">
        <f t="shared" si="14"/>
        <v>17228.3505</v>
      </c>
      <c r="AV76" s="11">
        <f t="shared" si="13"/>
        <v>0.53115968584129203</v>
      </c>
      <c r="AW76" s="5">
        <f t="shared" si="15"/>
        <v>531.15968584129212</v>
      </c>
    </row>
    <row r="77" spans="1:49" x14ac:dyDescent="0.3">
      <c r="A77" s="1" t="s">
        <v>169</v>
      </c>
      <c r="B77" s="1" t="s">
        <v>170</v>
      </c>
      <c r="C77" s="1" t="s">
        <v>171</v>
      </c>
      <c r="D77" s="1" t="s">
        <v>51</v>
      </c>
      <c r="E77" s="1" t="s">
        <v>68</v>
      </c>
      <c r="F77" s="1" t="s">
        <v>142</v>
      </c>
      <c r="G77" s="1" t="s">
        <v>54</v>
      </c>
      <c r="H77" s="1" t="s">
        <v>55</v>
      </c>
      <c r="I77" s="2">
        <v>50.3</v>
      </c>
      <c r="J77" s="2">
        <v>10.47</v>
      </c>
      <c r="K77" s="2">
        <f t="shared" si="25"/>
        <v>10.47</v>
      </c>
      <c r="L77" s="2" t="b">
        <f t="shared" si="26"/>
        <v>0</v>
      </c>
      <c r="M77" s="2">
        <f t="shared" si="20"/>
        <v>9.1300000000000008</v>
      </c>
      <c r="N77" s="2">
        <f t="shared" si="21"/>
        <v>1.34</v>
      </c>
      <c r="P77" s="4">
        <v>1.1399999999999999</v>
      </c>
      <c r="Q77" s="5">
        <v>2253.7800000000002</v>
      </c>
      <c r="R77" s="6">
        <v>4.2699999999999996</v>
      </c>
      <c r="S77" s="5">
        <v>6398.5949999999993</v>
      </c>
      <c r="T77" s="7">
        <v>3.59</v>
      </c>
      <c r="U77" s="5">
        <v>3107.145</v>
      </c>
      <c r="V77" s="8">
        <v>0.13</v>
      </c>
      <c r="W77" s="5">
        <v>33.7545</v>
      </c>
      <c r="AN77" s="5" t="str">
        <f t="shared" si="22"/>
        <v/>
      </c>
      <c r="AO77" s="3">
        <v>0.53</v>
      </c>
      <c r="AP77" s="5">
        <f t="shared" si="23"/>
        <v>3736.5</v>
      </c>
      <c r="AR77" s="5" t="str">
        <f t="shared" si="24"/>
        <v/>
      </c>
      <c r="AS77" s="2">
        <v>0.81</v>
      </c>
      <c r="AU77" s="34">
        <f t="shared" si="14"/>
        <v>11793.2745</v>
      </c>
      <c r="AV77" s="40">
        <f t="shared" si="13"/>
        <v>0.363593251626737</v>
      </c>
      <c r="AW77" s="34">
        <f t="shared" si="15"/>
        <v>363.59325162673701</v>
      </c>
    </row>
    <row r="78" spans="1:49" x14ac:dyDescent="0.3">
      <c r="A78" s="1" t="s">
        <v>172</v>
      </c>
      <c r="B78" s="1" t="s">
        <v>173</v>
      </c>
      <c r="C78" s="1" t="s">
        <v>116</v>
      </c>
      <c r="D78" s="1" t="s">
        <v>51</v>
      </c>
      <c r="E78" s="1" t="s">
        <v>52</v>
      </c>
      <c r="F78" s="1" t="s">
        <v>142</v>
      </c>
      <c r="G78" s="1" t="s">
        <v>54</v>
      </c>
      <c r="H78" s="1" t="s">
        <v>55</v>
      </c>
      <c r="I78" s="2">
        <v>2.5299999999999998</v>
      </c>
      <c r="J78" s="2">
        <v>2</v>
      </c>
      <c r="K78" s="2">
        <f t="shared" si="25"/>
        <v>1.91</v>
      </c>
      <c r="L78" s="2" t="b">
        <f t="shared" si="26"/>
        <v>0</v>
      </c>
      <c r="M78" s="2">
        <f t="shared" si="20"/>
        <v>1.91</v>
      </c>
      <c r="N78" s="2">
        <f t="shared" si="21"/>
        <v>0</v>
      </c>
      <c r="AB78" s="9">
        <v>1.91</v>
      </c>
      <c r="AC78" s="5">
        <v>198.37200000000001</v>
      </c>
      <c r="AN78" s="5" t="str">
        <f t="shared" si="22"/>
        <v/>
      </c>
      <c r="AP78" s="5" t="str">
        <f t="shared" si="23"/>
        <v/>
      </c>
      <c r="AR78" s="5" t="str">
        <f t="shared" si="24"/>
        <v/>
      </c>
      <c r="AU78" s="5">
        <f t="shared" si="14"/>
        <v>198.37200000000001</v>
      </c>
      <c r="AV78" s="11">
        <f t="shared" ref="AV78:AV141" si="27">(AU78/$AU$189)*100</f>
        <v>6.1159197567816374E-3</v>
      </c>
      <c r="AW78" s="5">
        <f t="shared" si="15"/>
        <v>6.1159197567816372</v>
      </c>
    </row>
    <row r="79" spans="1:49" x14ac:dyDescent="0.3">
      <c r="A79" s="1" t="s">
        <v>172</v>
      </c>
      <c r="B79" s="1" t="s">
        <v>173</v>
      </c>
      <c r="C79" s="1" t="s">
        <v>116</v>
      </c>
      <c r="D79" s="1" t="s">
        <v>51</v>
      </c>
      <c r="E79" s="1" t="s">
        <v>56</v>
      </c>
      <c r="F79" s="1" t="s">
        <v>142</v>
      </c>
      <c r="G79" s="1" t="s">
        <v>54</v>
      </c>
      <c r="H79" s="1" t="s">
        <v>55</v>
      </c>
      <c r="I79" s="2">
        <v>2.5299999999999998</v>
      </c>
      <c r="J79" s="2">
        <v>0.61</v>
      </c>
      <c r="K79" s="2">
        <f t="shared" si="25"/>
        <v>0.60000000000000009</v>
      </c>
      <c r="L79" s="2" t="b">
        <f t="shared" si="26"/>
        <v>0</v>
      </c>
      <c r="M79" s="2">
        <f t="shared" si="20"/>
        <v>0.57000000000000006</v>
      </c>
      <c r="N79" s="2">
        <f t="shared" si="21"/>
        <v>0.03</v>
      </c>
      <c r="P79" s="4">
        <v>0.27</v>
      </c>
      <c r="Q79" s="5">
        <v>533.79000000000008</v>
      </c>
      <c r="R79" s="6">
        <v>0.06</v>
      </c>
      <c r="S79" s="5">
        <v>89.91</v>
      </c>
      <c r="T79" s="7">
        <v>0.24</v>
      </c>
      <c r="U79" s="5">
        <v>207.72</v>
      </c>
      <c r="AN79" s="5" t="str">
        <f t="shared" si="22"/>
        <v/>
      </c>
      <c r="AO79" s="3">
        <v>0.02</v>
      </c>
      <c r="AP79" s="5">
        <f t="shared" si="23"/>
        <v>141</v>
      </c>
      <c r="AR79" s="5" t="str">
        <f t="shared" si="24"/>
        <v/>
      </c>
      <c r="AS79" s="2">
        <v>0.01</v>
      </c>
      <c r="AU79" s="34">
        <f t="shared" si="14"/>
        <v>831.42000000000007</v>
      </c>
      <c r="AV79" s="40">
        <f t="shared" si="27"/>
        <v>2.5633143811542903E-2</v>
      </c>
      <c r="AW79" s="34">
        <f t="shared" si="15"/>
        <v>25.633143811542901</v>
      </c>
    </row>
    <row r="80" spans="1:49" x14ac:dyDescent="0.3">
      <c r="A80" s="1" t="s">
        <v>172</v>
      </c>
      <c r="B80" s="1" t="s">
        <v>173</v>
      </c>
      <c r="C80" s="1" t="s">
        <v>116</v>
      </c>
      <c r="D80" s="1" t="s">
        <v>51</v>
      </c>
      <c r="E80" s="1" t="s">
        <v>68</v>
      </c>
      <c r="F80" s="1" t="s">
        <v>142</v>
      </c>
      <c r="G80" s="1" t="s">
        <v>54</v>
      </c>
      <c r="H80" s="1" t="s">
        <v>55</v>
      </c>
      <c r="I80" s="2">
        <v>2.5299999999999998</v>
      </c>
      <c r="J80" s="2">
        <v>0.02</v>
      </c>
      <c r="K80" s="2">
        <f t="shared" si="25"/>
        <v>0.02</v>
      </c>
      <c r="L80" s="2" t="b">
        <f t="shared" si="26"/>
        <v>0</v>
      </c>
      <c r="M80" s="2">
        <f t="shared" si="20"/>
        <v>0</v>
      </c>
      <c r="N80" s="2">
        <f t="shared" si="21"/>
        <v>0.02</v>
      </c>
      <c r="AN80" s="5" t="str">
        <f t="shared" si="22"/>
        <v/>
      </c>
      <c r="AP80" s="5" t="str">
        <f t="shared" si="23"/>
        <v/>
      </c>
      <c r="AR80" s="5" t="str">
        <f t="shared" si="24"/>
        <v/>
      </c>
      <c r="AS80" s="2">
        <v>0.02</v>
      </c>
      <c r="AU80" s="5">
        <f t="shared" si="14"/>
        <v>0</v>
      </c>
      <c r="AV80" s="11">
        <f t="shared" si="27"/>
        <v>0</v>
      </c>
      <c r="AW80" s="5">
        <f t="shared" si="15"/>
        <v>0</v>
      </c>
    </row>
    <row r="81" spans="1:49" s="41" customFormat="1" x14ac:dyDescent="0.3">
      <c r="A81" s="30" t="s">
        <v>174</v>
      </c>
      <c r="B81" s="30" t="s">
        <v>115</v>
      </c>
      <c r="C81" s="30" t="s">
        <v>116</v>
      </c>
      <c r="D81" s="30" t="s">
        <v>51</v>
      </c>
      <c r="E81" s="30" t="s">
        <v>52</v>
      </c>
      <c r="F81" s="30" t="s">
        <v>142</v>
      </c>
      <c r="G81" s="30" t="s">
        <v>54</v>
      </c>
      <c r="H81" s="30" t="s">
        <v>55</v>
      </c>
      <c r="I81" s="31">
        <v>37.89</v>
      </c>
      <c r="J81" s="31">
        <v>35.799999999999997</v>
      </c>
      <c r="K81" s="31">
        <f t="shared" si="25"/>
        <v>35.798999999999999</v>
      </c>
      <c r="L81" s="31" t="b">
        <f t="shared" si="26"/>
        <v>0</v>
      </c>
      <c r="M81" s="31">
        <f t="shared" si="20"/>
        <v>32.609000000000002</v>
      </c>
      <c r="N81" s="31">
        <f t="shared" si="21"/>
        <v>3.19</v>
      </c>
      <c r="O81" s="32"/>
      <c r="P81" s="33">
        <v>3.39</v>
      </c>
      <c r="Q81" s="34">
        <v>6702.03</v>
      </c>
      <c r="R81" s="35">
        <v>11.92</v>
      </c>
      <c r="S81" s="34">
        <v>17903.685000000001</v>
      </c>
      <c r="T81" s="36">
        <v>11.75</v>
      </c>
      <c r="U81" s="34">
        <v>10169.625</v>
      </c>
      <c r="V81" s="37"/>
      <c r="W81" s="34"/>
      <c r="X81" s="31"/>
      <c r="Y81" s="34"/>
      <c r="Z81" s="31"/>
      <c r="AA81" s="34"/>
      <c r="AB81" s="38">
        <v>4.5590000000000002</v>
      </c>
      <c r="AC81" s="34">
        <v>473.60160000000002</v>
      </c>
      <c r="AD81" s="39">
        <v>0.99</v>
      </c>
      <c r="AE81" s="34">
        <v>92.54025</v>
      </c>
      <c r="AF81" s="31"/>
      <c r="AG81" s="31"/>
      <c r="AH81" s="34"/>
      <c r="AI81" s="38"/>
      <c r="AJ81" s="34"/>
      <c r="AK81" s="31"/>
      <c r="AL81" s="34"/>
      <c r="AM81" s="32"/>
      <c r="AN81" s="34" t="str">
        <f t="shared" si="22"/>
        <v/>
      </c>
      <c r="AO81" s="32">
        <v>1.27</v>
      </c>
      <c r="AP81" s="34">
        <f t="shared" si="23"/>
        <v>8953.5</v>
      </c>
      <c r="AQ81" s="31"/>
      <c r="AR81" s="34" t="str">
        <f t="shared" si="24"/>
        <v/>
      </c>
      <c r="AS81" s="31">
        <v>1.92</v>
      </c>
      <c r="AT81" s="31"/>
      <c r="AU81" s="34">
        <f t="shared" si="14"/>
        <v>35341.481849999996</v>
      </c>
      <c r="AV81" s="40">
        <f t="shared" si="27"/>
        <v>1.0895976603570798</v>
      </c>
      <c r="AW81" s="34">
        <f t="shared" si="15"/>
        <v>1089.5976603570798</v>
      </c>
    </row>
    <row r="82" spans="1:49" s="41" customFormat="1" x14ac:dyDescent="0.3">
      <c r="A82" s="30" t="s">
        <v>174</v>
      </c>
      <c r="B82" s="30" t="s">
        <v>115</v>
      </c>
      <c r="C82" s="30" t="s">
        <v>116</v>
      </c>
      <c r="D82" s="30" t="s">
        <v>51</v>
      </c>
      <c r="E82" s="30" t="s">
        <v>143</v>
      </c>
      <c r="F82" s="30">
        <v>16</v>
      </c>
      <c r="G82" s="30" t="s">
        <v>54</v>
      </c>
      <c r="H82" s="30" t="s">
        <v>55</v>
      </c>
      <c r="I82" s="31">
        <v>37.89</v>
      </c>
      <c r="J82" s="31">
        <v>0.96560000000000001</v>
      </c>
      <c r="K82" s="31"/>
      <c r="L82" s="31"/>
      <c r="M82" s="31">
        <f t="shared" ref="M82:M83" si="28">SUM(P82,R82,T82,V82,X82,Z82,AB82,AD82,AG82,AI82,AK82)</f>
        <v>0.96560000000000001</v>
      </c>
      <c r="N82" s="31">
        <f t="shared" ref="N82:N83" si="29">SUM(O82,AF82,AM82,AO82,AQ82,AS82,AT82)</f>
        <v>0</v>
      </c>
      <c r="O82" s="32"/>
      <c r="P82" s="33"/>
      <c r="Q82" s="34"/>
      <c r="R82" s="35">
        <v>0.5706</v>
      </c>
      <c r="S82" s="34">
        <v>855.18</v>
      </c>
      <c r="T82" s="36">
        <v>0.39500000000000002</v>
      </c>
      <c r="U82" s="34">
        <v>342.238</v>
      </c>
      <c r="V82" s="37"/>
      <c r="W82" s="34"/>
      <c r="X82" s="31"/>
      <c r="Y82" s="34"/>
      <c r="Z82" s="31"/>
      <c r="AA82" s="34"/>
      <c r="AB82" s="38"/>
      <c r="AC82" s="34"/>
      <c r="AD82" s="39"/>
      <c r="AE82" s="34"/>
      <c r="AF82" s="31"/>
      <c r="AG82" s="31"/>
      <c r="AH82" s="34"/>
      <c r="AI82" s="38"/>
      <c r="AJ82" s="34"/>
      <c r="AK82" s="31"/>
      <c r="AL82" s="34"/>
      <c r="AM82" s="32"/>
      <c r="AN82" s="34"/>
      <c r="AO82" s="32"/>
      <c r="AP82" s="34"/>
      <c r="AQ82" s="31"/>
      <c r="AR82" s="34"/>
      <c r="AS82" s="31"/>
      <c r="AT82" s="31"/>
      <c r="AU82" s="5">
        <f t="shared" si="14"/>
        <v>1197.4179999999999</v>
      </c>
      <c r="AV82" s="11">
        <f t="shared" si="27"/>
        <v>3.6917066941533849E-2</v>
      </c>
      <c r="AW82" s="5">
        <f t="shared" si="15"/>
        <v>36.917066941533847</v>
      </c>
    </row>
    <row r="83" spans="1:49" s="41" customFormat="1" x14ac:dyDescent="0.3">
      <c r="A83" s="30" t="s">
        <v>174</v>
      </c>
      <c r="B83" s="30" t="s">
        <v>115</v>
      </c>
      <c r="C83" s="30" t="s">
        <v>116</v>
      </c>
      <c r="D83" s="30" t="s">
        <v>51</v>
      </c>
      <c r="E83" s="30" t="s">
        <v>67</v>
      </c>
      <c r="F83" s="30" t="s">
        <v>142</v>
      </c>
      <c r="G83" s="30" t="s">
        <v>54</v>
      </c>
      <c r="H83" s="30" t="s">
        <v>55</v>
      </c>
      <c r="I83" s="31">
        <v>37.89</v>
      </c>
      <c r="J83" s="31">
        <v>1.1159999999999999</v>
      </c>
      <c r="K83" s="31"/>
      <c r="L83" s="31"/>
      <c r="M83" s="31">
        <f t="shared" si="28"/>
        <v>1.1159999999999999</v>
      </c>
      <c r="N83" s="31">
        <f t="shared" si="29"/>
        <v>0</v>
      </c>
      <c r="O83" s="32"/>
      <c r="P83" s="33"/>
      <c r="Q83" s="34"/>
      <c r="R83" s="35"/>
      <c r="S83" s="34"/>
      <c r="T83" s="36">
        <v>0.41299999999999998</v>
      </c>
      <c r="U83" s="34">
        <v>357.45150000000001</v>
      </c>
      <c r="V83" s="37">
        <v>0.70299999999999996</v>
      </c>
      <c r="W83" s="34">
        <v>304.90600000000001</v>
      </c>
      <c r="X83" s="31"/>
      <c r="Y83" s="34"/>
      <c r="Z83" s="31"/>
      <c r="AA83" s="34"/>
      <c r="AB83" s="38"/>
      <c r="AC83" s="34"/>
      <c r="AD83" s="39"/>
      <c r="AE83" s="34"/>
      <c r="AF83" s="31"/>
      <c r="AG83" s="31"/>
      <c r="AH83" s="34"/>
      <c r="AI83" s="38"/>
      <c r="AJ83" s="34"/>
      <c r="AK83" s="31"/>
      <c r="AL83" s="34"/>
      <c r="AM83" s="32"/>
      <c r="AN83" s="34"/>
      <c r="AO83" s="32"/>
      <c r="AP83" s="34"/>
      <c r="AQ83" s="31"/>
      <c r="AR83" s="34"/>
      <c r="AS83" s="31"/>
      <c r="AT83" s="31"/>
      <c r="AU83" s="34">
        <f t="shared" si="14"/>
        <v>662.35750000000007</v>
      </c>
      <c r="AV83" s="40">
        <f t="shared" si="27"/>
        <v>2.0420852339556456E-2</v>
      </c>
      <c r="AW83" s="34">
        <f t="shared" si="15"/>
        <v>20.420852339556458</v>
      </c>
    </row>
    <row r="84" spans="1:49" x14ac:dyDescent="0.3">
      <c r="A84" s="1" t="s">
        <v>175</v>
      </c>
      <c r="B84" s="1" t="s">
        <v>332</v>
      </c>
      <c r="C84" s="1" t="s">
        <v>333</v>
      </c>
      <c r="D84" s="1" t="s">
        <v>83</v>
      </c>
      <c r="E84" s="1" t="s">
        <v>56</v>
      </c>
      <c r="F84" s="1" t="s">
        <v>142</v>
      </c>
      <c r="G84" s="1" t="s">
        <v>54</v>
      </c>
      <c r="H84" s="1" t="s">
        <v>55</v>
      </c>
      <c r="I84" s="2">
        <v>62.56</v>
      </c>
      <c r="J84" s="2">
        <v>32.08</v>
      </c>
      <c r="K84" s="2">
        <f t="shared" si="25"/>
        <v>32.08</v>
      </c>
      <c r="L84" s="2" t="b">
        <f t="shared" si="26"/>
        <v>0</v>
      </c>
      <c r="M84" s="2">
        <f t="shared" si="20"/>
        <v>32.07</v>
      </c>
      <c r="N84" s="2">
        <f t="shared" si="21"/>
        <v>0.01</v>
      </c>
      <c r="P84" s="4">
        <v>4.93</v>
      </c>
      <c r="Q84" s="5">
        <v>9746.6099999999988</v>
      </c>
      <c r="R84" s="6">
        <v>10.93</v>
      </c>
      <c r="S84" s="5">
        <v>16378.605</v>
      </c>
      <c r="T84" s="7">
        <v>13.64</v>
      </c>
      <c r="U84" s="5">
        <v>11837.876249999999</v>
      </c>
      <c r="V84" s="8">
        <v>2.2400000000000002</v>
      </c>
      <c r="W84" s="5">
        <v>581.61599999999999</v>
      </c>
      <c r="AB84" s="9">
        <v>0.33</v>
      </c>
      <c r="AC84" s="5">
        <v>45.179100000000012</v>
      </c>
      <c r="AN84" s="5" t="str">
        <f t="shared" si="22"/>
        <v/>
      </c>
      <c r="AO84" s="3">
        <v>0.01</v>
      </c>
      <c r="AP84" s="5">
        <f t="shared" si="23"/>
        <v>70.5</v>
      </c>
      <c r="AR84" s="5" t="str">
        <f t="shared" si="24"/>
        <v/>
      </c>
      <c r="AU84" s="5">
        <f t="shared" si="14"/>
        <v>38589.886350000001</v>
      </c>
      <c r="AV84" s="11">
        <f t="shared" si="27"/>
        <v>1.1897477886996302</v>
      </c>
      <c r="AW84" s="5">
        <f t="shared" si="15"/>
        <v>1189.7477886996301</v>
      </c>
    </row>
    <row r="85" spans="1:49" x14ac:dyDescent="0.3">
      <c r="A85" s="1" t="s">
        <v>175</v>
      </c>
      <c r="B85" s="1" t="s">
        <v>332</v>
      </c>
      <c r="C85" s="1" t="s">
        <v>333</v>
      </c>
      <c r="D85" s="1" t="s">
        <v>83</v>
      </c>
      <c r="E85" s="1" t="s">
        <v>68</v>
      </c>
      <c r="F85" s="1" t="s">
        <v>142</v>
      </c>
      <c r="G85" s="1" t="s">
        <v>54</v>
      </c>
      <c r="H85" s="1" t="s">
        <v>55</v>
      </c>
      <c r="I85" s="2">
        <v>62.56</v>
      </c>
      <c r="J85" s="2">
        <v>29.5</v>
      </c>
      <c r="K85" s="2">
        <v>29.5</v>
      </c>
      <c r="L85" s="2" t="b">
        <f t="shared" si="26"/>
        <v>0</v>
      </c>
      <c r="M85" s="2">
        <f t="shared" si="20"/>
        <v>28.150000000000002</v>
      </c>
      <c r="N85" s="2">
        <f t="shared" si="21"/>
        <v>1.36</v>
      </c>
      <c r="P85" s="4">
        <v>4.12</v>
      </c>
      <c r="Q85" s="5">
        <v>8145.24</v>
      </c>
      <c r="R85" s="6">
        <v>23.57</v>
      </c>
      <c r="S85" s="5">
        <v>35319.644999999997</v>
      </c>
      <c r="T85" s="7">
        <v>0.46</v>
      </c>
      <c r="U85" s="5">
        <v>398.13</v>
      </c>
      <c r="AN85" s="5" t="str">
        <f t="shared" si="22"/>
        <v/>
      </c>
      <c r="AO85" s="3">
        <v>0.55000000000000004</v>
      </c>
      <c r="AP85" s="5">
        <f t="shared" si="23"/>
        <v>3877.5000000000005</v>
      </c>
      <c r="AR85" s="5" t="str">
        <f t="shared" si="24"/>
        <v/>
      </c>
      <c r="AS85" s="2">
        <v>0.81</v>
      </c>
      <c r="AU85" s="34">
        <f t="shared" si="14"/>
        <v>43863.014999999992</v>
      </c>
      <c r="AV85" s="40">
        <f t="shared" si="27"/>
        <v>1.3523212954978991</v>
      </c>
      <c r="AW85" s="34">
        <f t="shared" si="15"/>
        <v>1352.3212954978992</v>
      </c>
    </row>
    <row r="86" spans="1:49" x14ac:dyDescent="0.3">
      <c r="A86" s="1" t="s">
        <v>176</v>
      </c>
      <c r="B86" s="1" t="s">
        <v>177</v>
      </c>
      <c r="C86" s="1" t="s">
        <v>178</v>
      </c>
      <c r="D86" s="1" t="s">
        <v>79</v>
      </c>
      <c r="E86" s="1" t="s">
        <v>98</v>
      </c>
      <c r="F86" s="1" t="s">
        <v>179</v>
      </c>
      <c r="G86" s="1" t="s">
        <v>54</v>
      </c>
      <c r="H86" s="1" t="s">
        <v>55</v>
      </c>
      <c r="I86" s="2">
        <v>158.34</v>
      </c>
      <c r="J86" s="2">
        <v>36.83</v>
      </c>
      <c r="K86" s="2">
        <f t="shared" si="25"/>
        <v>0.19</v>
      </c>
      <c r="L86" s="2" t="b">
        <f t="shared" si="26"/>
        <v>0</v>
      </c>
      <c r="M86" s="2">
        <f t="shared" si="20"/>
        <v>0.19</v>
      </c>
      <c r="N86" s="2">
        <f t="shared" si="21"/>
        <v>0</v>
      </c>
      <c r="T86" s="7">
        <v>0.19</v>
      </c>
      <c r="U86" s="5">
        <v>164.44499999999999</v>
      </c>
      <c r="AN86" s="5" t="str">
        <f t="shared" si="22"/>
        <v/>
      </c>
      <c r="AP86" s="5" t="str">
        <f t="shared" si="23"/>
        <v/>
      </c>
      <c r="AR86" s="5" t="str">
        <f t="shared" si="24"/>
        <v/>
      </c>
      <c r="AU86" s="5">
        <f t="shared" si="14"/>
        <v>164.44499999999999</v>
      </c>
      <c r="AV86" s="11">
        <f t="shared" si="27"/>
        <v>5.0699313633171834E-3</v>
      </c>
      <c r="AW86" s="5">
        <f t="shared" si="15"/>
        <v>5.069931363317183</v>
      </c>
    </row>
    <row r="87" spans="1:49" x14ac:dyDescent="0.3">
      <c r="A87" s="1" t="s">
        <v>180</v>
      </c>
      <c r="B87" s="1" t="s">
        <v>181</v>
      </c>
      <c r="C87" s="1" t="s">
        <v>182</v>
      </c>
      <c r="D87" s="1" t="s">
        <v>183</v>
      </c>
      <c r="E87" s="1" t="s">
        <v>75</v>
      </c>
      <c r="F87" s="1" t="s">
        <v>179</v>
      </c>
      <c r="G87" s="1" t="s">
        <v>54</v>
      </c>
      <c r="H87" s="1" t="s">
        <v>55</v>
      </c>
      <c r="I87" s="2">
        <v>40.28</v>
      </c>
      <c r="J87" s="2">
        <v>34.07</v>
      </c>
      <c r="K87" s="2">
        <f t="shared" si="25"/>
        <v>0.06</v>
      </c>
      <c r="L87" s="2" t="b">
        <f t="shared" si="26"/>
        <v>0</v>
      </c>
      <c r="M87" s="2">
        <f t="shared" si="20"/>
        <v>0.06</v>
      </c>
      <c r="N87" s="2">
        <f t="shared" si="21"/>
        <v>0</v>
      </c>
      <c r="T87" s="7">
        <v>0.06</v>
      </c>
      <c r="U87" s="5">
        <v>51.93</v>
      </c>
      <c r="AN87" s="5" t="str">
        <f t="shared" si="22"/>
        <v/>
      </c>
      <c r="AP87" s="5" t="str">
        <f t="shared" si="23"/>
        <v/>
      </c>
      <c r="AR87" s="5" t="str">
        <f t="shared" si="24"/>
        <v/>
      </c>
      <c r="AU87" s="34">
        <f t="shared" si="14"/>
        <v>51.93</v>
      </c>
      <c r="AV87" s="40">
        <f t="shared" si="27"/>
        <v>1.6010309568370055E-3</v>
      </c>
      <c r="AW87" s="34">
        <f t="shared" si="15"/>
        <v>1.6010309568370054</v>
      </c>
    </row>
    <row r="88" spans="1:49" x14ac:dyDescent="0.3">
      <c r="A88" s="1" t="s">
        <v>184</v>
      </c>
      <c r="B88" s="1" t="s">
        <v>331</v>
      </c>
      <c r="C88" s="1" t="s">
        <v>118</v>
      </c>
      <c r="D88" s="1" t="s">
        <v>66</v>
      </c>
      <c r="E88" s="1" t="s">
        <v>67</v>
      </c>
      <c r="F88" s="1" t="s">
        <v>179</v>
      </c>
      <c r="G88" s="1" t="s">
        <v>54</v>
      </c>
      <c r="H88" s="1" t="s">
        <v>55</v>
      </c>
      <c r="I88" s="2">
        <v>15</v>
      </c>
      <c r="J88" s="2">
        <v>14.65</v>
      </c>
      <c r="K88" s="2">
        <f t="shared" si="25"/>
        <v>2.42</v>
      </c>
      <c r="L88" s="2" t="b">
        <f t="shared" si="26"/>
        <v>0</v>
      </c>
      <c r="M88" s="2">
        <f t="shared" si="20"/>
        <v>2.42</v>
      </c>
      <c r="N88" s="2">
        <f t="shared" si="21"/>
        <v>0</v>
      </c>
      <c r="R88" s="6">
        <v>0.09</v>
      </c>
      <c r="S88" s="5">
        <v>134.86500000000001</v>
      </c>
      <c r="T88" s="7">
        <v>2.1</v>
      </c>
      <c r="U88" s="5">
        <v>1817.55</v>
      </c>
      <c r="AD88" s="10">
        <v>0.23</v>
      </c>
      <c r="AE88" s="5">
        <v>21.49925</v>
      </c>
      <c r="AN88" s="5" t="str">
        <f t="shared" si="22"/>
        <v/>
      </c>
      <c r="AP88" s="5" t="str">
        <f t="shared" si="23"/>
        <v/>
      </c>
      <c r="AR88" s="5" t="str">
        <f t="shared" si="24"/>
        <v/>
      </c>
      <c r="AU88" s="5">
        <f t="shared" ref="AU88:AU151" si="30">SUM(Q88,S88,U88,W88,Y88,AA88,AC88,AE88,AH88,AJ88,AL88)</f>
        <v>1973.91425</v>
      </c>
      <c r="AV88" s="11">
        <f t="shared" si="27"/>
        <v>6.0856880808621221E-2</v>
      </c>
      <c r="AW88" s="5">
        <f t="shared" ref="AW88:AW151" si="31">(AV88/100)*$AW$1</f>
        <v>60.85688080862122</v>
      </c>
    </row>
    <row r="89" spans="1:49" x14ac:dyDescent="0.3">
      <c r="A89" s="1" t="s">
        <v>185</v>
      </c>
      <c r="B89" s="1" t="s">
        <v>186</v>
      </c>
      <c r="C89" s="1" t="s">
        <v>187</v>
      </c>
      <c r="D89" s="1" t="s">
        <v>79</v>
      </c>
      <c r="E89" s="1" t="s">
        <v>52</v>
      </c>
      <c r="F89" s="1" t="s">
        <v>179</v>
      </c>
      <c r="G89" s="1" t="s">
        <v>54</v>
      </c>
      <c r="H89" s="1" t="s">
        <v>55</v>
      </c>
      <c r="I89" s="2">
        <v>40</v>
      </c>
      <c r="J89" s="2">
        <v>22.77</v>
      </c>
      <c r="K89" s="2">
        <f t="shared" si="25"/>
        <v>10.37</v>
      </c>
      <c r="L89" s="2" t="b">
        <f t="shared" si="26"/>
        <v>0</v>
      </c>
      <c r="M89" s="2">
        <f t="shared" si="20"/>
        <v>10.37</v>
      </c>
      <c r="N89" s="2">
        <f t="shared" si="21"/>
        <v>0</v>
      </c>
      <c r="R89" s="6">
        <v>6.89</v>
      </c>
      <c r="S89" s="5">
        <v>10324.665000000001</v>
      </c>
      <c r="T89" s="7">
        <v>3.05</v>
      </c>
      <c r="U89" s="5">
        <v>2639.7750000000001</v>
      </c>
      <c r="AB89" s="9">
        <v>0.16</v>
      </c>
      <c r="AC89" s="5">
        <v>16.617599999999999</v>
      </c>
      <c r="AD89" s="10">
        <v>0.27</v>
      </c>
      <c r="AE89" s="5">
        <v>25.238250000000001</v>
      </c>
      <c r="AN89" s="5" t="str">
        <f t="shared" si="22"/>
        <v/>
      </c>
      <c r="AP89" s="5" t="str">
        <f t="shared" si="23"/>
        <v/>
      </c>
      <c r="AR89" s="5" t="str">
        <f t="shared" si="24"/>
        <v/>
      </c>
      <c r="AU89" s="34">
        <f t="shared" si="30"/>
        <v>13006.29585</v>
      </c>
      <c r="AV89" s="40">
        <f t="shared" si="27"/>
        <v>0.40099137857944678</v>
      </c>
      <c r="AW89" s="34">
        <f t="shared" si="31"/>
        <v>400.9913785794468</v>
      </c>
    </row>
    <row r="90" spans="1:49" x14ac:dyDescent="0.3">
      <c r="A90" s="1" t="s">
        <v>185</v>
      </c>
      <c r="B90" s="1" t="s">
        <v>186</v>
      </c>
      <c r="C90" s="1" t="s">
        <v>187</v>
      </c>
      <c r="D90" s="1" t="s">
        <v>79</v>
      </c>
      <c r="E90" s="1" t="s">
        <v>67</v>
      </c>
      <c r="F90" s="1" t="s">
        <v>179</v>
      </c>
      <c r="G90" s="1" t="s">
        <v>54</v>
      </c>
      <c r="H90" s="1" t="s">
        <v>55</v>
      </c>
      <c r="I90" s="2">
        <v>40</v>
      </c>
      <c r="J90" s="2">
        <v>14.81</v>
      </c>
      <c r="K90" s="2">
        <f t="shared" si="25"/>
        <v>10.85</v>
      </c>
      <c r="L90" s="2" t="b">
        <f t="shared" si="26"/>
        <v>0</v>
      </c>
      <c r="M90" s="2">
        <f t="shared" si="20"/>
        <v>10.85</v>
      </c>
      <c r="N90" s="2">
        <f t="shared" si="21"/>
        <v>0</v>
      </c>
      <c r="R90" s="6">
        <v>3.07</v>
      </c>
      <c r="S90" s="5">
        <v>4600.3950000000004</v>
      </c>
      <c r="T90" s="7">
        <v>7.78</v>
      </c>
      <c r="U90" s="5">
        <v>6733.59</v>
      </c>
      <c r="AN90" s="5" t="str">
        <f t="shared" si="22"/>
        <v/>
      </c>
      <c r="AP90" s="5" t="str">
        <f t="shared" si="23"/>
        <v/>
      </c>
      <c r="AR90" s="5" t="str">
        <f t="shared" si="24"/>
        <v/>
      </c>
      <c r="AU90" s="5">
        <f t="shared" si="30"/>
        <v>11333.985000000001</v>
      </c>
      <c r="AV90" s="11">
        <f t="shared" si="27"/>
        <v>0.34943309935155525</v>
      </c>
      <c r="AW90" s="5">
        <f t="shared" si="31"/>
        <v>349.43309935155526</v>
      </c>
    </row>
    <row r="91" spans="1:49" x14ac:dyDescent="0.3">
      <c r="A91" s="1" t="s">
        <v>188</v>
      </c>
      <c r="B91" s="1" t="s">
        <v>170</v>
      </c>
      <c r="C91" s="1" t="s">
        <v>171</v>
      </c>
      <c r="D91" s="1" t="s">
        <v>51</v>
      </c>
      <c r="E91" s="1" t="s">
        <v>143</v>
      </c>
      <c r="F91" s="1" t="s">
        <v>189</v>
      </c>
      <c r="G91" s="1" t="s">
        <v>54</v>
      </c>
      <c r="H91" s="1" t="s">
        <v>55</v>
      </c>
      <c r="I91" s="2">
        <v>40</v>
      </c>
      <c r="J91" s="2">
        <v>37.44</v>
      </c>
      <c r="K91" s="2">
        <f t="shared" si="25"/>
        <v>37.44</v>
      </c>
      <c r="L91" s="2" t="b">
        <f t="shared" si="26"/>
        <v>0</v>
      </c>
      <c r="M91" s="2">
        <f t="shared" si="20"/>
        <v>36.21</v>
      </c>
      <c r="N91" s="2">
        <f t="shared" si="21"/>
        <v>1.23</v>
      </c>
      <c r="P91" s="4">
        <v>1.59</v>
      </c>
      <c r="Q91" s="5">
        <v>3143.43</v>
      </c>
      <c r="R91" s="6">
        <v>12.47</v>
      </c>
      <c r="S91" s="5">
        <v>18686.294999999998</v>
      </c>
      <c r="T91" s="7">
        <v>12.49</v>
      </c>
      <c r="U91" s="5">
        <v>10810.094999999999</v>
      </c>
      <c r="V91" s="8">
        <v>1.73</v>
      </c>
      <c r="W91" s="5">
        <v>449.19449999999989</v>
      </c>
      <c r="AB91" s="9">
        <v>2.97</v>
      </c>
      <c r="AC91" s="5">
        <v>308.46420000000012</v>
      </c>
      <c r="AD91" s="10">
        <v>4.9600000000000009</v>
      </c>
      <c r="AE91" s="5">
        <v>463.63600000000002</v>
      </c>
      <c r="AM91" s="3">
        <v>0.25</v>
      </c>
      <c r="AN91" s="5">
        <f t="shared" si="22"/>
        <v>1057.5</v>
      </c>
      <c r="AO91" s="3">
        <v>0.24</v>
      </c>
      <c r="AP91" s="5">
        <f t="shared" si="23"/>
        <v>1692</v>
      </c>
      <c r="AR91" s="5" t="str">
        <f t="shared" si="24"/>
        <v/>
      </c>
      <c r="AS91" s="2">
        <v>0.74</v>
      </c>
      <c r="AU91" s="34">
        <f t="shared" si="30"/>
        <v>33861.114699999998</v>
      </c>
      <c r="AV91" s="40">
        <f t="shared" si="27"/>
        <v>1.0439571128000882</v>
      </c>
      <c r="AW91" s="34">
        <f t="shared" si="31"/>
        <v>1043.9571128000882</v>
      </c>
    </row>
    <row r="92" spans="1:49" x14ac:dyDescent="0.3">
      <c r="A92" s="1" t="s">
        <v>190</v>
      </c>
      <c r="B92" s="1" t="s">
        <v>191</v>
      </c>
      <c r="C92" s="1" t="s">
        <v>192</v>
      </c>
      <c r="D92" s="1" t="s">
        <v>51</v>
      </c>
      <c r="E92" s="1" t="s">
        <v>99</v>
      </c>
      <c r="F92" s="1" t="s">
        <v>189</v>
      </c>
      <c r="G92" s="1" t="s">
        <v>54</v>
      </c>
      <c r="H92" s="1" t="s">
        <v>55</v>
      </c>
      <c r="I92" s="2">
        <v>6.9</v>
      </c>
      <c r="J92" s="2">
        <v>6.15</v>
      </c>
      <c r="K92" s="2">
        <f t="shared" si="25"/>
        <v>6.1499999999999995</v>
      </c>
      <c r="L92" s="2" t="b">
        <f t="shared" si="26"/>
        <v>0</v>
      </c>
      <c r="M92" s="2">
        <f t="shared" si="20"/>
        <v>5.6099999999999994</v>
      </c>
      <c r="N92" s="2">
        <f t="shared" si="21"/>
        <v>0.54</v>
      </c>
      <c r="R92" s="6">
        <v>2.42</v>
      </c>
      <c r="S92" s="5">
        <v>3626.37</v>
      </c>
      <c r="T92" s="7">
        <v>0.12</v>
      </c>
      <c r="U92" s="5">
        <v>103.86</v>
      </c>
      <c r="AB92" s="9">
        <v>1.18</v>
      </c>
      <c r="AC92" s="5">
        <v>122.5548</v>
      </c>
      <c r="AD92" s="10">
        <v>1.89</v>
      </c>
      <c r="AE92" s="5">
        <v>176.66775000000001</v>
      </c>
      <c r="AM92" s="3">
        <v>0.01</v>
      </c>
      <c r="AN92" s="5">
        <f t="shared" si="22"/>
        <v>42.300000000000004</v>
      </c>
      <c r="AO92" s="3">
        <v>0.16</v>
      </c>
      <c r="AP92" s="5">
        <f t="shared" si="23"/>
        <v>1128</v>
      </c>
      <c r="AR92" s="5" t="str">
        <f t="shared" si="24"/>
        <v/>
      </c>
      <c r="AS92" s="2">
        <v>0.37</v>
      </c>
      <c r="AU92" s="5">
        <f t="shared" si="30"/>
        <v>4029.45255</v>
      </c>
      <c r="AV92" s="11">
        <f t="shared" si="27"/>
        <v>0.12423027675054518</v>
      </c>
      <c r="AW92" s="5">
        <f t="shared" si="31"/>
        <v>124.23027675054519</v>
      </c>
    </row>
    <row r="93" spans="1:49" x14ac:dyDescent="0.3">
      <c r="A93" s="1" t="s">
        <v>193</v>
      </c>
      <c r="B93" s="1" t="s">
        <v>316</v>
      </c>
      <c r="C93" s="1" t="s">
        <v>194</v>
      </c>
      <c r="D93" s="1" t="s">
        <v>51</v>
      </c>
      <c r="E93" s="1" t="s">
        <v>98</v>
      </c>
      <c r="F93" s="1" t="s">
        <v>189</v>
      </c>
      <c r="G93" s="1" t="s">
        <v>54</v>
      </c>
      <c r="H93" s="1" t="s">
        <v>55</v>
      </c>
      <c r="I93" s="2">
        <v>80</v>
      </c>
      <c r="J93" s="2">
        <v>38.78</v>
      </c>
      <c r="K93" s="2">
        <f t="shared" si="25"/>
        <v>38.78</v>
      </c>
      <c r="L93" s="2" t="b">
        <f t="shared" si="26"/>
        <v>0</v>
      </c>
      <c r="M93" s="2">
        <f t="shared" si="20"/>
        <v>36.120000000000005</v>
      </c>
      <c r="N93" s="2">
        <f t="shared" si="21"/>
        <v>2.66</v>
      </c>
      <c r="P93" s="4">
        <v>2.4900000000000002</v>
      </c>
      <c r="Q93" s="5">
        <v>4922.7299999999996</v>
      </c>
      <c r="R93" s="6">
        <v>25.82</v>
      </c>
      <c r="S93" s="5">
        <v>38691.269999999997</v>
      </c>
      <c r="T93" s="7">
        <v>7.81</v>
      </c>
      <c r="U93" s="5">
        <v>6759.5549999999994</v>
      </c>
      <c r="AN93" s="5" t="str">
        <f t="shared" si="22"/>
        <v/>
      </c>
      <c r="AO93" s="3">
        <v>1.06</v>
      </c>
      <c r="AP93" s="5">
        <f t="shared" si="23"/>
        <v>7473</v>
      </c>
      <c r="AR93" s="5" t="str">
        <f t="shared" si="24"/>
        <v/>
      </c>
      <c r="AS93" s="2">
        <v>1.6</v>
      </c>
      <c r="AU93" s="34">
        <f t="shared" si="30"/>
        <v>50373.555</v>
      </c>
      <c r="AV93" s="40">
        <f t="shared" si="27"/>
        <v>1.5530448865960236</v>
      </c>
      <c r="AW93" s="34">
        <f t="shared" si="31"/>
        <v>1553.0448865960236</v>
      </c>
    </row>
    <row r="94" spans="1:49" x14ac:dyDescent="0.3">
      <c r="A94" s="1" t="s">
        <v>193</v>
      </c>
      <c r="B94" s="1" t="s">
        <v>316</v>
      </c>
      <c r="C94" s="1" t="s">
        <v>194</v>
      </c>
      <c r="D94" s="1" t="s">
        <v>51</v>
      </c>
      <c r="E94" s="1" t="s">
        <v>100</v>
      </c>
      <c r="F94" s="1" t="s">
        <v>189</v>
      </c>
      <c r="G94" s="1" t="s">
        <v>54</v>
      </c>
      <c r="H94" s="1" t="s">
        <v>55</v>
      </c>
      <c r="I94" s="2">
        <v>80</v>
      </c>
      <c r="J94" s="2">
        <v>38.68</v>
      </c>
      <c r="K94" s="2">
        <v>38.68</v>
      </c>
      <c r="L94" s="2" t="b">
        <f t="shared" si="26"/>
        <v>0</v>
      </c>
      <c r="M94" s="2">
        <f t="shared" si="20"/>
        <v>38.54</v>
      </c>
      <c r="N94" s="2">
        <f t="shared" si="21"/>
        <v>0.15</v>
      </c>
      <c r="P94" s="4">
        <v>3.84</v>
      </c>
      <c r="Q94" s="5">
        <v>7591.6799999999994</v>
      </c>
      <c r="R94" s="6">
        <v>30.3</v>
      </c>
      <c r="S94" s="5">
        <v>45404.55</v>
      </c>
      <c r="AD94" s="10">
        <v>4.4000000000000004</v>
      </c>
      <c r="AE94" s="5">
        <v>411.29</v>
      </c>
      <c r="AM94" s="3">
        <v>0.06</v>
      </c>
      <c r="AN94" s="5">
        <f t="shared" si="22"/>
        <v>253.79999999999998</v>
      </c>
      <c r="AP94" s="5" t="str">
        <f t="shared" si="23"/>
        <v/>
      </c>
      <c r="AR94" s="5" t="str">
        <f t="shared" si="24"/>
        <v/>
      </c>
      <c r="AS94" s="2">
        <v>0.09</v>
      </c>
      <c r="AU94" s="5">
        <f t="shared" si="30"/>
        <v>53407.520000000004</v>
      </c>
      <c r="AV94" s="11">
        <f t="shared" si="27"/>
        <v>1.6465837251664068</v>
      </c>
      <c r="AW94" s="5">
        <f t="shared" si="31"/>
        <v>1646.5837251664068</v>
      </c>
    </row>
    <row r="95" spans="1:49" x14ac:dyDescent="0.3">
      <c r="A95" s="1" t="s">
        <v>195</v>
      </c>
      <c r="B95" s="1" t="s">
        <v>170</v>
      </c>
      <c r="C95" s="1" t="s">
        <v>171</v>
      </c>
      <c r="D95" s="1" t="s">
        <v>51</v>
      </c>
      <c r="E95" s="1" t="s">
        <v>99</v>
      </c>
      <c r="F95" s="1" t="s">
        <v>189</v>
      </c>
      <c r="G95" s="1" t="s">
        <v>54</v>
      </c>
      <c r="H95" s="1" t="s">
        <v>55</v>
      </c>
      <c r="I95" s="2">
        <v>33.1</v>
      </c>
      <c r="J95" s="2">
        <v>32.130000000000003</v>
      </c>
      <c r="K95" s="2">
        <f t="shared" si="25"/>
        <v>32.120000000000005</v>
      </c>
      <c r="L95" s="2" t="b">
        <f t="shared" si="26"/>
        <v>0</v>
      </c>
      <c r="M95" s="2">
        <f t="shared" si="20"/>
        <v>28.51</v>
      </c>
      <c r="N95" s="2">
        <f t="shared" si="21"/>
        <v>3.6100000000000003</v>
      </c>
      <c r="P95" s="4">
        <v>3.21</v>
      </c>
      <c r="Q95" s="5">
        <v>6346.17</v>
      </c>
      <c r="R95" s="6">
        <v>21.61</v>
      </c>
      <c r="S95" s="5">
        <v>32382.584999999999</v>
      </c>
      <c r="T95" s="7">
        <v>1.82</v>
      </c>
      <c r="U95" s="5">
        <v>1575.21</v>
      </c>
      <c r="AD95" s="10">
        <v>1.87</v>
      </c>
      <c r="AE95" s="5">
        <v>174.79825</v>
      </c>
      <c r="AM95" s="3">
        <v>0.25</v>
      </c>
      <c r="AN95" s="5">
        <f t="shared" si="22"/>
        <v>1057.5</v>
      </c>
      <c r="AO95" s="3">
        <v>1.1200000000000001</v>
      </c>
      <c r="AP95" s="5">
        <f t="shared" si="23"/>
        <v>7896.0000000000009</v>
      </c>
      <c r="AR95" s="5" t="str">
        <f t="shared" si="24"/>
        <v/>
      </c>
      <c r="AS95" s="2">
        <v>2.2400000000000002</v>
      </c>
      <c r="AU95" s="34">
        <f t="shared" si="30"/>
        <v>40478.763249999996</v>
      </c>
      <c r="AV95" s="40">
        <f t="shared" si="27"/>
        <v>1.2479829204260755</v>
      </c>
      <c r="AW95" s="34">
        <f t="shared" si="31"/>
        <v>1247.9829204260755</v>
      </c>
    </row>
    <row r="96" spans="1:49" x14ac:dyDescent="0.3">
      <c r="A96" s="1" t="s">
        <v>196</v>
      </c>
      <c r="B96" s="1" t="s">
        <v>197</v>
      </c>
      <c r="C96" s="1" t="s">
        <v>198</v>
      </c>
      <c r="D96" s="1" t="s">
        <v>51</v>
      </c>
      <c r="E96" s="1" t="s">
        <v>111</v>
      </c>
      <c r="F96" s="1" t="s">
        <v>189</v>
      </c>
      <c r="G96" s="1" t="s">
        <v>54</v>
      </c>
      <c r="H96" s="1" t="s">
        <v>55</v>
      </c>
      <c r="I96" s="2">
        <v>11.88</v>
      </c>
      <c r="J96" s="2">
        <v>4.83</v>
      </c>
      <c r="K96" s="2">
        <f t="shared" si="25"/>
        <v>4.83</v>
      </c>
      <c r="L96" s="2" t="b">
        <f t="shared" si="26"/>
        <v>0</v>
      </c>
      <c r="M96" s="2">
        <f t="shared" si="20"/>
        <v>4.41</v>
      </c>
      <c r="N96" s="2">
        <f t="shared" si="21"/>
        <v>0.42</v>
      </c>
      <c r="T96" s="7">
        <v>0.01</v>
      </c>
      <c r="U96" s="5">
        <v>8.6549999999999994</v>
      </c>
      <c r="AB96" s="9">
        <v>1.28</v>
      </c>
      <c r="AC96" s="5">
        <v>132.9408</v>
      </c>
      <c r="AD96" s="10">
        <v>3.12</v>
      </c>
      <c r="AE96" s="5">
        <v>291.642</v>
      </c>
      <c r="AN96" s="5" t="str">
        <f t="shared" si="22"/>
        <v/>
      </c>
      <c r="AP96" s="5" t="str">
        <f t="shared" si="23"/>
        <v/>
      </c>
      <c r="AR96" s="5" t="str">
        <f t="shared" si="24"/>
        <v/>
      </c>
      <c r="AT96" s="2">
        <v>0.42</v>
      </c>
      <c r="AU96" s="5">
        <f t="shared" si="30"/>
        <v>433.23779999999999</v>
      </c>
      <c r="AV96" s="11">
        <f t="shared" si="27"/>
        <v>1.3356963787251283E-2</v>
      </c>
      <c r="AW96" s="5">
        <f t="shared" si="31"/>
        <v>13.356963787251283</v>
      </c>
    </row>
    <row r="97" spans="1:49" x14ac:dyDescent="0.3">
      <c r="A97" s="1" t="s">
        <v>199</v>
      </c>
      <c r="B97" s="1" t="s">
        <v>332</v>
      </c>
      <c r="C97" s="1" t="s">
        <v>333</v>
      </c>
      <c r="D97" s="1" t="s">
        <v>83</v>
      </c>
      <c r="E97" s="1" t="s">
        <v>111</v>
      </c>
      <c r="F97" s="1" t="s">
        <v>189</v>
      </c>
      <c r="G97" s="1" t="s">
        <v>54</v>
      </c>
      <c r="H97" s="1" t="s">
        <v>55</v>
      </c>
      <c r="I97" s="2">
        <v>28.12</v>
      </c>
      <c r="J97" s="2">
        <v>26.43</v>
      </c>
      <c r="K97" s="2">
        <f t="shared" si="25"/>
        <v>25.400000000000002</v>
      </c>
      <c r="L97" s="2" t="b">
        <f t="shared" si="26"/>
        <v>0</v>
      </c>
      <c r="M97" s="2">
        <f t="shared" si="20"/>
        <v>25.380000000000003</v>
      </c>
      <c r="N97" s="2">
        <f t="shared" si="21"/>
        <v>0.02</v>
      </c>
      <c r="R97" s="6">
        <v>0.8</v>
      </c>
      <c r="S97" s="5">
        <v>1198.8</v>
      </c>
      <c r="T97" s="7">
        <v>21.09</v>
      </c>
      <c r="U97" s="5">
        <v>18253.395</v>
      </c>
      <c r="V97" s="8">
        <v>3.24</v>
      </c>
      <c r="W97" s="5">
        <v>841.26599999999996</v>
      </c>
      <c r="AD97" s="10">
        <v>0.25</v>
      </c>
      <c r="AE97" s="5">
        <v>23.368749999999999</v>
      </c>
      <c r="AN97" s="5" t="str">
        <f t="shared" si="22"/>
        <v/>
      </c>
      <c r="AP97" s="5" t="str">
        <f t="shared" si="23"/>
        <v/>
      </c>
      <c r="AR97" s="5" t="str">
        <f t="shared" si="24"/>
        <v/>
      </c>
      <c r="AT97" s="2">
        <v>0.02</v>
      </c>
      <c r="AU97" s="34">
        <f t="shared" si="30"/>
        <v>20316.829750000001</v>
      </c>
      <c r="AV97" s="40">
        <f t="shared" si="27"/>
        <v>0.62637922924199951</v>
      </c>
      <c r="AW97" s="34">
        <f t="shared" si="31"/>
        <v>626.3792292419995</v>
      </c>
    </row>
    <row r="98" spans="1:49" x14ac:dyDescent="0.3">
      <c r="A98" s="1" t="s">
        <v>200</v>
      </c>
      <c r="B98" s="1" t="s">
        <v>201</v>
      </c>
      <c r="C98" s="1" t="s">
        <v>202</v>
      </c>
      <c r="D98" s="1" t="s">
        <v>79</v>
      </c>
      <c r="E98" s="1" t="s">
        <v>87</v>
      </c>
      <c r="F98" s="1" t="s">
        <v>189</v>
      </c>
      <c r="G98" s="1" t="s">
        <v>54</v>
      </c>
      <c r="H98" s="1" t="s">
        <v>55</v>
      </c>
      <c r="I98" s="2">
        <v>40</v>
      </c>
      <c r="J98" s="2">
        <v>36.44</v>
      </c>
      <c r="K98" s="2">
        <f t="shared" si="25"/>
        <v>27.150000000000002</v>
      </c>
      <c r="L98" s="2" t="b">
        <f t="shared" si="26"/>
        <v>0</v>
      </c>
      <c r="M98" s="2">
        <f t="shared" si="20"/>
        <v>27.150000000000002</v>
      </c>
      <c r="N98" s="2">
        <f t="shared" si="21"/>
        <v>0</v>
      </c>
      <c r="R98" s="6">
        <v>7.21</v>
      </c>
      <c r="S98" s="5">
        <v>10804.184999999999</v>
      </c>
      <c r="T98" s="7">
        <v>16.46</v>
      </c>
      <c r="U98" s="5">
        <v>14246.13</v>
      </c>
      <c r="V98" s="8">
        <v>2.76</v>
      </c>
      <c r="W98" s="5">
        <v>716.6339999999999</v>
      </c>
      <c r="AB98" s="9">
        <v>0.46</v>
      </c>
      <c r="AC98" s="5">
        <v>47.775599999999997</v>
      </c>
      <c r="AD98" s="10">
        <v>0.26</v>
      </c>
      <c r="AE98" s="5">
        <v>24.3035</v>
      </c>
      <c r="AN98" s="5" t="str">
        <f t="shared" si="22"/>
        <v/>
      </c>
      <c r="AP98" s="5" t="str">
        <f t="shared" si="23"/>
        <v/>
      </c>
      <c r="AR98" s="5" t="str">
        <f t="shared" si="24"/>
        <v/>
      </c>
      <c r="AU98" s="5">
        <f t="shared" si="30"/>
        <v>25839.0281</v>
      </c>
      <c r="AV98" s="11">
        <f t="shared" si="27"/>
        <v>0.79663169425536806</v>
      </c>
      <c r="AW98" s="5">
        <f t="shared" si="31"/>
        <v>796.63169425536807</v>
      </c>
    </row>
    <row r="99" spans="1:49" x14ac:dyDescent="0.3">
      <c r="A99" s="1" t="s">
        <v>203</v>
      </c>
      <c r="B99" s="1" t="s">
        <v>204</v>
      </c>
      <c r="C99" s="1" t="s">
        <v>205</v>
      </c>
      <c r="D99" s="1" t="s">
        <v>51</v>
      </c>
      <c r="E99" s="1" t="s">
        <v>113</v>
      </c>
      <c r="F99" s="1" t="s">
        <v>189</v>
      </c>
      <c r="G99" s="1" t="s">
        <v>54</v>
      </c>
      <c r="H99" s="1" t="s">
        <v>55</v>
      </c>
      <c r="I99" s="2">
        <v>40</v>
      </c>
      <c r="J99" s="2">
        <v>36.159999999999997</v>
      </c>
      <c r="K99" s="2">
        <f t="shared" si="25"/>
        <v>4.1500000000000004</v>
      </c>
      <c r="L99" s="2" t="b">
        <f t="shared" si="26"/>
        <v>0</v>
      </c>
      <c r="M99" s="2">
        <f t="shared" si="20"/>
        <v>4.1500000000000004</v>
      </c>
      <c r="N99" s="2">
        <f t="shared" si="21"/>
        <v>0</v>
      </c>
      <c r="R99" s="6">
        <v>0.49</v>
      </c>
      <c r="S99" s="5">
        <v>734.26499999999999</v>
      </c>
      <c r="T99" s="7">
        <v>3.66</v>
      </c>
      <c r="U99" s="5">
        <v>3167.73</v>
      </c>
      <c r="AN99" s="5" t="str">
        <f t="shared" si="22"/>
        <v/>
      </c>
      <c r="AP99" s="5" t="str">
        <f t="shared" si="23"/>
        <v/>
      </c>
      <c r="AR99" s="5" t="str">
        <f t="shared" si="24"/>
        <v/>
      </c>
      <c r="AU99" s="34">
        <f t="shared" si="30"/>
        <v>3901.9949999999999</v>
      </c>
      <c r="AV99" s="40">
        <f t="shared" si="27"/>
        <v>0.1203006891666322</v>
      </c>
      <c r="AW99" s="34">
        <f t="shared" si="31"/>
        <v>120.3006891666322</v>
      </c>
    </row>
    <row r="100" spans="1:49" x14ac:dyDescent="0.3">
      <c r="A100" s="1" t="s">
        <v>206</v>
      </c>
      <c r="B100" s="1" t="s">
        <v>207</v>
      </c>
      <c r="C100" s="1" t="s">
        <v>208</v>
      </c>
      <c r="D100" s="1" t="s">
        <v>51</v>
      </c>
      <c r="E100" s="1" t="s">
        <v>91</v>
      </c>
      <c r="F100" s="1" t="s">
        <v>189</v>
      </c>
      <c r="G100" s="1" t="s">
        <v>54</v>
      </c>
      <c r="H100" s="1" t="s">
        <v>55</v>
      </c>
      <c r="I100" s="2">
        <v>80.55</v>
      </c>
      <c r="J100" s="2">
        <v>40.72</v>
      </c>
      <c r="K100" s="2">
        <f t="shared" si="25"/>
        <v>40</v>
      </c>
      <c r="L100" s="2" t="b">
        <f t="shared" si="26"/>
        <v>0</v>
      </c>
      <c r="M100" s="2">
        <f t="shared" si="20"/>
        <v>38.57</v>
      </c>
      <c r="N100" s="2">
        <f t="shared" si="21"/>
        <v>1.43</v>
      </c>
      <c r="R100" s="6">
        <v>21.98</v>
      </c>
      <c r="S100" s="5">
        <v>32937.03</v>
      </c>
      <c r="T100" s="7">
        <v>16.510000000000002</v>
      </c>
      <c r="U100" s="5">
        <v>14289.405000000001</v>
      </c>
      <c r="V100" s="8">
        <v>0.08</v>
      </c>
      <c r="W100" s="5">
        <v>20.771999999999998</v>
      </c>
      <c r="AN100" s="5" t="str">
        <f t="shared" si="22"/>
        <v/>
      </c>
      <c r="AO100" s="3">
        <v>0.57999999999999996</v>
      </c>
      <c r="AP100" s="5">
        <f t="shared" si="23"/>
        <v>4088.9999999999995</v>
      </c>
      <c r="AR100" s="5" t="str">
        <f t="shared" si="24"/>
        <v/>
      </c>
      <c r="AS100" s="2">
        <v>0.85</v>
      </c>
      <c r="AU100" s="5">
        <f t="shared" si="30"/>
        <v>47247.206999999995</v>
      </c>
      <c r="AV100" s="11">
        <f t="shared" si="27"/>
        <v>1.4566578284437905</v>
      </c>
      <c r="AW100" s="5">
        <f t="shared" si="31"/>
        <v>1456.6578284437905</v>
      </c>
    </row>
    <row r="101" spans="1:49" x14ac:dyDescent="0.3">
      <c r="A101" s="1" t="s">
        <v>206</v>
      </c>
      <c r="B101" s="1" t="s">
        <v>207</v>
      </c>
      <c r="C101" s="1" t="s">
        <v>208</v>
      </c>
      <c r="D101" s="1" t="s">
        <v>51</v>
      </c>
      <c r="E101" s="1" t="s">
        <v>110</v>
      </c>
      <c r="F101" s="1" t="s">
        <v>189</v>
      </c>
      <c r="G101" s="1" t="s">
        <v>54</v>
      </c>
      <c r="H101" s="1" t="s">
        <v>55</v>
      </c>
      <c r="I101" s="2">
        <v>80.55</v>
      </c>
      <c r="J101" s="2">
        <v>38.07</v>
      </c>
      <c r="K101" s="2">
        <v>38.07</v>
      </c>
      <c r="L101" s="2" t="b">
        <f t="shared" si="26"/>
        <v>0</v>
      </c>
      <c r="M101" s="2">
        <f t="shared" si="20"/>
        <v>34.92</v>
      </c>
      <c r="N101" s="2">
        <f t="shared" si="21"/>
        <v>3.16</v>
      </c>
      <c r="P101" s="4">
        <v>12.2</v>
      </c>
      <c r="Q101" s="5">
        <v>24119.4</v>
      </c>
      <c r="R101" s="6">
        <v>17.21</v>
      </c>
      <c r="S101" s="5">
        <v>25789.185000000001</v>
      </c>
      <c r="T101" s="7">
        <v>0.5</v>
      </c>
      <c r="U101" s="5">
        <v>432.75</v>
      </c>
      <c r="AB101" s="9">
        <v>4.32</v>
      </c>
      <c r="AC101" s="5">
        <v>448.67520000000002</v>
      </c>
      <c r="AD101" s="10">
        <v>0.69</v>
      </c>
      <c r="AE101" s="5">
        <v>64.497749999999996</v>
      </c>
      <c r="AN101" s="5" t="str">
        <f t="shared" si="22"/>
        <v/>
      </c>
      <c r="AO101" s="3">
        <v>1.2</v>
      </c>
      <c r="AP101" s="5">
        <f t="shared" si="23"/>
        <v>8460</v>
      </c>
      <c r="AR101" s="5" t="str">
        <f t="shared" si="24"/>
        <v/>
      </c>
      <c r="AS101" s="2">
        <v>1.96</v>
      </c>
      <c r="AU101" s="34">
        <f t="shared" si="30"/>
        <v>50854.507950000007</v>
      </c>
      <c r="AV101" s="40">
        <f t="shared" si="27"/>
        <v>1.567872935156241</v>
      </c>
      <c r="AW101" s="34">
        <f t="shared" si="31"/>
        <v>1567.8729351562411</v>
      </c>
    </row>
    <row r="102" spans="1:49" x14ac:dyDescent="0.3">
      <c r="A102" s="1" t="s">
        <v>209</v>
      </c>
      <c r="B102" s="1" t="s">
        <v>186</v>
      </c>
      <c r="C102" s="1" t="s">
        <v>187</v>
      </c>
      <c r="D102" s="1" t="s">
        <v>79</v>
      </c>
      <c r="E102" s="1" t="s">
        <v>85</v>
      </c>
      <c r="F102" s="1" t="s">
        <v>189</v>
      </c>
      <c r="G102" s="1" t="s">
        <v>54</v>
      </c>
      <c r="H102" s="1" t="s">
        <v>55</v>
      </c>
      <c r="I102" s="2">
        <v>40.24</v>
      </c>
      <c r="J102" s="2">
        <v>38.82</v>
      </c>
      <c r="K102" s="2">
        <v>38.82</v>
      </c>
      <c r="L102" s="2" t="b">
        <f t="shared" si="26"/>
        <v>0</v>
      </c>
      <c r="M102" s="2">
        <f t="shared" si="20"/>
        <v>35.260000000000005</v>
      </c>
      <c r="N102" s="2">
        <f t="shared" si="21"/>
        <v>3.56</v>
      </c>
      <c r="R102" s="6">
        <v>10.7</v>
      </c>
      <c r="S102" s="5">
        <v>16033.95</v>
      </c>
      <c r="T102" s="7">
        <v>22.39</v>
      </c>
      <c r="U102" s="5">
        <v>19378.544999999998</v>
      </c>
      <c r="V102" s="8">
        <v>0.02</v>
      </c>
      <c r="W102" s="5">
        <v>5.1929999999999996</v>
      </c>
      <c r="AB102" s="9">
        <v>2.15</v>
      </c>
      <c r="AC102" s="5">
        <v>223.29900000000001</v>
      </c>
      <c r="AM102" s="3">
        <v>0.02</v>
      </c>
      <c r="AN102" s="5">
        <f t="shared" si="22"/>
        <v>84.600000000000009</v>
      </c>
      <c r="AO102" s="3">
        <v>1.27</v>
      </c>
      <c r="AP102" s="5">
        <f t="shared" si="23"/>
        <v>8953.5</v>
      </c>
      <c r="AR102" s="5" t="str">
        <f t="shared" si="24"/>
        <v/>
      </c>
      <c r="AS102" s="2">
        <v>2.27</v>
      </c>
      <c r="AU102" s="5">
        <f t="shared" si="30"/>
        <v>35640.986999999994</v>
      </c>
      <c r="AV102" s="11">
        <f t="shared" si="27"/>
        <v>1.0988315717162576</v>
      </c>
      <c r="AW102" s="5">
        <f t="shared" si="31"/>
        <v>1098.8315717162577</v>
      </c>
    </row>
    <row r="103" spans="1:49" x14ac:dyDescent="0.3">
      <c r="A103" s="1" t="s">
        <v>210</v>
      </c>
      <c r="B103" s="1" t="s">
        <v>211</v>
      </c>
      <c r="C103" s="1" t="s">
        <v>212</v>
      </c>
      <c r="D103" s="1" t="s">
        <v>79</v>
      </c>
      <c r="E103" s="1" t="s">
        <v>62</v>
      </c>
      <c r="F103" s="1" t="s">
        <v>189</v>
      </c>
      <c r="G103" s="1" t="s">
        <v>54</v>
      </c>
      <c r="H103" s="1" t="s">
        <v>55</v>
      </c>
      <c r="I103" s="2">
        <v>80</v>
      </c>
      <c r="J103" s="2">
        <v>39.44</v>
      </c>
      <c r="K103" s="2">
        <v>39.44</v>
      </c>
      <c r="L103" s="2" t="b">
        <f t="shared" si="26"/>
        <v>0</v>
      </c>
      <c r="M103" s="2">
        <f t="shared" si="20"/>
        <v>39.450000000000003</v>
      </c>
      <c r="N103" s="2">
        <f t="shared" si="21"/>
        <v>0</v>
      </c>
      <c r="R103" s="6">
        <v>0.27</v>
      </c>
      <c r="S103" s="5">
        <v>404.59500000000003</v>
      </c>
      <c r="T103" s="7">
        <v>31.32</v>
      </c>
      <c r="U103" s="5">
        <v>27107.46</v>
      </c>
      <c r="V103" s="8">
        <v>2.0499999999999998</v>
      </c>
      <c r="W103" s="5">
        <v>532.28249999999991</v>
      </c>
      <c r="AB103" s="9">
        <v>5.17</v>
      </c>
      <c r="AC103" s="5">
        <v>536.95619999999997</v>
      </c>
      <c r="AD103" s="10">
        <v>0.64</v>
      </c>
      <c r="AE103" s="5">
        <v>59.823999999999998</v>
      </c>
      <c r="AN103" s="5" t="str">
        <f t="shared" si="22"/>
        <v/>
      </c>
      <c r="AP103" s="5" t="str">
        <f t="shared" si="23"/>
        <v/>
      </c>
      <c r="AR103" s="5" t="str">
        <f t="shared" si="24"/>
        <v/>
      </c>
      <c r="AU103" s="34">
        <f t="shared" si="30"/>
        <v>28641.117700000003</v>
      </c>
      <c r="AV103" s="40">
        <f t="shared" si="27"/>
        <v>0.88302168450052554</v>
      </c>
      <c r="AW103" s="34">
        <f t="shared" si="31"/>
        <v>883.02168450052557</v>
      </c>
    </row>
    <row r="104" spans="1:49" x14ac:dyDescent="0.3">
      <c r="A104" s="1" t="s">
        <v>210</v>
      </c>
      <c r="B104" s="1" t="s">
        <v>211</v>
      </c>
      <c r="C104" s="1" t="s">
        <v>212</v>
      </c>
      <c r="D104" s="1" t="s">
        <v>79</v>
      </c>
      <c r="E104" s="1" t="s">
        <v>75</v>
      </c>
      <c r="F104" s="1" t="s">
        <v>189</v>
      </c>
      <c r="G104" s="1" t="s">
        <v>54</v>
      </c>
      <c r="H104" s="1" t="s">
        <v>55</v>
      </c>
      <c r="I104" s="2">
        <v>80</v>
      </c>
      <c r="J104" s="2">
        <v>37.340000000000003</v>
      </c>
      <c r="K104" s="2">
        <v>37.340000000000003</v>
      </c>
      <c r="L104" s="2" t="b">
        <f t="shared" si="26"/>
        <v>0</v>
      </c>
      <c r="M104" s="2">
        <f t="shared" si="20"/>
        <v>35.53</v>
      </c>
      <c r="N104" s="2">
        <f t="shared" si="21"/>
        <v>1.82</v>
      </c>
      <c r="R104" s="6">
        <v>9.0299999999999994</v>
      </c>
      <c r="S104" s="5">
        <v>13531.455</v>
      </c>
      <c r="T104" s="7">
        <v>9.2099999999999991</v>
      </c>
      <c r="U104" s="5">
        <v>7971.2550000000001</v>
      </c>
      <c r="V104" s="8">
        <v>17.29</v>
      </c>
      <c r="W104" s="5">
        <v>4489.3485000000001</v>
      </c>
      <c r="AN104" s="5" t="str">
        <f t="shared" si="22"/>
        <v/>
      </c>
      <c r="AO104" s="3">
        <v>0.49</v>
      </c>
      <c r="AP104" s="5">
        <f t="shared" si="23"/>
        <v>3454.5</v>
      </c>
      <c r="AR104" s="5" t="str">
        <f t="shared" si="24"/>
        <v/>
      </c>
      <c r="AS104" s="2">
        <v>1.33</v>
      </c>
      <c r="AU104" s="5">
        <f t="shared" si="30"/>
        <v>25992.058499999999</v>
      </c>
      <c r="AV104" s="11">
        <f t="shared" si="27"/>
        <v>0.80134970711377651</v>
      </c>
      <c r="AW104" s="5">
        <f t="shared" si="31"/>
        <v>801.3497071137765</v>
      </c>
    </row>
    <row r="105" spans="1:49" x14ac:dyDescent="0.3">
      <c r="A105" s="1" t="s">
        <v>213</v>
      </c>
      <c r="B105" s="1" t="s">
        <v>331</v>
      </c>
      <c r="C105" s="1" t="s">
        <v>118</v>
      </c>
      <c r="D105" s="1" t="s">
        <v>66</v>
      </c>
      <c r="E105" s="1" t="s">
        <v>67</v>
      </c>
      <c r="F105" s="1" t="s">
        <v>189</v>
      </c>
      <c r="G105" s="1" t="s">
        <v>54</v>
      </c>
      <c r="H105" s="1" t="s">
        <v>55</v>
      </c>
      <c r="I105" s="2">
        <v>160</v>
      </c>
      <c r="J105" s="2">
        <v>38.880000000000003</v>
      </c>
      <c r="K105" s="2">
        <f t="shared" si="25"/>
        <v>38.870000000000005</v>
      </c>
      <c r="L105" s="2" t="b">
        <f t="shared" si="26"/>
        <v>0</v>
      </c>
      <c r="M105" s="2">
        <f t="shared" si="20"/>
        <v>36.630000000000003</v>
      </c>
      <c r="N105" s="2">
        <f t="shared" si="21"/>
        <v>2.2400000000000002</v>
      </c>
      <c r="P105" s="4">
        <v>11.05</v>
      </c>
      <c r="Q105" s="5">
        <v>21845.85</v>
      </c>
      <c r="R105" s="6">
        <v>15.14</v>
      </c>
      <c r="S105" s="5">
        <v>22687.29</v>
      </c>
      <c r="T105" s="7">
        <v>10.44</v>
      </c>
      <c r="U105" s="5">
        <v>9035.82</v>
      </c>
      <c r="AN105" s="5" t="str">
        <f t="shared" si="22"/>
        <v/>
      </c>
      <c r="AO105" s="3">
        <v>0.89</v>
      </c>
      <c r="AP105" s="5">
        <f t="shared" si="23"/>
        <v>6274.5</v>
      </c>
      <c r="AR105" s="5" t="str">
        <f t="shared" si="24"/>
        <v/>
      </c>
      <c r="AS105" s="2">
        <v>1.35</v>
      </c>
      <c r="AU105" s="34">
        <f t="shared" si="30"/>
        <v>53568.959999999999</v>
      </c>
      <c r="AV105" s="40">
        <f t="shared" si="27"/>
        <v>1.6515610106983103</v>
      </c>
      <c r="AW105" s="34">
        <f t="shared" si="31"/>
        <v>1651.5610106983104</v>
      </c>
    </row>
    <row r="106" spans="1:49" x14ac:dyDescent="0.3">
      <c r="A106" s="1" t="s">
        <v>213</v>
      </c>
      <c r="B106" s="1" t="s">
        <v>331</v>
      </c>
      <c r="C106" s="1" t="s">
        <v>118</v>
      </c>
      <c r="D106" s="1" t="s">
        <v>66</v>
      </c>
      <c r="E106" s="1" t="s">
        <v>52</v>
      </c>
      <c r="F106" s="1" t="s">
        <v>189</v>
      </c>
      <c r="G106" s="1" t="s">
        <v>54</v>
      </c>
      <c r="H106" s="1" t="s">
        <v>55</v>
      </c>
      <c r="I106" s="2">
        <v>160</v>
      </c>
      <c r="J106" s="2">
        <v>39.700000000000003</v>
      </c>
      <c r="K106" s="2">
        <f t="shared" si="25"/>
        <v>39.700000000000003</v>
      </c>
      <c r="L106" s="2" t="b">
        <f t="shared" si="26"/>
        <v>0</v>
      </c>
      <c r="M106" s="2">
        <f t="shared" si="20"/>
        <v>36.89</v>
      </c>
      <c r="N106" s="2">
        <f t="shared" si="21"/>
        <v>2.8099999999999996</v>
      </c>
      <c r="P106" s="4">
        <v>14.02</v>
      </c>
      <c r="Q106" s="5">
        <v>27717.54</v>
      </c>
      <c r="R106" s="6">
        <v>15.07</v>
      </c>
      <c r="S106" s="5">
        <v>22582.395</v>
      </c>
      <c r="T106" s="7">
        <v>7.8</v>
      </c>
      <c r="U106" s="5">
        <v>6750.9</v>
      </c>
      <c r="AN106" s="5" t="str">
        <f t="shared" si="22"/>
        <v/>
      </c>
      <c r="AO106" s="3">
        <v>1.1299999999999999</v>
      </c>
      <c r="AP106" s="5">
        <f t="shared" si="23"/>
        <v>7966.4999999999991</v>
      </c>
      <c r="AR106" s="5" t="str">
        <f t="shared" si="24"/>
        <v/>
      </c>
      <c r="AS106" s="2">
        <v>1.68</v>
      </c>
      <c r="AU106" s="5">
        <f t="shared" si="30"/>
        <v>57050.834999999999</v>
      </c>
      <c r="AV106" s="11">
        <f t="shared" si="27"/>
        <v>1.758909165191606</v>
      </c>
      <c r="AW106" s="5">
        <f t="shared" si="31"/>
        <v>1758.909165191606</v>
      </c>
    </row>
    <row r="107" spans="1:49" x14ac:dyDescent="0.3">
      <c r="A107" s="1" t="s">
        <v>213</v>
      </c>
      <c r="B107" s="1" t="s">
        <v>331</v>
      </c>
      <c r="C107" s="1" t="s">
        <v>118</v>
      </c>
      <c r="D107" s="1" t="s">
        <v>66</v>
      </c>
      <c r="E107" s="1" t="s">
        <v>100</v>
      </c>
      <c r="F107" s="1" t="s">
        <v>189</v>
      </c>
      <c r="G107" s="1" t="s">
        <v>54</v>
      </c>
      <c r="H107" s="1" t="s">
        <v>55</v>
      </c>
      <c r="I107" s="2">
        <v>160</v>
      </c>
      <c r="J107" s="2">
        <v>0.02</v>
      </c>
      <c r="K107" s="2">
        <f t="shared" si="25"/>
        <v>0.02</v>
      </c>
      <c r="L107" s="2" t="b">
        <f t="shared" si="26"/>
        <v>0</v>
      </c>
      <c r="M107" s="2">
        <f t="shared" si="20"/>
        <v>0.02</v>
      </c>
      <c r="N107" s="2">
        <f t="shared" si="21"/>
        <v>0</v>
      </c>
      <c r="P107" s="4">
        <v>0.01</v>
      </c>
      <c r="Q107" s="5">
        <v>19.77</v>
      </c>
      <c r="R107" s="6">
        <v>0.01</v>
      </c>
      <c r="S107" s="5">
        <v>14.984999999999999</v>
      </c>
      <c r="AN107" s="5" t="str">
        <f t="shared" si="22"/>
        <v/>
      </c>
      <c r="AP107" s="5" t="str">
        <f t="shared" si="23"/>
        <v/>
      </c>
      <c r="AR107" s="5" t="str">
        <f t="shared" si="24"/>
        <v/>
      </c>
      <c r="AU107" s="34">
        <f t="shared" si="30"/>
        <v>34.754999999999995</v>
      </c>
      <c r="AV107" s="40">
        <f t="shared" si="27"/>
        <v>1.0715160967623744E-3</v>
      </c>
      <c r="AW107" s="34">
        <f t="shared" si="31"/>
        <v>1.0715160967623742</v>
      </c>
    </row>
    <row r="108" spans="1:49" x14ac:dyDescent="0.3">
      <c r="A108" s="1" t="s">
        <v>213</v>
      </c>
      <c r="B108" s="1" t="s">
        <v>331</v>
      </c>
      <c r="C108" s="1" t="s">
        <v>118</v>
      </c>
      <c r="D108" s="1" t="s">
        <v>66</v>
      </c>
      <c r="E108" s="1" t="s">
        <v>56</v>
      </c>
      <c r="F108" s="1" t="s">
        <v>189</v>
      </c>
      <c r="G108" s="1" t="s">
        <v>54</v>
      </c>
      <c r="H108" s="1" t="s">
        <v>55</v>
      </c>
      <c r="I108" s="2">
        <v>160</v>
      </c>
      <c r="J108" s="2">
        <v>40.76</v>
      </c>
      <c r="K108" s="2">
        <f t="shared" si="25"/>
        <v>39.989999999999995</v>
      </c>
      <c r="L108" s="2" t="b">
        <f t="shared" si="26"/>
        <v>0</v>
      </c>
      <c r="M108" s="2">
        <f t="shared" si="20"/>
        <v>39.989999999999995</v>
      </c>
      <c r="N108" s="2">
        <f t="shared" si="21"/>
        <v>0</v>
      </c>
      <c r="P108" s="4">
        <v>2.93</v>
      </c>
      <c r="Q108" s="5">
        <v>5792.6100000000006</v>
      </c>
      <c r="R108" s="6">
        <v>28.2</v>
      </c>
      <c r="S108" s="5">
        <v>42257.7</v>
      </c>
      <c r="T108" s="7">
        <v>8.86</v>
      </c>
      <c r="U108" s="5">
        <v>7668.33</v>
      </c>
      <c r="AN108" s="5" t="str">
        <f t="shared" si="22"/>
        <v/>
      </c>
      <c r="AP108" s="5" t="str">
        <f t="shared" si="23"/>
        <v/>
      </c>
      <c r="AR108" s="5" t="str">
        <f t="shared" si="24"/>
        <v/>
      </c>
      <c r="AU108" s="5">
        <f t="shared" si="30"/>
        <v>55718.64</v>
      </c>
      <c r="AV108" s="11">
        <f t="shared" si="27"/>
        <v>1.7178368479271449</v>
      </c>
      <c r="AW108" s="5">
        <f t="shared" si="31"/>
        <v>1717.8368479271448</v>
      </c>
    </row>
    <row r="109" spans="1:49" x14ac:dyDescent="0.3">
      <c r="A109" s="1" t="s">
        <v>213</v>
      </c>
      <c r="B109" s="1" t="s">
        <v>331</v>
      </c>
      <c r="C109" s="1" t="s">
        <v>118</v>
      </c>
      <c r="D109" s="1" t="s">
        <v>66</v>
      </c>
      <c r="E109" s="1" t="s">
        <v>68</v>
      </c>
      <c r="F109" s="1" t="s">
        <v>189</v>
      </c>
      <c r="G109" s="1" t="s">
        <v>54</v>
      </c>
      <c r="H109" s="1" t="s">
        <v>55</v>
      </c>
      <c r="I109" s="2">
        <v>160</v>
      </c>
      <c r="J109" s="2">
        <v>39.299999999999997</v>
      </c>
      <c r="K109" s="2">
        <v>39.299999999999997</v>
      </c>
      <c r="L109" s="2" t="b">
        <f t="shared" si="26"/>
        <v>0</v>
      </c>
      <c r="M109" s="2">
        <f t="shared" si="20"/>
        <v>39.299999999999997</v>
      </c>
      <c r="N109" s="2">
        <f t="shared" si="21"/>
        <v>0</v>
      </c>
      <c r="R109" s="6">
        <v>15.92</v>
      </c>
      <c r="S109" s="5">
        <v>23856.12</v>
      </c>
      <c r="T109" s="7">
        <v>23.38</v>
      </c>
      <c r="U109" s="5">
        <v>20235.39</v>
      </c>
      <c r="AN109" s="5" t="str">
        <f t="shared" si="22"/>
        <v/>
      </c>
      <c r="AP109" s="5" t="str">
        <f t="shared" si="23"/>
        <v/>
      </c>
      <c r="AR109" s="5" t="str">
        <f t="shared" si="24"/>
        <v/>
      </c>
      <c r="AU109" s="34">
        <f t="shared" si="30"/>
        <v>44091.509999999995</v>
      </c>
      <c r="AV109" s="40">
        <f t="shared" si="27"/>
        <v>1.3593659241996605</v>
      </c>
      <c r="AW109" s="34">
        <f t="shared" si="31"/>
        <v>1359.3659241996604</v>
      </c>
    </row>
    <row r="110" spans="1:49" s="41" customFormat="1" x14ac:dyDescent="0.3">
      <c r="A110" s="30" t="s">
        <v>214</v>
      </c>
      <c r="B110" s="30" t="s">
        <v>318</v>
      </c>
      <c r="C110" s="30" t="s">
        <v>50</v>
      </c>
      <c r="D110" s="30" t="s">
        <v>51</v>
      </c>
      <c r="E110" s="30" t="s">
        <v>99</v>
      </c>
      <c r="F110" s="30" t="s">
        <v>215</v>
      </c>
      <c r="G110" s="30" t="s">
        <v>54</v>
      </c>
      <c r="H110" s="30" t="s">
        <v>55</v>
      </c>
      <c r="I110" s="31">
        <v>80</v>
      </c>
      <c r="J110" s="31">
        <v>37.44</v>
      </c>
      <c r="K110" s="31">
        <f t="shared" si="25"/>
        <v>17.876999999999999</v>
      </c>
      <c r="L110" s="31" t="b">
        <f t="shared" si="26"/>
        <v>0</v>
      </c>
      <c r="M110" s="31">
        <f t="shared" si="20"/>
        <v>14.486999999999998</v>
      </c>
      <c r="N110" s="31">
        <f t="shared" si="21"/>
        <v>3.39</v>
      </c>
      <c r="O110" s="32"/>
      <c r="P110" s="33"/>
      <c r="Q110" s="34"/>
      <c r="R110" s="35">
        <v>3.27</v>
      </c>
      <c r="S110" s="34">
        <v>4900.0950000000003</v>
      </c>
      <c r="T110" s="36">
        <v>7.6470000000000002</v>
      </c>
      <c r="U110" s="34">
        <v>6618.4835999999996</v>
      </c>
      <c r="V110" s="37"/>
      <c r="W110" s="34"/>
      <c r="X110" s="31"/>
      <c r="Y110" s="34"/>
      <c r="Z110" s="31"/>
      <c r="AA110" s="34"/>
      <c r="AB110" s="38">
        <v>0.86</v>
      </c>
      <c r="AC110" s="34">
        <v>89.313500000000005</v>
      </c>
      <c r="AD110" s="39">
        <v>2.71</v>
      </c>
      <c r="AE110" s="34">
        <v>253.31725</v>
      </c>
      <c r="AF110" s="31"/>
      <c r="AG110" s="31"/>
      <c r="AH110" s="34"/>
      <c r="AI110" s="38"/>
      <c r="AJ110" s="34"/>
      <c r="AK110" s="31"/>
      <c r="AL110" s="34"/>
      <c r="AM110" s="32"/>
      <c r="AN110" s="34" t="str">
        <f t="shared" si="22"/>
        <v/>
      </c>
      <c r="AO110" s="32"/>
      <c r="AP110" s="34" t="str">
        <f t="shared" si="23"/>
        <v/>
      </c>
      <c r="AQ110" s="31"/>
      <c r="AR110" s="34" t="str">
        <f t="shared" si="24"/>
        <v/>
      </c>
      <c r="AS110" s="31"/>
      <c r="AT110" s="31">
        <v>3.39</v>
      </c>
      <c r="AU110" s="5">
        <f t="shared" si="30"/>
        <v>11861.209350000001</v>
      </c>
      <c r="AV110" s="11">
        <f t="shared" si="27"/>
        <v>0.36568772106440467</v>
      </c>
      <c r="AW110" s="5">
        <f t="shared" si="31"/>
        <v>365.68772106440468</v>
      </c>
    </row>
    <row r="111" spans="1:49" s="41" customFormat="1" x14ac:dyDescent="0.3">
      <c r="A111" s="30" t="s">
        <v>214</v>
      </c>
      <c r="B111" s="30" t="s">
        <v>318</v>
      </c>
      <c r="C111" s="30" t="s">
        <v>50</v>
      </c>
      <c r="D111" s="30" t="s">
        <v>51</v>
      </c>
      <c r="E111" s="30" t="s">
        <v>143</v>
      </c>
      <c r="F111" s="30" t="s">
        <v>215</v>
      </c>
      <c r="G111" s="30" t="s">
        <v>54</v>
      </c>
      <c r="H111" s="30" t="s">
        <v>55</v>
      </c>
      <c r="I111" s="31">
        <v>80</v>
      </c>
      <c r="J111" s="31">
        <v>37.32</v>
      </c>
      <c r="K111" s="31">
        <v>37.32</v>
      </c>
      <c r="L111" s="31">
        <v>37.32</v>
      </c>
      <c r="M111" s="31">
        <f t="shared" si="20"/>
        <v>26.429999999999996</v>
      </c>
      <c r="N111" s="31">
        <f t="shared" si="21"/>
        <v>0.42</v>
      </c>
      <c r="O111" s="32"/>
      <c r="P111" s="33"/>
      <c r="Q111" s="34"/>
      <c r="R111" s="35">
        <v>19.899999999999999</v>
      </c>
      <c r="S111" s="34">
        <v>29820.15</v>
      </c>
      <c r="T111" s="36">
        <v>5.95</v>
      </c>
      <c r="U111" s="34">
        <v>5149.7250000000004</v>
      </c>
      <c r="V111" s="37">
        <v>0.57999999999999996</v>
      </c>
      <c r="W111" s="34">
        <v>150.59700000000001</v>
      </c>
      <c r="X111" s="31"/>
      <c r="Y111" s="34"/>
      <c r="Z111" s="31"/>
      <c r="AA111" s="34"/>
      <c r="AB111" s="38"/>
      <c r="AC111" s="34"/>
      <c r="AD111" s="39"/>
      <c r="AE111" s="34"/>
      <c r="AF111" s="31"/>
      <c r="AG111" s="31"/>
      <c r="AH111" s="34"/>
      <c r="AI111" s="38"/>
      <c r="AJ111" s="34"/>
      <c r="AK111" s="31"/>
      <c r="AL111" s="34"/>
      <c r="AM111" s="32"/>
      <c r="AN111" s="34" t="str">
        <f t="shared" si="22"/>
        <v/>
      </c>
      <c r="AO111" s="32">
        <v>0.09</v>
      </c>
      <c r="AP111" s="34">
        <f t="shared" si="23"/>
        <v>634.5</v>
      </c>
      <c r="AQ111" s="31"/>
      <c r="AR111" s="34" t="str">
        <f t="shared" si="24"/>
        <v/>
      </c>
      <c r="AS111" s="31">
        <v>0.09</v>
      </c>
      <c r="AT111" s="31">
        <v>0.24</v>
      </c>
      <c r="AU111" s="34">
        <f t="shared" si="30"/>
        <v>35120.472000000002</v>
      </c>
      <c r="AV111" s="40">
        <f t="shared" si="27"/>
        <v>1.0827838030180483</v>
      </c>
      <c r="AW111" s="34">
        <f t="shared" si="31"/>
        <v>1082.7838030180483</v>
      </c>
    </row>
    <row r="112" spans="1:49" s="41" customFormat="1" x14ac:dyDescent="0.3">
      <c r="A112" s="30" t="s">
        <v>214</v>
      </c>
      <c r="B112" s="30" t="s">
        <v>318</v>
      </c>
      <c r="C112" s="30" t="s">
        <v>50</v>
      </c>
      <c r="D112" s="30" t="s">
        <v>51</v>
      </c>
      <c r="E112" s="30" t="s">
        <v>111</v>
      </c>
      <c r="F112" s="30" t="s">
        <v>215</v>
      </c>
      <c r="G112" s="30" t="s">
        <v>54</v>
      </c>
      <c r="H112" s="30" t="s">
        <v>55</v>
      </c>
      <c r="I112" s="31">
        <v>80</v>
      </c>
      <c r="J112" s="31">
        <v>0.95</v>
      </c>
      <c r="K112" s="31"/>
      <c r="L112" s="31"/>
      <c r="M112" s="31">
        <f t="shared" si="20"/>
        <v>0.94499999999999995</v>
      </c>
      <c r="N112" s="31">
        <f t="shared" si="21"/>
        <v>0</v>
      </c>
      <c r="O112" s="32"/>
      <c r="P112" s="33"/>
      <c r="Q112" s="34"/>
      <c r="R112" s="35"/>
      <c r="S112" s="34"/>
      <c r="T112" s="36">
        <v>0.37</v>
      </c>
      <c r="U112" s="34">
        <v>320.39999999999998</v>
      </c>
      <c r="V112" s="37">
        <v>0.19900000000000001</v>
      </c>
      <c r="W112" s="34">
        <v>51.73</v>
      </c>
      <c r="X112" s="31"/>
      <c r="Y112" s="34"/>
      <c r="Z112" s="31"/>
      <c r="AA112" s="34"/>
      <c r="AB112" s="38">
        <v>0.376</v>
      </c>
      <c r="AC112" s="34">
        <v>39.182000000000002</v>
      </c>
      <c r="AD112" s="39"/>
      <c r="AE112" s="34"/>
      <c r="AF112" s="31"/>
      <c r="AG112" s="31"/>
      <c r="AH112" s="34"/>
      <c r="AI112" s="38"/>
      <c r="AJ112" s="34"/>
      <c r="AK112" s="31"/>
      <c r="AL112" s="34"/>
      <c r="AM112" s="32"/>
      <c r="AN112" s="34"/>
      <c r="AO112" s="32"/>
      <c r="AP112" s="34"/>
      <c r="AQ112" s="31"/>
      <c r="AR112" s="34"/>
      <c r="AS112" s="31"/>
      <c r="AT112" s="31"/>
      <c r="AU112" s="5">
        <f t="shared" si="30"/>
        <v>411.31200000000001</v>
      </c>
      <c r="AV112" s="11">
        <f t="shared" si="27"/>
        <v>1.2680979104920899E-2</v>
      </c>
      <c r="AW112" s="5">
        <f t="shared" si="31"/>
        <v>12.680979104920899</v>
      </c>
    </row>
    <row r="113" spans="1:49" s="41" customFormat="1" x14ac:dyDescent="0.3">
      <c r="A113" s="30" t="s">
        <v>214</v>
      </c>
      <c r="B113" s="30" t="s">
        <v>318</v>
      </c>
      <c r="C113" s="30" t="s">
        <v>50</v>
      </c>
      <c r="D113" s="30" t="s">
        <v>51</v>
      </c>
      <c r="E113" s="30" t="s">
        <v>68</v>
      </c>
      <c r="F113" s="30">
        <v>8</v>
      </c>
      <c r="G113" s="30" t="s">
        <v>54</v>
      </c>
      <c r="H113" s="30" t="s">
        <v>55</v>
      </c>
      <c r="I113" s="31">
        <v>80</v>
      </c>
      <c r="J113" s="31">
        <f t="shared" ref="J113:J114" si="32">SUM(M113,O113,Q113,S113,U113,W113,Y113,AA113,AD113,AF113,AH113)</f>
        <v>0.02</v>
      </c>
      <c r="K113" s="31"/>
      <c r="L113" s="31"/>
      <c r="M113" s="31">
        <f t="shared" si="20"/>
        <v>0.02</v>
      </c>
      <c r="N113" s="31">
        <f t="shared" si="21"/>
        <v>0</v>
      </c>
      <c r="O113" s="32"/>
      <c r="P113" s="33"/>
      <c r="Q113" s="34"/>
      <c r="R113" s="35"/>
      <c r="S113" s="34"/>
      <c r="T113" s="36"/>
      <c r="U113" s="34"/>
      <c r="V113" s="37"/>
      <c r="W113" s="34"/>
      <c r="X113" s="31"/>
      <c r="Y113" s="34"/>
      <c r="Z113" s="31"/>
      <c r="AA113" s="34"/>
      <c r="AB113" s="38">
        <v>0.02</v>
      </c>
      <c r="AC113" s="34">
        <v>2.0299999999999998</v>
      </c>
      <c r="AD113" s="39"/>
      <c r="AE113" s="34"/>
      <c r="AF113" s="31"/>
      <c r="AG113" s="31"/>
      <c r="AH113" s="34"/>
      <c r="AI113" s="38"/>
      <c r="AJ113" s="34"/>
      <c r="AK113" s="31"/>
      <c r="AL113" s="34"/>
      <c r="AM113" s="32"/>
      <c r="AN113" s="34"/>
      <c r="AO113" s="32"/>
      <c r="AP113" s="34"/>
      <c r="AQ113" s="31"/>
      <c r="AR113" s="34"/>
      <c r="AS113" s="31"/>
      <c r="AT113" s="31"/>
      <c r="AU113" s="34">
        <f t="shared" si="30"/>
        <v>2.0299999999999998</v>
      </c>
      <c r="AV113" s="40">
        <f t="shared" si="27"/>
        <v>6.2586035863260549E-5</v>
      </c>
      <c r="AW113" s="34">
        <f t="shared" si="31"/>
        <v>6.2586035863260545E-2</v>
      </c>
    </row>
    <row r="114" spans="1:49" s="41" customFormat="1" x14ac:dyDescent="0.3">
      <c r="A114" s="30" t="s">
        <v>214</v>
      </c>
      <c r="B114" s="30" t="s">
        <v>318</v>
      </c>
      <c r="C114" s="30" t="s">
        <v>50</v>
      </c>
      <c r="D114" s="30" t="s">
        <v>51</v>
      </c>
      <c r="E114" s="30" t="s">
        <v>62</v>
      </c>
      <c r="F114" s="30">
        <v>8</v>
      </c>
      <c r="G114" s="30" t="s">
        <v>54</v>
      </c>
      <c r="H114" s="30" t="s">
        <v>55</v>
      </c>
      <c r="I114" s="31">
        <v>80</v>
      </c>
      <c r="J114" s="31">
        <f t="shared" si="32"/>
        <v>0.02</v>
      </c>
      <c r="K114" s="31"/>
      <c r="L114" s="31"/>
      <c r="M114" s="31">
        <f t="shared" si="20"/>
        <v>0.02</v>
      </c>
      <c r="N114" s="31">
        <f t="shared" si="21"/>
        <v>0</v>
      </c>
      <c r="O114" s="32"/>
      <c r="P114" s="33"/>
      <c r="Q114" s="34"/>
      <c r="R114" s="35"/>
      <c r="S114" s="34"/>
      <c r="T114" s="36"/>
      <c r="U114" s="34"/>
      <c r="V114" s="37"/>
      <c r="W114" s="34"/>
      <c r="X114" s="31"/>
      <c r="Y114" s="34"/>
      <c r="Z114" s="31"/>
      <c r="AA114" s="34"/>
      <c r="AB114" s="38">
        <v>0.02</v>
      </c>
      <c r="AC114" s="34">
        <v>2.0299999999999998</v>
      </c>
      <c r="AD114" s="39"/>
      <c r="AE114" s="34"/>
      <c r="AF114" s="31"/>
      <c r="AG114" s="31"/>
      <c r="AH114" s="34"/>
      <c r="AI114" s="38"/>
      <c r="AJ114" s="34"/>
      <c r="AK114" s="31"/>
      <c r="AL114" s="34"/>
      <c r="AM114" s="32"/>
      <c r="AN114" s="34"/>
      <c r="AO114" s="32"/>
      <c r="AP114" s="34"/>
      <c r="AQ114" s="31"/>
      <c r="AR114" s="34"/>
      <c r="AS114" s="31"/>
      <c r="AT114" s="31"/>
      <c r="AU114" s="5">
        <f t="shared" si="30"/>
        <v>2.0299999999999998</v>
      </c>
      <c r="AV114" s="11">
        <f t="shared" si="27"/>
        <v>6.2586035863260549E-5</v>
      </c>
      <c r="AW114" s="5">
        <f t="shared" si="31"/>
        <v>6.2586035863260545E-2</v>
      </c>
    </row>
    <row r="115" spans="1:49" x14ac:dyDescent="0.3">
      <c r="A115" s="1" t="s">
        <v>216</v>
      </c>
      <c r="B115" s="1" t="s">
        <v>170</v>
      </c>
      <c r="C115" s="1" t="s">
        <v>171</v>
      </c>
      <c r="D115" s="1" t="s">
        <v>51</v>
      </c>
      <c r="E115" s="1" t="s">
        <v>113</v>
      </c>
      <c r="F115" s="1" t="s">
        <v>215</v>
      </c>
      <c r="G115" s="1" t="s">
        <v>54</v>
      </c>
      <c r="H115" s="1" t="s">
        <v>55</v>
      </c>
      <c r="I115" s="2">
        <v>20</v>
      </c>
      <c r="J115" s="2">
        <v>19.600000000000001</v>
      </c>
      <c r="K115" s="2">
        <f t="shared" si="25"/>
        <v>19.600000000000001</v>
      </c>
      <c r="L115" s="2" t="b">
        <f t="shared" si="26"/>
        <v>0</v>
      </c>
      <c r="M115" s="2">
        <f t="shared" si="20"/>
        <v>19.600000000000001</v>
      </c>
      <c r="N115" s="2">
        <f t="shared" si="21"/>
        <v>0</v>
      </c>
      <c r="R115" s="6">
        <v>15.19</v>
      </c>
      <c r="S115" s="5">
        <v>22762.215</v>
      </c>
      <c r="T115" s="7">
        <v>4.2300000000000004</v>
      </c>
      <c r="U115" s="5">
        <v>3661.065000000001</v>
      </c>
      <c r="AD115" s="10">
        <v>0.18</v>
      </c>
      <c r="AE115" s="5">
        <v>16.825500000000002</v>
      </c>
      <c r="AN115" s="5" t="str">
        <f t="shared" si="22"/>
        <v/>
      </c>
      <c r="AP115" s="5" t="str">
        <f t="shared" si="23"/>
        <v/>
      </c>
      <c r="AR115" s="5" t="str">
        <f t="shared" si="24"/>
        <v/>
      </c>
      <c r="AU115" s="34">
        <f t="shared" si="30"/>
        <v>26440.105500000001</v>
      </c>
      <c r="AV115" s="40">
        <f t="shared" si="27"/>
        <v>0.81516324682334618</v>
      </c>
      <c r="AW115" s="34">
        <f t="shared" si="31"/>
        <v>815.16324682334619</v>
      </c>
    </row>
    <row r="116" spans="1:49" x14ac:dyDescent="0.3">
      <c r="A116" s="1" t="s">
        <v>217</v>
      </c>
      <c r="B116" s="1" t="s">
        <v>170</v>
      </c>
      <c r="C116" s="1" t="s">
        <v>171</v>
      </c>
      <c r="D116" s="1" t="s">
        <v>51</v>
      </c>
      <c r="E116" s="1" t="s">
        <v>113</v>
      </c>
      <c r="F116" s="1" t="s">
        <v>215</v>
      </c>
      <c r="G116" s="1" t="s">
        <v>54</v>
      </c>
      <c r="H116" s="1" t="s">
        <v>55</v>
      </c>
      <c r="I116" s="2">
        <v>20</v>
      </c>
      <c r="J116" s="2">
        <v>18.13</v>
      </c>
      <c r="K116" s="2">
        <v>18.13</v>
      </c>
      <c r="L116" s="2" t="b">
        <f t="shared" si="26"/>
        <v>0</v>
      </c>
      <c r="M116" s="2">
        <f t="shared" si="20"/>
        <v>18.130000000000003</v>
      </c>
      <c r="N116" s="2">
        <f t="shared" si="21"/>
        <v>0</v>
      </c>
      <c r="R116" s="6">
        <v>14.05</v>
      </c>
      <c r="S116" s="5">
        <v>21053.924999999999</v>
      </c>
      <c r="T116" s="7">
        <v>4.08</v>
      </c>
      <c r="U116" s="5">
        <v>3531.24</v>
      </c>
      <c r="AN116" s="5" t="str">
        <f t="shared" si="22"/>
        <v/>
      </c>
      <c r="AP116" s="5" t="str">
        <f t="shared" si="23"/>
        <v/>
      </c>
      <c r="AR116" s="5" t="str">
        <f t="shared" si="24"/>
        <v/>
      </c>
      <c r="AU116" s="5">
        <f t="shared" si="30"/>
        <v>24585.165000000001</v>
      </c>
      <c r="AV116" s="11">
        <f t="shared" si="27"/>
        <v>0.75797439329762473</v>
      </c>
      <c r="AW116" s="5">
        <f t="shared" si="31"/>
        <v>757.97439329762472</v>
      </c>
    </row>
    <row r="117" spans="1:49" s="41" customFormat="1" x14ac:dyDescent="0.3">
      <c r="A117" s="1" t="s">
        <v>218</v>
      </c>
      <c r="B117" s="30" t="s">
        <v>316</v>
      </c>
      <c r="C117" s="30" t="s">
        <v>194</v>
      </c>
      <c r="D117" s="30" t="s">
        <v>51</v>
      </c>
      <c r="E117" s="30" t="s">
        <v>110</v>
      </c>
      <c r="F117" s="30" t="s">
        <v>215</v>
      </c>
      <c r="G117" s="30" t="s">
        <v>54</v>
      </c>
      <c r="H117" s="30" t="s">
        <v>55</v>
      </c>
      <c r="I117" s="31">
        <v>80</v>
      </c>
      <c r="J117" s="31">
        <v>38.36</v>
      </c>
      <c r="K117" s="31">
        <f t="shared" si="25"/>
        <v>0.1</v>
      </c>
      <c r="L117" s="31" t="b">
        <f t="shared" si="26"/>
        <v>0</v>
      </c>
      <c r="M117" s="31">
        <f t="shared" si="20"/>
        <v>0.1</v>
      </c>
      <c r="N117" s="31">
        <f t="shared" si="21"/>
        <v>0</v>
      </c>
      <c r="O117" s="32"/>
      <c r="P117" s="33"/>
      <c r="Q117" s="34"/>
      <c r="R117" s="35"/>
      <c r="S117" s="34"/>
      <c r="T117" s="36"/>
      <c r="U117" s="34"/>
      <c r="V117" s="37"/>
      <c r="W117" s="34"/>
      <c r="X117" s="31"/>
      <c r="Y117" s="34"/>
      <c r="Z117" s="31"/>
      <c r="AA117" s="34"/>
      <c r="AB117" s="38"/>
      <c r="AC117" s="34"/>
      <c r="AD117" s="39">
        <v>0.1</v>
      </c>
      <c r="AE117" s="34">
        <v>9.3475000000000001</v>
      </c>
      <c r="AF117" s="31"/>
      <c r="AG117" s="31"/>
      <c r="AH117" s="34"/>
      <c r="AI117" s="38"/>
      <c r="AJ117" s="34"/>
      <c r="AK117" s="31"/>
      <c r="AL117" s="34"/>
      <c r="AM117" s="32"/>
      <c r="AN117" s="34" t="str">
        <f t="shared" si="22"/>
        <v/>
      </c>
      <c r="AO117" s="32"/>
      <c r="AP117" s="34" t="str">
        <f t="shared" si="23"/>
        <v/>
      </c>
      <c r="AQ117" s="31"/>
      <c r="AR117" s="34" t="str">
        <f t="shared" si="24"/>
        <v/>
      </c>
      <c r="AS117" s="31"/>
      <c r="AT117" s="31"/>
      <c r="AU117" s="34">
        <f t="shared" si="30"/>
        <v>9.3475000000000001</v>
      </c>
      <c r="AV117" s="40">
        <f t="shared" si="27"/>
        <v>2.8818865528661483E-4</v>
      </c>
      <c r="AW117" s="34">
        <f t="shared" si="31"/>
        <v>0.2881886552866148</v>
      </c>
    </row>
    <row r="118" spans="1:49" s="41" customFormat="1" x14ac:dyDescent="0.3">
      <c r="A118" s="1" t="s">
        <v>218</v>
      </c>
      <c r="B118" s="30" t="s">
        <v>316</v>
      </c>
      <c r="C118" s="30" t="s">
        <v>194</v>
      </c>
      <c r="D118" s="30" t="s">
        <v>51</v>
      </c>
      <c r="E118" s="30" t="s">
        <v>87</v>
      </c>
      <c r="F118" s="30" t="s">
        <v>215</v>
      </c>
      <c r="G118" s="30" t="s">
        <v>54</v>
      </c>
      <c r="H118" s="30" t="s">
        <v>55</v>
      </c>
      <c r="I118" s="31">
        <v>80</v>
      </c>
      <c r="J118" s="31">
        <v>38.81</v>
      </c>
      <c r="K118" s="31">
        <f t="shared" si="25"/>
        <v>9.8699999999999992</v>
      </c>
      <c r="L118" s="31" t="b">
        <f t="shared" si="26"/>
        <v>0</v>
      </c>
      <c r="M118" s="31">
        <f t="shared" si="20"/>
        <v>9.8699999999999992</v>
      </c>
      <c r="N118" s="31">
        <f t="shared" si="21"/>
        <v>0</v>
      </c>
      <c r="O118" s="32"/>
      <c r="P118" s="33"/>
      <c r="Q118" s="34"/>
      <c r="R118" s="35">
        <v>0.94</v>
      </c>
      <c r="S118" s="34">
        <v>1408.59</v>
      </c>
      <c r="T118" s="36">
        <v>8.93</v>
      </c>
      <c r="U118" s="34">
        <v>7728.915</v>
      </c>
      <c r="V118" s="37"/>
      <c r="W118" s="34"/>
      <c r="X118" s="31"/>
      <c r="Y118" s="34"/>
      <c r="Z118" s="31"/>
      <c r="AA118" s="34"/>
      <c r="AB118" s="38"/>
      <c r="AC118" s="34"/>
      <c r="AD118" s="39"/>
      <c r="AE118" s="34"/>
      <c r="AF118" s="31"/>
      <c r="AG118" s="31"/>
      <c r="AH118" s="34"/>
      <c r="AI118" s="38"/>
      <c r="AJ118" s="34"/>
      <c r="AK118" s="31"/>
      <c r="AL118" s="34"/>
      <c r="AM118" s="32"/>
      <c r="AN118" s="34" t="str">
        <f t="shared" si="22"/>
        <v/>
      </c>
      <c r="AO118" s="32"/>
      <c r="AP118" s="34" t="str">
        <f t="shared" si="23"/>
        <v/>
      </c>
      <c r="AQ118" s="31"/>
      <c r="AR118" s="34" t="str">
        <f t="shared" si="24"/>
        <v/>
      </c>
      <c r="AS118" s="31"/>
      <c r="AT118" s="31"/>
      <c r="AU118" s="5">
        <f t="shared" si="30"/>
        <v>9137.5049999999992</v>
      </c>
      <c r="AV118" s="11">
        <f t="shared" si="27"/>
        <v>0.28171439193631653</v>
      </c>
      <c r="AW118" s="5">
        <f t="shared" si="31"/>
        <v>281.71439193631653</v>
      </c>
    </row>
    <row r="119" spans="1:49" x14ac:dyDescent="0.3">
      <c r="A119" s="1" t="s">
        <v>219</v>
      </c>
      <c r="B119" s="1" t="s">
        <v>115</v>
      </c>
      <c r="C119" s="1" t="s">
        <v>116</v>
      </c>
      <c r="D119" s="1" t="s">
        <v>51</v>
      </c>
      <c r="E119" s="1" t="s">
        <v>111</v>
      </c>
      <c r="F119" s="1" t="s">
        <v>215</v>
      </c>
      <c r="G119" s="1" t="s">
        <v>54</v>
      </c>
      <c r="H119" s="1" t="s">
        <v>55</v>
      </c>
      <c r="I119" s="2">
        <v>40</v>
      </c>
      <c r="J119" s="2">
        <v>37.43</v>
      </c>
      <c r="K119" s="2">
        <f t="shared" si="25"/>
        <v>37.419999999999995</v>
      </c>
      <c r="L119" s="2" t="b">
        <f t="shared" si="26"/>
        <v>0</v>
      </c>
      <c r="M119" s="2">
        <f t="shared" si="20"/>
        <v>37.419999999999995</v>
      </c>
      <c r="N119" s="2">
        <f t="shared" si="21"/>
        <v>0</v>
      </c>
      <c r="R119" s="6">
        <v>6.6999999999999993</v>
      </c>
      <c r="S119" s="5">
        <v>10039.950000000001</v>
      </c>
      <c r="T119" s="7">
        <v>26.4</v>
      </c>
      <c r="U119" s="5">
        <v>22849.200000000001</v>
      </c>
      <c r="V119" s="8">
        <v>4.2</v>
      </c>
      <c r="W119" s="5">
        <v>1090.53</v>
      </c>
      <c r="AD119" s="10">
        <v>0.12</v>
      </c>
      <c r="AE119" s="5">
        <v>11.217000000000001</v>
      </c>
      <c r="AN119" s="5" t="str">
        <f t="shared" si="22"/>
        <v/>
      </c>
      <c r="AP119" s="5" t="str">
        <f t="shared" si="23"/>
        <v/>
      </c>
      <c r="AR119" s="5" t="str">
        <f t="shared" si="24"/>
        <v/>
      </c>
      <c r="AU119" s="34">
        <f t="shared" si="30"/>
        <v>33990.896999999997</v>
      </c>
      <c r="AV119" s="40">
        <f t="shared" si="27"/>
        <v>1.0479583737272884</v>
      </c>
      <c r="AW119" s="34">
        <f t="shared" si="31"/>
        <v>1047.9583737272883</v>
      </c>
    </row>
    <row r="120" spans="1:49" x14ac:dyDescent="0.3">
      <c r="A120" s="1" t="s">
        <v>220</v>
      </c>
      <c r="B120" s="1" t="s">
        <v>331</v>
      </c>
      <c r="C120" s="1" t="s">
        <v>118</v>
      </c>
      <c r="D120" s="1" t="s">
        <v>66</v>
      </c>
      <c r="E120" s="1" t="s">
        <v>85</v>
      </c>
      <c r="F120" s="1" t="s">
        <v>215</v>
      </c>
      <c r="G120" s="1" t="s">
        <v>54</v>
      </c>
      <c r="H120" s="1" t="s">
        <v>55</v>
      </c>
      <c r="I120" s="2">
        <v>120</v>
      </c>
      <c r="J120" s="2">
        <v>39.76</v>
      </c>
      <c r="K120" s="2">
        <f t="shared" si="25"/>
        <v>11.149999999999999</v>
      </c>
      <c r="L120" s="2" t="b">
        <f t="shared" si="26"/>
        <v>0</v>
      </c>
      <c r="M120" s="2">
        <f t="shared" si="20"/>
        <v>11.149999999999999</v>
      </c>
      <c r="N120" s="2">
        <f t="shared" si="21"/>
        <v>0</v>
      </c>
      <c r="P120" s="4">
        <v>0.03</v>
      </c>
      <c r="Q120" s="5">
        <v>59.31</v>
      </c>
      <c r="R120" s="6">
        <v>2.5</v>
      </c>
      <c r="S120" s="5">
        <v>3746.25</v>
      </c>
      <c r="T120" s="7">
        <v>8.6199999999999992</v>
      </c>
      <c r="U120" s="5">
        <v>7460.61</v>
      </c>
      <c r="AN120" s="5" t="str">
        <f t="shared" si="22"/>
        <v/>
      </c>
      <c r="AP120" s="5" t="str">
        <f t="shared" si="23"/>
        <v/>
      </c>
      <c r="AR120" s="5" t="str">
        <f t="shared" si="24"/>
        <v/>
      </c>
      <c r="AU120" s="5">
        <f t="shared" si="30"/>
        <v>11266.17</v>
      </c>
      <c r="AV120" s="11">
        <f t="shared" si="27"/>
        <v>0.34734232495644835</v>
      </c>
      <c r="AW120" s="5">
        <f t="shared" si="31"/>
        <v>347.34232495644835</v>
      </c>
    </row>
    <row r="121" spans="1:49" x14ac:dyDescent="0.3">
      <c r="A121" s="1" t="s">
        <v>220</v>
      </c>
      <c r="B121" s="1" t="s">
        <v>331</v>
      </c>
      <c r="C121" s="1" t="s">
        <v>118</v>
      </c>
      <c r="D121" s="1" t="s">
        <v>66</v>
      </c>
      <c r="E121" s="1" t="s">
        <v>75</v>
      </c>
      <c r="F121" s="1" t="s">
        <v>215</v>
      </c>
      <c r="G121" s="1" t="s">
        <v>54</v>
      </c>
      <c r="H121" s="1" t="s">
        <v>55</v>
      </c>
      <c r="I121" s="2">
        <v>120</v>
      </c>
      <c r="J121" s="2">
        <v>38.729999999999997</v>
      </c>
      <c r="K121" s="2">
        <f t="shared" si="25"/>
        <v>12.129999999999999</v>
      </c>
      <c r="L121" s="2" t="b">
        <f t="shared" si="26"/>
        <v>0</v>
      </c>
      <c r="M121" s="2">
        <f t="shared" si="20"/>
        <v>11.53</v>
      </c>
      <c r="N121" s="2">
        <f t="shared" si="21"/>
        <v>0.6</v>
      </c>
      <c r="P121" s="4">
        <v>0.56000000000000005</v>
      </c>
      <c r="Q121" s="5">
        <v>1107.1199999999999</v>
      </c>
      <c r="R121" s="6">
        <v>4.3600000000000003</v>
      </c>
      <c r="S121" s="5">
        <v>6533.46</v>
      </c>
      <c r="T121" s="7">
        <v>5.44</v>
      </c>
      <c r="U121" s="5">
        <v>4708.3200000000006</v>
      </c>
      <c r="V121" s="8">
        <v>1.17</v>
      </c>
      <c r="W121" s="5">
        <v>303.79050000000001</v>
      </c>
      <c r="AN121" s="5" t="str">
        <f t="shared" si="22"/>
        <v/>
      </c>
      <c r="AO121" s="3">
        <v>0.25</v>
      </c>
      <c r="AP121" s="5">
        <f t="shared" si="23"/>
        <v>1762.5</v>
      </c>
      <c r="AR121" s="5" t="str">
        <f t="shared" si="24"/>
        <v/>
      </c>
      <c r="AS121" s="2">
        <v>0.35</v>
      </c>
      <c r="AU121" s="34">
        <f t="shared" si="30"/>
        <v>12652.690500000001</v>
      </c>
      <c r="AV121" s="40">
        <f t="shared" si="27"/>
        <v>0.39008952778312128</v>
      </c>
      <c r="AW121" s="34">
        <f t="shared" si="31"/>
        <v>390.08952778312124</v>
      </c>
    </row>
    <row r="122" spans="1:49" x14ac:dyDescent="0.3">
      <c r="A122" s="1" t="s">
        <v>221</v>
      </c>
      <c r="B122" s="1" t="s">
        <v>317</v>
      </c>
      <c r="C122" s="1" t="s">
        <v>222</v>
      </c>
      <c r="D122" s="1" t="s">
        <v>223</v>
      </c>
      <c r="E122" s="1" t="s">
        <v>113</v>
      </c>
      <c r="F122" s="1" t="s">
        <v>224</v>
      </c>
      <c r="G122" s="1" t="s">
        <v>54</v>
      </c>
      <c r="H122" s="1" t="s">
        <v>55</v>
      </c>
      <c r="I122" s="2">
        <v>40</v>
      </c>
      <c r="J122" s="2">
        <v>38.74</v>
      </c>
      <c r="K122" s="2">
        <f t="shared" si="25"/>
        <v>12.629999999999999</v>
      </c>
      <c r="L122" s="2" t="b">
        <f t="shared" si="26"/>
        <v>0</v>
      </c>
      <c r="M122" s="2">
        <f t="shared" si="20"/>
        <v>12.629999999999999</v>
      </c>
      <c r="N122" s="2">
        <f t="shared" si="21"/>
        <v>0</v>
      </c>
      <c r="R122" s="6">
        <v>1.95</v>
      </c>
      <c r="S122" s="5">
        <v>2922.0749999999998</v>
      </c>
      <c r="T122" s="7">
        <v>7.25</v>
      </c>
      <c r="U122" s="5">
        <v>6274.875</v>
      </c>
      <c r="V122" s="8">
        <v>3.43</v>
      </c>
      <c r="W122" s="5">
        <v>890.59949999999992</v>
      </c>
      <c r="AN122" s="5" t="str">
        <f t="shared" si="22"/>
        <v/>
      </c>
      <c r="AP122" s="5" t="str">
        <f t="shared" si="23"/>
        <v/>
      </c>
      <c r="AR122" s="5" t="str">
        <f t="shared" si="24"/>
        <v/>
      </c>
      <c r="AU122" s="5">
        <f t="shared" si="30"/>
        <v>10087.549500000001</v>
      </c>
      <c r="AV122" s="11">
        <f t="shared" si="27"/>
        <v>0.31100479545784043</v>
      </c>
      <c r="AW122" s="5">
        <f t="shared" si="31"/>
        <v>311.00479545784043</v>
      </c>
    </row>
    <row r="123" spans="1:49" x14ac:dyDescent="0.3">
      <c r="A123" s="1" t="s">
        <v>225</v>
      </c>
      <c r="B123" s="1" t="s">
        <v>317</v>
      </c>
      <c r="C123" s="1" t="s">
        <v>222</v>
      </c>
      <c r="D123" s="1" t="s">
        <v>223</v>
      </c>
      <c r="E123" s="1" t="s">
        <v>111</v>
      </c>
      <c r="F123" s="1" t="s">
        <v>224</v>
      </c>
      <c r="G123" s="1" t="s">
        <v>54</v>
      </c>
      <c r="H123" s="1" t="s">
        <v>55</v>
      </c>
      <c r="I123" s="2">
        <v>75</v>
      </c>
      <c r="J123" s="2">
        <v>20.12</v>
      </c>
      <c r="K123" s="2">
        <f t="shared" si="25"/>
        <v>11.27</v>
      </c>
      <c r="L123" s="2" t="b">
        <f t="shared" si="26"/>
        <v>0</v>
      </c>
      <c r="M123" s="2">
        <f t="shared" si="20"/>
        <v>11.27</v>
      </c>
      <c r="N123" s="2">
        <f t="shared" si="21"/>
        <v>0</v>
      </c>
      <c r="P123" s="4">
        <v>1.18</v>
      </c>
      <c r="Q123" s="5">
        <v>2332.86</v>
      </c>
      <c r="R123" s="6">
        <v>5.7</v>
      </c>
      <c r="S123" s="5">
        <v>8541.4500000000007</v>
      </c>
      <c r="T123" s="7">
        <v>4.3899999999999997</v>
      </c>
      <c r="U123" s="5">
        <v>3799.5450000000001</v>
      </c>
      <c r="AN123" s="5" t="str">
        <f t="shared" si="22"/>
        <v/>
      </c>
      <c r="AP123" s="5" t="str">
        <f t="shared" si="23"/>
        <v/>
      </c>
      <c r="AR123" s="5" t="str">
        <f t="shared" si="24"/>
        <v/>
      </c>
      <c r="AU123" s="34">
        <f t="shared" si="30"/>
        <v>14673.855000000001</v>
      </c>
      <c r="AV123" s="40">
        <f t="shared" si="27"/>
        <v>0.45240316023757893</v>
      </c>
      <c r="AW123" s="34">
        <f t="shared" si="31"/>
        <v>452.40316023757896</v>
      </c>
    </row>
    <row r="124" spans="1:49" x14ac:dyDescent="0.3">
      <c r="A124" s="1" t="s">
        <v>226</v>
      </c>
      <c r="B124" s="1" t="s">
        <v>81</v>
      </c>
      <c r="C124" s="1" t="s">
        <v>82</v>
      </c>
      <c r="D124" s="1" t="s">
        <v>83</v>
      </c>
      <c r="E124" s="1" t="s">
        <v>111</v>
      </c>
      <c r="F124" s="1" t="s">
        <v>224</v>
      </c>
      <c r="G124" s="1" t="s">
        <v>54</v>
      </c>
      <c r="H124" s="1" t="s">
        <v>55</v>
      </c>
      <c r="I124" s="2">
        <v>40</v>
      </c>
      <c r="J124" s="2">
        <v>20.11</v>
      </c>
      <c r="K124" s="2">
        <f t="shared" si="25"/>
        <v>5.85</v>
      </c>
      <c r="L124" s="2" t="b">
        <f t="shared" si="26"/>
        <v>0</v>
      </c>
      <c r="M124" s="2">
        <f t="shared" si="20"/>
        <v>5.85</v>
      </c>
      <c r="N124" s="2">
        <f t="shared" si="21"/>
        <v>0</v>
      </c>
      <c r="R124" s="6">
        <v>2.33</v>
      </c>
      <c r="S124" s="5">
        <v>3491.5050000000001</v>
      </c>
      <c r="T124" s="7">
        <v>3.11</v>
      </c>
      <c r="U124" s="5">
        <v>2691.7049999999999</v>
      </c>
      <c r="V124" s="8">
        <v>0.41</v>
      </c>
      <c r="W124" s="5">
        <v>106.45650000000001</v>
      </c>
      <c r="AN124" s="5" t="str">
        <f t="shared" si="22"/>
        <v/>
      </c>
      <c r="AP124" s="5" t="str">
        <f t="shared" si="23"/>
        <v/>
      </c>
      <c r="AR124" s="5" t="str">
        <f t="shared" si="24"/>
        <v/>
      </c>
      <c r="AU124" s="5">
        <f t="shared" si="30"/>
        <v>6289.6665000000003</v>
      </c>
      <c r="AV124" s="11">
        <f t="shared" si="27"/>
        <v>0.19391393750588598</v>
      </c>
      <c r="AW124" s="5">
        <f t="shared" si="31"/>
        <v>193.91393750588597</v>
      </c>
    </row>
    <row r="125" spans="1:49" s="41" customFormat="1" x14ac:dyDescent="0.3">
      <c r="A125" s="1" t="s">
        <v>227</v>
      </c>
      <c r="B125" s="30" t="s">
        <v>228</v>
      </c>
      <c r="C125" s="30" t="s">
        <v>229</v>
      </c>
      <c r="D125" s="30" t="s">
        <v>79</v>
      </c>
      <c r="E125" s="30" t="s">
        <v>113</v>
      </c>
      <c r="F125" s="30" t="s">
        <v>230</v>
      </c>
      <c r="G125" s="30" t="s">
        <v>54</v>
      </c>
      <c r="H125" s="30" t="s">
        <v>55</v>
      </c>
      <c r="I125" s="31">
        <v>79.400000000000006</v>
      </c>
      <c r="J125" s="31">
        <v>37.46</v>
      </c>
      <c r="K125" s="31">
        <f t="shared" si="25"/>
        <v>11.959999999999999</v>
      </c>
      <c r="L125" s="31" t="b">
        <f t="shared" si="26"/>
        <v>0</v>
      </c>
      <c r="M125" s="31">
        <f t="shared" si="20"/>
        <v>11.95</v>
      </c>
      <c r="N125" s="31">
        <f t="shared" si="21"/>
        <v>0.01</v>
      </c>
      <c r="O125" s="32"/>
      <c r="P125" s="33">
        <v>1.76</v>
      </c>
      <c r="Q125" s="34">
        <v>6074.3325000000004</v>
      </c>
      <c r="R125" s="35">
        <v>3.33</v>
      </c>
      <c r="S125" s="34">
        <v>8732.5087500000009</v>
      </c>
      <c r="T125" s="36">
        <v>5.48</v>
      </c>
      <c r="U125" s="34">
        <v>8300.1450000000004</v>
      </c>
      <c r="V125" s="37">
        <v>1.38</v>
      </c>
      <c r="W125" s="34">
        <v>627.0547499999999</v>
      </c>
      <c r="X125" s="31"/>
      <c r="Y125" s="34"/>
      <c r="Z125" s="31"/>
      <c r="AA125" s="34"/>
      <c r="AB125" s="38"/>
      <c r="AC125" s="34"/>
      <c r="AD125" s="39"/>
      <c r="AE125" s="34"/>
      <c r="AF125" s="31"/>
      <c r="AG125" s="31"/>
      <c r="AH125" s="34"/>
      <c r="AI125" s="38"/>
      <c r="AJ125" s="34"/>
      <c r="AK125" s="31"/>
      <c r="AL125" s="34"/>
      <c r="AM125" s="32"/>
      <c r="AN125" s="34" t="str">
        <f t="shared" si="22"/>
        <v/>
      </c>
      <c r="AO125" s="32">
        <v>0.01</v>
      </c>
      <c r="AP125" s="34">
        <f t="shared" si="23"/>
        <v>70.5</v>
      </c>
      <c r="AQ125" s="31"/>
      <c r="AR125" s="34" t="str">
        <f t="shared" si="24"/>
        <v/>
      </c>
      <c r="AS125" s="31"/>
      <c r="AT125" s="31"/>
      <c r="AU125" s="34">
        <f t="shared" si="30"/>
        <v>23734.041000000001</v>
      </c>
      <c r="AV125" s="40">
        <f t="shared" si="27"/>
        <v>0.73173376414093427</v>
      </c>
      <c r="AW125" s="34">
        <f t="shared" si="31"/>
        <v>731.73376414093423</v>
      </c>
    </row>
    <row r="126" spans="1:49" s="41" customFormat="1" x14ac:dyDescent="0.3">
      <c r="A126" s="1" t="s">
        <v>227</v>
      </c>
      <c r="B126" s="30" t="s">
        <v>228</v>
      </c>
      <c r="C126" s="30" t="s">
        <v>229</v>
      </c>
      <c r="D126" s="30" t="s">
        <v>79</v>
      </c>
      <c r="E126" s="30" t="s">
        <v>87</v>
      </c>
      <c r="F126" s="30" t="s">
        <v>230</v>
      </c>
      <c r="G126" s="30" t="s">
        <v>54</v>
      </c>
      <c r="H126" s="30" t="s">
        <v>55</v>
      </c>
      <c r="I126" s="31">
        <v>79.400000000000006</v>
      </c>
      <c r="J126" s="31">
        <v>40.74</v>
      </c>
      <c r="K126" s="31">
        <f t="shared" si="25"/>
        <v>1.3399999999999999</v>
      </c>
      <c r="L126" s="31" t="b">
        <f t="shared" si="26"/>
        <v>0</v>
      </c>
      <c r="M126" s="31">
        <f t="shared" si="20"/>
        <v>1.3399999999999999</v>
      </c>
      <c r="N126" s="31">
        <f t="shared" si="21"/>
        <v>0</v>
      </c>
      <c r="O126" s="32"/>
      <c r="P126" s="33"/>
      <c r="Q126" s="34"/>
      <c r="R126" s="35"/>
      <c r="S126" s="34"/>
      <c r="T126" s="36">
        <v>0.37</v>
      </c>
      <c r="U126" s="34">
        <v>560.41125</v>
      </c>
      <c r="V126" s="37">
        <v>0.97</v>
      </c>
      <c r="W126" s="34">
        <v>440.75587499999989</v>
      </c>
      <c r="X126" s="31"/>
      <c r="Y126" s="34"/>
      <c r="Z126" s="31"/>
      <c r="AA126" s="34"/>
      <c r="AB126" s="38"/>
      <c r="AC126" s="34"/>
      <c r="AD126" s="39"/>
      <c r="AE126" s="34"/>
      <c r="AF126" s="31"/>
      <c r="AG126" s="31"/>
      <c r="AH126" s="34"/>
      <c r="AI126" s="38"/>
      <c r="AJ126" s="34"/>
      <c r="AK126" s="31"/>
      <c r="AL126" s="34"/>
      <c r="AM126" s="32"/>
      <c r="AN126" s="34" t="str">
        <f t="shared" si="22"/>
        <v/>
      </c>
      <c r="AO126" s="32"/>
      <c r="AP126" s="34" t="str">
        <f t="shared" si="23"/>
        <v/>
      </c>
      <c r="AQ126" s="31"/>
      <c r="AR126" s="34" t="str">
        <f t="shared" si="24"/>
        <v/>
      </c>
      <c r="AS126" s="31"/>
      <c r="AT126" s="31"/>
      <c r="AU126" s="5">
        <f t="shared" si="30"/>
        <v>1001.1671249999999</v>
      </c>
      <c r="AV126" s="11">
        <f t="shared" si="27"/>
        <v>3.0866542655353425E-2</v>
      </c>
      <c r="AW126" s="5">
        <f t="shared" si="31"/>
        <v>30.866542655353427</v>
      </c>
    </row>
    <row r="127" spans="1:49" s="41" customFormat="1" x14ac:dyDescent="0.3">
      <c r="A127" s="1" t="s">
        <v>231</v>
      </c>
      <c r="B127" s="30" t="s">
        <v>228</v>
      </c>
      <c r="C127" s="30" t="s">
        <v>229</v>
      </c>
      <c r="D127" s="30" t="s">
        <v>79</v>
      </c>
      <c r="E127" s="30" t="s">
        <v>98</v>
      </c>
      <c r="F127" s="30" t="s">
        <v>232</v>
      </c>
      <c r="G127" s="30" t="s">
        <v>54</v>
      </c>
      <c r="H127" s="30" t="s">
        <v>55</v>
      </c>
      <c r="I127" s="31">
        <v>74.88</v>
      </c>
      <c r="J127" s="31">
        <v>40.33</v>
      </c>
      <c r="K127" s="31">
        <f t="shared" si="25"/>
        <v>7.35</v>
      </c>
      <c r="L127" s="31" t="b">
        <f t="shared" si="26"/>
        <v>0</v>
      </c>
      <c r="M127" s="31">
        <f t="shared" si="20"/>
        <v>7.35</v>
      </c>
      <c r="N127" s="31">
        <f t="shared" si="21"/>
        <v>0</v>
      </c>
      <c r="O127" s="32"/>
      <c r="P127" s="33"/>
      <c r="Q127" s="34"/>
      <c r="R127" s="35"/>
      <c r="S127" s="34"/>
      <c r="T127" s="36">
        <v>3.25</v>
      </c>
      <c r="U127" s="34">
        <v>4922.53125</v>
      </c>
      <c r="V127" s="37">
        <v>4.0999999999999996</v>
      </c>
      <c r="W127" s="34">
        <v>1862.98875</v>
      </c>
      <c r="X127" s="31"/>
      <c r="Y127" s="34"/>
      <c r="Z127" s="31"/>
      <c r="AA127" s="34"/>
      <c r="AB127" s="38"/>
      <c r="AC127" s="34"/>
      <c r="AD127" s="39"/>
      <c r="AE127" s="34"/>
      <c r="AF127" s="31"/>
      <c r="AG127" s="31"/>
      <c r="AH127" s="34"/>
      <c r="AI127" s="38"/>
      <c r="AJ127" s="34"/>
      <c r="AK127" s="31"/>
      <c r="AL127" s="34"/>
      <c r="AM127" s="32"/>
      <c r="AN127" s="34" t="str">
        <f t="shared" si="22"/>
        <v/>
      </c>
      <c r="AO127" s="32"/>
      <c r="AP127" s="34" t="str">
        <f t="shared" si="23"/>
        <v/>
      </c>
      <c r="AQ127" s="31"/>
      <c r="AR127" s="34" t="str">
        <f t="shared" si="24"/>
        <v/>
      </c>
      <c r="AS127" s="31"/>
      <c r="AT127" s="31"/>
      <c r="AU127" s="34">
        <f t="shared" si="30"/>
        <v>6785.52</v>
      </c>
      <c r="AV127" s="40">
        <f t="shared" si="27"/>
        <v>0.20920137836003536</v>
      </c>
      <c r="AW127" s="34">
        <f t="shared" si="31"/>
        <v>209.20137836003536</v>
      </c>
    </row>
    <row r="128" spans="1:49" s="41" customFormat="1" x14ac:dyDescent="0.3">
      <c r="A128" s="1" t="s">
        <v>231</v>
      </c>
      <c r="B128" s="30" t="s">
        <v>228</v>
      </c>
      <c r="C128" s="30" t="s">
        <v>229</v>
      </c>
      <c r="D128" s="30" t="s">
        <v>79</v>
      </c>
      <c r="E128" s="30" t="s">
        <v>143</v>
      </c>
      <c r="F128" s="30" t="s">
        <v>232</v>
      </c>
      <c r="G128" s="30" t="s">
        <v>54</v>
      </c>
      <c r="H128" s="30" t="s">
        <v>55</v>
      </c>
      <c r="I128" s="31">
        <v>74.88</v>
      </c>
      <c r="J128" s="31">
        <v>33.9</v>
      </c>
      <c r="K128" s="31">
        <f t="shared" si="25"/>
        <v>33.080000000000005</v>
      </c>
      <c r="L128" s="31" t="b">
        <f t="shared" si="26"/>
        <v>0</v>
      </c>
      <c r="M128" s="31">
        <f t="shared" si="20"/>
        <v>33.06</v>
      </c>
      <c r="N128" s="31">
        <f t="shared" si="21"/>
        <v>0.02</v>
      </c>
      <c r="O128" s="32"/>
      <c r="P128" s="33">
        <v>5</v>
      </c>
      <c r="Q128" s="34">
        <v>14970.8325</v>
      </c>
      <c r="R128" s="35">
        <v>8.2200000000000006</v>
      </c>
      <c r="S128" s="34">
        <v>18948.532500000001</v>
      </c>
      <c r="T128" s="36">
        <v>13.57</v>
      </c>
      <c r="U128" s="34">
        <v>18138.716250000001</v>
      </c>
      <c r="V128" s="37">
        <v>6.27</v>
      </c>
      <c r="W128" s="34">
        <v>2578.3245000000002</v>
      </c>
      <c r="X128" s="31"/>
      <c r="Y128" s="34"/>
      <c r="Z128" s="31"/>
      <c r="AA128" s="34"/>
      <c r="AB128" s="38"/>
      <c r="AC128" s="34"/>
      <c r="AD128" s="39"/>
      <c r="AE128" s="34"/>
      <c r="AF128" s="31"/>
      <c r="AG128" s="31"/>
      <c r="AH128" s="34"/>
      <c r="AI128" s="38"/>
      <c r="AJ128" s="34"/>
      <c r="AK128" s="31"/>
      <c r="AL128" s="34"/>
      <c r="AM128" s="32"/>
      <c r="AN128" s="34" t="str">
        <f t="shared" si="22"/>
        <v/>
      </c>
      <c r="AO128" s="32">
        <v>0.02</v>
      </c>
      <c r="AP128" s="34">
        <f t="shared" si="23"/>
        <v>141</v>
      </c>
      <c r="AQ128" s="31"/>
      <c r="AR128" s="34" t="str">
        <f t="shared" si="24"/>
        <v/>
      </c>
      <c r="AS128" s="31"/>
      <c r="AT128" s="31"/>
      <c r="AU128" s="5">
        <f t="shared" si="30"/>
        <v>54636.405750000005</v>
      </c>
      <c r="AV128" s="11">
        <f t="shared" si="27"/>
        <v>1.6844709604478598</v>
      </c>
      <c r="AW128" s="5">
        <f t="shared" si="31"/>
        <v>1684.4709604478599</v>
      </c>
    </row>
    <row r="129" spans="1:49" x14ac:dyDescent="0.3">
      <c r="A129" s="1" t="s">
        <v>233</v>
      </c>
      <c r="B129" s="1" t="s">
        <v>211</v>
      </c>
      <c r="C129" s="1" t="s">
        <v>212</v>
      </c>
      <c r="D129" s="1" t="s">
        <v>79</v>
      </c>
      <c r="E129" s="1" t="s">
        <v>99</v>
      </c>
      <c r="F129" s="1" t="s">
        <v>232</v>
      </c>
      <c r="G129" s="1" t="s">
        <v>54</v>
      </c>
      <c r="H129" s="1" t="s">
        <v>55</v>
      </c>
      <c r="I129" s="2">
        <v>40</v>
      </c>
      <c r="J129" s="2">
        <v>19.04</v>
      </c>
      <c r="K129" s="2">
        <f t="shared" si="25"/>
        <v>10.84</v>
      </c>
      <c r="L129" s="2" t="b">
        <f t="shared" si="26"/>
        <v>0</v>
      </c>
      <c r="M129" s="2">
        <f t="shared" si="20"/>
        <v>10.84</v>
      </c>
      <c r="N129" s="2">
        <f t="shared" si="21"/>
        <v>0</v>
      </c>
      <c r="T129" s="7">
        <v>2.42</v>
      </c>
      <c r="U129" s="5">
        <v>2094.5100000000002</v>
      </c>
      <c r="V129" s="8">
        <v>8.42</v>
      </c>
      <c r="W129" s="5">
        <v>2186.2530000000002</v>
      </c>
      <c r="AN129" s="5" t="str">
        <f t="shared" si="22"/>
        <v/>
      </c>
      <c r="AP129" s="5" t="str">
        <f t="shared" si="23"/>
        <v/>
      </c>
      <c r="AR129" s="5" t="str">
        <f t="shared" si="24"/>
        <v/>
      </c>
      <c r="AU129" s="34">
        <f t="shared" si="30"/>
        <v>4280.7630000000008</v>
      </c>
      <c r="AV129" s="40">
        <f t="shared" si="27"/>
        <v>0.13197831854193048</v>
      </c>
      <c r="AW129" s="34">
        <f t="shared" si="31"/>
        <v>131.97831854193049</v>
      </c>
    </row>
    <row r="130" spans="1:49" x14ac:dyDescent="0.3">
      <c r="A130" s="1" t="s">
        <v>234</v>
      </c>
      <c r="B130" s="1" t="s">
        <v>211</v>
      </c>
      <c r="C130" s="1" t="s">
        <v>212</v>
      </c>
      <c r="D130" s="1" t="s">
        <v>79</v>
      </c>
      <c r="E130" s="1" t="s">
        <v>99</v>
      </c>
      <c r="F130" s="1" t="s">
        <v>232</v>
      </c>
      <c r="G130" s="1" t="s">
        <v>54</v>
      </c>
      <c r="H130" s="1" t="s">
        <v>55</v>
      </c>
      <c r="I130" s="2">
        <v>40</v>
      </c>
      <c r="J130" s="2">
        <v>19.11</v>
      </c>
      <c r="K130" s="2">
        <f t="shared" si="25"/>
        <v>15.240000000000002</v>
      </c>
      <c r="L130" s="2" t="b">
        <f t="shared" si="26"/>
        <v>0</v>
      </c>
      <c r="M130" s="2">
        <f t="shared" si="20"/>
        <v>15.240000000000002</v>
      </c>
      <c r="N130" s="2">
        <f t="shared" si="21"/>
        <v>0</v>
      </c>
      <c r="T130" s="7">
        <v>8.0500000000000007</v>
      </c>
      <c r="U130" s="5">
        <v>6967.2750000000005</v>
      </c>
      <c r="V130" s="8">
        <v>7.19</v>
      </c>
      <c r="W130" s="5">
        <v>1866.8834999999999</v>
      </c>
      <c r="AN130" s="5" t="str">
        <f t="shared" si="22"/>
        <v/>
      </c>
      <c r="AP130" s="5" t="str">
        <f t="shared" si="23"/>
        <v/>
      </c>
      <c r="AR130" s="5" t="str">
        <f t="shared" si="24"/>
        <v/>
      </c>
      <c r="AU130" s="5">
        <f t="shared" si="30"/>
        <v>8834.1585000000014</v>
      </c>
      <c r="AV130" s="11">
        <f t="shared" si="27"/>
        <v>0.27236204960725524</v>
      </c>
      <c r="AW130" s="5">
        <f t="shared" si="31"/>
        <v>272.36204960725524</v>
      </c>
    </row>
    <row r="131" spans="1:49" x14ac:dyDescent="0.3">
      <c r="A131" s="1" t="s">
        <v>235</v>
      </c>
      <c r="B131" s="1" t="s">
        <v>228</v>
      </c>
      <c r="C131" s="1" t="s">
        <v>229</v>
      </c>
      <c r="D131" s="1" t="s">
        <v>79</v>
      </c>
      <c r="E131" s="1" t="s">
        <v>143</v>
      </c>
      <c r="F131" s="1" t="s">
        <v>232</v>
      </c>
      <c r="G131" s="1" t="s">
        <v>54</v>
      </c>
      <c r="H131" s="1" t="s">
        <v>55</v>
      </c>
      <c r="I131" s="2">
        <v>5.12</v>
      </c>
      <c r="J131" s="2">
        <v>4.5199999999999996</v>
      </c>
      <c r="K131" s="2">
        <v>4.5199999999999996</v>
      </c>
      <c r="L131" s="2" t="b">
        <f t="shared" si="26"/>
        <v>0</v>
      </c>
      <c r="M131" s="2">
        <f t="shared" si="20"/>
        <v>4.53</v>
      </c>
      <c r="N131" s="2">
        <f t="shared" si="21"/>
        <v>0</v>
      </c>
      <c r="R131" s="6">
        <v>0.35</v>
      </c>
      <c r="S131" s="5">
        <v>535.71375</v>
      </c>
      <c r="T131" s="7">
        <v>2.09</v>
      </c>
      <c r="U131" s="5">
        <v>1808.895</v>
      </c>
      <c r="AB131" s="9">
        <v>2.02</v>
      </c>
      <c r="AC131" s="5">
        <v>209.7972</v>
      </c>
      <c r="AD131" s="10">
        <v>7.0000000000000007E-2</v>
      </c>
      <c r="AE131" s="5">
        <v>6.5432499999999996</v>
      </c>
      <c r="AN131" s="5" t="str">
        <f t="shared" si="22"/>
        <v/>
      </c>
      <c r="AP131" s="5" t="str">
        <f t="shared" si="23"/>
        <v/>
      </c>
      <c r="AR131" s="5" t="str">
        <f t="shared" si="24"/>
        <v/>
      </c>
      <c r="AU131" s="34">
        <f t="shared" si="30"/>
        <v>2560.9492</v>
      </c>
      <c r="AV131" s="40">
        <f t="shared" si="27"/>
        <v>7.89554967858071E-2</v>
      </c>
      <c r="AW131" s="34">
        <f t="shared" si="31"/>
        <v>78.9554967858071</v>
      </c>
    </row>
    <row r="132" spans="1:49" x14ac:dyDescent="0.3">
      <c r="A132" s="1" t="s">
        <v>236</v>
      </c>
      <c r="B132" s="1" t="s">
        <v>211</v>
      </c>
      <c r="C132" s="1" t="s">
        <v>212</v>
      </c>
      <c r="D132" s="1" t="s">
        <v>79</v>
      </c>
      <c r="E132" s="1" t="s">
        <v>87</v>
      </c>
      <c r="F132" s="1" t="s">
        <v>232</v>
      </c>
      <c r="G132" s="1" t="s">
        <v>54</v>
      </c>
      <c r="H132" s="1" t="s">
        <v>55</v>
      </c>
      <c r="I132" s="2">
        <v>40</v>
      </c>
      <c r="J132" s="2">
        <v>19.260000000000002</v>
      </c>
      <c r="K132" s="2">
        <f t="shared" si="25"/>
        <v>10.71</v>
      </c>
      <c r="L132" s="2" t="b">
        <f t="shared" si="26"/>
        <v>0</v>
      </c>
      <c r="M132" s="2">
        <f t="shared" si="20"/>
        <v>10.71</v>
      </c>
      <c r="N132" s="2">
        <f t="shared" si="21"/>
        <v>0</v>
      </c>
      <c r="R132" s="6">
        <v>7.45</v>
      </c>
      <c r="S132" s="5">
        <v>11163.825000000001</v>
      </c>
      <c r="T132" s="7">
        <v>3.26</v>
      </c>
      <c r="U132" s="5">
        <v>2821.53</v>
      </c>
      <c r="AN132" s="5" t="str">
        <f t="shared" si="22"/>
        <v/>
      </c>
      <c r="AP132" s="5" t="str">
        <f t="shared" si="23"/>
        <v/>
      </c>
      <c r="AR132" s="5" t="str">
        <f t="shared" si="24"/>
        <v/>
      </c>
      <c r="AU132" s="5">
        <f t="shared" si="30"/>
        <v>13985.355000000001</v>
      </c>
      <c r="AV132" s="11">
        <f t="shared" si="27"/>
        <v>0.43117631999528594</v>
      </c>
      <c r="AW132" s="5">
        <f t="shared" si="31"/>
        <v>431.17631999528595</v>
      </c>
    </row>
    <row r="133" spans="1:49" x14ac:dyDescent="0.3">
      <c r="A133" s="1" t="s">
        <v>237</v>
      </c>
      <c r="B133" s="1" t="s">
        <v>211</v>
      </c>
      <c r="C133" s="1" t="s">
        <v>212</v>
      </c>
      <c r="D133" s="1" t="s">
        <v>79</v>
      </c>
      <c r="E133" s="1" t="s">
        <v>111</v>
      </c>
      <c r="F133" s="1" t="s">
        <v>232</v>
      </c>
      <c r="G133" s="1" t="s">
        <v>54</v>
      </c>
      <c r="H133" s="1" t="s">
        <v>55</v>
      </c>
      <c r="I133" s="2">
        <v>40</v>
      </c>
      <c r="J133" s="2">
        <v>19.86</v>
      </c>
      <c r="K133" s="2">
        <f t="shared" si="25"/>
        <v>8.7200000000000006</v>
      </c>
      <c r="L133" s="2" t="b">
        <f t="shared" si="26"/>
        <v>0</v>
      </c>
      <c r="M133" s="2">
        <f t="shared" ref="M133:M179" si="33">SUM(P133,R133,T133,V133,X133,Z133,AB133,AD133,AG133,AI133,AK133)</f>
        <v>8.7200000000000006</v>
      </c>
      <c r="N133" s="2">
        <f t="shared" ref="N133:N179" si="34">SUM(O133,AF133,AM133,AO133,AQ133,AS133,AT133)</f>
        <v>0</v>
      </c>
      <c r="T133" s="7">
        <v>2.27</v>
      </c>
      <c r="U133" s="5">
        <v>1964.6849999999999</v>
      </c>
      <c r="V133" s="8">
        <v>6.45</v>
      </c>
      <c r="W133" s="5">
        <v>1674.7425000000001</v>
      </c>
      <c r="AN133" s="5" t="str">
        <f t="shared" ref="AN133:AN179" si="35">IF(AM133&gt;0,AM133*$AN$1,"")</f>
        <v/>
      </c>
      <c r="AP133" s="5" t="str">
        <f t="shared" ref="AP133:AP179" si="36">IF(AO133&gt;0,AO133*$AP$1,"")</f>
        <v/>
      </c>
      <c r="AR133" s="5" t="str">
        <f t="shared" ref="AR133:AR179" si="37">IF(AQ133&gt;0,AQ133*$AR$1,"")</f>
        <v/>
      </c>
      <c r="AU133" s="34">
        <f t="shared" si="30"/>
        <v>3639.4274999999998</v>
      </c>
      <c r="AV133" s="40">
        <f t="shared" si="27"/>
        <v>0.11220558622499345</v>
      </c>
      <c r="AW133" s="34">
        <f t="shared" si="31"/>
        <v>112.20558622499345</v>
      </c>
    </row>
    <row r="134" spans="1:49" x14ac:dyDescent="0.3">
      <c r="A134" s="1" t="s">
        <v>237</v>
      </c>
      <c r="B134" s="1" t="s">
        <v>211</v>
      </c>
      <c r="C134" s="1" t="s">
        <v>212</v>
      </c>
      <c r="D134" s="1" t="s">
        <v>79</v>
      </c>
      <c r="E134" s="1" t="s">
        <v>113</v>
      </c>
      <c r="F134" s="1" t="s">
        <v>232</v>
      </c>
      <c r="G134" s="1" t="s">
        <v>54</v>
      </c>
      <c r="H134" s="1" t="s">
        <v>55</v>
      </c>
      <c r="I134" s="2">
        <v>40</v>
      </c>
      <c r="J134" s="2">
        <v>19.18</v>
      </c>
      <c r="K134" s="2">
        <f t="shared" ref="K134:K179" si="38">SUM(M134:N134)</f>
        <v>12.629999999999999</v>
      </c>
      <c r="L134" s="2" t="b">
        <f t="shared" ref="L134:L188" si="39">IF(K134&gt;J134,1)</f>
        <v>0</v>
      </c>
      <c r="M134" s="2">
        <f t="shared" si="33"/>
        <v>12.629999999999999</v>
      </c>
      <c r="N134" s="2">
        <f t="shared" si="34"/>
        <v>0</v>
      </c>
      <c r="R134" s="6">
        <v>3.35</v>
      </c>
      <c r="S134" s="5">
        <v>5019.9750000000004</v>
      </c>
      <c r="T134" s="7">
        <v>4.32</v>
      </c>
      <c r="U134" s="5">
        <v>3738.96</v>
      </c>
      <c r="V134" s="8">
        <v>3.11</v>
      </c>
      <c r="W134" s="5">
        <v>807.51149999999984</v>
      </c>
      <c r="AB134" s="9">
        <v>1.35</v>
      </c>
      <c r="AC134" s="5">
        <v>140.21100000000001</v>
      </c>
      <c r="AD134" s="10">
        <v>0.5</v>
      </c>
      <c r="AE134" s="5">
        <v>46.737499999999997</v>
      </c>
      <c r="AN134" s="5" t="str">
        <f t="shared" si="35"/>
        <v/>
      </c>
      <c r="AP134" s="5" t="str">
        <f t="shared" si="36"/>
        <v/>
      </c>
      <c r="AR134" s="5" t="str">
        <f t="shared" si="37"/>
        <v/>
      </c>
      <c r="AU134" s="5">
        <f t="shared" si="30"/>
        <v>9753.3950000000004</v>
      </c>
      <c r="AV134" s="11">
        <f t="shared" si="27"/>
        <v>0.30070262525051539</v>
      </c>
      <c r="AW134" s="5">
        <f t="shared" si="31"/>
        <v>300.70262525051538</v>
      </c>
    </row>
    <row r="135" spans="1:49" x14ac:dyDescent="0.3">
      <c r="A135" s="1" t="s">
        <v>238</v>
      </c>
      <c r="B135" s="1" t="s">
        <v>211</v>
      </c>
      <c r="C135" s="1" t="s">
        <v>212</v>
      </c>
      <c r="D135" s="1" t="s">
        <v>79</v>
      </c>
      <c r="E135" s="1" t="s">
        <v>111</v>
      </c>
      <c r="F135" s="1" t="s">
        <v>232</v>
      </c>
      <c r="G135" s="1" t="s">
        <v>54</v>
      </c>
      <c r="H135" s="1" t="s">
        <v>55</v>
      </c>
      <c r="I135" s="2">
        <v>40</v>
      </c>
      <c r="J135" s="2">
        <v>18.39</v>
      </c>
      <c r="K135" s="2">
        <v>18.39</v>
      </c>
      <c r="L135" s="2" t="b">
        <f t="shared" si="39"/>
        <v>0</v>
      </c>
      <c r="M135" s="2">
        <f t="shared" si="33"/>
        <v>18.400000000000002</v>
      </c>
      <c r="N135" s="2">
        <f t="shared" si="34"/>
        <v>0</v>
      </c>
      <c r="T135" s="7">
        <v>15.46</v>
      </c>
      <c r="U135" s="5">
        <v>13380.63</v>
      </c>
      <c r="V135" s="8">
        <v>2.94</v>
      </c>
      <c r="W135" s="5">
        <v>763.37099999999987</v>
      </c>
      <c r="AN135" s="5" t="str">
        <f t="shared" si="35"/>
        <v/>
      </c>
      <c r="AP135" s="5" t="str">
        <f t="shared" si="36"/>
        <v/>
      </c>
      <c r="AR135" s="5" t="str">
        <f t="shared" si="37"/>
        <v/>
      </c>
      <c r="AU135" s="34">
        <f t="shared" si="30"/>
        <v>14144.000999999998</v>
      </c>
      <c r="AV135" s="40">
        <f t="shared" si="27"/>
        <v>0.43606746494383897</v>
      </c>
      <c r="AW135" s="34">
        <f t="shared" si="31"/>
        <v>436.06746494383896</v>
      </c>
    </row>
    <row r="136" spans="1:49" x14ac:dyDescent="0.3">
      <c r="A136" s="1" t="s">
        <v>238</v>
      </c>
      <c r="B136" s="1" t="s">
        <v>211</v>
      </c>
      <c r="C136" s="1" t="s">
        <v>212</v>
      </c>
      <c r="D136" s="1" t="s">
        <v>79</v>
      </c>
      <c r="E136" s="1" t="s">
        <v>113</v>
      </c>
      <c r="F136" s="1" t="s">
        <v>232</v>
      </c>
      <c r="G136" s="1" t="s">
        <v>54</v>
      </c>
      <c r="H136" s="1" t="s">
        <v>55</v>
      </c>
      <c r="I136" s="2">
        <v>40</v>
      </c>
      <c r="J136" s="2">
        <v>17.64</v>
      </c>
      <c r="K136" s="2">
        <f t="shared" si="38"/>
        <v>17.64</v>
      </c>
      <c r="L136" s="2" t="b">
        <f t="shared" si="39"/>
        <v>0</v>
      </c>
      <c r="M136" s="2">
        <f t="shared" si="33"/>
        <v>17.39</v>
      </c>
      <c r="N136" s="2">
        <f t="shared" si="34"/>
        <v>0.25</v>
      </c>
      <c r="R136" s="6">
        <v>1.44</v>
      </c>
      <c r="S136" s="5">
        <v>2157.84</v>
      </c>
      <c r="T136" s="7">
        <v>6.93</v>
      </c>
      <c r="U136" s="5">
        <v>5997.9149999999991</v>
      </c>
      <c r="V136" s="8">
        <v>9.02</v>
      </c>
      <c r="W136" s="5">
        <v>2342.0430000000001</v>
      </c>
      <c r="AN136" s="5" t="str">
        <f t="shared" si="35"/>
        <v/>
      </c>
      <c r="AO136" s="3">
        <v>0.08</v>
      </c>
      <c r="AP136" s="5">
        <f t="shared" si="36"/>
        <v>564</v>
      </c>
      <c r="AR136" s="5" t="str">
        <f t="shared" si="37"/>
        <v/>
      </c>
      <c r="AS136" s="2">
        <v>0.17</v>
      </c>
      <c r="AU136" s="5">
        <f t="shared" si="30"/>
        <v>10497.797999999999</v>
      </c>
      <c r="AV136" s="11">
        <f t="shared" si="27"/>
        <v>0.32365298626269207</v>
      </c>
      <c r="AW136" s="5">
        <f t="shared" si="31"/>
        <v>323.65298626269208</v>
      </c>
    </row>
    <row r="137" spans="1:49" x14ac:dyDescent="0.3">
      <c r="A137" s="1" t="s">
        <v>239</v>
      </c>
      <c r="B137" s="1" t="s">
        <v>211</v>
      </c>
      <c r="C137" s="1" t="s">
        <v>212</v>
      </c>
      <c r="D137" s="1" t="s">
        <v>79</v>
      </c>
      <c r="E137" s="1" t="s">
        <v>87</v>
      </c>
      <c r="F137" s="1" t="s">
        <v>232</v>
      </c>
      <c r="G137" s="1" t="s">
        <v>54</v>
      </c>
      <c r="H137" s="1" t="s">
        <v>55</v>
      </c>
      <c r="I137" s="2">
        <v>80</v>
      </c>
      <c r="J137" s="2">
        <v>19.34</v>
      </c>
      <c r="K137" s="2">
        <f t="shared" si="38"/>
        <v>6.01</v>
      </c>
      <c r="L137" s="2" t="b">
        <f t="shared" si="39"/>
        <v>0</v>
      </c>
      <c r="M137" s="2">
        <f t="shared" si="33"/>
        <v>6.01</v>
      </c>
      <c r="N137" s="2">
        <f t="shared" si="34"/>
        <v>0</v>
      </c>
      <c r="R137" s="6">
        <v>3.33</v>
      </c>
      <c r="S137" s="5">
        <v>4990.0050000000001</v>
      </c>
      <c r="T137" s="7">
        <v>2.68</v>
      </c>
      <c r="U137" s="5">
        <v>2319.54</v>
      </c>
      <c r="AN137" s="5" t="str">
        <f t="shared" si="35"/>
        <v/>
      </c>
      <c r="AP137" s="5" t="str">
        <f t="shared" si="36"/>
        <v/>
      </c>
      <c r="AR137" s="5" t="str">
        <f t="shared" si="37"/>
        <v/>
      </c>
      <c r="AU137" s="34">
        <f t="shared" si="30"/>
        <v>7309.5450000000001</v>
      </c>
      <c r="AV137" s="40">
        <f t="shared" si="27"/>
        <v>0.22535736232222509</v>
      </c>
      <c r="AW137" s="34">
        <f t="shared" si="31"/>
        <v>225.35736232222507</v>
      </c>
    </row>
    <row r="138" spans="1:49" x14ac:dyDescent="0.3">
      <c r="A138" s="1" t="s">
        <v>239</v>
      </c>
      <c r="B138" s="1" t="s">
        <v>211</v>
      </c>
      <c r="C138" s="1" t="s">
        <v>212</v>
      </c>
      <c r="D138" s="1" t="s">
        <v>79</v>
      </c>
      <c r="E138" s="1" t="s">
        <v>85</v>
      </c>
      <c r="F138" s="1" t="s">
        <v>232</v>
      </c>
      <c r="G138" s="1" t="s">
        <v>54</v>
      </c>
      <c r="H138" s="1" t="s">
        <v>55</v>
      </c>
      <c r="I138" s="2">
        <v>80</v>
      </c>
      <c r="J138" s="2">
        <v>19.920000000000002</v>
      </c>
      <c r="K138" s="2">
        <f t="shared" si="38"/>
        <v>3.9000000000000004</v>
      </c>
      <c r="L138" s="2" t="b">
        <f t="shared" si="39"/>
        <v>0</v>
      </c>
      <c r="M138" s="2">
        <f t="shared" si="33"/>
        <v>3.9000000000000004</v>
      </c>
      <c r="N138" s="2">
        <f t="shared" si="34"/>
        <v>0</v>
      </c>
      <c r="R138" s="6">
        <v>1.36</v>
      </c>
      <c r="S138" s="5">
        <v>2037.96</v>
      </c>
      <c r="T138" s="7">
        <v>2.54</v>
      </c>
      <c r="U138" s="5">
        <v>2198.37</v>
      </c>
      <c r="AN138" s="5" t="str">
        <f t="shared" si="35"/>
        <v/>
      </c>
      <c r="AP138" s="5" t="str">
        <f t="shared" si="36"/>
        <v/>
      </c>
      <c r="AR138" s="5" t="str">
        <f t="shared" si="37"/>
        <v/>
      </c>
      <c r="AU138" s="5">
        <f t="shared" si="30"/>
        <v>4236.33</v>
      </c>
      <c r="AV138" s="11">
        <f t="shared" si="27"/>
        <v>0.13060842428995398</v>
      </c>
      <c r="AW138" s="5">
        <f t="shared" si="31"/>
        <v>130.60842428995397</v>
      </c>
    </row>
    <row r="139" spans="1:49" x14ac:dyDescent="0.3">
      <c r="A139" s="1" t="s">
        <v>240</v>
      </c>
      <c r="B139" s="1" t="s">
        <v>241</v>
      </c>
      <c r="C139" s="1" t="s">
        <v>242</v>
      </c>
      <c r="D139" s="1" t="s">
        <v>79</v>
      </c>
      <c r="E139" s="1" t="s">
        <v>75</v>
      </c>
      <c r="F139" s="1" t="s">
        <v>232</v>
      </c>
      <c r="G139" s="1" t="s">
        <v>54</v>
      </c>
      <c r="H139" s="1" t="s">
        <v>55</v>
      </c>
      <c r="I139" s="2">
        <v>20</v>
      </c>
      <c r="J139" s="2">
        <v>9.91</v>
      </c>
      <c r="K139" s="2">
        <f t="shared" si="38"/>
        <v>5.61</v>
      </c>
      <c r="L139" s="2" t="b">
        <f t="shared" si="39"/>
        <v>0</v>
      </c>
      <c r="M139" s="2">
        <f t="shared" si="33"/>
        <v>5.61</v>
      </c>
      <c r="N139" s="2">
        <f t="shared" si="34"/>
        <v>0</v>
      </c>
      <c r="R139" s="6">
        <v>5.53</v>
      </c>
      <c r="S139" s="5">
        <v>8286.7049999999999</v>
      </c>
      <c r="T139" s="7">
        <v>0.08</v>
      </c>
      <c r="U139" s="5">
        <v>69.239999999999995</v>
      </c>
      <c r="AN139" s="5" t="str">
        <f t="shared" si="35"/>
        <v/>
      </c>
      <c r="AP139" s="5" t="str">
        <f t="shared" si="36"/>
        <v/>
      </c>
      <c r="AR139" s="5" t="str">
        <f t="shared" si="37"/>
        <v/>
      </c>
      <c r="AU139" s="34">
        <f t="shared" si="30"/>
        <v>8355.9449999999997</v>
      </c>
      <c r="AV139" s="40">
        <f t="shared" si="27"/>
        <v>0.2576184598233659</v>
      </c>
      <c r="AW139" s="34">
        <f t="shared" si="31"/>
        <v>257.61845982336587</v>
      </c>
    </row>
    <row r="140" spans="1:49" s="41" customFormat="1" x14ac:dyDescent="0.3">
      <c r="A140" s="1" t="s">
        <v>243</v>
      </c>
      <c r="B140" s="30" t="s">
        <v>241</v>
      </c>
      <c r="C140" s="30" t="s">
        <v>242</v>
      </c>
      <c r="D140" s="30" t="s">
        <v>79</v>
      </c>
      <c r="E140" s="30" t="s">
        <v>75</v>
      </c>
      <c r="F140" s="30" t="s">
        <v>232</v>
      </c>
      <c r="G140" s="30" t="s">
        <v>54</v>
      </c>
      <c r="H140" s="30" t="s">
        <v>55</v>
      </c>
      <c r="I140" s="31">
        <v>40</v>
      </c>
      <c r="J140" s="2">
        <v>18.309999999999999</v>
      </c>
      <c r="K140" s="2">
        <f t="shared" si="38"/>
        <v>0.73</v>
      </c>
      <c r="L140" s="2" t="b">
        <f t="shared" si="39"/>
        <v>0</v>
      </c>
      <c r="M140" s="31">
        <f t="shared" si="33"/>
        <v>0.73</v>
      </c>
      <c r="N140" s="31">
        <f t="shared" si="34"/>
        <v>0</v>
      </c>
      <c r="O140" s="32"/>
      <c r="P140" s="33"/>
      <c r="Q140" s="34"/>
      <c r="R140" s="35">
        <v>0.46</v>
      </c>
      <c r="S140" s="34">
        <v>689.31000000000006</v>
      </c>
      <c r="T140" s="36">
        <v>0.27</v>
      </c>
      <c r="U140" s="34">
        <v>233.685</v>
      </c>
      <c r="V140" s="37"/>
      <c r="W140" s="34"/>
      <c r="X140" s="31"/>
      <c r="Y140" s="34"/>
      <c r="Z140" s="31"/>
      <c r="AA140" s="34"/>
      <c r="AB140" s="38"/>
      <c r="AC140" s="34"/>
      <c r="AD140" s="39"/>
      <c r="AE140" s="34"/>
      <c r="AF140" s="31"/>
      <c r="AG140" s="31"/>
      <c r="AH140" s="34"/>
      <c r="AI140" s="38"/>
      <c r="AJ140" s="34"/>
      <c r="AK140" s="31"/>
      <c r="AL140" s="34"/>
      <c r="AM140" s="32"/>
      <c r="AN140" s="34" t="str">
        <f t="shared" si="35"/>
        <v/>
      </c>
      <c r="AO140" s="32"/>
      <c r="AP140" s="34" t="str">
        <f t="shared" si="36"/>
        <v/>
      </c>
      <c r="AQ140" s="31"/>
      <c r="AR140" s="34" t="str">
        <f t="shared" si="37"/>
        <v/>
      </c>
      <c r="AS140" s="31"/>
      <c r="AT140" s="31"/>
      <c r="AU140" s="5">
        <f t="shared" si="30"/>
        <v>922.99500000000012</v>
      </c>
      <c r="AV140" s="11">
        <f t="shared" si="27"/>
        <v>2.8456452301285809E-2</v>
      </c>
      <c r="AW140" s="5">
        <f t="shared" si="31"/>
        <v>28.456452301285807</v>
      </c>
    </row>
    <row r="141" spans="1:49" x14ac:dyDescent="0.3">
      <c r="A141" s="1" t="s">
        <v>244</v>
      </c>
      <c r="B141" s="1" t="s">
        <v>241</v>
      </c>
      <c r="C141" s="1" t="s">
        <v>242</v>
      </c>
      <c r="D141" s="1" t="s">
        <v>79</v>
      </c>
      <c r="E141" s="1" t="s">
        <v>85</v>
      </c>
      <c r="F141" s="1" t="s">
        <v>232</v>
      </c>
      <c r="G141" s="1" t="s">
        <v>54</v>
      </c>
      <c r="H141" s="1" t="s">
        <v>55</v>
      </c>
      <c r="I141" s="2">
        <v>60</v>
      </c>
      <c r="J141" s="2">
        <v>20.48</v>
      </c>
      <c r="K141" s="2">
        <f t="shared" si="38"/>
        <v>8.2100000000000009</v>
      </c>
      <c r="L141" s="2" t="b">
        <f t="shared" si="39"/>
        <v>0</v>
      </c>
      <c r="M141" s="2">
        <f t="shared" si="33"/>
        <v>8.2100000000000009</v>
      </c>
      <c r="N141" s="2">
        <f t="shared" si="34"/>
        <v>0</v>
      </c>
      <c r="R141" s="6">
        <v>4.63</v>
      </c>
      <c r="S141" s="5">
        <v>6938.0550000000003</v>
      </c>
      <c r="T141" s="7">
        <v>2.11</v>
      </c>
      <c r="U141" s="5">
        <v>1826.2049999999999</v>
      </c>
      <c r="AB141" s="9">
        <v>0.15</v>
      </c>
      <c r="AC141" s="5">
        <v>15.579000000000001</v>
      </c>
      <c r="AD141" s="10">
        <v>1.32</v>
      </c>
      <c r="AE141" s="5">
        <v>123.387</v>
      </c>
      <c r="AN141" s="5" t="str">
        <f t="shared" si="35"/>
        <v/>
      </c>
      <c r="AP141" s="5" t="str">
        <f t="shared" si="36"/>
        <v/>
      </c>
      <c r="AR141" s="5" t="str">
        <f t="shared" si="37"/>
        <v/>
      </c>
      <c r="AU141" s="34">
        <f t="shared" si="30"/>
        <v>8903.2260000000006</v>
      </c>
      <c r="AV141" s="40">
        <f t="shared" si="27"/>
        <v>0.27449143927818415</v>
      </c>
      <c r="AW141" s="34">
        <f t="shared" si="31"/>
        <v>274.49143927818415</v>
      </c>
    </row>
    <row r="142" spans="1:49" x14ac:dyDescent="0.3">
      <c r="A142" s="1" t="s">
        <v>244</v>
      </c>
      <c r="B142" s="1" t="s">
        <v>241</v>
      </c>
      <c r="C142" s="1" t="s">
        <v>242</v>
      </c>
      <c r="D142" s="1" t="s">
        <v>79</v>
      </c>
      <c r="E142" s="1" t="s">
        <v>75</v>
      </c>
      <c r="F142" s="1" t="s">
        <v>232</v>
      </c>
      <c r="G142" s="1" t="s">
        <v>54</v>
      </c>
      <c r="H142" s="1" t="s">
        <v>55</v>
      </c>
      <c r="I142" s="2">
        <v>60</v>
      </c>
      <c r="J142" s="2">
        <v>9.31</v>
      </c>
      <c r="K142" s="2">
        <f t="shared" si="38"/>
        <v>5.66</v>
      </c>
      <c r="L142" s="2" t="b">
        <f t="shared" si="39"/>
        <v>0</v>
      </c>
      <c r="M142" s="2">
        <f t="shared" si="33"/>
        <v>5.66</v>
      </c>
      <c r="N142" s="2">
        <f t="shared" si="34"/>
        <v>0</v>
      </c>
      <c r="R142" s="6">
        <v>3.46</v>
      </c>
      <c r="S142" s="5">
        <v>5184.8100000000004</v>
      </c>
      <c r="T142" s="7">
        <v>0.28999999999999998</v>
      </c>
      <c r="U142" s="5">
        <v>250.995</v>
      </c>
      <c r="AB142" s="9">
        <v>1.41</v>
      </c>
      <c r="AC142" s="5">
        <v>146.4426</v>
      </c>
      <c r="AD142" s="10">
        <v>0.5</v>
      </c>
      <c r="AE142" s="5">
        <v>46.737499999999997</v>
      </c>
      <c r="AN142" s="5" t="str">
        <f t="shared" si="35"/>
        <v/>
      </c>
      <c r="AP142" s="5" t="str">
        <f t="shared" si="36"/>
        <v/>
      </c>
      <c r="AR142" s="5" t="str">
        <f t="shared" si="37"/>
        <v/>
      </c>
      <c r="AU142" s="5">
        <f t="shared" si="30"/>
        <v>5628.9851000000008</v>
      </c>
      <c r="AV142" s="11">
        <f t="shared" ref="AV142:AV188" si="40">(AU142/$AU$189)*100</f>
        <v>0.17354476026717208</v>
      </c>
      <c r="AW142" s="5">
        <f t="shared" si="31"/>
        <v>173.54476026717208</v>
      </c>
    </row>
    <row r="143" spans="1:49" x14ac:dyDescent="0.3">
      <c r="A143" s="1" t="s">
        <v>245</v>
      </c>
      <c r="B143" s="1" t="s">
        <v>331</v>
      </c>
      <c r="C143" s="1" t="s">
        <v>118</v>
      </c>
      <c r="D143" s="1" t="s">
        <v>66</v>
      </c>
      <c r="E143" s="1" t="s">
        <v>143</v>
      </c>
      <c r="F143" s="1" t="s">
        <v>246</v>
      </c>
      <c r="G143" s="1" t="s">
        <v>54</v>
      </c>
      <c r="H143" s="1" t="s">
        <v>55</v>
      </c>
      <c r="I143" s="2">
        <v>105</v>
      </c>
      <c r="J143" s="2">
        <v>34.33</v>
      </c>
      <c r="K143" s="2">
        <f t="shared" si="38"/>
        <v>9.43</v>
      </c>
      <c r="L143" s="2" t="b">
        <f t="shared" si="39"/>
        <v>0</v>
      </c>
      <c r="M143" s="2">
        <f t="shared" si="33"/>
        <v>8.2899999999999991</v>
      </c>
      <c r="N143" s="2">
        <f t="shared" si="34"/>
        <v>1.1399999999999999</v>
      </c>
      <c r="R143" s="6">
        <v>2.96</v>
      </c>
      <c r="S143" s="5">
        <v>4435.5600000000004</v>
      </c>
      <c r="T143" s="7">
        <v>5.33</v>
      </c>
      <c r="U143" s="5">
        <v>4613.1149999999998</v>
      </c>
      <c r="AN143" s="5" t="str">
        <f t="shared" si="35"/>
        <v/>
      </c>
      <c r="AO143" s="3">
        <v>0.3</v>
      </c>
      <c r="AP143" s="5">
        <f t="shared" si="36"/>
        <v>2115</v>
      </c>
      <c r="AR143" s="5" t="str">
        <f t="shared" si="37"/>
        <v/>
      </c>
      <c r="AS143" s="2">
        <v>0.84</v>
      </c>
      <c r="AU143" s="34">
        <f t="shared" si="30"/>
        <v>9048.6749999999993</v>
      </c>
      <c r="AV143" s="40">
        <f t="shared" si="40"/>
        <v>0.27897571333250698</v>
      </c>
      <c r="AW143" s="34">
        <f t="shared" si="31"/>
        <v>278.97571333250698</v>
      </c>
    </row>
    <row r="144" spans="1:49" x14ac:dyDescent="0.3">
      <c r="A144" s="1" t="s">
        <v>245</v>
      </c>
      <c r="B144" s="1" t="s">
        <v>331</v>
      </c>
      <c r="C144" s="1" t="s">
        <v>118</v>
      </c>
      <c r="D144" s="1" t="s">
        <v>66</v>
      </c>
      <c r="E144" s="1" t="s">
        <v>98</v>
      </c>
      <c r="F144" s="1" t="s">
        <v>246</v>
      </c>
      <c r="G144" s="1" t="s">
        <v>54</v>
      </c>
      <c r="H144" s="1" t="s">
        <v>55</v>
      </c>
      <c r="I144" s="2">
        <v>105</v>
      </c>
      <c r="J144" s="2">
        <v>14.43</v>
      </c>
      <c r="K144" s="2">
        <f t="shared" si="38"/>
        <v>8.66</v>
      </c>
      <c r="L144" s="2" t="b">
        <f t="shared" si="39"/>
        <v>0</v>
      </c>
      <c r="M144" s="2">
        <f t="shared" si="33"/>
        <v>7.99</v>
      </c>
      <c r="N144" s="2">
        <f t="shared" si="34"/>
        <v>0.66999999999999993</v>
      </c>
      <c r="R144" s="6">
        <v>1.76</v>
      </c>
      <c r="S144" s="5">
        <v>2637.36</v>
      </c>
      <c r="T144" s="7">
        <v>5.86</v>
      </c>
      <c r="U144" s="5">
        <v>5071.83</v>
      </c>
      <c r="AD144" s="10">
        <v>0.37</v>
      </c>
      <c r="AE144" s="5">
        <v>34.585749999999997</v>
      </c>
      <c r="AN144" s="5" t="str">
        <f t="shared" si="35"/>
        <v/>
      </c>
      <c r="AO144" s="3">
        <v>0.18</v>
      </c>
      <c r="AP144" s="5">
        <f t="shared" si="36"/>
        <v>1269</v>
      </c>
      <c r="AR144" s="5" t="str">
        <f t="shared" si="37"/>
        <v/>
      </c>
      <c r="AS144" s="2">
        <v>0.49</v>
      </c>
      <c r="AU144" s="5">
        <f t="shared" si="30"/>
        <v>7743.7757500000007</v>
      </c>
      <c r="AV144" s="11">
        <f t="shared" si="40"/>
        <v>0.23874493931357019</v>
      </c>
      <c r="AW144" s="5">
        <f t="shared" si="31"/>
        <v>238.74493931357017</v>
      </c>
    </row>
    <row r="145" spans="1:49" x14ac:dyDescent="0.3">
      <c r="A145" s="1" t="s">
        <v>245</v>
      </c>
      <c r="B145" s="1" t="s">
        <v>331</v>
      </c>
      <c r="C145" s="1" t="s">
        <v>118</v>
      </c>
      <c r="D145" s="1" t="s">
        <v>66</v>
      </c>
      <c r="E145" s="1" t="s">
        <v>100</v>
      </c>
      <c r="F145" s="1" t="s">
        <v>246</v>
      </c>
      <c r="G145" s="1" t="s">
        <v>54</v>
      </c>
      <c r="H145" s="1" t="s">
        <v>55</v>
      </c>
      <c r="I145" s="2">
        <v>105</v>
      </c>
      <c r="J145" s="2">
        <v>15.04</v>
      </c>
      <c r="K145" s="2">
        <f t="shared" si="38"/>
        <v>0.68</v>
      </c>
      <c r="L145" s="2" t="b">
        <f t="shared" si="39"/>
        <v>0</v>
      </c>
      <c r="M145" s="2">
        <f t="shared" si="33"/>
        <v>0.68</v>
      </c>
      <c r="N145" s="2">
        <f t="shared" si="34"/>
        <v>0</v>
      </c>
      <c r="T145" s="7">
        <v>0.68</v>
      </c>
      <c r="U145" s="5">
        <v>588.54000000000008</v>
      </c>
      <c r="AN145" s="5" t="str">
        <f t="shared" si="35"/>
        <v/>
      </c>
      <c r="AP145" s="5" t="str">
        <f t="shared" si="36"/>
        <v/>
      </c>
      <c r="AR145" s="5" t="str">
        <f t="shared" si="37"/>
        <v/>
      </c>
      <c r="AU145" s="34">
        <f t="shared" si="30"/>
        <v>588.54000000000008</v>
      </c>
      <c r="AV145" s="40">
        <f t="shared" si="40"/>
        <v>1.8145017510819393E-2</v>
      </c>
      <c r="AW145" s="34">
        <f t="shared" si="31"/>
        <v>18.145017510819393</v>
      </c>
    </row>
    <row r="146" spans="1:49" x14ac:dyDescent="0.3">
      <c r="A146" s="1" t="s">
        <v>247</v>
      </c>
      <c r="B146" s="1" t="s">
        <v>248</v>
      </c>
      <c r="C146" s="1" t="s">
        <v>249</v>
      </c>
      <c r="D146" s="1" t="s">
        <v>79</v>
      </c>
      <c r="E146" s="1" t="s">
        <v>143</v>
      </c>
      <c r="F146" s="1" t="s">
        <v>246</v>
      </c>
      <c r="G146" s="1" t="s">
        <v>54</v>
      </c>
      <c r="H146" s="1" t="s">
        <v>55</v>
      </c>
      <c r="I146" s="2">
        <v>5</v>
      </c>
      <c r="J146" s="2">
        <v>4.41</v>
      </c>
      <c r="K146" s="2">
        <f t="shared" si="38"/>
        <v>3.3000000000000003</v>
      </c>
      <c r="L146" s="2" t="b">
        <f t="shared" si="39"/>
        <v>0</v>
      </c>
      <c r="M146" s="2">
        <f t="shared" si="33"/>
        <v>2.95</v>
      </c>
      <c r="N146" s="2">
        <f t="shared" si="34"/>
        <v>0.35</v>
      </c>
      <c r="AB146" s="9">
        <v>1.92</v>
      </c>
      <c r="AC146" s="5">
        <v>199.41120000000001</v>
      </c>
      <c r="AD146" s="10">
        <v>1.03</v>
      </c>
      <c r="AE146" s="5">
        <v>96.27924999999999</v>
      </c>
      <c r="AM146" s="3">
        <v>0.11</v>
      </c>
      <c r="AN146" s="5">
        <f t="shared" si="35"/>
        <v>465.3</v>
      </c>
      <c r="AP146" s="5" t="str">
        <f t="shared" si="36"/>
        <v/>
      </c>
      <c r="AR146" s="5" t="str">
        <f t="shared" si="37"/>
        <v/>
      </c>
      <c r="AS146" s="2">
        <v>0.24</v>
      </c>
      <c r="AU146" s="5">
        <f t="shared" si="30"/>
        <v>295.69045</v>
      </c>
      <c r="AV146" s="11">
        <f t="shared" si="40"/>
        <v>9.1163020237062329E-3</v>
      </c>
      <c r="AW146" s="5">
        <f t="shared" si="31"/>
        <v>9.1163020237062327</v>
      </c>
    </row>
    <row r="147" spans="1:49" x14ac:dyDescent="0.3">
      <c r="A147" s="1" t="s">
        <v>250</v>
      </c>
      <c r="B147" s="1" t="s">
        <v>251</v>
      </c>
      <c r="C147" s="1" t="s">
        <v>252</v>
      </c>
      <c r="D147" s="1" t="s">
        <v>79</v>
      </c>
      <c r="E147" s="1" t="s">
        <v>98</v>
      </c>
      <c r="F147" s="1" t="s">
        <v>246</v>
      </c>
      <c r="G147" s="1" t="s">
        <v>54</v>
      </c>
      <c r="H147" s="1" t="s">
        <v>55</v>
      </c>
      <c r="I147" s="2">
        <v>9.9600000000000009</v>
      </c>
      <c r="J147" s="2">
        <v>9.75</v>
      </c>
      <c r="K147" s="2">
        <f t="shared" si="38"/>
        <v>7.98</v>
      </c>
      <c r="L147" s="2" t="b">
        <f t="shared" si="39"/>
        <v>0</v>
      </c>
      <c r="M147" s="2">
        <f t="shared" si="33"/>
        <v>7.33</v>
      </c>
      <c r="N147" s="2">
        <f t="shared" si="34"/>
        <v>0.65</v>
      </c>
      <c r="R147" s="6">
        <v>1.2</v>
      </c>
      <c r="S147" s="5">
        <v>1798.2</v>
      </c>
      <c r="T147" s="7">
        <v>0.1</v>
      </c>
      <c r="U147" s="5">
        <v>86.550000000000011</v>
      </c>
      <c r="AB147" s="9">
        <v>4.79</v>
      </c>
      <c r="AC147" s="5">
        <v>497.48939999999999</v>
      </c>
      <c r="AD147" s="10">
        <v>1.24</v>
      </c>
      <c r="AE147" s="5">
        <v>115.90900000000001</v>
      </c>
      <c r="AM147" s="3">
        <v>0.06</v>
      </c>
      <c r="AN147" s="5">
        <f t="shared" si="35"/>
        <v>253.79999999999998</v>
      </c>
      <c r="AP147" s="5" t="str">
        <f t="shared" si="36"/>
        <v/>
      </c>
      <c r="AR147" s="5" t="str">
        <f t="shared" si="37"/>
        <v/>
      </c>
      <c r="AS147" s="2">
        <v>0.17</v>
      </c>
      <c r="AT147" s="2">
        <v>0.42</v>
      </c>
      <c r="AU147" s="34">
        <f t="shared" si="30"/>
        <v>2498.1484</v>
      </c>
      <c r="AV147" s="40">
        <f t="shared" si="40"/>
        <v>7.7019312982338411E-2</v>
      </c>
      <c r="AW147" s="34">
        <f t="shared" si="31"/>
        <v>77.019312982338406</v>
      </c>
    </row>
    <row r="148" spans="1:49" x14ac:dyDescent="0.3">
      <c r="A148" s="1" t="s">
        <v>253</v>
      </c>
      <c r="B148" s="1" t="s">
        <v>251</v>
      </c>
      <c r="C148" s="1" t="s">
        <v>252</v>
      </c>
      <c r="D148" s="1" t="s">
        <v>79</v>
      </c>
      <c r="E148" s="1" t="s">
        <v>98</v>
      </c>
      <c r="F148" s="1" t="s">
        <v>246</v>
      </c>
      <c r="G148" s="1" t="s">
        <v>54</v>
      </c>
      <c r="H148" s="1" t="s">
        <v>55</v>
      </c>
      <c r="I148" s="2">
        <v>40.04</v>
      </c>
      <c r="J148" s="2">
        <v>14.4</v>
      </c>
      <c r="K148" s="2">
        <f t="shared" si="38"/>
        <v>7.76</v>
      </c>
      <c r="L148" s="2" t="b">
        <f t="shared" si="39"/>
        <v>0</v>
      </c>
      <c r="M148" s="2">
        <f t="shared" si="33"/>
        <v>5.75</v>
      </c>
      <c r="N148" s="2">
        <f t="shared" si="34"/>
        <v>2.0100000000000002</v>
      </c>
      <c r="P148" s="4">
        <v>2.4700000000000002</v>
      </c>
      <c r="Q148" s="5">
        <v>4883.1900000000014</v>
      </c>
      <c r="R148" s="6">
        <v>1.55</v>
      </c>
      <c r="S148" s="5">
        <v>2322.6750000000002</v>
      </c>
      <c r="T148" s="7">
        <v>0.92</v>
      </c>
      <c r="U148" s="5">
        <v>796.26</v>
      </c>
      <c r="AD148" s="10">
        <v>0.81</v>
      </c>
      <c r="AE148" s="5">
        <v>75.714749999999995</v>
      </c>
      <c r="AM148" s="3">
        <v>0.17</v>
      </c>
      <c r="AN148" s="5">
        <f t="shared" si="35"/>
        <v>719.1</v>
      </c>
      <c r="AO148" s="3">
        <v>0.54</v>
      </c>
      <c r="AP148" s="5">
        <f t="shared" si="36"/>
        <v>3807.0000000000005</v>
      </c>
      <c r="AR148" s="5" t="str">
        <f t="shared" si="37"/>
        <v/>
      </c>
      <c r="AS148" s="2">
        <v>1.3</v>
      </c>
      <c r="AU148" s="5">
        <f t="shared" si="30"/>
        <v>8077.8397500000019</v>
      </c>
      <c r="AV148" s="11">
        <f t="shared" si="40"/>
        <v>0.24904431935525703</v>
      </c>
      <c r="AW148" s="5">
        <f t="shared" si="31"/>
        <v>249.04431935525704</v>
      </c>
    </row>
    <row r="149" spans="1:49" x14ac:dyDescent="0.3">
      <c r="A149" s="1" t="s">
        <v>253</v>
      </c>
      <c r="B149" s="1" t="s">
        <v>251</v>
      </c>
      <c r="C149" s="1" t="s">
        <v>252</v>
      </c>
      <c r="D149" s="1" t="s">
        <v>79</v>
      </c>
      <c r="E149" s="1" t="s">
        <v>100</v>
      </c>
      <c r="F149" s="1" t="s">
        <v>246</v>
      </c>
      <c r="G149" s="1" t="s">
        <v>54</v>
      </c>
      <c r="H149" s="1" t="s">
        <v>55</v>
      </c>
      <c r="I149" s="2">
        <v>40.04</v>
      </c>
      <c r="J149" s="2">
        <v>25.1</v>
      </c>
      <c r="K149" s="2">
        <f t="shared" si="38"/>
        <v>22.29</v>
      </c>
      <c r="L149" s="2" t="b">
        <f t="shared" si="39"/>
        <v>0</v>
      </c>
      <c r="M149" s="2">
        <f t="shared" si="33"/>
        <v>21.169999999999998</v>
      </c>
      <c r="N149" s="2">
        <f t="shared" si="34"/>
        <v>1.1200000000000001</v>
      </c>
      <c r="P149" s="4">
        <v>2.27</v>
      </c>
      <c r="Q149" s="5">
        <v>4487.79</v>
      </c>
      <c r="R149" s="6">
        <v>16.829999999999998</v>
      </c>
      <c r="S149" s="5">
        <v>25219.755000000001</v>
      </c>
      <c r="T149" s="7">
        <v>2.0699999999999998</v>
      </c>
      <c r="U149" s="5">
        <v>1791.585</v>
      </c>
      <c r="AN149" s="5" t="str">
        <f t="shared" si="35"/>
        <v/>
      </c>
      <c r="AO149" s="3">
        <v>0.49</v>
      </c>
      <c r="AP149" s="5">
        <f t="shared" si="36"/>
        <v>3454.5</v>
      </c>
      <c r="AR149" s="5" t="str">
        <f t="shared" si="37"/>
        <v/>
      </c>
      <c r="AS149" s="2">
        <v>0.63</v>
      </c>
      <c r="AU149" s="34">
        <f t="shared" si="30"/>
        <v>31499.13</v>
      </c>
      <c r="AV149" s="40">
        <f t="shared" si="40"/>
        <v>0.97113580287758949</v>
      </c>
      <c r="AW149" s="34">
        <f t="shared" si="31"/>
        <v>971.13580287758941</v>
      </c>
    </row>
    <row r="150" spans="1:49" x14ac:dyDescent="0.3">
      <c r="A150" s="1" t="s">
        <v>254</v>
      </c>
      <c r="B150" s="1" t="s">
        <v>255</v>
      </c>
      <c r="C150" s="1" t="s">
        <v>89</v>
      </c>
      <c r="D150" s="1" t="s">
        <v>90</v>
      </c>
      <c r="E150" s="1" t="s">
        <v>111</v>
      </c>
      <c r="F150" s="1" t="s">
        <v>246</v>
      </c>
      <c r="G150" s="1" t="s">
        <v>54</v>
      </c>
      <c r="H150" s="1" t="s">
        <v>55</v>
      </c>
      <c r="I150" s="2">
        <v>96.57</v>
      </c>
      <c r="J150" s="2">
        <v>40.25</v>
      </c>
      <c r="K150" s="2">
        <f t="shared" si="38"/>
        <v>23.98</v>
      </c>
      <c r="L150" s="2" t="b">
        <f t="shared" si="39"/>
        <v>0</v>
      </c>
      <c r="M150" s="2">
        <f t="shared" si="33"/>
        <v>23.98</v>
      </c>
      <c r="N150" s="2">
        <f t="shared" si="34"/>
        <v>0</v>
      </c>
      <c r="R150" s="6">
        <v>16.07</v>
      </c>
      <c r="S150" s="5">
        <v>24080.895</v>
      </c>
      <c r="T150" s="7">
        <v>7.91</v>
      </c>
      <c r="U150" s="5">
        <v>6846.1049999999996</v>
      </c>
      <c r="AN150" s="5" t="str">
        <f t="shared" si="35"/>
        <v/>
      </c>
      <c r="AP150" s="5" t="str">
        <f t="shared" si="36"/>
        <v/>
      </c>
      <c r="AR150" s="5" t="str">
        <f t="shared" si="37"/>
        <v/>
      </c>
      <c r="AU150" s="5">
        <f t="shared" si="30"/>
        <v>30927</v>
      </c>
      <c r="AV150" s="11">
        <f t="shared" si="40"/>
        <v>0.95349671484879772</v>
      </c>
      <c r="AW150" s="5">
        <f t="shared" si="31"/>
        <v>953.49671484879775</v>
      </c>
    </row>
    <row r="151" spans="1:49" x14ac:dyDescent="0.3">
      <c r="A151" s="1" t="s">
        <v>254</v>
      </c>
      <c r="B151" s="1" t="s">
        <v>255</v>
      </c>
      <c r="C151" s="1" t="s">
        <v>89</v>
      </c>
      <c r="D151" s="1" t="s">
        <v>90</v>
      </c>
      <c r="E151" s="1" t="s">
        <v>110</v>
      </c>
      <c r="F151" s="1" t="s">
        <v>246</v>
      </c>
      <c r="G151" s="1" t="s">
        <v>54</v>
      </c>
      <c r="H151" s="1" t="s">
        <v>55</v>
      </c>
      <c r="I151" s="2">
        <v>96.57</v>
      </c>
      <c r="J151" s="2">
        <v>40.1</v>
      </c>
      <c r="K151" s="2">
        <f t="shared" si="38"/>
        <v>38.25</v>
      </c>
      <c r="L151" s="2" t="b">
        <f t="shared" si="39"/>
        <v>0</v>
      </c>
      <c r="M151" s="2">
        <f t="shared" si="33"/>
        <v>34.81</v>
      </c>
      <c r="N151" s="2">
        <f t="shared" si="34"/>
        <v>3.44</v>
      </c>
      <c r="P151" s="4">
        <v>4.13</v>
      </c>
      <c r="Q151" s="5">
        <v>8165.01</v>
      </c>
      <c r="R151" s="6">
        <v>15.83</v>
      </c>
      <c r="S151" s="5">
        <v>23721.255000000001</v>
      </c>
      <c r="T151" s="7">
        <v>3.48</v>
      </c>
      <c r="U151" s="5">
        <v>3115.8</v>
      </c>
      <c r="AD151" s="10">
        <v>11.37</v>
      </c>
      <c r="AE151" s="5">
        <v>1071.2235000000001</v>
      </c>
      <c r="AN151" s="5" t="str">
        <f t="shared" si="35"/>
        <v/>
      </c>
      <c r="AO151" s="3">
        <v>1.37</v>
      </c>
      <c r="AP151" s="5">
        <f t="shared" si="36"/>
        <v>9658.5</v>
      </c>
      <c r="AR151" s="5" t="str">
        <f t="shared" si="37"/>
        <v/>
      </c>
      <c r="AS151" s="2">
        <v>2.0699999999999998</v>
      </c>
      <c r="AU151" s="34">
        <f t="shared" si="30"/>
        <v>36073.288500000002</v>
      </c>
      <c r="AV151" s="40">
        <f t="shared" si="40"/>
        <v>1.1121596688506132</v>
      </c>
      <c r="AW151" s="34">
        <f t="shared" si="31"/>
        <v>1112.1596688506131</v>
      </c>
    </row>
    <row r="152" spans="1:49" x14ac:dyDescent="0.3">
      <c r="A152" s="1" t="s">
        <v>254</v>
      </c>
      <c r="B152" s="1" t="s">
        <v>255</v>
      </c>
      <c r="C152" s="1" t="s">
        <v>89</v>
      </c>
      <c r="D152" s="1" t="s">
        <v>90</v>
      </c>
      <c r="E152" s="1" t="s">
        <v>87</v>
      </c>
      <c r="F152" s="1" t="s">
        <v>246</v>
      </c>
      <c r="G152" s="1" t="s">
        <v>54</v>
      </c>
      <c r="H152" s="1" t="s">
        <v>55</v>
      </c>
      <c r="I152" s="2">
        <v>96.57</v>
      </c>
      <c r="J152" s="2">
        <v>5.42</v>
      </c>
      <c r="K152" s="2">
        <v>5.42</v>
      </c>
      <c r="L152" s="2" t="b">
        <f t="shared" si="39"/>
        <v>0</v>
      </c>
      <c r="M152" s="2">
        <f t="shared" si="33"/>
        <v>4.1700000000000008</v>
      </c>
      <c r="N152" s="2">
        <f t="shared" si="34"/>
        <v>1.25</v>
      </c>
      <c r="P152" s="4">
        <v>0.44</v>
      </c>
      <c r="Q152" s="5">
        <v>869.88</v>
      </c>
      <c r="R152" s="6">
        <v>3.58</v>
      </c>
      <c r="S152" s="5">
        <v>5364.6299999999992</v>
      </c>
      <c r="T152" s="7">
        <v>0.15</v>
      </c>
      <c r="U152" s="5">
        <v>129.82499999999999</v>
      </c>
      <c r="AN152" s="5" t="str">
        <f t="shared" si="35"/>
        <v/>
      </c>
      <c r="AO152" s="3">
        <v>0.46</v>
      </c>
      <c r="AP152" s="5">
        <f t="shared" si="36"/>
        <v>3243</v>
      </c>
      <c r="AR152" s="5" t="str">
        <f t="shared" si="37"/>
        <v/>
      </c>
      <c r="AS152" s="2">
        <v>0.79</v>
      </c>
      <c r="AU152" s="5">
        <f t="shared" ref="AU152:AU188" si="41">SUM(Q152,S152,U152,W152,Y152,AA152,AC152,AE152,AH152,AJ152,AL152)</f>
        <v>6364.3349999999991</v>
      </c>
      <c r="AV152" s="11">
        <f t="shared" si="40"/>
        <v>0.19621600914079029</v>
      </c>
      <c r="AW152" s="5">
        <f t="shared" ref="AW152:AW188" si="42">(AV152/100)*$AW$1</f>
        <v>196.21600914079031</v>
      </c>
    </row>
    <row r="153" spans="1:49" x14ac:dyDescent="0.3">
      <c r="A153" s="1" t="s">
        <v>254</v>
      </c>
      <c r="B153" s="1" t="s">
        <v>255</v>
      </c>
      <c r="C153" s="1" t="s">
        <v>89</v>
      </c>
      <c r="D153" s="1" t="s">
        <v>90</v>
      </c>
      <c r="E153" s="1" t="s">
        <v>113</v>
      </c>
      <c r="F153" s="1" t="s">
        <v>246</v>
      </c>
      <c r="G153" s="1" t="s">
        <v>54</v>
      </c>
      <c r="H153" s="1" t="s">
        <v>55</v>
      </c>
      <c r="I153" s="2">
        <v>96.57</v>
      </c>
      <c r="J153" s="2">
        <v>10.83</v>
      </c>
      <c r="K153" s="2">
        <f t="shared" si="38"/>
        <v>10.790000000000001</v>
      </c>
      <c r="L153" s="2" t="b">
        <f t="shared" si="39"/>
        <v>0</v>
      </c>
      <c r="M153" s="2">
        <f t="shared" si="33"/>
        <v>10.450000000000001</v>
      </c>
      <c r="N153" s="2">
        <f t="shared" si="34"/>
        <v>0.34</v>
      </c>
      <c r="P153" s="4">
        <v>0.54</v>
      </c>
      <c r="Q153" s="5">
        <v>1067.58</v>
      </c>
      <c r="R153" s="6">
        <v>8.17</v>
      </c>
      <c r="S153" s="5">
        <v>12242.745000000001</v>
      </c>
      <c r="T153" s="7">
        <v>1.74</v>
      </c>
      <c r="U153" s="5">
        <v>1505.97</v>
      </c>
      <c r="AN153" s="5" t="str">
        <f t="shared" si="35"/>
        <v/>
      </c>
      <c r="AO153" s="3">
        <v>0.14000000000000001</v>
      </c>
      <c r="AP153" s="5">
        <f t="shared" si="36"/>
        <v>987.00000000000011</v>
      </c>
      <c r="AR153" s="5" t="str">
        <f t="shared" si="37"/>
        <v/>
      </c>
      <c r="AS153" s="2">
        <v>0.2</v>
      </c>
      <c r="AU153" s="34">
        <f t="shared" si="41"/>
        <v>14816.295</v>
      </c>
      <c r="AV153" s="40">
        <f t="shared" si="40"/>
        <v>0.45679466513825023</v>
      </c>
      <c r="AW153" s="34">
        <f t="shared" si="42"/>
        <v>456.79466513825025</v>
      </c>
    </row>
    <row r="154" spans="1:49" x14ac:dyDescent="0.3">
      <c r="A154" s="1" t="s">
        <v>256</v>
      </c>
      <c r="B154" s="1" t="s">
        <v>257</v>
      </c>
      <c r="C154" s="1" t="s">
        <v>258</v>
      </c>
      <c r="D154" s="1" t="s">
        <v>79</v>
      </c>
      <c r="E154" s="1" t="s">
        <v>87</v>
      </c>
      <c r="F154" s="1" t="s">
        <v>246</v>
      </c>
      <c r="G154" s="1" t="s">
        <v>54</v>
      </c>
      <c r="H154" s="1" t="s">
        <v>55</v>
      </c>
      <c r="I154" s="2">
        <v>43.98</v>
      </c>
      <c r="J154" s="2">
        <v>13.85</v>
      </c>
      <c r="K154" s="2">
        <v>13.85</v>
      </c>
      <c r="L154" s="2" t="b">
        <f t="shared" si="39"/>
        <v>0</v>
      </c>
      <c r="M154" s="2">
        <f t="shared" si="33"/>
        <v>13.280000000000001</v>
      </c>
      <c r="N154" s="2">
        <f t="shared" si="34"/>
        <v>0.57000000000000006</v>
      </c>
      <c r="P154" s="4">
        <v>3.92</v>
      </c>
      <c r="Q154" s="5">
        <v>7749.84</v>
      </c>
      <c r="R154" s="6">
        <v>6.86</v>
      </c>
      <c r="S154" s="5">
        <v>10279.709999999999</v>
      </c>
      <c r="T154" s="7">
        <v>2.5</v>
      </c>
      <c r="U154" s="5">
        <v>2163.75</v>
      </c>
      <c r="AN154" s="5" t="str">
        <f t="shared" si="35"/>
        <v/>
      </c>
      <c r="AO154" s="3">
        <v>0.25</v>
      </c>
      <c r="AP154" s="5">
        <f t="shared" si="36"/>
        <v>1762.5</v>
      </c>
      <c r="AR154" s="5" t="str">
        <f t="shared" si="37"/>
        <v/>
      </c>
      <c r="AS154" s="2">
        <v>0.32</v>
      </c>
      <c r="AU154" s="5">
        <f t="shared" si="41"/>
        <v>20193.3</v>
      </c>
      <c r="AV154" s="11">
        <f t="shared" si="40"/>
        <v>0.62257073792984208</v>
      </c>
      <c r="AW154" s="5">
        <f t="shared" si="42"/>
        <v>622.57073792984204</v>
      </c>
    </row>
    <row r="155" spans="1:49" x14ac:dyDescent="0.3">
      <c r="A155" s="1" t="s">
        <v>256</v>
      </c>
      <c r="B155" s="1" t="s">
        <v>257</v>
      </c>
      <c r="C155" s="1" t="s">
        <v>258</v>
      </c>
      <c r="D155" s="1" t="s">
        <v>79</v>
      </c>
      <c r="E155" s="1" t="s">
        <v>113</v>
      </c>
      <c r="F155" s="1" t="s">
        <v>246</v>
      </c>
      <c r="G155" s="1" t="s">
        <v>54</v>
      </c>
      <c r="H155" s="1" t="s">
        <v>55</v>
      </c>
      <c r="I155" s="2">
        <v>43.98</v>
      </c>
      <c r="J155" s="2">
        <v>26.33</v>
      </c>
      <c r="K155" s="2">
        <f t="shared" si="38"/>
        <v>24.560000000000002</v>
      </c>
      <c r="L155" s="2" t="b">
        <f t="shared" si="39"/>
        <v>0</v>
      </c>
      <c r="M155" s="2">
        <f t="shared" si="33"/>
        <v>24.220000000000002</v>
      </c>
      <c r="N155" s="2">
        <f t="shared" si="34"/>
        <v>0.34</v>
      </c>
      <c r="P155" s="4">
        <v>5.86</v>
      </c>
      <c r="Q155" s="5">
        <v>11585.22</v>
      </c>
      <c r="R155" s="6">
        <v>13.64</v>
      </c>
      <c r="S155" s="5">
        <v>20439.54</v>
      </c>
      <c r="T155" s="7">
        <v>2.42</v>
      </c>
      <c r="U155" s="5">
        <v>2094.5100000000002</v>
      </c>
      <c r="AB155" s="9">
        <v>1.37</v>
      </c>
      <c r="AC155" s="5">
        <v>142.28819999999999</v>
      </c>
      <c r="AD155" s="10">
        <v>0.93</v>
      </c>
      <c r="AE155" s="5">
        <v>86.931749999999994</v>
      </c>
      <c r="AN155" s="5" t="str">
        <f t="shared" si="35"/>
        <v/>
      </c>
      <c r="AO155" s="3">
        <v>0.14000000000000001</v>
      </c>
      <c r="AP155" s="5">
        <f t="shared" si="36"/>
        <v>987.00000000000011</v>
      </c>
      <c r="AR155" s="5" t="str">
        <f t="shared" si="37"/>
        <v/>
      </c>
      <c r="AS155" s="2">
        <v>0.2</v>
      </c>
      <c r="AU155" s="34">
        <f t="shared" si="41"/>
        <v>34348.48995000001</v>
      </c>
      <c r="AV155" s="40">
        <f t="shared" si="40"/>
        <v>1.0589831644628303</v>
      </c>
      <c r="AW155" s="34">
        <f t="shared" si="42"/>
        <v>1058.9831644628302</v>
      </c>
    </row>
    <row r="156" spans="1:49" x14ac:dyDescent="0.3">
      <c r="A156" s="1" t="s">
        <v>259</v>
      </c>
      <c r="B156" s="1" t="s">
        <v>260</v>
      </c>
      <c r="C156" s="1" t="s">
        <v>261</v>
      </c>
      <c r="D156" s="1" t="s">
        <v>66</v>
      </c>
      <c r="E156" s="1" t="s">
        <v>85</v>
      </c>
      <c r="F156" s="1" t="s">
        <v>246</v>
      </c>
      <c r="G156" s="1" t="s">
        <v>54</v>
      </c>
      <c r="H156" s="1" t="s">
        <v>55</v>
      </c>
      <c r="I156" s="2">
        <v>20</v>
      </c>
      <c r="J156" s="2">
        <v>18.53</v>
      </c>
      <c r="K156" s="2">
        <f t="shared" si="38"/>
        <v>17.399999999999999</v>
      </c>
      <c r="L156" s="2" t="b">
        <f t="shared" si="39"/>
        <v>0</v>
      </c>
      <c r="M156" s="2">
        <f t="shared" si="33"/>
        <v>17.399999999999999</v>
      </c>
      <c r="N156" s="2">
        <f t="shared" si="34"/>
        <v>0</v>
      </c>
      <c r="P156" s="4">
        <v>0.62</v>
      </c>
      <c r="Q156" s="5">
        <v>2145.0450000000001</v>
      </c>
      <c r="R156" s="6">
        <v>2.85</v>
      </c>
      <c r="S156" s="5">
        <v>7473.7687500000002</v>
      </c>
      <c r="T156" s="7">
        <v>2.5499999999999998</v>
      </c>
      <c r="U156" s="5">
        <v>3862.2937499999998</v>
      </c>
      <c r="V156" s="8">
        <v>1.56</v>
      </c>
      <c r="W156" s="5">
        <v>708.84449999999993</v>
      </c>
      <c r="AB156" s="9">
        <v>3.01</v>
      </c>
      <c r="AC156" s="5">
        <v>547.08254999999997</v>
      </c>
      <c r="AD156" s="10">
        <v>6.81</v>
      </c>
      <c r="AE156" s="5">
        <v>1113.9883124999999</v>
      </c>
      <c r="AN156" s="5" t="str">
        <f t="shared" si="35"/>
        <v/>
      </c>
      <c r="AP156" s="5" t="str">
        <f t="shared" si="36"/>
        <v/>
      </c>
      <c r="AR156" s="5" t="str">
        <f t="shared" si="37"/>
        <v/>
      </c>
      <c r="AU156" s="5">
        <f t="shared" si="41"/>
        <v>15851.0228625</v>
      </c>
      <c r="AV156" s="11">
        <f t="shared" si="40"/>
        <v>0.48869590410925517</v>
      </c>
      <c r="AW156" s="5">
        <f t="shared" si="42"/>
        <v>488.6959041092552</v>
      </c>
    </row>
    <row r="157" spans="1:49" x14ac:dyDescent="0.3">
      <c r="A157" s="1" t="s">
        <v>262</v>
      </c>
      <c r="B157" s="1" t="s">
        <v>255</v>
      </c>
      <c r="C157" s="1" t="s">
        <v>89</v>
      </c>
      <c r="D157" s="1" t="s">
        <v>90</v>
      </c>
      <c r="E157" s="1" t="s">
        <v>91</v>
      </c>
      <c r="F157" s="1" t="s">
        <v>246</v>
      </c>
      <c r="G157" s="1" t="s">
        <v>54</v>
      </c>
      <c r="H157" s="1" t="s">
        <v>55</v>
      </c>
      <c r="I157" s="2">
        <v>144.54</v>
      </c>
      <c r="J157" s="2">
        <v>41.4</v>
      </c>
      <c r="K157" s="2">
        <f t="shared" si="38"/>
        <v>40</v>
      </c>
      <c r="L157" s="2" t="b">
        <f t="shared" si="39"/>
        <v>0</v>
      </c>
      <c r="M157" s="2">
        <f t="shared" si="33"/>
        <v>39.78</v>
      </c>
      <c r="N157" s="2">
        <f t="shared" si="34"/>
        <v>0.22</v>
      </c>
      <c r="P157" s="4">
        <v>0.9</v>
      </c>
      <c r="Q157" s="5">
        <v>1779.3</v>
      </c>
      <c r="R157" s="6">
        <v>18.46</v>
      </c>
      <c r="S157" s="5">
        <v>30977.741249999999</v>
      </c>
      <c r="T157" s="7">
        <v>20.420000000000002</v>
      </c>
      <c r="U157" s="5">
        <v>19977.903750000001</v>
      </c>
      <c r="AN157" s="5" t="str">
        <f t="shared" si="35"/>
        <v/>
      </c>
      <c r="AO157" s="3">
        <v>0.01</v>
      </c>
      <c r="AP157" s="5">
        <f t="shared" si="36"/>
        <v>70.5</v>
      </c>
      <c r="AR157" s="5" t="str">
        <f t="shared" si="37"/>
        <v/>
      </c>
      <c r="AT157" s="2">
        <v>0.21</v>
      </c>
      <c r="AU157" s="34">
        <f t="shared" si="41"/>
        <v>52734.945</v>
      </c>
      <c r="AV157" s="40">
        <f t="shared" si="40"/>
        <v>1.6258478615847651</v>
      </c>
      <c r="AW157" s="34">
        <f t="shared" si="42"/>
        <v>1625.847861584765</v>
      </c>
    </row>
    <row r="158" spans="1:49" x14ac:dyDescent="0.3">
      <c r="A158" s="1" t="s">
        <v>262</v>
      </c>
      <c r="B158" s="1" t="s">
        <v>255</v>
      </c>
      <c r="C158" s="1" t="s">
        <v>89</v>
      </c>
      <c r="D158" s="1" t="s">
        <v>90</v>
      </c>
      <c r="E158" s="1" t="s">
        <v>62</v>
      </c>
      <c r="F158" s="1" t="s">
        <v>246</v>
      </c>
      <c r="G158" s="1" t="s">
        <v>54</v>
      </c>
      <c r="H158" s="1" t="s">
        <v>55</v>
      </c>
      <c r="I158" s="2">
        <v>144.54</v>
      </c>
      <c r="J158" s="2">
        <v>24.07</v>
      </c>
      <c r="K158" s="2">
        <f t="shared" si="38"/>
        <v>22.82</v>
      </c>
      <c r="L158" s="2" t="b">
        <f t="shared" si="39"/>
        <v>0</v>
      </c>
      <c r="M158" s="2">
        <f t="shared" si="33"/>
        <v>22.82</v>
      </c>
      <c r="N158" s="2">
        <f t="shared" si="34"/>
        <v>0</v>
      </c>
      <c r="T158" s="7">
        <v>22</v>
      </c>
      <c r="U158" s="5">
        <v>19041</v>
      </c>
      <c r="V158" s="8">
        <v>0.82</v>
      </c>
      <c r="W158" s="5">
        <v>212.91300000000001</v>
      </c>
      <c r="AN158" s="5" t="str">
        <f t="shared" si="35"/>
        <v/>
      </c>
      <c r="AP158" s="5" t="str">
        <f t="shared" si="36"/>
        <v/>
      </c>
      <c r="AR158" s="5" t="str">
        <f t="shared" si="37"/>
        <v/>
      </c>
      <c r="AU158" s="5">
        <f t="shared" si="41"/>
        <v>19253.913</v>
      </c>
      <c r="AV158" s="11">
        <f t="shared" si="40"/>
        <v>0.5936089110966003</v>
      </c>
      <c r="AW158" s="5">
        <f t="shared" si="42"/>
        <v>593.60891109660031</v>
      </c>
    </row>
    <row r="159" spans="1:49" x14ac:dyDescent="0.3">
      <c r="A159" s="1" t="s">
        <v>262</v>
      </c>
      <c r="B159" s="1" t="s">
        <v>255</v>
      </c>
      <c r="C159" s="1" t="s">
        <v>89</v>
      </c>
      <c r="D159" s="1" t="s">
        <v>90</v>
      </c>
      <c r="E159" s="1" t="s">
        <v>75</v>
      </c>
      <c r="F159" s="1" t="s">
        <v>246</v>
      </c>
      <c r="G159" s="1" t="s">
        <v>54</v>
      </c>
      <c r="H159" s="1" t="s">
        <v>55</v>
      </c>
      <c r="I159" s="2">
        <v>144.54</v>
      </c>
      <c r="J159" s="2">
        <v>37.909999999999997</v>
      </c>
      <c r="K159" s="2">
        <f t="shared" si="38"/>
        <v>14.03</v>
      </c>
      <c r="L159" s="2" t="b">
        <f t="shared" si="39"/>
        <v>0</v>
      </c>
      <c r="M159" s="2">
        <f t="shared" si="33"/>
        <v>14.03</v>
      </c>
      <c r="N159" s="2">
        <f t="shared" si="34"/>
        <v>0</v>
      </c>
      <c r="T159" s="7">
        <v>1.34</v>
      </c>
      <c r="U159" s="5">
        <v>1159.77</v>
      </c>
      <c r="V159" s="8">
        <v>12.69</v>
      </c>
      <c r="W159" s="5">
        <v>3641.591249999999</v>
      </c>
      <c r="AN159" s="5" t="str">
        <f t="shared" si="35"/>
        <v/>
      </c>
      <c r="AP159" s="5" t="str">
        <f t="shared" si="36"/>
        <v/>
      </c>
      <c r="AR159" s="5" t="str">
        <f t="shared" si="37"/>
        <v/>
      </c>
      <c r="AU159" s="34">
        <f t="shared" si="41"/>
        <v>4801.361249999999</v>
      </c>
      <c r="AV159" s="40">
        <f t="shared" si="40"/>
        <v>0.1480286538842214</v>
      </c>
      <c r="AW159" s="34">
        <f t="shared" si="42"/>
        <v>148.0286538842214</v>
      </c>
    </row>
    <row r="160" spans="1:49" x14ac:dyDescent="0.3">
      <c r="A160" s="1" t="s">
        <v>262</v>
      </c>
      <c r="B160" s="1" t="s">
        <v>255</v>
      </c>
      <c r="C160" s="1" t="s">
        <v>89</v>
      </c>
      <c r="D160" s="1" t="s">
        <v>90</v>
      </c>
      <c r="E160" s="1" t="s">
        <v>85</v>
      </c>
      <c r="F160" s="1" t="s">
        <v>246</v>
      </c>
      <c r="G160" s="1" t="s">
        <v>54</v>
      </c>
      <c r="H160" s="1" t="s">
        <v>55</v>
      </c>
      <c r="I160" s="2">
        <v>144.54</v>
      </c>
      <c r="J160" s="2">
        <v>20.99</v>
      </c>
      <c r="K160" s="2">
        <f t="shared" si="38"/>
        <v>20.399999999999999</v>
      </c>
      <c r="L160" s="2" t="b">
        <f t="shared" si="39"/>
        <v>0</v>
      </c>
      <c r="M160" s="2">
        <f t="shared" si="33"/>
        <v>20.399999999999999</v>
      </c>
      <c r="N160" s="2">
        <f t="shared" si="34"/>
        <v>0</v>
      </c>
      <c r="P160" s="4">
        <v>2.5099999999999998</v>
      </c>
      <c r="Q160" s="5">
        <v>8683.9724999999999</v>
      </c>
      <c r="R160" s="6">
        <v>6.0699999999999994</v>
      </c>
      <c r="S160" s="5">
        <v>15569.415000000001</v>
      </c>
      <c r="T160" s="7">
        <v>10.039999999999999</v>
      </c>
      <c r="U160" s="5">
        <v>14784.903749999999</v>
      </c>
      <c r="V160" s="8">
        <v>1.78</v>
      </c>
      <c r="W160" s="5">
        <v>758.17799999999988</v>
      </c>
      <c r="AN160" s="5" t="str">
        <f t="shared" si="35"/>
        <v/>
      </c>
      <c r="AP160" s="5" t="str">
        <f t="shared" si="36"/>
        <v/>
      </c>
      <c r="AR160" s="5" t="str">
        <f t="shared" si="37"/>
        <v/>
      </c>
      <c r="AU160" s="5">
        <f t="shared" si="41"/>
        <v>39796.469250000002</v>
      </c>
      <c r="AV160" s="11">
        <f t="shared" si="40"/>
        <v>1.2269474146362789</v>
      </c>
      <c r="AW160" s="5">
        <f t="shared" si="42"/>
        <v>1226.9474146362788</v>
      </c>
    </row>
    <row r="161" spans="1:49" x14ac:dyDescent="0.3">
      <c r="A161" s="1" t="s">
        <v>262</v>
      </c>
      <c r="B161" s="1" t="s">
        <v>255</v>
      </c>
      <c r="C161" s="1" t="s">
        <v>89</v>
      </c>
      <c r="D161" s="1" t="s">
        <v>90</v>
      </c>
      <c r="E161" s="1" t="s">
        <v>87</v>
      </c>
      <c r="F161" s="1" t="s">
        <v>246</v>
      </c>
      <c r="G161" s="1" t="s">
        <v>54</v>
      </c>
      <c r="H161" s="1" t="s">
        <v>55</v>
      </c>
      <c r="I161" s="2">
        <v>144.54</v>
      </c>
      <c r="J161" s="2">
        <v>19.350000000000001</v>
      </c>
      <c r="K161" s="2">
        <f t="shared" si="38"/>
        <v>19.350000000000001</v>
      </c>
      <c r="L161" s="2" t="b">
        <f t="shared" si="39"/>
        <v>0</v>
      </c>
      <c r="M161" s="2">
        <f t="shared" si="33"/>
        <v>17.560000000000002</v>
      </c>
      <c r="N161" s="2">
        <f t="shared" si="34"/>
        <v>1.79</v>
      </c>
      <c r="P161" s="4">
        <v>3.66</v>
      </c>
      <c r="Q161" s="5">
        <v>9548.91</v>
      </c>
      <c r="R161" s="6">
        <v>13.9</v>
      </c>
      <c r="S161" s="5">
        <v>24144.581249999999</v>
      </c>
      <c r="AN161" s="5" t="str">
        <f t="shared" si="35"/>
        <v/>
      </c>
      <c r="AO161" s="3">
        <v>0.73000000000000009</v>
      </c>
      <c r="AP161" s="5">
        <f t="shared" si="36"/>
        <v>5146.5000000000009</v>
      </c>
      <c r="AR161" s="5" t="str">
        <f t="shared" si="37"/>
        <v/>
      </c>
      <c r="AS161" s="2">
        <v>1.06</v>
      </c>
      <c r="AU161" s="34">
        <f t="shared" si="41"/>
        <v>33693.491249999999</v>
      </c>
      <c r="AV161" s="40">
        <f t="shared" si="40"/>
        <v>1.0387891880448059</v>
      </c>
      <c r="AW161" s="34">
        <f t="shared" si="42"/>
        <v>1038.789188044806</v>
      </c>
    </row>
    <row r="162" spans="1:49" x14ac:dyDescent="0.3">
      <c r="A162" s="1" t="s">
        <v>263</v>
      </c>
      <c r="B162" s="1" t="s">
        <v>264</v>
      </c>
      <c r="C162" s="1" t="s">
        <v>265</v>
      </c>
      <c r="D162" s="1" t="s">
        <v>79</v>
      </c>
      <c r="E162" s="1" t="s">
        <v>62</v>
      </c>
      <c r="F162" s="1" t="s">
        <v>246</v>
      </c>
      <c r="G162" s="1" t="s">
        <v>54</v>
      </c>
      <c r="H162" s="1" t="s">
        <v>55</v>
      </c>
      <c r="I162" s="2">
        <v>15.6</v>
      </c>
      <c r="J162" s="2">
        <v>15</v>
      </c>
      <c r="K162" s="2">
        <f t="shared" si="38"/>
        <v>15</v>
      </c>
      <c r="L162" s="2" t="b">
        <f t="shared" si="39"/>
        <v>0</v>
      </c>
      <c r="M162" s="2">
        <f t="shared" si="33"/>
        <v>15</v>
      </c>
      <c r="N162" s="2">
        <f t="shared" si="34"/>
        <v>0</v>
      </c>
      <c r="T162" s="7">
        <v>9.24</v>
      </c>
      <c r="U162" s="5">
        <v>7997.22</v>
      </c>
      <c r="V162" s="8">
        <v>1.44</v>
      </c>
      <c r="W162" s="5">
        <v>373.89600000000002</v>
      </c>
      <c r="AB162" s="9">
        <v>4.32</v>
      </c>
      <c r="AC162" s="5">
        <v>448.67520000000002</v>
      </c>
      <c r="AN162" s="5" t="str">
        <f t="shared" si="35"/>
        <v/>
      </c>
      <c r="AP162" s="5" t="str">
        <f t="shared" si="36"/>
        <v/>
      </c>
      <c r="AR162" s="5" t="str">
        <f t="shared" si="37"/>
        <v/>
      </c>
      <c r="AU162" s="5">
        <f t="shared" si="41"/>
        <v>8819.7911999999997</v>
      </c>
      <c r="AV162" s="11">
        <f t="shared" si="40"/>
        <v>0.27191909770919698</v>
      </c>
      <c r="AW162" s="5">
        <f t="shared" si="42"/>
        <v>271.91909770919699</v>
      </c>
    </row>
    <row r="163" spans="1:49" x14ac:dyDescent="0.3">
      <c r="A163" s="1" t="s">
        <v>266</v>
      </c>
      <c r="B163" s="1" t="s">
        <v>267</v>
      </c>
      <c r="C163" s="1" t="s">
        <v>268</v>
      </c>
      <c r="D163" s="1" t="s">
        <v>79</v>
      </c>
      <c r="E163" s="1" t="s">
        <v>68</v>
      </c>
      <c r="F163" s="1" t="s">
        <v>246</v>
      </c>
      <c r="G163" s="1" t="s">
        <v>54</v>
      </c>
      <c r="H163" s="1" t="s">
        <v>55</v>
      </c>
      <c r="I163" s="2">
        <v>80</v>
      </c>
      <c r="J163" s="2">
        <v>39.11</v>
      </c>
      <c r="K163" s="2">
        <f t="shared" si="38"/>
        <v>34.729999999999997</v>
      </c>
      <c r="L163" s="2" t="b">
        <f t="shared" si="39"/>
        <v>0</v>
      </c>
      <c r="M163" s="2">
        <f t="shared" si="33"/>
        <v>34.729999999999997</v>
      </c>
      <c r="N163" s="2">
        <f t="shared" si="34"/>
        <v>0</v>
      </c>
      <c r="T163" s="7">
        <v>17.010000000000002</v>
      </c>
      <c r="U163" s="5">
        <v>14722.155000000001</v>
      </c>
      <c r="V163" s="8">
        <v>8.02</v>
      </c>
      <c r="W163" s="5">
        <v>2082.393</v>
      </c>
      <c r="AB163" s="9">
        <v>7.77</v>
      </c>
      <c r="AC163" s="5">
        <v>806.99220000000003</v>
      </c>
      <c r="AD163" s="10">
        <v>1.93</v>
      </c>
      <c r="AE163" s="5">
        <v>180.40674999999999</v>
      </c>
      <c r="AN163" s="5" t="str">
        <f t="shared" si="35"/>
        <v/>
      </c>
      <c r="AP163" s="5" t="str">
        <f t="shared" si="36"/>
        <v/>
      </c>
      <c r="AR163" s="5" t="str">
        <f t="shared" si="37"/>
        <v/>
      </c>
      <c r="AU163" s="34">
        <f t="shared" si="41"/>
        <v>17791.946950000001</v>
      </c>
      <c r="AV163" s="40">
        <f t="shared" si="40"/>
        <v>0.54853567974873374</v>
      </c>
      <c r="AW163" s="34">
        <f t="shared" si="42"/>
        <v>548.53567974873374</v>
      </c>
    </row>
    <row r="164" spans="1:49" x14ac:dyDescent="0.3">
      <c r="A164" s="1" t="s">
        <v>266</v>
      </c>
      <c r="B164" s="1" t="s">
        <v>267</v>
      </c>
      <c r="C164" s="1" t="s">
        <v>268</v>
      </c>
      <c r="D164" s="1" t="s">
        <v>79</v>
      </c>
      <c r="E164" s="1" t="s">
        <v>56</v>
      </c>
      <c r="F164" s="1" t="s">
        <v>246</v>
      </c>
      <c r="G164" s="1" t="s">
        <v>54</v>
      </c>
      <c r="H164" s="1" t="s">
        <v>55</v>
      </c>
      <c r="I164" s="2">
        <v>80</v>
      </c>
      <c r="J164" s="2">
        <v>41.73</v>
      </c>
      <c r="K164" s="2">
        <f t="shared" si="38"/>
        <v>39.989999999999995</v>
      </c>
      <c r="L164" s="2" t="b">
        <f t="shared" si="39"/>
        <v>0</v>
      </c>
      <c r="M164" s="2">
        <f t="shared" si="33"/>
        <v>32.589999999999996</v>
      </c>
      <c r="N164" s="2">
        <f t="shared" si="34"/>
        <v>7.4</v>
      </c>
      <c r="P164" s="4">
        <v>5.81</v>
      </c>
      <c r="Q164" s="5">
        <v>11486.37</v>
      </c>
      <c r="R164" s="6">
        <v>12.48</v>
      </c>
      <c r="S164" s="5">
        <v>18701.28</v>
      </c>
      <c r="T164" s="7">
        <v>13.94</v>
      </c>
      <c r="U164" s="5">
        <v>12065.07</v>
      </c>
      <c r="V164" s="8">
        <v>0.36</v>
      </c>
      <c r="W164" s="5">
        <v>93.47399999999999</v>
      </c>
      <c r="AN164" s="5" t="str">
        <f t="shared" si="35"/>
        <v/>
      </c>
      <c r="AO164" s="3">
        <v>0.5</v>
      </c>
      <c r="AP164" s="5">
        <f t="shared" si="36"/>
        <v>3525</v>
      </c>
      <c r="AR164" s="5" t="str">
        <f t="shared" si="37"/>
        <v/>
      </c>
      <c r="AS164" s="2">
        <v>0.85</v>
      </c>
      <c r="AT164" s="2">
        <v>6.05</v>
      </c>
      <c r="AU164" s="5">
        <f t="shared" si="41"/>
        <v>42346.194000000003</v>
      </c>
      <c r="AV164" s="11">
        <f t="shared" si="40"/>
        <v>1.3055568553480734</v>
      </c>
      <c r="AW164" s="5">
        <f t="shared" si="42"/>
        <v>1305.5568553480734</v>
      </c>
    </row>
    <row r="165" spans="1:49" x14ac:dyDescent="0.3">
      <c r="A165" s="1" t="s">
        <v>269</v>
      </c>
      <c r="B165" s="1" t="s">
        <v>331</v>
      </c>
      <c r="C165" s="1" t="s">
        <v>118</v>
      </c>
      <c r="D165" s="1" t="s">
        <v>66</v>
      </c>
      <c r="E165" s="1" t="s">
        <v>52</v>
      </c>
      <c r="F165" s="1" t="s">
        <v>246</v>
      </c>
      <c r="G165" s="1" t="s">
        <v>54</v>
      </c>
      <c r="H165" s="1" t="s">
        <v>55</v>
      </c>
      <c r="I165" s="2">
        <v>80</v>
      </c>
      <c r="J165" s="2">
        <v>40.409999999999997</v>
      </c>
      <c r="K165" s="2">
        <f t="shared" si="38"/>
        <v>40</v>
      </c>
      <c r="L165" s="2" t="b">
        <f t="shared" si="39"/>
        <v>0</v>
      </c>
      <c r="M165" s="2">
        <f t="shared" si="33"/>
        <v>35.94</v>
      </c>
      <c r="N165" s="2">
        <f t="shared" si="34"/>
        <v>4.0600000000000005</v>
      </c>
      <c r="P165" s="4">
        <v>14.04</v>
      </c>
      <c r="Q165" s="5">
        <v>27757.08</v>
      </c>
      <c r="R165" s="6">
        <v>19.739999999999998</v>
      </c>
      <c r="S165" s="5">
        <v>29580.39</v>
      </c>
      <c r="T165" s="7">
        <v>2.16</v>
      </c>
      <c r="U165" s="5">
        <v>1869.48</v>
      </c>
      <c r="AN165" s="5" t="str">
        <f t="shared" si="35"/>
        <v/>
      </c>
      <c r="AO165" s="3">
        <v>1.6</v>
      </c>
      <c r="AP165" s="5">
        <f t="shared" si="36"/>
        <v>11280</v>
      </c>
      <c r="AR165" s="5" t="str">
        <f t="shared" si="37"/>
        <v/>
      </c>
      <c r="AS165" s="2">
        <v>2.46</v>
      </c>
      <c r="AU165" s="34">
        <f t="shared" si="41"/>
        <v>59206.950000000004</v>
      </c>
      <c r="AV165" s="40">
        <f t="shared" si="40"/>
        <v>1.8253833970710713</v>
      </c>
      <c r="AW165" s="34">
        <f t="shared" si="42"/>
        <v>1825.3833970710714</v>
      </c>
    </row>
    <row r="166" spans="1:49" x14ac:dyDescent="0.3">
      <c r="A166" s="1" t="s">
        <v>269</v>
      </c>
      <c r="B166" s="1" t="s">
        <v>331</v>
      </c>
      <c r="C166" s="1" t="s">
        <v>118</v>
      </c>
      <c r="D166" s="1" t="s">
        <v>66</v>
      </c>
      <c r="E166" s="1" t="s">
        <v>67</v>
      </c>
      <c r="F166" s="1" t="s">
        <v>246</v>
      </c>
      <c r="G166" s="1" t="s">
        <v>54</v>
      </c>
      <c r="H166" s="1" t="s">
        <v>55</v>
      </c>
      <c r="I166" s="2">
        <v>80</v>
      </c>
      <c r="J166" s="2">
        <v>37.6</v>
      </c>
      <c r="K166" s="2">
        <f t="shared" si="38"/>
        <v>36.569999999999993</v>
      </c>
      <c r="L166" s="2" t="b">
        <f t="shared" si="39"/>
        <v>0</v>
      </c>
      <c r="M166" s="2">
        <f t="shared" si="33"/>
        <v>36.129999999999995</v>
      </c>
      <c r="N166" s="2">
        <f t="shared" si="34"/>
        <v>0.44000000000000006</v>
      </c>
      <c r="R166" s="6">
        <v>14.04</v>
      </c>
      <c r="S166" s="5">
        <v>21038.94</v>
      </c>
      <c r="T166" s="7">
        <v>22.09</v>
      </c>
      <c r="U166" s="5">
        <v>19118.895</v>
      </c>
      <c r="AN166" s="5" t="str">
        <f t="shared" si="35"/>
        <v/>
      </c>
      <c r="AO166" s="3">
        <v>0.17</v>
      </c>
      <c r="AP166" s="5">
        <f t="shared" si="36"/>
        <v>1198.5</v>
      </c>
      <c r="AR166" s="5" t="str">
        <f t="shared" si="37"/>
        <v/>
      </c>
      <c r="AS166" s="2">
        <v>0.27</v>
      </c>
      <c r="AU166" s="5">
        <f t="shared" si="41"/>
        <v>40157.834999999999</v>
      </c>
      <c r="AV166" s="11">
        <f t="shared" si="40"/>
        <v>1.2380885229068472</v>
      </c>
      <c r="AW166" s="5">
        <f t="shared" si="42"/>
        <v>1238.0885229068472</v>
      </c>
    </row>
    <row r="167" spans="1:49" x14ac:dyDescent="0.3">
      <c r="A167" s="1" t="s">
        <v>270</v>
      </c>
      <c r="B167" s="1" t="s">
        <v>271</v>
      </c>
      <c r="C167" s="1" t="s">
        <v>272</v>
      </c>
      <c r="D167" s="1" t="s">
        <v>79</v>
      </c>
      <c r="E167" s="1" t="s">
        <v>143</v>
      </c>
      <c r="F167" s="1" t="s">
        <v>273</v>
      </c>
      <c r="G167" s="1" t="s">
        <v>54</v>
      </c>
      <c r="H167" s="1" t="s">
        <v>55</v>
      </c>
      <c r="I167" s="2">
        <v>76.37</v>
      </c>
      <c r="J167" s="2">
        <v>35.82</v>
      </c>
      <c r="K167" s="2">
        <f t="shared" si="38"/>
        <v>20.020000000000003</v>
      </c>
      <c r="L167" s="2" t="b">
        <f t="shared" si="39"/>
        <v>0</v>
      </c>
      <c r="M167" s="2">
        <f t="shared" si="33"/>
        <v>20.020000000000003</v>
      </c>
      <c r="N167" s="2">
        <f t="shared" si="34"/>
        <v>0</v>
      </c>
      <c r="T167" s="7">
        <v>0.3</v>
      </c>
      <c r="U167" s="5">
        <v>454.38749999999999</v>
      </c>
      <c r="AB167" s="9">
        <v>1.55</v>
      </c>
      <c r="AC167" s="5">
        <v>281.72025000000002</v>
      </c>
      <c r="AG167" s="2">
        <v>18.170000000000002</v>
      </c>
      <c r="AH167" s="5">
        <v>2955.4458125000001</v>
      </c>
      <c r="AN167" s="5" t="str">
        <f t="shared" si="35"/>
        <v/>
      </c>
      <c r="AP167" s="5" t="str">
        <f t="shared" si="36"/>
        <v/>
      </c>
      <c r="AR167" s="5" t="str">
        <f t="shared" si="37"/>
        <v/>
      </c>
      <c r="AU167" s="34">
        <f t="shared" si="41"/>
        <v>3691.5535625000002</v>
      </c>
      <c r="AV167" s="40">
        <f t="shared" si="40"/>
        <v>0.11381266189840998</v>
      </c>
      <c r="AW167" s="34">
        <f t="shared" si="42"/>
        <v>113.81266189840998</v>
      </c>
    </row>
    <row r="168" spans="1:49" x14ac:dyDescent="0.3">
      <c r="A168" s="1" t="s">
        <v>270</v>
      </c>
      <c r="B168" s="1" t="s">
        <v>271</v>
      </c>
      <c r="C168" s="1" t="s">
        <v>272</v>
      </c>
      <c r="D168" s="1" t="s">
        <v>79</v>
      </c>
      <c r="E168" s="1" t="s">
        <v>99</v>
      </c>
      <c r="F168" s="1" t="s">
        <v>273</v>
      </c>
      <c r="G168" s="1" t="s">
        <v>54</v>
      </c>
      <c r="H168" s="1" t="s">
        <v>55</v>
      </c>
      <c r="I168" s="2">
        <v>76.37</v>
      </c>
      <c r="J168" s="2">
        <v>40</v>
      </c>
      <c r="K168" s="2">
        <f t="shared" si="38"/>
        <v>2.4</v>
      </c>
      <c r="L168" s="2" t="b">
        <f t="shared" si="39"/>
        <v>0</v>
      </c>
      <c r="M168" s="2">
        <f t="shared" si="33"/>
        <v>2.4</v>
      </c>
      <c r="N168" s="2">
        <f t="shared" si="34"/>
        <v>0</v>
      </c>
      <c r="AG168" s="2">
        <v>2.4</v>
      </c>
      <c r="AH168" s="5">
        <v>392.59500000000003</v>
      </c>
      <c r="AN168" s="5" t="str">
        <f t="shared" si="35"/>
        <v/>
      </c>
      <c r="AP168" s="5" t="str">
        <f t="shared" si="36"/>
        <v/>
      </c>
      <c r="AR168" s="5" t="str">
        <f t="shared" si="37"/>
        <v/>
      </c>
      <c r="AU168" s="5">
        <f t="shared" si="41"/>
        <v>392.59500000000003</v>
      </c>
      <c r="AV168" s="11">
        <f t="shared" si="40"/>
        <v>1.2103923522037823E-2</v>
      </c>
      <c r="AW168" s="5">
        <f t="shared" si="42"/>
        <v>12.103923522037825</v>
      </c>
    </row>
    <row r="169" spans="1:49" x14ac:dyDescent="0.3">
      <c r="A169" s="1" t="s">
        <v>274</v>
      </c>
      <c r="B169" s="1" t="s">
        <v>275</v>
      </c>
      <c r="C169" s="1" t="s">
        <v>276</v>
      </c>
      <c r="D169" s="1" t="s">
        <v>79</v>
      </c>
      <c r="E169" s="1" t="s">
        <v>98</v>
      </c>
      <c r="F169" s="1" t="s">
        <v>273</v>
      </c>
      <c r="G169" s="1" t="s">
        <v>54</v>
      </c>
      <c r="H169" s="1" t="s">
        <v>55</v>
      </c>
      <c r="I169" s="2">
        <v>20.12</v>
      </c>
      <c r="J169" s="2">
        <v>19.36</v>
      </c>
      <c r="K169" s="2">
        <f t="shared" si="38"/>
        <v>13.920000000000002</v>
      </c>
      <c r="L169" s="2" t="b">
        <f t="shared" si="39"/>
        <v>0</v>
      </c>
      <c r="M169" s="2">
        <f t="shared" si="33"/>
        <v>13.920000000000002</v>
      </c>
      <c r="N169" s="2">
        <f t="shared" si="34"/>
        <v>0</v>
      </c>
      <c r="R169" s="6">
        <v>4.67</v>
      </c>
      <c r="S169" s="5">
        <v>12246.491249999999</v>
      </c>
      <c r="T169" s="7">
        <v>6.56</v>
      </c>
      <c r="U169" s="5">
        <v>9935.9399999999987</v>
      </c>
      <c r="V169" s="8">
        <v>0.65</v>
      </c>
      <c r="W169" s="5">
        <v>295.35187499999989</v>
      </c>
      <c r="AB169" s="9">
        <v>1.23</v>
      </c>
      <c r="AC169" s="5">
        <v>223.55865</v>
      </c>
      <c r="AD169" s="10">
        <v>0.81</v>
      </c>
      <c r="AE169" s="5">
        <v>132.50081249999999</v>
      </c>
      <c r="AN169" s="5" t="str">
        <f t="shared" si="35"/>
        <v/>
      </c>
      <c r="AP169" s="5" t="str">
        <f t="shared" si="36"/>
        <v/>
      </c>
      <c r="AR169" s="5" t="str">
        <f t="shared" si="37"/>
        <v/>
      </c>
      <c r="AU169" s="34">
        <f t="shared" si="41"/>
        <v>22833.842587499996</v>
      </c>
      <c r="AV169" s="40">
        <f t="shared" si="40"/>
        <v>0.70398014338784276</v>
      </c>
      <c r="AW169" s="34">
        <f t="shared" si="42"/>
        <v>703.98014338784276</v>
      </c>
    </row>
    <row r="170" spans="1:49" x14ac:dyDescent="0.3">
      <c r="A170" s="1" t="s">
        <v>277</v>
      </c>
      <c r="B170" s="1" t="s">
        <v>278</v>
      </c>
      <c r="C170" s="1" t="s">
        <v>279</v>
      </c>
      <c r="D170" s="1" t="s">
        <v>66</v>
      </c>
      <c r="E170" s="1" t="s">
        <v>98</v>
      </c>
      <c r="F170" s="1" t="s">
        <v>273</v>
      </c>
      <c r="G170" s="1" t="s">
        <v>54</v>
      </c>
      <c r="H170" s="1" t="s">
        <v>55</v>
      </c>
      <c r="I170" s="2">
        <v>59.88</v>
      </c>
      <c r="J170" s="2">
        <v>19.36</v>
      </c>
      <c r="K170" s="2">
        <f t="shared" si="38"/>
        <v>15.73</v>
      </c>
      <c r="L170" s="2" t="b">
        <f t="shared" si="39"/>
        <v>0</v>
      </c>
      <c r="M170" s="2">
        <f t="shared" si="33"/>
        <v>15.73</v>
      </c>
      <c r="N170" s="2">
        <f t="shared" si="34"/>
        <v>0</v>
      </c>
      <c r="T170" s="7">
        <v>15.3</v>
      </c>
      <c r="U170" s="5">
        <v>23173.762500000001</v>
      </c>
      <c r="V170" s="8">
        <v>0.37</v>
      </c>
      <c r="W170" s="5">
        <v>168.12337500000001</v>
      </c>
      <c r="AG170" s="2">
        <v>0.06</v>
      </c>
      <c r="AH170" s="5">
        <v>9.8148749999999989</v>
      </c>
      <c r="AN170" s="5" t="str">
        <f t="shared" si="35"/>
        <v/>
      </c>
      <c r="AP170" s="5" t="str">
        <f t="shared" si="36"/>
        <v/>
      </c>
      <c r="AR170" s="5" t="str">
        <f t="shared" si="37"/>
        <v/>
      </c>
      <c r="AU170" s="5">
        <f t="shared" si="41"/>
        <v>23351.70075</v>
      </c>
      <c r="AV170" s="11">
        <f t="shared" si="40"/>
        <v>0.71994600029932432</v>
      </c>
      <c r="AW170" s="5">
        <f t="shared" si="42"/>
        <v>719.94600029932428</v>
      </c>
    </row>
    <row r="171" spans="1:49" x14ac:dyDescent="0.3">
      <c r="A171" s="1" t="s">
        <v>280</v>
      </c>
      <c r="B171" s="1" t="s">
        <v>281</v>
      </c>
      <c r="C171" s="1" t="s">
        <v>282</v>
      </c>
      <c r="D171" s="1" t="s">
        <v>79</v>
      </c>
      <c r="E171" s="1" t="s">
        <v>52</v>
      </c>
      <c r="F171" s="1" t="s">
        <v>273</v>
      </c>
      <c r="G171" s="1" t="s">
        <v>54</v>
      </c>
      <c r="H171" s="1" t="s">
        <v>55</v>
      </c>
      <c r="I171" s="2">
        <v>130</v>
      </c>
      <c r="J171" s="2">
        <v>39.270000000000003</v>
      </c>
      <c r="K171" s="2">
        <f t="shared" si="38"/>
        <v>11.99</v>
      </c>
      <c r="L171" s="2" t="b">
        <f t="shared" si="39"/>
        <v>0</v>
      </c>
      <c r="M171" s="2">
        <f t="shared" si="33"/>
        <v>11.99</v>
      </c>
      <c r="N171" s="2">
        <f t="shared" si="34"/>
        <v>0</v>
      </c>
      <c r="R171" s="6">
        <v>4.71</v>
      </c>
      <c r="S171" s="5">
        <v>12351.38625</v>
      </c>
      <c r="T171" s="7">
        <v>2.69</v>
      </c>
      <c r="U171" s="5">
        <v>4074.3412499999999</v>
      </c>
      <c r="V171" s="8">
        <v>0.82</v>
      </c>
      <c r="W171" s="5">
        <v>372.59774999999991</v>
      </c>
      <c r="AB171" s="9">
        <v>1.78</v>
      </c>
      <c r="AC171" s="5">
        <v>323.52390000000003</v>
      </c>
      <c r="AD171" s="10">
        <v>1.99</v>
      </c>
      <c r="AE171" s="5">
        <v>325.52668749999998</v>
      </c>
      <c r="AN171" s="5" t="str">
        <f t="shared" si="35"/>
        <v/>
      </c>
      <c r="AP171" s="5" t="str">
        <f t="shared" si="36"/>
        <v/>
      </c>
      <c r="AR171" s="5" t="str">
        <f t="shared" si="37"/>
        <v/>
      </c>
      <c r="AU171" s="34">
        <f t="shared" si="41"/>
        <v>17447.375837500003</v>
      </c>
      <c r="AV171" s="40">
        <f t="shared" si="40"/>
        <v>0.53791235954953742</v>
      </c>
      <c r="AW171" s="34">
        <f t="shared" si="42"/>
        <v>537.91235954953743</v>
      </c>
    </row>
    <row r="172" spans="1:49" x14ac:dyDescent="0.3">
      <c r="A172" s="1" t="s">
        <v>283</v>
      </c>
      <c r="B172" s="1" t="s">
        <v>284</v>
      </c>
      <c r="C172" s="1" t="s">
        <v>285</v>
      </c>
      <c r="D172" s="1" t="s">
        <v>79</v>
      </c>
      <c r="E172" s="1" t="s">
        <v>99</v>
      </c>
      <c r="F172" s="1" t="s">
        <v>286</v>
      </c>
      <c r="G172" s="1" t="s">
        <v>54</v>
      </c>
      <c r="H172" s="1" t="s">
        <v>55</v>
      </c>
      <c r="I172" s="2">
        <v>20</v>
      </c>
      <c r="J172" s="2">
        <v>18.809999999999999</v>
      </c>
      <c r="K172" s="2">
        <f t="shared" si="38"/>
        <v>0.79</v>
      </c>
      <c r="L172" s="2" t="b">
        <f t="shared" si="39"/>
        <v>0</v>
      </c>
      <c r="M172" s="2">
        <f t="shared" si="33"/>
        <v>0.79</v>
      </c>
      <c r="N172" s="2">
        <f t="shared" si="34"/>
        <v>0</v>
      </c>
      <c r="V172" s="8">
        <v>0.79</v>
      </c>
      <c r="W172" s="5">
        <v>205.12350000000001</v>
      </c>
      <c r="AN172" s="5" t="str">
        <f t="shared" si="35"/>
        <v/>
      </c>
      <c r="AP172" s="5" t="str">
        <f t="shared" si="36"/>
        <v/>
      </c>
      <c r="AR172" s="5" t="str">
        <f t="shared" si="37"/>
        <v/>
      </c>
      <c r="AU172" s="5">
        <f t="shared" si="41"/>
        <v>205.12350000000001</v>
      </c>
      <c r="AV172" s="11">
        <f t="shared" si="40"/>
        <v>6.3240722795061717E-3</v>
      </c>
      <c r="AW172" s="5">
        <f t="shared" si="42"/>
        <v>6.3240722795061712</v>
      </c>
    </row>
    <row r="173" spans="1:49" x14ac:dyDescent="0.3">
      <c r="A173" s="1" t="s">
        <v>287</v>
      </c>
      <c r="B173" s="1" t="s">
        <v>288</v>
      </c>
      <c r="C173" s="1" t="s">
        <v>289</v>
      </c>
      <c r="D173" s="1" t="s">
        <v>79</v>
      </c>
      <c r="E173" s="1" t="s">
        <v>143</v>
      </c>
      <c r="F173" s="1" t="s">
        <v>286</v>
      </c>
      <c r="G173" s="1" t="s">
        <v>54</v>
      </c>
      <c r="H173" s="1" t="s">
        <v>290</v>
      </c>
      <c r="I173" s="2">
        <v>2.2000000000000002</v>
      </c>
      <c r="J173" s="2">
        <v>1.95</v>
      </c>
      <c r="K173" s="2">
        <f t="shared" si="38"/>
        <v>1.94</v>
      </c>
      <c r="L173" s="2" t="b">
        <f t="shared" si="39"/>
        <v>0</v>
      </c>
      <c r="M173" s="2">
        <f t="shared" si="33"/>
        <v>1.94</v>
      </c>
      <c r="N173" s="2">
        <f t="shared" si="34"/>
        <v>0</v>
      </c>
      <c r="AB173" s="9">
        <v>0.35</v>
      </c>
      <c r="AC173" s="5">
        <v>36.350999999999999</v>
      </c>
      <c r="AD173" s="10">
        <v>1.59</v>
      </c>
      <c r="AE173" s="5">
        <v>148.62524999999999</v>
      </c>
      <c r="AN173" s="5" t="str">
        <f t="shared" si="35"/>
        <v/>
      </c>
      <c r="AP173" s="5" t="str">
        <f t="shared" si="36"/>
        <v/>
      </c>
      <c r="AR173" s="5" t="str">
        <f t="shared" si="37"/>
        <v/>
      </c>
      <c r="AU173" s="34">
        <f t="shared" si="41"/>
        <v>184.97624999999999</v>
      </c>
      <c r="AV173" s="40">
        <f t="shared" si="40"/>
        <v>5.7029212888430785E-3</v>
      </c>
      <c r="AW173" s="34">
        <f t="shared" si="42"/>
        <v>5.7029212888430791</v>
      </c>
    </row>
    <row r="174" spans="1:49" x14ac:dyDescent="0.3">
      <c r="A174" s="1" t="s">
        <v>291</v>
      </c>
      <c r="B174" s="1" t="s">
        <v>292</v>
      </c>
      <c r="C174" s="1" t="s">
        <v>293</v>
      </c>
      <c r="D174" s="1" t="s">
        <v>79</v>
      </c>
      <c r="E174" s="1" t="s">
        <v>143</v>
      </c>
      <c r="F174" s="1" t="s">
        <v>286</v>
      </c>
      <c r="G174" s="1" t="s">
        <v>54</v>
      </c>
      <c r="H174" s="1" t="s">
        <v>290</v>
      </c>
      <c r="I174" s="2">
        <v>2.25</v>
      </c>
      <c r="J174" s="2">
        <v>2</v>
      </c>
      <c r="K174" s="2">
        <f t="shared" si="38"/>
        <v>2</v>
      </c>
      <c r="L174" s="2" t="b">
        <f t="shared" si="39"/>
        <v>0</v>
      </c>
      <c r="M174" s="2">
        <f t="shared" si="33"/>
        <v>2</v>
      </c>
      <c r="N174" s="2">
        <f t="shared" si="34"/>
        <v>0</v>
      </c>
      <c r="AB174" s="9">
        <v>0.35</v>
      </c>
      <c r="AC174" s="5">
        <v>36.350999999999999</v>
      </c>
      <c r="AD174" s="10">
        <v>1.65</v>
      </c>
      <c r="AE174" s="5">
        <v>154.23374999999999</v>
      </c>
      <c r="AN174" s="5" t="str">
        <f t="shared" si="35"/>
        <v/>
      </c>
      <c r="AP174" s="5" t="str">
        <f t="shared" si="36"/>
        <v/>
      </c>
      <c r="AR174" s="5" t="str">
        <f t="shared" si="37"/>
        <v/>
      </c>
      <c r="AU174" s="5">
        <f t="shared" si="41"/>
        <v>190.58474999999999</v>
      </c>
      <c r="AV174" s="11">
        <f t="shared" si="40"/>
        <v>5.8758344820150476E-3</v>
      </c>
      <c r="AW174" s="5">
        <f t="shared" si="42"/>
        <v>5.8758344820150477</v>
      </c>
    </row>
    <row r="175" spans="1:49" x14ac:dyDescent="0.3">
      <c r="A175" s="1" t="s">
        <v>294</v>
      </c>
      <c r="B175" s="1" t="s">
        <v>331</v>
      </c>
      <c r="C175" s="1" t="s">
        <v>118</v>
      </c>
      <c r="D175" s="1" t="s">
        <v>66</v>
      </c>
      <c r="E175" s="1" t="s">
        <v>143</v>
      </c>
      <c r="F175" s="1" t="s">
        <v>286</v>
      </c>
      <c r="G175" s="1" t="s">
        <v>54</v>
      </c>
      <c r="H175" s="1" t="s">
        <v>290</v>
      </c>
      <c r="I175" s="2">
        <v>72.02</v>
      </c>
      <c r="J175" s="2">
        <v>30.27</v>
      </c>
      <c r="K175" s="2">
        <f t="shared" si="38"/>
        <v>11.540000000000001</v>
      </c>
      <c r="L175" s="2" t="b">
        <f t="shared" si="39"/>
        <v>0</v>
      </c>
      <c r="M175" s="2">
        <f t="shared" si="33"/>
        <v>11.540000000000001</v>
      </c>
      <c r="N175" s="2">
        <f t="shared" si="34"/>
        <v>0</v>
      </c>
      <c r="T175" s="7">
        <v>3.95</v>
      </c>
      <c r="U175" s="5">
        <v>3418.7249999999999</v>
      </c>
      <c r="V175" s="8">
        <v>7.36</v>
      </c>
      <c r="W175" s="5">
        <v>1911.02</v>
      </c>
      <c r="AD175" s="10">
        <v>0.23</v>
      </c>
      <c r="AE175" s="5">
        <v>21.49925</v>
      </c>
      <c r="AN175" s="5" t="str">
        <f t="shared" si="35"/>
        <v/>
      </c>
      <c r="AP175" s="5" t="str">
        <f t="shared" si="36"/>
        <v/>
      </c>
      <c r="AR175" s="5" t="str">
        <f t="shared" si="37"/>
        <v/>
      </c>
      <c r="AU175" s="34">
        <f t="shared" si="41"/>
        <v>5351.2442499999997</v>
      </c>
      <c r="AV175" s="40">
        <f t="shared" si="40"/>
        <v>0.16498185445495903</v>
      </c>
      <c r="AW175" s="34">
        <f t="shared" si="42"/>
        <v>164.98185445495903</v>
      </c>
    </row>
    <row r="176" spans="1:49" x14ac:dyDescent="0.3">
      <c r="A176" s="1" t="s">
        <v>294</v>
      </c>
      <c r="B176" s="1" t="s">
        <v>331</v>
      </c>
      <c r="C176" s="1" t="s">
        <v>118</v>
      </c>
      <c r="D176" s="1" t="s">
        <v>66</v>
      </c>
      <c r="E176" s="1" t="s">
        <v>98</v>
      </c>
      <c r="F176" s="1" t="s">
        <v>286</v>
      </c>
      <c r="G176" s="1" t="s">
        <v>54</v>
      </c>
      <c r="H176" s="1" t="s">
        <v>290</v>
      </c>
      <c r="I176" s="2">
        <v>72.02</v>
      </c>
      <c r="J176" s="2">
        <v>37.93</v>
      </c>
      <c r="K176" s="2">
        <f t="shared" si="38"/>
        <v>0.79</v>
      </c>
      <c r="L176" s="2" t="b">
        <f t="shared" si="39"/>
        <v>0</v>
      </c>
      <c r="M176" s="2">
        <f t="shared" si="33"/>
        <v>0.79</v>
      </c>
      <c r="N176" s="2">
        <f t="shared" si="34"/>
        <v>0</v>
      </c>
      <c r="V176" s="8">
        <v>0.79</v>
      </c>
      <c r="W176" s="5">
        <v>205.12350000000001</v>
      </c>
      <c r="AN176" s="5" t="str">
        <f t="shared" si="35"/>
        <v/>
      </c>
      <c r="AP176" s="5" t="str">
        <f t="shared" si="36"/>
        <v/>
      </c>
      <c r="AR176" s="5" t="str">
        <f t="shared" si="37"/>
        <v/>
      </c>
      <c r="AU176" s="5">
        <f t="shared" si="41"/>
        <v>205.12350000000001</v>
      </c>
      <c r="AV176" s="11">
        <f t="shared" si="40"/>
        <v>6.3240722795061717E-3</v>
      </c>
      <c r="AW176" s="5">
        <f t="shared" si="42"/>
        <v>6.3240722795061712</v>
      </c>
    </row>
    <row r="177" spans="1:49" x14ac:dyDescent="0.3">
      <c r="A177" s="1" t="s">
        <v>295</v>
      </c>
      <c r="B177" s="1" t="s">
        <v>296</v>
      </c>
      <c r="C177" s="1" t="s">
        <v>297</v>
      </c>
      <c r="D177" s="1" t="s">
        <v>51</v>
      </c>
      <c r="E177" s="1" t="s">
        <v>143</v>
      </c>
      <c r="F177" s="1" t="s">
        <v>286</v>
      </c>
      <c r="G177" s="1" t="s">
        <v>54</v>
      </c>
      <c r="H177" s="1" t="s">
        <v>290</v>
      </c>
      <c r="I177" s="2">
        <v>3.53</v>
      </c>
      <c r="J177" s="2">
        <v>3.36</v>
      </c>
      <c r="K177" s="2">
        <f t="shared" si="38"/>
        <v>1.4000000000000001</v>
      </c>
      <c r="L177" s="2" t="b">
        <f t="shared" si="39"/>
        <v>0</v>
      </c>
      <c r="M177" s="2">
        <f t="shared" si="33"/>
        <v>1.4000000000000001</v>
      </c>
      <c r="N177" s="2">
        <f t="shared" si="34"/>
        <v>0</v>
      </c>
      <c r="V177" s="8">
        <v>0.02</v>
      </c>
      <c r="W177" s="5">
        <v>5.1929999999999996</v>
      </c>
      <c r="AB177" s="9">
        <v>0.26</v>
      </c>
      <c r="AC177" s="5">
        <v>27.003599999999999</v>
      </c>
      <c r="AD177" s="10">
        <v>1.1200000000000001</v>
      </c>
      <c r="AE177" s="5">
        <v>104.69199999999999</v>
      </c>
      <c r="AN177" s="5" t="str">
        <f t="shared" si="35"/>
        <v/>
      </c>
      <c r="AP177" s="5" t="str">
        <f t="shared" si="36"/>
        <v/>
      </c>
      <c r="AR177" s="5" t="str">
        <f t="shared" si="37"/>
        <v/>
      </c>
      <c r="AU177" s="34">
        <f t="shared" si="41"/>
        <v>136.8886</v>
      </c>
      <c r="AV177" s="40">
        <f t="shared" si="40"/>
        <v>4.2203521324490284E-3</v>
      </c>
      <c r="AW177" s="34">
        <f t="shared" si="42"/>
        <v>4.2203521324490287</v>
      </c>
    </row>
    <row r="178" spans="1:49" x14ac:dyDescent="0.3">
      <c r="A178" s="1" t="s">
        <v>295</v>
      </c>
      <c r="B178" s="1" t="s">
        <v>296</v>
      </c>
      <c r="C178" s="1" t="s">
        <v>297</v>
      </c>
      <c r="D178" s="1" t="s">
        <v>51</v>
      </c>
      <c r="E178" s="1" t="s">
        <v>98</v>
      </c>
      <c r="F178" s="1" t="s">
        <v>286</v>
      </c>
      <c r="G178" s="1" t="s">
        <v>54</v>
      </c>
      <c r="H178" s="1" t="s">
        <v>290</v>
      </c>
      <c r="I178" s="2">
        <v>3.53</v>
      </c>
      <c r="J178" s="2">
        <v>0.1</v>
      </c>
      <c r="K178" s="2">
        <f t="shared" si="38"/>
        <v>0.02</v>
      </c>
      <c r="L178" s="2" t="b">
        <f t="shared" si="39"/>
        <v>0</v>
      </c>
      <c r="M178" s="2">
        <f t="shared" si="33"/>
        <v>0.02</v>
      </c>
      <c r="N178" s="2">
        <f t="shared" si="34"/>
        <v>0</v>
      </c>
      <c r="AB178" s="9">
        <v>0.01</v>
      </c>
      <c r="AC178" s="5">
        <v>1.0386</v>
      </c>
      <c r="AD178" s="10">
        <v>0.01</v>
      </c>
      <c r="AE178" s="5">
        <v>0.93474999999999997</v>
      </c>
      <c r="AN178" s="5" t="str">
        <f t="shared" si="35"/>
        <v/>
      </c>
      <c r="AP178" s="5" t="str">
        <f t="shared" si="36"/>
        <v/>
      </c>
      <c r="AR178" s="5" t="str">
        <f t="shared" si="37"/>
        <v/>
      </c>
      <c r="AU178" s="5">
        <f t="shared" si="41"/>
        <v>1.9733499999999999</v>
      </c>
      <c r="AV178" s="11">
        <f t="shared" si="40"/>
        <v>6.0839484665401587E-5</v>
      </c>
      <c r="AW178" s="5">
        <f t="shared" si="42"/>
        <v>6.0839484665401587E-2</v>
      </c>
    </row>
    <row r="179" spans="1:49" x14ac:dyDescent="0.3">
      <c r="A179" s="1" t="s">
        <v>298</v>
      </c>
      <c r="B179" s="1" t="s">
        <v>299</v>
      </c>
      <c r="C179" s="1" t="s">
        <v>300</v>
      </c>
      <c r="D179" s="1" t="s">
        <v>83</v>
      </c>
      <c r="E179" s="1" t="s">
        <v>113</v>
      </c>
      <c r="F179" s="1" t="s">
        <v>301</v>
      </c>
      <c r="G179" s="1" t="s">
        <v>54</v>
      </c>
      <c r="H179" s="1" t="s">
        <v>290</v>
      </c>
      <c r="I179" s="2">
        <v>120</v>
      </c>
      <c r="J179" s="2">
        <v>37.6</v>
      </c>
      <c r="K179" s="2">
        <f t="shared" si="38"/>
        <v>9</v>
      </c>
      <c r="L179" s="2" t="b">
        <f t="shared" si="39"/>
        <v>0</v>
      </c>
      <c r="M179" s="2">
        <f t="shared" si="33"/>
        <v>9</v>
      </c>
      <c r="N179" s="2">
        <f t="shared" si="34"/>
        <v>0</v>
      </c>
      <c r="V179" s="8">
        <v>9</v>
      </c>
      <c r="W179" s="5">
        <v>2336.8490000000002</v>
      </c>
      <c r="AN179" s="5" t="str">
        <f t="shared" si="35"/>
        <v/>
      </c>
      <c r="AP179" s="5" t="str">
        <f t="shared" si="36"/>
        <v/>
      </c>
      <c r="AR179" s="5" t="str">
        <f t="shared" si="37"/>
        <v/>
      </c>
      <c r="AU179" s="34">
        <f t="shared" si="41"/>
        <v>2336.8490000000002</v>
      </c>
      <c r="AV179" s="40">
        <f t="shared" si="40"/>
        <v>7.2046362227105698E-2</v>
      </c>
      <c r="AW179" s="34">
        <f t="shared" si="42"/>
        <v>72.046362227105703</v>
      </c>
    </row>
    <row r="180" spans="1:49" x14ac:dyDescent="0.3">
      <c r="B180" s="29" t="s">
        <v>310</v>
      </c>
      <c r="AU180" s="5">
        <f t="shared" si="41"/>
        <v>0</v>
      </c>
      <c r="AV180" s="11">
        <f t="shared" si="40"/>
        <v>0</v>
      </c>
      <c r="AW180" s="5">
        <f t="shared" si="42"/>
        <v>0</v>
      </c>
    </row>
    <row r="181" spans="1:49" x14ac:dyDescent="0.3">
      <c r="B181" s="1" t="s">
        <v>306</v>
      </c>
      <c r="C181" s="1" t="s">
        <v>312</v>
      </c>
      <c r="D181" s="1" t="s">
        <v>79</v>
      </c>
      <c r="J181" s="2">
        <v>24.09</v>
      </c>
      <c r="K181" s="2">
        <v>15.55</v>
      </c>
      <c r="L181" s="2" t="b">
        <f t="shared" si="39"/>
        <v>0</v>
      </c>
      <c r="M181" s="2">
        <v>15.55</v>
      </c>
      <c r="N181" s="2">
        <v>0</v>
      </c>
      <c r="AI181" s="9">
        <v>15.55</v>
      </c>
      <c r="AJ181" s="5">
        <v>18644.45</v>
      </c>
      <c r="AU181" s="34">
        <f t="shared" si="41"/>
        <v>18644.45</v>
      </c>
      <c r="AV181" s="40">
        <f t="shared" si="40"/>
        <v>0.57481882578855581</v>
      </c>
      <c r="AW181" s="34">
        <f t="shared" si="42"/>
        <v>574.81882578855584</v>
      </c>
    </row>
    <row r="182" spans="1:49" x14ac:dyDescent="0.3">
      <c r="B182" s="1" t="s">
        <v>305</v>
      </c>
      <c r="C182" s="1" t="s">
        <v>312</v>
      </c>
      <c r="D182" s="1" t="s">
        <v>79</v>
      </c>
      <c r="J182" s="2">
        <v>18.32</v>
      </c>
      <c r="K182" s="2">
        <v>9.93</v>
      </c>
      <c r="L182" s="2" t="b">
        <f t="shared" si="39"/>
        <v>0</v>
      </c>
      <c r="M182" s="2">
        <v>9.93</v>
      </c>
      <c r="N182" s="2">
        <v>0</v>
      </c>
      <c r="AI182" s="9">
        <v>9.93</v>
      </c>
      <c r="AJ182" s="5">
        <v>15844.79</v>
      </c>
      <c r="AU182" s="5">
        <f t="shared" si="41"/>
        <v>15844.79</v>
      </c>
      <c r="AV182" s="11">
        <f t="shared" si="40"/>
        <v>0.48850374147085329</v>
      </c>
      <c r="AW182" s="5">
        <f t="shared" si="42"/>
        <v>488.5037414708533</v>
      </c>
    </row>
    <row r="183" spans="1:49" x14ac:dyDescent="0.3">
      <c r="B183" s="1" t="s">
        <v>304</v>
      </c>
      <c r="C183" s="1" t="s">
        <v>312</v>
      </c>
      <c r="D183" s="1" t="s">
        <v>79</v>
      </c>
      <c r="J183" s="2">
        <v>15.17</v>
      </c>
      <c r="K183" s="2">
        <v>13.69</v>
      </c>
      <c r="L183" s="2" t="b">
        <f t="shared" si="39"/>
        <v>0</v>
      </c>
      <c r="M183" s="2">
        <v>13.69</v>
      </c>
      <c r="N183" s="2">
        <v>0</v>
      </c>
      <c r="AI183" s="9">
        <v>13.69</v>
      </c>
      <c r="AJ183" s="5">
        <v>17097.740000000002</v>
      </c>
      <c r="AU183" s="34">
        <f t="shared" si="41"/>
        <v>17097.740000000002</v>
      </c>
      <c r="AV183" s="40">
        <f t="shared" si="40"/>
        <v>0.52713289104468208</v>
      </c>
      <c r="AW183" s="34">
        <f t="shared" si="42"/>
        <v>527.13289104468208</v>
      </c>
    </row>
    <row r="184" spans="1:49" x14ac:dyDescent="0.3">
      <c r="B184" s="1" t="s">
        <v>303</v>
      </c>
      <c r="C184" s="1" t="s">
        <v>312</v>
      </c>
      <c r="D184" s="1" t="s">
        <v>79</v>
      </c>
      <c r="J184" s="2">
        <v>11.82</v>
      </c>
      <c r="K184" s="2">
        <v>9.2799999999999994</v>
      </c>
      <c r="L184" s="2" t="b">
        <f t="shared" si="39"/>
        <v>0</v>
      </c>
      <c r="M184" s="2">
        <v>9.2799999999999994</v>
      </c>
      <c r="N184" s="2">
        <v>0</v>
      </c>
      <c r="AI184" s="9">
        <v>9.2799999999999994</v>
      </c>
      <c r="AJ184" s="5">
        <v>11126.72</v>
      </c>
      <c r="AU184" s="5">
        <f t="shared" si="41"/>
        <v>11126.72</v>
      </c>
      <c r="AV184" s="11">
        <f t="shared" si="40"/>
        <v>0.34304300342879723</v>
      </c>
      <c r="AW184" s="5">
        <f t="shared" si="42"/>
        <v>343.04300342879719</v>
      </c>
    </row>
    <row r="185" spans="1:49" x14ac:dyDescent="0.3">
      <c r="B185" s="1" t="s">
        <v>308</v>
      </c>
      <c r="C185" s="1" t="s">
        <v>312</v>
      </c>
      <c r="D185" s="1" t="s">
        <v>79</v>
      </c>
      <c r="J185" s="2">
        <v>33.89</v>
      </c>
      <c r="K185" s="2">
        <v>27.48</v>
      </c>
      <c r="L185" s="2" t="b">
        <f t="shared" si="39"/>
        <v>0</v>
      </c>
      <c r="M185" s="2">
        <v>27.48</v>
      </c>
      <c r="N185" s="2">
        <v>0</v>
      </c>
      <c r="AI185" s="9">
        <v>27.48</v>
      </c>
      <c r="AJ185" s="5">
        <v>39090.400000000001</v>
      </c>
      <c r="AU185" s="34">
        <f t="shared" si="41"/>
        <v>39090.400000000001</v>
      </c>
      <c r="AV185" s="40">
        <f t="shared" si="40"/>
        <v>1.205178904585813</v>
      </c>
      <c r="AW185" s="34">
        <f t="shared" si="42"/>
        <v>1205.1789045858129</v>
      </c>
    </row>
    <row r="186" spans="1:49" x14ac:dyDescent="0.3">
      <c r="B186" s="1" t="s">
        <v>307</v>
      </c>
      <c r="C186" s="1" t="s">
        <v>312</v>
      </c>
      <c r="D186" s="1" t="s">
        <v>79</v>
      </c>
      <c r="J186" s="2">
        <v>11.98</v>
      </c>
      <c r="K186" s="2">
        <v>5.0999999999999996</v>
      </c>
      <c r="L186" s="2" t="b">
        <f t="shared" si="39"/>
        <v>0</v>
      </c>
      <c r="M186" s="2">
        <v>5.0999999999999996</v>
      </c>
      <c r="N186" s="2">
        <v>0</v>
      </c>
      <c r="AI186" s="9">
        <v>5.0999999999999996</v>
      </c>
      <c r="AJ186" s="5">
        <v>7262.7</v>
      </c>
      <c r="AU186" s="5">
        <f t="shared" si="41"/>
        <v>7262.7</v>
      </c>
      <c r="AV186" s="11">
        <f t="shared" si="40"/>
        <v>0.22391310476064158</v>
      </c>
      <c r="AW186" s="5">
        <f t="shared" si="42"/>
        <v>223.9131047606416</v>
      </c>
    </row>
    <row r="187" spans="1:49" x14ac:dyDescent="0.3">
      <c r="B187" s="29" t="s">
        <v>311</v>
      </c>
      <c r="AU187" s="34">
        <f t="shared" si="41"/>
        <v>0</v>
      </c>
      <c r="AV187" s="40">
        <f t="shared" si="40"/>
        <v>0</v>
      </c>
      <c r="AW187" s="34">
        <f t="shared" si="42"/>
        <v>0</v>
      </c>
    </row>
    <row r="188" spans="1:49" s="41" customFormat="1" ht="15" thickBot="1" x14ac:dyDescent="0.35">
      <c r="A188" s="30"/>
      <c r="B188" s="30" t="s">
        <v>302</v>
      </c>
      <c r="C188" s="30" t="s">
        <v>313</v>
      </c>
      <c r="D188" s="30" t="s">
        <v>66</v>
      </c>
      <c r="E188" s="30"/>
      <c r="F188" s="30"/>
      <c r="G188" s="30"/>
      <c r="H188" s="30"/>
      <c r="I188" s="31"/>
      <c r="J188" s="31">
        <v>2.68</v>
      </c>
      <c r="K188" s="31">
        <v>0.74</v>
      </c>
      <c r="L188" s="31" t="b">
        <f t="shared" si="39"/>
        <v>0</v>
      </c>
      <c r="M188" s="31">
        <v>0.74</v>
      </c>
      <c r="N188" s="31">
        <v>0</v>
      </c>
      <c r="O188" s="32"/>
      <c r="P188" s="33"/>
      <c r="Q188" s="34"/>
      <c r="R188" s="35"/>
      <c r="S188" s="34"/>
      <c r="T188" s="36"/>
      <c r="U188" s="34"/>
      <c r="V188" s="37"/>
      <c r="W188" s="34"/>
      <c r="X188" s="31"/>
      <c r="Y188" s="34"/>
      <c r="Z188" s="31"/>
      <c r="AA188" s="34"/>
      <c r="AB188" s="38"/>
      <c r="AC188" s="34"/>
      <c r="AD188" s="39"/>
      <c r="AE188" s="34"/>
      <c r="AF188" s="31"/>
      <c r="AG188" s="31"/>
      <c r="AH188" s="34"/>
      <c r="AI188" s="38">
        <v>0.74</v>
      </c>
      <c r="AJ188" s="34">
        <v>1264.95</v>
      </c>
      <c r="AK188" s="31"/>
      <c r="AL188" s="34"/>
      <c r="AM188" s="32"/>
      <c r="AN188" s="34"/>
      <c r="AO188" s="32"/>
      <c r="AP188" s="34"/>
      <c r="AQ188" s="31"/>
      <c r="AR188" s="34"/>
      <c r="AS188" s="31"/>
      <c r="AT188" s="31"/>
      <c r="AU188" s="5">
        <f t="shared" si="41"/>
        <v>1264.95</v>
      </c>
      <c r="AV188" s="11">
        <f t="shared" si="40"/>
        <v>3.8999116288291349E-2</v>
      </c>
      <c r="AW188" s="5">
        <f t="shared" si="42"/>
        <v>38.999116288291347</v>
      </c>
    </row>
    <row r="189" spans="1:49" ht="15" thickTop="1" x14ac:dyDescent="0.3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>
        <f>SUM(M3:M188)</f>
        <v>2686.5593600000002</v>
      </c>
      <c r="N189" s="20">
        <f t="shared" ref="N189:AW189" si="43">SUM(N3:N188)</f>
        <v>86.740000000000038</v>
      </c>
      <c r="O189" s="21">
        <f t="shared" si="43"/>
        <v>0</v>
      </c>
      <c r="P189" s="22">
        <f t="shared" si="43"/>
        <v>208.23999999999998</v>
      </c>
      <c r="Q189" s="23">
        <f t="shared" si="43"/>
        <v>464298.4499999999</v>
      </c>
      <c r="R189" s="24">
        <f t="shared" si="43"/>
        <v>1008.5753600000011</v>
      </c>
      <c r="S189" s="23">
        <f t="shared" si="43"/>
        <v>1661236.2647500001</v>
      </c>
      <c r="T189" s="25">
        <f t="shared" si="43"/>
        <v>946.21199999999999</v>
      </c>
      <c r="U189" s="23">
        <f t="shared" si="43"/>
        <v>919151.71710000001</v>
      </c>
      <c r="V189" s="26">
        <f t="shared" si="43"/>
        <v>217.625</v>
      </c>
      <c r="W189" s="23">
        <f t="shared" si="43"/>
        <v>62562.060525000001</v>
      </c>
      <c r="X189" s="20">
        <f t="shared" si="43"/>
        <v>0</v>
      </c>
      <c r="Y189" s="23">
        <f t="shared" si="43"/>
        <v>0</v>
      </c>
      <c r="Z189" s="20">
        <f t="shared" si="43"/>
        <v>0</v>
      </c>
      <c r="AA189" s="23">
        <f t="shared" si="43"/>
        <v>0</v>
      </c>
      <c r="AB189" s="27">
        <f t="shared" si="43"/>
        <v>89.867000000000004</v>
      </c>
      <c r="AC189" s="23">
        <f t="shared" si="43"/>
        <v>11063.056300000004</v>
      </c>
      <c r="AD189" s="28">
        <f t="shared" si="43"/>
        <v>113.64000000000004</v>
      </c>
      <c r="AE189" s="23">
        <f t="shared" si="43"/>
        <v>11533.880249999998</v>
      </c>
      <c r="AF189" s="20">
        <f t="shared" si="43"/>
        <v>0</v>
      </c>
      <c r="AG189" s="20">
        <f t="shared" si="43"/>
        <v>20.63</v>
      </c>
      <c r="AH189" s="23">
        <f t="shared" si="43"/>
        <v>3357.8556875000004</v>
      </c>
      <c r="AI189" s="27">
        <f t="shared" si="43"/>
        <v>81.77</v>
      </c>
      <c r="AJ189" s="23">
        <f t="shared" si="43"/>
        <v>110331.75</v>
      </c>
      <c r="AK189" s="20">
        <f t="shared" si="43"/>
        <v>0</v>
      </c>
      <c r="AL189" s="23">
        <f t="shared" si="43"/>
        <v>0</v>
      </c>
      <c r="AM189" s="21">
        <f t="shared" si="43"/>
        <v>0.93</v>
      </c>
      <c r="AN189" s="23">
        <f t="shared" si="43"/>
        <v>3933.9</v>
      </c>
      <c r="AO189" s="21">
        <f t="shared" si="43"/>
        <v>27.560000000000002</v>
      </c>
      <c r="AP189" s="23">
        <f t="shared" si="43"/>
        <v>194298</v>
      </c>
      <c r="AQ189" s="20">
        <f t="shared" si="43"/>
        <v>0</v>
      </c>
      <c r="AR189" s="23">
        <f t="shared" si="43"/>
        <v>0</v>
      </c>
      <c r="AS189" s="20">
        <f t="shared" si="43"/>
        <v>45.470000000000034</v>
      </c>
      <c r="AT189" s="20">
        <f t="shared" si="43"/>
        <v>12.78</v>
      </c>
      <c r="AU189" s="23">
        <f t="shared" si="43"/>
        <v>3243535.0346125001</v>
      </c>
      <c r="AV189" s="20">
        <f t="shared" si="43"/>
        <v>99.999999999999986</v>
      </c>
      <c r="AW189" s="23">
        <f t="shared" si="43"/>
        <v>100000</v>
      </c>
    </row>
    <row r="192" spans="1:49" x14ac:dyDescent="0.3">
      <c r="B192" s="29" t="s">
        <v>309</v>
      </c>
      <c r="C192" s="1">
        <f>SUM(M189,N189)</f>
        <v>2773.2993600000004</v>
      </c>
    </row>
  </sheetData>
  <autoFilter ref="A2:AW189" xr:uid="{00000000-0001-0000-0000-000000000000}"/>
  <conditionalFormatting sqref="I187:I188">
    <cfRule type="notContainsText" dxfId="4" priority="6" operator="notContains" text="#########">
      <formula>ISERROR(SEARCH("#########",I187))</formula>
    </cfRule>
  </conditionalFormatting>
  <conditionalFormatting sqref="K3:K24 K59:K75 K95:K98 K177:K179 K181:K186 K188">
    <cfRule type="cellIs" dxfId="3" priority="2" operator="between">
      <formula>40.01</formula>
      <formula>41.99</formula>
    </cfRule>
    <cfRule type="cellIs" dxfId="2" priority="4" operator="between">
      <formula>0</formula>
      <formula>0.01</formula>
    </cfRule>
    <cfRule type="cellIs" dxfId="1" priority="5" operator="greaterThanOrEqual">
      <formula>42</formula>
    </cfRule>
  </conditionalFormatting>
  <conditionalFormatting sqref="L3:L110 L112:L188">
    <cfRule type="cellIs" dxfId="0" priority="1" operator="between">
      <formula>1</formula>
      <formula>1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530417-B5F3-47E0-9F74-7A319EED1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F1CE9-D549-4BAB-9026-74CAD1A1B5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Derek Ebertowski</cp:lastModifiedBy>
  <dcterms:created xsi:type="dcterms:W3CDTF">2024-02-07T17:34:11Z</dcterms:created>
  <dcterms:modified xsi:type="dcterms:W3CDTF">2024-04-23T17:08:34Z</dcterms:modified>
</cp:coreProperties>
</file>