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2overviewers.sharepoint.com/Shared Documents/H2Overviewers Master/Company Share/Lac qui Parle County/Group 4/CD 87/"/>
    </mc:Choice>
  </mc:AlternateContent>
  <xr:revisionPtr revIDLastSave="0" documentId="8_{00B01823-B182-4C99-A22B-26087DEB7916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Sheet1!$A$2:$AU$159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S4" i="1" l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S93" i="1"/>
  <c r="AS94" i="1"/>
  <c r="AS95" i="1"/>
  <c r="AS96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S125" i="1"/>
  <c r="AS126" i="1"/>
  <c r="AS127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7" i="1"/>
  <c r="AS148" i="1"/>
  <c r="AS149" i="1"/>
  <c r="AS151" i="1"/>
  <c r="AS152" i="1"/>
  <c r="AS154" i="1"/>
  <c r="AS155" i="1"/>
  <c r="AS156" i="1"/>
  <c r="AS157" i="1"/>
  <c r="AS158" i="1"/>
  <c r="AS3" i="1"/>
  <c r="AS159" i="1" l="1"/>
  <c r="K152" i="1"/>
  <c r="L152" i="1"/>
  <c r="AL152" i="1"/>
  <c r="AN152" i="1"/>
  <c r="AP152" i="1"/>
  <c r="AT16" i="1" l="1"/>
  <c r="AU16" i="1" s="1"/>
  <c r="AT32" i="1"/>
  <c r="AU32" i="1" s="1"/>
  <c r="AT48" i="1"/>
  <c r="AU48" i="1" s="1"/>
  <c r="AT64" i="1"/>
  <c r="AU64" i="1" s="1"/>
  <c r="AT80" i="1"/>
  <c r="AU80" i="1" s="1"/>
  <c r="AT96" i="1"/>
  <c r="AU96" i="1" s="1"/>
  <c r="AT112" i="1"/>
  <c r="AU112" i="1" s="1"/>
  <c r="AT128" i="1"/>
  <c r="AU128" i="1" s="1"/>
  <c r="AT144" i="1"/>
  <c r="AU144" i="1" s="1"/>
  <c r="AT17" i="1"/>
  <c r="AU17" i="1" s="1"/>
  <c r="AT33" i="1"/>
  <c r="AU33" i="1" s="1"/>
  <c r="AT49" i="1"/>
  <c r="AU49" i="1" s="1"/>
  <c r="AT65" i="1"/>
  <c r="AU65" i="1" s="1"/>
  <c r="AT81" i="1"/>
  <c r="AU81" i="1" s="1"/>
  <c r="AT97" i="1"/>
  <c r="AU97" i="1" s="1"/>
  <c r="AT113" i="1"/>
  <c r="AU113" i="1" s="1"/>
  <c r="AT129" i="1"/>
  <c r="AU129" i="1" s="1"/>
  <c r="AT145" i="1"/>
  <c r="AU145" i="1" s="1"/>
  <c r="AT149" i="1"/>
  <c r="AU149" i="1" s="1"/>
  <c r="AT142" i="1"/>
  <c r="AU142" i="1" s="1"/>
  <c r="AT18" i="1"/>
  <c r="AU18" i="1" s="1"/>
  <c r="AT34" i="1"/>
  <c r="AU34" i="1" s="1"/>
  <c r="AT50" i="1"/>
  <c r="AU50" i="1" s="1"/>
  <c r="AT66" i="1"/>
  <c r="AU66" i="1" s="1"/>
  <c r="AT82" i="1"/>
  <c r="AU82" i="1" s="1"/>
  <c r="AT98" i="1"/>
  <c r="AU98" i="1" s="1"/>
  <c r="AT114" i="1"/>
  <c r="AU114" i="1" s="1"/>
  <c r="AT130" i="1"/>
  <c r="AU130" i="1" s="1"/>
  <c r="AT147" i="1"/>
  <c r="AU147" i="1" s="1"/>
  <c r="AT52" i="1"/>
  <c r="AU52" i="1" s="1"/>
  <c r="AT84" i="1"/>
  <c r="AU84" i="1" s="1"/>
  <c r="AT132" i="1"/>
  <c r="AU132" i="1" s="1"/>
  <c r="AT62" i="1"/>
  <c r="AU62" i="1" s="1"/>
  <c r="AT19" i="1"/>
  <c r="AU19" i="1" s="1"/>
  <c r="AT35" i="1"/>
  <c r="AU35" i="1" s="1"/>
  <c r="AT51" i="1"/>
  <c r="AU51" i="1" s="1"/>
  <c r="AT67" i="1"/>
  <c r="AU67" i="1" s="1"/>
  <c r="AT83" i="1"/>
  <c r="AU83" i="1" s="1"/>
  <c r="AT99" i="1"/>
  <c r="AU99" i="1" s="1"/>
  <c r="AT115" i="1"/>
  <c r="AU115" i="1" s="1"/>
  <c r="AT131" i="1"/>
  <c r="AU131" i="1" s="1"/>
  <c r="AT148" i="1"/>
  <c r="AU148" i="1" s="1"/>
  <c r="AT4" i="1"/>
  <c r="AU4" i="1" s="1"/>
  <c r="AT36" i="1"/>
  <c r="AU36" i="1" s="1"/>
  <c r="AT68" i="1"/>
  <c r="AU68" i="1" s="1"/>
  <c r="AT116" i="1"/>
  <c r="AU116" i="1" s="1"/>
  <c r="AT110" i="1"/>
  <c r="AU110" i="1" s="1"/>
  <c r="AT20" i="1"/>
  <c r="AU20" i="1" s="1"/>
  <c r="AT100" i="1"/>
  <c r="AU100" i="1" s="1"/>
  <c r="AT127" i="1"/>
  <c r="AU127" i="1" s="1"/>
  <c r="AT5" i="1"/>
  <c r="AU5" i="1" s="1"/>
  <c r="AT21" i="1"/>
  <c r="AU21" i="1" s="1"/>
  <c r="AT37" i="1"/>
  <c r="AU37" i="1" s="1"/>
  <c r="AT53" i="1"/>
  <c r="AU53" i="1" s="1"/>
  <c r="AT69" i="1"/>
  <c r="AU69" i="1" s="1"/>
  <c r="AT85" i="1"/>
  <c r="AU85" i="1" s="1"/>
  <c r="AT101" i="1"/>
  <c r="AU101" i="1" s="1"/>
  <c r="AT117" i="1"/>
  <c r="AU117" i="1" s="1"/>
  <c r="AT133" i="1"/>
  <c r="AU133" i="1" s="1"/>
  <c r="AT151" i="1"/>
  <c r="AU151" i="1" s="1"/>
  <c r="AT134" i="1"/>
  <c r="AU134" i="1" s="1"/>
  <c r="AT152" i="1"/>
  <c r="AU152" i="1" s="1"/>
  <c r="AT94" i="1"/>
  <c r="AU94" i="1" s="1"/>
  <c r="AT6" i="1"/>
  <c r="AU6" i="1" s="1"/>
  <c r="AT22" i="1"/>
  <c r="AU22" i="1" s="1"/>
  <c r="AT38" i="1"/>
  <c r="AU38" i="1" s="1"/>
  <c r="AT54" i="1"/>
  <c r="AU54" i="1" s="1"/>
  <c r="AT70" i="1"/>
  <c r="AU70" i="1" s="1"/>
  <c r="AT86" i="1"/>
  <c r="AU86" i="1" s="1"/>
  <c r="AT102" i="1"/>
  <c r="AU102" i="1" s="1"/>
  <c r="AT118" i="1"/>
  <c r="AU118" i="1" s="1"/>
  <c r="AT15" i="1"/>
  <c r="AU15" i="1" s="1"/>
  <c r="AT7" i="1"/>
  <c r="AU7" i="1" s="1"/>
  <c r="AT23" i="1"/>
  <c r="AU23" i="1" s="1"/>
  <c r="AT39" i="1"/>
  <c r="AU39" i="1" s="1"/>
  <c r="AT55" i="1"/>
  <c r="AU55" i="1" s="1"/>
  <c r="AT71" i="1"/>
  <c r="AU71" i="1" s="1"/>
  <c r="AT87" i="1"/>
  <c r="AU87" i="1" s="1"/>
  <c r="AT103" i="1"/>
  <c r="AU103" i="1" s="1"/>
  <c r="AT119" i="1"/>
  <c r="AU119" i="1" s="1"/>
  <c r="AT135" i="1"/>
  <c r="AU135" i="1" s="1"/>
  <c r="AT154" i="1"/>
  <c r="AT105" i="1"/>
  <c r="AU105" i="1" s="1"/>
  <c r="AT156" i="1"/>
  <c r="AT74" i="1"/>
  <c r="AU74" i="1" s="1"/>
  <c r="AT138" i="1"/>
  <c r="AU138" i="1" s="1"/>
  <c r="AT76" i="1"/>
  <c r="AU76" i="1" s="1"/>
  <c r="AT46" i="1"/>
  <c r="AU46" i="1" s="1"/>
  <c r="AT31" i="1"/>
  <c r="AU31" i="1" s="1"/>
  <c r="AT8" i="1"/>
  <c r="AU8" i="1" s="1"/>
  <c r="AT24" i="1"/>
  <c r="AU24" i="1" s="1"/>
  <c r="AT40" i="1"/>
  <c r="AU40" i="1" s="1"/>
  <c r="AT56" i="1"/>
  <c r="AU56" i="1" s="1"/>
  <c r="AT72" i="1"/>
  <c r="AU72" i="1" s="1"/>
  <c r="AT88" i="1"/>
  <c r="AU88" i="1" s="1"/>
  <c r="AT104" i="1"/>
  <c r="AU104" i="1" s="1"/>
  <c r="AT120" i="1"/>
  <c r="AU120" i="1" s="1"/>
  <c r="AT136" i="1"/>
  <c r="AU136" i="1" s="1"/>
  <c r="AT155" i="1"/>
  <c r="AT89" i="1"/>
  <c r="AU89" i="1" s="1"/>
  <c r="AT121" i="1"/>
  <c r="AU121" i="1" s="1"/>
  <c r="AT42" i="1"/>
  <c r="AU42" i="1" s="1"/>
  <c r="AT106" i="1"/>
  <c r="AU106" i="1" s="1"/>
  <c r="AT157" i="1"/>
  <c r="AT108" i="1"/>
  <c r="AU108" i="1" s="1"/>
  <c r="AT125" i="1"/>
  <c r="AU125" i="1" s="1"/>
  <c r="AT79" i="1"/>
  <c r="AU79" i="1" s="1"/>
  <c r="AT9" i="1"/>
  <c r="AU9" i="1" s="1"/>
  <c r="AT25" i="1"/>
  <c r="AU25" i="1" s="1"/>
  <c r="AT41" i="1"/>
  <c r="AU41" i="1" s="1"/>
  <c r="AT57" i="1"/>
  <c r="AU57" i="1" s="1"/>
  <c r="AT73" i="1"/>
  <c r="AU73" i="1" s="1"/>
  <c r="AT137" i="1"/>
  <c r="AU137" i="1" s="1"/>
  <c r="AT58" i="1"/>
  <c r="AU58" i="1" s="1"/>
  <c r="AT122" i="1"/>
  <c r="AU122" i="1" s="1"/>
  <c r="AT92" i="1"/>
  <c r="AU92" i="1" s="1"/>
  <c r="AT141" i="1"/>
  <c r="AU141" i="1" s="1"/>
  <c r="AT10" i="1"/>
  <c r="AU10" i="1" s="1"/>
  <c r="AT26" i="1"/>
  <c r="AU26" i="1" s="1"/>
  <c r="AT90" i="1"/>
  <c r="AU90" i="1" s="1"/>
  <c r="AT30" i="1"/>
  <c r="AU30" i="1" s="1"/>
  <c r="AT47" i="1"/>
  <c r="AU47" i="1" s="1"/>
  <c r="AT143" i="1"/>
  <c r="AU143" i="1" s="1"/>
  <c r="AT11" i="1"/>
  <c r="AU11" i="1" s="1"/>
  <c r="AT27" i="1"/>
  <c r="AU27" i="1" s="1"/>
  <c r="AT43" i="1"/>
  <c r="AU43" i="1" s="1"/>
  <c r="AT59" i="1"/>
  <c r="AU59" i="1" s="1"/>
  <c r="AT75" i="1"/>
  <c r="AU75" i="1" s="1"/>
  <c r="AT91" i="1"/>
  <c r="AU91" i="1" s="1"/>
  <c r="AT107" i="1"/>
  <c r="AU107" i="1" s="1"/>
  <c r="AT123" i="1"/>
  <c r="AU123" i="1" s="1"/>
  <c r="AT139" i="1"/>
  <c r="AU139" i="1" s="1"/>
  <c r="AT158" i="1"/>
  <c r="AU158" i="1" s="1"/>
  <c r="AT124" i="1"/>
  <c r="AU124" i="1" s="1"/>
  <c r="AT109" i="1"/>
  <c r="AU109" i="1" s="1"/>
  <c r="AT14" i="1"/>
  <c r="AU14" i="1" s="1"/>
  <c r="AT63" i="1"/>
  <c r="AU63" i="1" s="1"/>
  <c r="AT12" i="1"/>
  <c r="AU12" i="1" s="1"/>
  <c r="AT28" i="1"/>
  <c r="AU28" i="1" s="1"/>
  <c r="AT44" i="1"/>
  <c r="AU44" i="1" s="1"/>
  <c r="AT60" i="1"/>
  <c r="AU60" i="1" s="1"/>
  <c r="AT140" i="1"/>
  <c r="AU140" i="1" s="1"/>
  <c r="AT78" i="1"/>
  <c r="AU78" i="1" s="1"/>
  <c r="AT111" i="1"/>
  <c r="AU111" i="1" s="1"/>
  <c r="AT13" i="1"/>
  <c r="AU13" i="1" s="1"/>
  <c r="AT29" i="1"/>
  <c r="AU29" i="1" s="1"/>
  <c r="AT45" i="1"/>
  <c r="AU45" i="1" s="1"/>
  <c r="AT61" i="1"/>
  <c r="AU61" i="1" s="1"/>
  <c r="AT77" i="1"/>
  <c r="AU77" i="1" s="1"/>
  <c r="AT93" i="1"/>
  <c r="AU93" i="1" s="1"/>
  <c r="AT126" i="1"/>
  <c r="AU126" i="1" s="1"/>
  <c r="AT95" i="1"/>
  <c r="AU95" i="1" s="1"/>
  <c r="AT3" i="1"/>
  <c r="K147" i="1"/>
  <c r="L147" i="1"/>
  <c r="AL147" i="1"/>
  <c r="AN147" i="1"/>
  <c r="AP147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M159" i="1"/>
  <c r="AO159" i="1"/>
  <c r="AQ159" i="1"/>
  <c r="AR159" i="1"/>
  <c r="AP149" i="1"/>
  <c r="AN149" i="1"/>
  <c r="AL149" i="1"/>
  <c r="L149" i="1"/>
  <c r="K149" i="1"/>
  <c r="AP148" i="1"/>
  <c r="AN148" i="1"/>
  <c r="AL148" i="1"/>
  <c r="L148" i="1"/>
  <c r="K148" i="1"/>
  <c r="AP154" i="1"/>
  <c r="AN154" i="1"/>
  <c r="AL154" i="1"/>
  <c r="L154" i="1"/>
  <c r="K154" i="1"/>
  <c r="AP155" i="1"/>
  <c r="AN155" i="1"/>
  <c r="AL155" i="1"/>
  <c r="L155" i="1"/>
  <c r="K155" i="1"/>
  <c r="AP156" i="1"/>
  <c r="AN156" i="1"/>
  <c r="AL156" i="1"/>
  <c r="L156" i="1"/>
  <c r="K156" i="1"/>
  <c r="AP141" i="1"/>
  <c r="AN141" i="1"/>
  <c r="AL141" i="1"/>
  <c r="L141" i="1"/>
  <c r="K141" i="1"/>
  <c r="AP140" i="1"/>
  <c r="AN140" i="1"/>
  <c r="AL140" i="1"/>
  <c r="L140" i="1"/>
  <c r="K140" i="1"/>
  <c r="AP139" i="1"/>
  <c r="AN139" i="1"/>
  <c r="AL139" i="1"/>
  <c r="L139" i="1"/>
  <c r="K139" i="1"/>
  <c r="AP138" i="1"/>
  <c r="AN138" i="1"/>
  <c r="AL138" i="1"/>
  <c r="L138" i="1"/>
  <c r="K138" i="1"/>
  <c r="AP137" i="1"/>
  <c r="AN137" i="1"/>
  <c r="AL137" i="1"/>
  <c r="L137" i="1"/>
  <c r="K137" i="1"/>
  <c r="AP136" i="1"/>
  <c r="AN136" i="1"/>
  <c r="AL136" i="1"/>
  <c r="L136" i="1"/>
  <c r="K136" i="1"/>
  <c r="AP135" i="1"/>
  <c r="AN135" i="1"/>
  <c r="AL135" i="1"/>
  <c r="L135" i="1"/>
  <c r="K135" i="1"/>
  <c r="AP134" i="1"/>
  <c r="AN134" i="1"/>
  <c r="AL134" i="1"/>
  <c r="L134" i="1"/>
  <c r="K134" i="1"/>
  <c r="AP133" i="1"/>
  <c r="AN133" i="1"/>
  <c r="AL133" i="1"/>
  <c r="L133" i="1"/>
  <c r="K133" i="1"/>
  <c r="AP151" i="1"/>
  <c r="AN151" i="1"/>
  <c r="AL151" i="1"/>
  <c r="L151" i="1"/>
  <c r="K151" i="1"/>
  <c r="AP157" i="1"/>
  <c r="AN157" i="1"/>
  <c r="AL157" i="1"/>
  <c r="L157" i="1"/>
  <c r="K157" i="1"/>
  <c r="AP158" i="1"/>
  <c r="AN158" i="1"/>
  <c r="AL158" i="1"/>
  <c r="L158" i="1"/>
  <c r="K158" i="1"/>
  <c r="AP132" i="1"/>
  <c r="AN132" i="1"/>
  <c r="AL132" i="1"/>
  <c r="L132" i="1"/>
  <c r="K132" i="1"/>
  <c r="AP131" i="1"/>
  <c r="AN131" i="1"/>
  <c r="AL131" i="1"/>
  <c r="L131" i="1"/>
  <c r="K131" i="1"/>
  <c r="AP130" i="1"/>
  <c r="AN130" i="1"/>
  <c r="AL130" i="1"/>
  <c r="L130" i="1"/>
  <c r="K130" i="1"/>
  <c r="AP129" i="1"/>
  <c r="AN129" i="1"/>
  <c r="AL129" i="1"/>
  <c r="L129" i="1"/>
  <c r="K129" i="1"/>
  <c r="AP128" i="1"/>
  <c r="AN128" i="1"/>
  <c r="AL128" i="1"/>
  <c r="L128" i="1"/>
  <c r="K128" i="1"/>
  <c r="AP127" i="1"/>
  <c r="AN127" i="1"/>
  <c r="AL127" i="1"/>
  <c r="L127" i="1"/>
  <c r="K127" i="1"/>
  <c r="AP126" i="1"/>
  <c r="AN126" i="1"/>
  <c r="AL126" i="1"/>
  <c r="L126" i="1"/>
  <c r="K126" i="1"/>
  <c r="AP125" i="1"/>
  <c r="AN125" i="1"/>
  <c r="AL125" i="1"/>
  <c r="L125" i="1"/>
  <c r="K125" i="1"/>
  <c r="AP124" i="1"/>
  <c r="AN124" i="1"/>
  <c r="AL124" i="1"/>
  <c r="L124" i="1"/>
  <c r="K124" i="1"/>
  <c r="AP123" i="1"/>
  <c r="AN123" i="1"/>
  <c r="AL123" i="1"/>
  <c r="L123" i="1"/>
  <c r="K123" i="1"/>
  <c r="AP122" i="1"/>
  <c r="AN122" i="1"/>
  <c r="AL122" i="1"/>
  <c r="L122" i="1"/>
  <c r="K122" i="1"/>
  <c r="AP121" i="1"/>
  <c r="AN121" i="1"/>
  <c r="AL121" i="1"/>
  <c r="L121" i="1"/>
  <c r="K121" i="1"/>
  <c r="AP120" i="1"/>
  <c r="AN120" i="1"/>
  <c r="AL120" i="1"/>
  <c r="L120" i="1"/>
  <c r="K120" i="1"/>
  <c r="AP119" i="1"/>
  <c r="AN119" i="1"/>
  <c r="AL119" i="1"/>
  <c r="L119" i="1"/>
  <c r="K119" i="1"/>
  <c r="AP118" i="1"/>
  <c r="AN118" i="1"/>
  <c r="AL118" i="1"/>
  <c r="L118" i="1"/>
  <c r="K118" i="1"/>
  <c r="AP117" i="1"/>
  <c r="AN117" i="1"/>
  <c r="AL117" i="1"/>
  <c r="L117" i="1"/>
  <c r="K117" i="1"/>
  <c r="AP116" i="1"/>
  <c r="AN116" i="1"/>
  <c r="AL116" i="1"/>
  <c r="L116" i="1"/>
  <c r="K116" i="1"/>
  <c r="AP115" i="1"/>
  <c r="AN115" i="1"/>
  <c r="AL115" i="1"/>
  <c r="L115" i="1"/>
  <c r="K115" i="1"/>
  <c r="AP114" i="1"/>
  <c r="AN114" i="1"/>
  <c r="AL114" i="1"/>
  <c r="L114" i="1"/>
  <c r="K114" i="1"/>
  <c r="AP113" i="1"/>
  <c r="AN113" i="1"/>
  <c r="AL113" i="1"/>
  <c r="L113" i="1"/>
  <c r="K113" i="1"/>
  <c r="AP112" i="1"/>
  <c r="AN112" i="1"/>
  <c r="AL112" i="1"/>
  <c r="L112" i="1"/>
  <c r="K112" i="1"/>
  <c r="AP111" i="1"/>
  <c r="AN111" i="1"/>
  <c r="AL111" i="1"/>
  <c r="L111" i="1"/>
  <c r="K111" i="1"/>
  <c r="AP110" i="1"/>
  <c r="AN110" i="1"/>
  <c r="AL110" i="1"/>
  <c r="L110" i="1"/>
  <c r="K110" i="1"/>
  <c r="AP109" i="1"/>
  <c r="AN109" i="1"/>
  <c r="AL109" i="1"/>
  <c r="L109" i="1"/>
  <c r="K109" i="1"/>
  <c r="AP108" i="1"/>
  <c r="AN108" i="1"/>
  <c r="AL108" i="1"/>
  <c r="L108" i="1"/>
  <c r="K108" i="1"/>
  <c r="AP107" i="1"/>
  <c r="AN107" i="1"/>
  <c r="AL107" i="1"/>
  <c r="L107" i="1"/>
  <c r="K107" i="1"/>
  <c r="AP106" i="1"/>
  <c r="AN106" i="1"/>
  <c r="AL106" i="1"/>
  <c r="L106" i="1"/>
  <c r="K106" i="1"/>
  <c r="AP105" i="1"/>
  <c r="AN105" i="1"/>
  <c r="AL105" i="1"/>
  <c r="L105" i="1"/>
  <c r="K105" i="1"/>
  <c r="AP104" i="1"/>
  <c r="AN104" i="1"/>
  <c r="AL104" i="1"/>
  <c r="L104" i="1"/>
  <c r="K104" i="1"/>
  <c r="AP103" i="1"/>
  <c r="AN103" i="1"/>
  <c r="AL103" i="1"/>
  <c r="L103" i="1"/>
  <c r="K103" i="1"/>
  <c r="AP102" i="1"/>
  <c r="AN102" i="1"/>
  <c r="AL102" i="1"/>
  <c r="L102" i="1"/>
  <c r="K102" i="1"/>
  <c r="AP101" i="1"/>
  <c r="AN101" i="1"/>
  <c r="AL101" i="1"/>
  <c r="L101" i="1"/>
  <c r="K101" i="1"/>
  <c r="AP100" i="1"/>
  <c r="AN100" i="1"/>
  <c r="AL100" i="1"/>
  <c r="L100" i="1"/>
  <c r="K100" i="1"/>
  <c r="AP99" i="1"/>
  <c r="AN99" i="1"/>
  <c r="AL99" i="1"/>
  <c r="L99" i="1"/>
  <c r="K99" i="1"/>
  <c r="AP98" i="1"/>
  <c r="AN98" i="1"/>
  <c r="AL98" i="1"/>
  <c r="L98" i="1"/>
  <c r="K98" i="1"/>
  <c r="AP97" i="1"/>
  <c r="AN97" i="1"/>
  <c r="AL97" i="1"/>
  <c r="L97" i="1"/>
  <c r="K97" i="1"/>
  <c r="AP96" i="1"/>
  <c r="AN96" i="1"/>
  <c r="AL96" i="1"/>
  <c r="L96" i="1"/>
  <c r="K96" i="1"/>
  <c r="AP95" i="1"/>
  <c r="AN95" i="1"/>
  <c r="AL95" i="1"/>
  <c r="L95" i="1"/>
  <c r="K95" i="1"/>
  <c r="AP94" i="1"/>
  <c r="AN94" i="1"/>
  <c r="AL94" i="1"/>
  <c r="L94" i="1"/>
  <c r="K94" i="1"/>
  <c r="AP93" i="1"/>
  <c r="AN93" i="1"/>
  <c r="AL93" i="1"/>
  <c r="L93" i="1"/>
  <c r="K93" i="1"/>
  <c r="AP92" i="1"/>
  <c r="AN92" i="1"/>
  <c r="AL92" i="1"/>
  <c r="L92" i="1"/>
  <c r="K92" i="1"/>
  <c r="AP91" i="1"/>
  <c r="AN91" i="1"/>
  <c r="AL91" i="1"/>
  <c r="L91" i="1"/>
  <c r="K91" i="1"/>
  <c r="AP90" i="1"/>
  <c r="AN90" i="1"/>
  <c r="AL90" i="1"/>
  <c r="L90" i="1"/>
  <c r="K90" i="1"/>
  <c r="AP89" i="1"/>
  <c r="AN89" i="1"/>
  <c r="AL89" i="1"/>
  <c r="L89" i="1"/>
  <c r="K89" i="1"/>
  <c r="AP88" i="1"/>
  <c r="AN88" i="1"/>
  <c r="AL88" i="1"/>
  <c r="L88" i="1"/>
  <c r="K88" i="1"/>
  <c r="AP87" i="1"/>
  <c r="AN87" i="1"/>
  <c r="AL87" i="1"/>
  <c r="L87" i="1"/>
  <c r="K87" i="1"/>
  <c r="AP86" i="1"/>
  <c r="AN86" i="1"/>
  <c r="AL86" i="1"/>
  <c r="L86" i="1"/>
  <c r="K86" i="1"/>
  <c r="AP85" i="1"/>
  <c r="AN85" i="1"/>
  <c r="AL85" i="1"/>
  <c r="L85" i="1"/>
  <c r="K85" i="1"/>
  <c r="AP84" i="1"/>
  <c r="AN84" i="1"/>
  <c r="AL84" i="1"/>
  <c r="L84" i="1"/>
  <c r="K84" i="1"/>
  <c r="AP83" i="1"/>
  <c r="AN83" i="1"/>
  <c r="AL83" i="1"/>
  <c r="L83" i="1"/>
  <c r="K83" i="1"/>
  <c r="AP82" i="1"/>
  <c r="AN82" i="1"/>
  <c r="AL82" i="1"/>
  <c r="L82" i="1"/>
  <c r="K82" i="1"/>
  <c r="AP81" i="1"/>
  <c r="AN81" i="1"/>
  <c r="AL81" i="1"/>
  <c r="L81" i="1"/>
  <c r="K81" i="1"/>
  <c r="AP80" i="1"/>
  <c r="AN80" i="1"/>
  <c r="AL80" i="1"/>
  <c r="L80" i="1"/>
  <c r="K80" i="1"/>
  <c r="AP79" i="1"/>
  <c r="AN79" i="1"/>
  <c r="AL79" i="1"/>
  <c r="L79" i="1"/>
  <c r="K79" i="1"/>
  <c r="AP78" i="1"/>
  <c r="AN78" i="1"/>
  <c r="AL78" i="1"/>
  <c r="L78" i="1"/>
  <c r="K78" i="1"/>
  <c r="AP77" i="1"/>
  <c r="AN77" i="1"/>
  <c r="AL77" i="1"/>
  <c r="L77" i="1"/>
  <c r="K77" i="1"/>
  <c r="AP76" i="1"/>
  <c r="AN76" i="1"/>
  <c r="AL76" i="1"/>
  <c r="L76" i="1"/>
  <c r="K76" i="1"/>
  <c r="AP75" i="1"/>
  <c r="AN75" i="1"/>
  <c r="AL75" i="1"/>
  <c r="L75" i="1"/>
  <c r="K75" i="1"/>
  <c r="AP74" i="1"/>
  <c r="AN74" i="1"/>
  <c r="AL74" i="1"/>
  <c r="L74" i="1"/>
  <c r="K74" i="1"/>
  <c r="AP73" i="1"/>
  <c r="AN73" i="1"/>
  <c r="AL73" i="1"/>
  <c r="L73" i="1"/>
  <c r="K73" i="1"/>
  <c r="AP72" i="1"/>
  <c r="AN72" i="1"/>
  <c r="AL72" i="1"/>
  <c r="L72" i="1"/>
  <c r="K72" i="1"/>
  <c r="AP71" i="1"/>
  <c r="AN71" i="1"/>
  <c r="AL71" i="1"/>
  <c r="L71" i="1"/>
  <c r="K71" i="1"/>
  <c r="AP70" i="1"/>
  <c r="AN70" i="1"/>
  <c r="AL70" i="1"/>
  <c r="L70" i="1"/>
  <c r="K70" i="1"/>
  <c r="AP69" i="1"/>
  <c r="AN69" i="1"/>
  <c r="AL69" i="1"/>
  <c r="L69" i="1"/>
  <c r="K69" i="1"/>
  <c r="AP68" i="1"/>
  <c r="AL68" i="1"/>
  <c r="L68" i="1"/>
  <c r="K68" i="1"/>
  <c r="AP67" i="1"/>
  <c r="AL67" i="1"/>
  <c r="L67" i="1"/>
  <c r="K67" i="1"/>
  <c r="AP66" i="1"/>
  <c r="AN66" i="1"/>
  <c r="AL66" i="1"/>
  <c r="L66" i="1"/>
  <c r="K66" i="1"/>
  <c r="AP65" i="1"/>
  <c r="AN65" i="1"/>
  <c r="AL65" i="1"/>
  <c r="L65" i="1"/>
  <c r="K65" i="1"/>
  <c r="AP64" i="1"/>
  <c r="AN64" i="1"/>
  <c r="AL64" i="1"/>
  <c r="L64" i="1"/>
  <c r="K64" i="1"/>
  <c r="AP63" i="1"/>
  <c r="AN63" i="1"/>
  <c r="AL63" i="1"/>
  <c r="L63" i="1"/>
  <c r="K63" i="1"/>
  <c r="AP62" i="1"/>
  <c r="AN62" i="1"/>
  <c r="AL62" i="1"/>
  <c r="L62" i="1"/>
  <c r="K62" i="1"/>
  <c r="AP61" i="1"/>
  <c r="AN61" i="1"/>
  <c r="AL61" i="1"/>
  <c r="L61" i="1"/>
  <c r="K61" i="1"/>
  <c r="AP60" i="1"/>
  <c r="AN60" i="1"/>
  <c r="AL60" i="1"/>
  <c r="L60" i="1"/>
  <c r="K60" i="1"/>
  <c r="AP59" i="1"/>
  <c r="AN59" i="1"/>
  <c r="AL59" i="1"/>
  <c r="L59" i="1"/>
  <c r="K59" i="1"/>
  <c r="AP58" i="1"/>
  <c r="AN58" i="1"/>
  <c r="AL58" i="1"/>
  <c r="L58" i="1"/>
  <c r="K58" i="1"/>
  <c r="AP57" i="1"/>
  <c r="AN57" i="1"/>
  <c r="AL57" i="1"/>
  <c r="L57" i="1"/>
  <c r="K57" i="1"/>
  <c r="AP56" i="1"/>
  <c r="AN56" i="1"/>
  <c r="AL56" i="1"/>
  <c r="L56" i="1"/>
  <c r="K56" i="1"/>
  <c r="AP55" i="1"/>
  <c r="AN55" i="1"/>
  <c r="AL55" i="1"/>
  <c r="L55" i="1"/>
  <c r="K55" i="1"/>
  <c r="AP54" i="1"/>
  <c r="AN54" i="1"/>
  <c r="AL54" i="1"/>
  <c r="L54" i="1"/>
  <c r="K54" i="1"/>
  <c r="AP53" i="1"/>
  <c r="AN53" i="1"/>
  <c r="AL53" i="1"/>
  <c r="L53" i="1"/>
  <c r="K53" i="1"/>
  <c r="AP52" i="1"/>
  <c r="AN52" i="1"/>
  <c r="AL52" i="1"/>
  <c r="L52" i="1"/>
  <c r="K52" i="1"/>
  <c r="AP51" i="1"/>
  <c r="AN51" i="1"/>
  <c r="AL51" i="1"/>
  <c r="L51" i="1"/>
  <c r="K51" i="1"/>
  <c r="AP50" i="1"/>
  <c r="AN50" i="1"/>
  <c r="AL50" i="1"/>
  <c r="L50" i="1"/>
  <c r="K50" i="1"/>
  <c r="AP49" i="1"/>
  <c r="AN49" i="1"/>
  <c r="AL49" i="1"/>
  <c r="L49" i="1"/>
  <c r="K49" i="1"/>
  <c r="AP48" i="1"/>
  <c r="AN48" i="1"/>
  <c r="AL48" i="1"/>
  <c r="L48" i="1"/>
  <c r="K48" i="1"/>
  <c r="AP47" i="1"/>
  <c r="AN47" i="1"/>
  <c r="AL47" i="1"/>
  <c r="L47" i="1"/>
  <c r="K47" i="1"/>
  <c r="AP46" i="1"/>
  <c r="AN46" i="1"/>
  <c r="AL46" i="1"/>
  <c r="L46" i="1"/>
  <c r="K46" i="1"/>
  <c r="AP45" i="1"/>
  <c r="AN45" i="1"/>
  <c r="AL45" i="1"/>
  <c r="L45" i="1"/>
  <c r="K45" i="1"/>
  <c r="AP44" i="1"/>
  <c r="AN44" i="1"/>
  <c r="AL44" i="1"/>
  <c r="L44" i="1"/>
  <c r="K44" i="1"/>
  <c r="AP43" i="1"/>
  <c r="AN43" i="1"/>
  <c r="AL43" i="1"/>
  <c r="L43" i="1"/>
  <c r="K43" i="1"/>
  <c r="AP42" i="1"/>
  <c r="AN42" i="1"/>
  <c r="AL42" i="1"/>
  <c r="L42" i="1"/>
  <c r="K42" i="1"/>
  <c r="AP41" i="1"/>
  <c r="AN41" i="1"/>
  <c r="AL41" i="1"/>
  <c r="L41" i="1"/>
  <c r="K41" i="1"/>
  <c r="AP40" i="1"/>
  <c r="AN40" i="1"/>
  <c r="AL40" i="1"/>
  <c r="L40" i="1"/>
  <c r="K40" i="1"/>
  <c r="AP39" i="1"/>
  <c r="AN39" i="1"/>
  <c r="AL39" i="1"/>
  <c r="L39" i="1"/>
  <c r="K39" i="1"/>
  <c r="AP38" i="1"/>
  <c r="AN38" i="1"/>
  <c r="AL38" i="1"/>
  <c r="L38" i="1"/>
  <c r="K38" i="1"/>
  <c r="AP37" i="1"/>
  <c r="AN37" i="1"/>
  <c r="AL37" i="1"/>
  <c r="L37" i="1"/>
  <c r="K37" i="1"/>
  <c r="AP36" i="1"/>
  <c r="AN36" i="1"/>
  <c r="AL36" i="1"/>
  <c r="L36" i="1"/>
  <c r="K36" i="1"/>
  <c r="AP35" i="1"/>
  <c r="AN35" i="1"/>
  <c r="AL35" i="1"/>
  <c r="L35" i="1"/>
  <c r="K35" i="1"/>
  <c r="AP34" i="1"/>
  <c r="AN34" i="1"/>
  <c r="AL34" i="1"/>
  <c r="L34" i="1"/>
  <c r="K34" i="1"/>
  <c r="AP33" i="1"/>
  <c r="AN33" i="1"/>
  <c r="AL33" i="1"/>
  <c r="L33" i="1"/>
  <c r="K33" i="1"/>
  <c r="AP32" i="1"/>
  <c r="AN32" i="1"/>
  <c r="AL32" i="1"/>
  <c r="L32" i="1"/>
  <c r="K32" i="1"/>
  <c r="AP31" i="1"/>
  <c r="AN31" i="1"/>
  <c r="AL31" i="1"/>
  <c r="L31" i="1"/>
  <c r="K31" i="1"/>
  <c r="AP30" i="1"/>
  <c r="AN30" i="1"/>
  <c r="AL30" i="1"/>
  <c r="L30" i="1"/>
  <c r="K30" i="1"/>
  <c r="AP29" i="1"/>
  <c r="AN29" i="1"/>
  <c r="AL29" i="1"/>
  <c r="L29" i="1"/>
  <c r="K29" i="1"/>
  <c r="AP28" i="1"/>
  <c r="AN28" i="1"/>
  <c r="AL28" i="1"/>
  <c r="L28" i="1"/>
  <c r="K28" i="1"/>
  <c r="AP27" i="1"/>
  <c r="AN27" i="1"/>
  <c r="AL27" i="1"/>
  <c r="L27" i="1"/>
  <c r="K27" i="1"/>
  <c r="AP26" i="1"/>
  <c r="AN26" i="1"/>
  <c r="AL26" i="1"/>
  <c r="L26" i="1"/>
  <c r="K26" i="1"/>
  <c r="AP25" i="1"/>
  <c r="AN25" i="1"/>
  <c r="AL25" i="1"/>
  <c r="L25" i="1"/>
  <c r="K25" i="1"/>
  <c r="AP24" i="1"/>
  <c r="AN24" i="1"/>
  <c r="AL24" i="1"/>
  <c r="L24" i="1"/>
  <c r="K24" i="1"/>
  <c r="AP23" i="1"/>
  <c r="AN23" i="1"/>
  <c r="AL23" i="1"/>
  <c r="L23" i="1"/>
  <c r="K23" i="1"/>
  <c r="AP22" i="1"/>
  <c r="AN22" i="1"/>
  <c r="AL22" i="1"/>
  <c r="L22" i="1"/>
  <c r="K22" i="1"/>
  <c r="AP21" i="1"/>
  <c r="AN21" i="1"/>
  <c r="AL21" i="1"/>
  <c r="L21" i="1"/>
  <c r="K21" i="1"/>
  <c r="AP20" i="1"/>
  <c r="AN20" i="1"/>
  <c r="AL20" i="1"/>
  <c r="L20" i="1"/>
  <c r="K20" i="1"/>
  <c r="AP19" i="1"/>
  <c r="AN19" i="1"/>
  <c r="AL19" i="1"/>
  <c r="L19" i="1"/>
  <c r="K19" i="1"/>
  <c r="AP18" i="1"/>
  <c r="AN18" i="1"/>
  <c r="AL18" i="1"/>
  <c r="L18" i="1"/>
  <c r="K18" i="1"/>
  <c r="AP17" i="1"/>
  <c r="AN17" i="1"/>
  <c r="AL17" i="1"/>
  <c r="L17" i="1"/>
  <c r="K17" i="1"/>
  <c r="AP16" i="1"/>
  <c r="AN16" i="1"/>
  <c r="AL16" i="1"/>
  <c r="L16" i="1"/>
  <c r="K16" i="1"/>
  <c r="AP15" i="1"/>
  <c r="AN15" i="1"/>
  <c r="AL15" i="1"/>
  <c r="L15" i="1"/>
  <c r="K15" i="1"/>
  <c r="AP14" i="1"/>
  <c r="AN14" i="1"/>
  <c r="AL14" i="1"/>
  <c r="L14" i="1"/>
  <c r="K14" i="1"/>
  <c r="AP13" i="1"/>
  <c r="AN13" i="1"/>
  <c r="AL13" i="1"/>
  <c r="L13" i="1"/>
  <c r="K13" i="1"/>
  <c r="AP12" i="1"/>
  <c r="AN12" i="1"/>
  <c r="AL12" i="1"/>
  <c r="L12" i="1"/>
  <c r="K12" i="1"/>
  <c r="AP11" i="1"/>
  <c r="AN11" i="1"/>
  <c r="AL11" i="1"/>
  <c r="L11" i="1"/>
  <c r="K11" i="1"/>
  <c r="AP10" i="1"/>
  <c r="AN10" i="1"/>
  <c r="AL10" i="1"/>
  <c r="L10" i="1"/>
  <c r="K10" i="1"/>
  <c r="AP9" i="1"/>
  <c r="AN9" i="1"/>
  <c r="AL9" i="1"/>
  <c r="L9" i="1"/>
  <c r="K9" i="1"/>
  <c r="AP8" i="1"/>
  <c r="AN8" i="1"/>
  <c r="AL8" i="1"/>
  <c r="L8" i="1"/>
  <c r="K8" i="1"/>
  <c r="AP7" i="1"/>
  <c r="AN7" i="1"/>
  <c r="AL7" i="1"/>
  <c r="L7" i="1"/>
  <c r="K7" i="1"/>
  <c r="AP6" i="1"/>
  <c r="AN6" i="1"/>
  <c r="AL6" i="1"/>
  <c r="L6" i="1"/>
  <c r="K6" i="1"/>
  <c r="AP5" i="1"/>
  <c r="AN5" i="1"/>
  <c r="AL5" i="1"/>
  <c r="L5" i="1"/>
  <c r="K5" i="1"/>
  <c r="AP4" i="1"/>
  <c r="AN4" i="1"/>
  <c r="AL4" i="1"/>
  <c r="L4" i="1"/>
  <c r="K4" i="1"/>
  <c r="AP3" i="1"/>
  <c r="AN3" i="1"/>
  <c r="AL3" i="1"/>
  <c r="L3" i="1"/>
  <c r="K3" i="1"/>
  <c r="K159" i="1" l="1"/>
  <c r="AL159" i="1"/>
  <c r="AP159" i="1"/>
  <c r="AN159" i="1"/>
  <c r="L159" i="1"/>
  <c r="C162" i="1" l="1"/>
  <c r="AU154" i="1"/>
  <c r="AU156" i="1"/>
  <c r="AU157" i="1"/>
  <c r="AU155" i="1"/>
  <c r="AT159" i="1" l="1"/>
  <c r="AU3" i="1"/>
  <c r="AU159" i="1" s="1"/>
</calcChain>
</file>

<file path=xl/sharedStrings.xml><?xml version="1.0" encoding="utf-8"?>
<sst xmlns="http://schemas.openxmlformats.org/spreadsheetml/2006/main" count="1279" uniqueCount="275">
  <si>
    <t>$1.00</t>
  </si>
  <si>
    <t>$100,000.00</t>
  </si>
  <si>
    <t>PIN</t>
  </si>
  <si>
    <t>NAME</t>
  </si>
  <si>
    <t>OWNER ADDRESS</t>
  </si>
  <si>
    <t>CITY STATE ZIP</t>
  </si>
  <si>
    <t>DESCRIPTION</t>
  </si>
  <si>
    <t>SEC</t>
  </si>
  <si>
    <t>TWP</t>
  </si>
  <si>
    <t>RANGE</t>
  </si>
  <si>
    <t>PARCEL ACRES</t>
  </si>
  <si>
    <t>ACRES IN TRACT</t>
  </si>
  <si>
    <t>TOTAL BENEFITTED ACRES</t>
  </si>
  <si>
    <t>ACRES IN WATERSHED NOT BENEFITTED</t>
  </si>
  <si>
    <t>NONCONVERTED WETLAND ACRES</t>
  </si>
  <si>
    <t>CLASS 1 ACRES</t>
  </si>
  <si>
    <t>RED = CLASS 1 BENEFIT</t>
  </si>
  <si>
    <t>CLASS 2 ACRES</t>
  </si>
  <si>
    <t>YELLOW = CLASS 2 BENEFIT</t>
  </si>
  <si>
    <t>CLASS 3 ACRES</t>
  </si>
  <si>
    <t>GREEN = CLASS 3 BENEFIT</t>
  </si>
  <si>
    <t>CLASS 4 ACRES</t>
  </si>
  <si>
    <t>BLUE = CLASS 4 BENEFIT</t>
  </si>
  <si>
    <t>URBAN RESIDENTIAL ACRES</t>
  </si>
  <si>
    <t>URBAN RESIDENTIAL BENEFIT</t>
  </si>
  <si>
    <t>INDUSTRIAL ACRES</t>
  </si>
  <si>
    <t>INDUSTRIAL BENEFIT</t>
  </si>
  <si>
    <t>RESIDENTIAL ACRES</t>
  </si>
  <si>
    <t>RESIDENTIAL BENEFIT</t>
  </si>
  <si>
    <t>WOODLOT ACRES</t>
  </si>
  <si>
    <t>WOODLOT BENEFIT</t>
  </si>
  <si>
    <t>FEDERAL LAND ACRES</t>
  </si>
  <si>
    <t>CREP ACRES</t>
  </si>
  <si>
    <t>CREP BENEFIT</t>
  </si>
  <si>
    <t>ROAD ACRES</t>
  </si>
  <si>
    <t>ROAD BENEFIT</t>
  </si>
  <si>
    <t>RECREATIONAL TRAIL ACRES</t>
  </si>
  <si>
    <t>RECREATIONAL TRAIL BENEFIT</t>
  </si>
  <si>
    <t>CLASS A GRASS STRIP ACRES</t>
  </si>
  <si>
    <t>CLASS A GRASS STRIP DAMAGES</t>
  </si>
  <si>
    <t>CLASS B GRASS STRIP ACRES</t>
  </si>
  <si>
    <t>CLASS B GRASS STRIP DAMAGES</t>
  </si>
  <si>
    <t>WETLAND BUFFER STRIP</t>
  </si>
  <si>
    <t>WETLAND BUFFER STRIP DAMAGES</t>
  </si>
  <si>
    <t>DITCH ACRES</t>
  </si>
  <si>
    <t>NON-BENEFITTED ACRES</t>
  </si>
  <si>
    <t>TOTAL PARCEL BENEFITS</t>
  </si>
  <si>
    <t>PERCENT TOTAL BENEFITS</t>
  </si>
  <si>
    <t>NOTIONAL ASSESSMENT ON $100,000 REPAIR</t>
  </si>
  <si>
    <t>08-0139-000</t>
  </si>
  <si>
    <t>GALUK, PETER &amp; DONNA REV TRST</t>
  </si>
  <si>
    <t>1740 RIVERWOOD LANE</t>
  </si>
  <si>
    <t>WISCONSIN RAPIDS, WI 54494</t>
  </si>
  <si>
    <t>SWNE</t>
  </si>
  <si>
    <t>25</t>
  </si>
  <si>
    <t>117</t>
  </si>
  <si>
    <t>42</t>
  </si>
  <si>
    <t>08-0140-000</t>
  </si>
  <si>
    <t>MOEN, JOSH &amp; ALLISON</t>
  </si>
  <si>
    <t>1725 391ST AVE</t>
  </si>
  <si>
    <t>BOYD, MN 56218</t>
  </si>
  <si>
    <t>NWSE</t>
  </si>
  <si>
    <t>08-0140-010</t>
  </si>
  <si>
    <t>TORSTENSON, DAVID &amp; PAULA</t>
  </si>
  <si>
    <t>2175 281ST AVE</t>
  </si>
  <si>
    <t>MADISON, MN 56256</t>
  </si>
  <si>
    <t>NESE</t>
  </si>
  <si>
    <t>SENE</t>
  </si>
  <si>
    <t>SWSE</t>
  </si>
  <si>
    <t>SESE</t>
  </si>
  <si>
    <t>08-0141-010</t>
  </si>
  <si>
    <t>STAAB, EHRENBERG, ETAL</t>
  </si>
  <si>
    <t>187 3RD ST</t>
  </si>
  <si>
    <t>DAWSON, MN 56232</t>
  </si>
  <si>
    <t>NESW</t>
  </si>
  <si>
    <t>SESW</t>
  </si>
  <si>
    <t>08-0142-000</t>
  </si>
  <si>
    <t>NENE</t>
  </si>
  <si>
    <t>08-0201-000</t>
  </si>
  <si>
    <t>PARRIS, RICHARD JR</t>
  </si>
  <si>
    <t>1620 OLD AUDUBON RD</t>
  </si>
  <si>
    <t>CHASKA, MN 55318</t>
  </si>
  <si>
    <t>36</t>
  </si>
  <si>
    <t>08-0201-010</t>
  </si>
  <si>
    <t>NWNE</t>
  </si>
  <si>
    <t>NENW</t>
  </si>
  <si>
    <t>SENW</t>
  </si>
  <si>
    <t>08-0202-000</t>
  </si>
  <si>
    <t>08-0202-010</t>
  </si>
  <si>
    <t>JURGENSON, CAMERON</t>
  </si>
  <si>
    <t>1657 391ST AVE</t>
  </si>
  <si>
    <t>08-0204-010</t>
  </si>
  <si>
    <t>KRUGER, PATRICK &amp; EMILY</t>
  </si>
  <si>
    <t>4413 340TH AVE</t>
  </si>
  <si>
    <t>MONTEVIDEO MN 56265</t>
  </si>
  <si>
    <t>08-0205-000</t>
  </si>
  <si>
    <t>FREMO, KATHRYN</t>
  </si>
  <si>
    <t>3854 160TH ST</t>
  </si>
  <si>
    <t>08-0205-010</t>
  </si>
  <si>
    <t>10-0066-000</t>
  </si>
  <si>
    <t>MITLYNG FARMS, LLC</t>
  </si>
  <si>
    <t>16346 RED DOG ROAD</t>
  </si>
  <si>
    <t>NEVADA CITY, CA 95959</t>
  </si>
  <si>
    <t>19</t>
  </si>
  <si>
    <t>41</t>
  </si>
  <si>
    <t>10-0066-010</t>
  </si>
  <si>
    <t>HOIME, BRIAN &amp; KELSEY</t>
  </si>
  <si>
    <t>3970 180TH ST</t>
  </si>
  <si>
    <t>10-0067-000</t>
  </si>
  <si>
    <t>NELSON, KRUEGER, LINDAHL ET AL</t>
  </si>
  <si>
    <t>1024 N 3RD ST</t>
  </si>
  <si>
    <t>MONTEVIDEO, MN 56265</t>
  </si>
  <si>
    <t>SWNW</t>
  </si>
  <si>
    <t>20</t>
  </si>
  <si>
    <t>NWSW</t>
  </si>
  <si>
    <t>3363 430TH ST</t>
  </si>
  <si>
    <t>10-0069-000</t>
  </si>
  <si>
    <t>HARTFIEL, DONNA &amp; KOPITZKE, BONITA</t>
  </si>
  <si>
    <t>2798 EDGEWATER DR, BOX 219</t>
  </si>
  <si>
    <t>GARY, SD 57237</t>
  </si>
  <si>
    <t>SWSW</t>
  </si>
  <si>
    <t>10-0070-000</t>
  </si>
  <si>
    <t>ENEVOLDSEN, LEROY, ALAN &amp; JODI</t>
  </si>
  <si>
    <t>1921 411TH AVE</t>
  </si>
  <si>
    <t>10-0073-020</t>
  </si>
  <si>
    <t>CHRISTENSEN, ANDREW &amp; DARLA</t>
  </si>
  <si>
    <t>1824 411TH AVENUE</t>
  </si>
  <si>
    <t>21</t>
  </si>
  <si>
    <t>10-0074-000</t>
  </si>
  <si>
    <t>MITLYNG, DAVID P. &amp; TRISTIE D.</t>
  </si>
  <si>
    <t>9741 SUNSET HILL CIR</t>
  </si>
  <si>
    <t>LONE TREE CO 80124</t>
  </si>
  <si>
    <t>10-0074-010</t>
  </si>
  <si>
    <t>RAMBERG, STACY J.</t>
  </si>
  <si>
    <t>4150 180TH ST</t>
  </si>
  <si>
    <t>10-0074-020</t>
  </si>
  <si>
    <t>SWENSON, MICHAEL W &amp; ANNIKA K</t>
  </si>
  <si>
    <t>4136 180TH ST</t>
  </si>
  <si>
    <t>10-0117-000</t>
  </si>
  <si>
    <t>MITLYNG, MATTHEW J. &amp; DAVID P.</t>
  </si>
  <si>
    <t>3759 TOWER POND RD</t>
  </si>
  <si>
    <t>ANOKA MN 55303</t>
  </si>
  <si>
    <t>28</t>
  </si>
  <si>
    <t>10-0118-000</t>
  </si>
  <si>
    <t>NOKLEBY FAM REV LVG &amp; KUNZE, JANICE</t>
  </si>
  <si>
    <t>245 E SKYLINE DR</t>
  </si>
  <si>
    <t>GRANITE FALLS, MN 56241</t>
  </si>
  <si>
    <t>10-0119-000</t>
  </si>
  <si>
    <t>VESTLAND LP</t>
  </si>
  <si>
    <t>3111 440TH ST</t>
  </si>
  <si>
    <t>CLARKFIELD, MN 56223</t>
  </si>
  <si>
    <t>10-0119-010</t>
  </si>
  <si>
    <t>LANDMARK, S TRT &amp; THEODORE DIS TRT</t>
  </si>
  <si>
    <t>4121 180TH ST</t>
  </si>
  <si>
    <t>NWNW</t>
  </si>
  <si>
    <t>10-0120-000</t>
  </si>
  <si>
    <t>TOUPAL, VICKI &amp; VALLEY, LINDA</t>
  </si>
  <si>
    <t>1689 OAK RD</t>
  </si>
  <si>
    <t>ST CLOUD MN 56303</t>
  </si>
  <si>
    <t>29</t>
  </si>
  <si>
    <t>10-0120-010</t>
  </si>
  <si>
    <t>TOFTE, BRIAN &amp; PAULA</t>
  </si>
  <si>
    <t>1789 411TH AVE</t>
  </si>
  <si>
    <t>10-0120-020</t>
  </si>
  <si>
    <t>TOFTE, BRIAN P</t>
  </si>
  <si>
    <t>10-0121-000</t>
  </si>
  <si>
    <t>ENEVOLDSEN, MARK</t>
  </si>
  <si>
    <t>1786 HWY 59</t>
  </si>
  <si>
    <t>10-0122-000</t>
  </si>
  <si>
    <t>JORGENSON, JOHANNES 1871 HMSTD LLC</t>
  </si>
  <si>
    <t>1457 KING ROAD</t>
  </si>
  <si>
    <t>HINCKLEY, OH 44233</t>
  </si>
  <si>
    <t>10-0122-010</t>
  </si>
  <si>
    <t>ENEVOLDSEN, MARK &amp; SUSAN</t>
  </si>
  <si>
    <t>10-0123-000</t>
  </si>
  <si>
    <t>LANDMARK, DAVID, CHRISTINA, CHARLES</t>
  </si>
  <si>
    <t>4335 340TH AVE</t>
  </si>
  <si>
    <t>10-0123-010</t>
  </si>
  <si>
    <t>MARIENAU, KAREN JOY ET AL</t>
  </si>
  <si>
    <t>2095 JAMES AVE</t>
  </si>
  <si>
    <t>ST. PAUL MN 55105</t>
  </si>
  <si>
    <t>10-0123-020</t>
  </si>
  <si>
    <t>LANDMARK, G, M &amp; S TRUSTS</t>
  </si>
  <si>
    <t>10-0124-000</t>
  </si>
  <si>
    <t>10-0125-000</t>
  </si>
  <si>
    <t>30</t>
  </si>
  <si>
    <t>10-0126-000</t>
  </si>
  <si>
    <t>JANS, RODNEY &amp; MARTHA</t>
  </si>
  <si>
    <t>3945 180TH ST</t>
  </si>
  <si>
    <t>10-0126-010</t>
  </si>
  <si>
    <t>10-0126-020</t>
  </si>
  <si>
    <t>LAURITSEN, LYLE</t>
  </si>
  <si>
    <t>PO BOX 967</t>
  </si>
  <si>
    <t>FARGO, ND 58107</t>
  </si>
  <si>
    <t>10-0126-030</t>
  </si>
  <si>
    <t>10-0127-000</t>
  </si>
  <si>
    <t>EGGERT, ERNEST &amp; JUDITH</t>
  </si>
  <si>
    <t>3410 160TH ST</t>
  </si>
  <si>
    <t>10-0128-000</t>
  </si>
  <si>
    <t>10-0128-010</t>
  </si>
  <si>
    <t>MANEE, SCOTT</t>
  </si>
  <si>
    <t>1724 391ST AVE</t>
  </si>
  <si>
    <t>10-0129-000</t>
  </si>
  <si>
    <t>CARLSON,D,ROETTGER,L,HANSON,S ET AL</t>
  </si>
  <si>
    <t>13936 LOWER 59TH ST N RM 307</t>
  </si>
  <si>
    <t>OAK PARK HEIGHTS MN 55082</t>
  </si>
  <si>
    <t>31</t>
  </si>
  <si>
    <t>10-0129-010</t>
  </si>
  <si>
    <t>STRAND, KEITH &amp; SUE</t>
  </si>
  <si>
    <t>1686 391ST AVE</t>
  </si>
  <si>
    <t>10-0130-000</t>
  </si>
  <si>
    <t>HELGESON, JOHN</t>
  </si>
  <si>
    <t>1558 HEIGHTS BLVD</t>
  </si>
  <si>
    <t>WINONA, MN 55987</t>
  </si>
  <si>
    <t>10-0130-900</t>
  </si>
  <si>
    <t>ST PETRI CEMETERY ASSOCIATION</t>
  </si>
  <si>
    <t>177 1ST ST PO BOX 675</t>
  </si>
  <si>
    <t>10-0131-000</t>
  </si>
  <si>
    <t>STRAND, BRUCE &amp; JEANETTE</t>
  </si>
  <si>
    <t>3790 160TH ST</t>
  </si>
  <si>
    <t>10-0131-010</t>
  </si>
  <si>
    <t>SCHLUTER FAMILY TRUST</t>
  </si>
  <si>
    <t>1281 385TH AVE</t>
  </si>
  <si>
    <t>10-0132-000</t>
  </si>
  <si>
    <t>SHEMON, DAVID</t>
  </si>
  <si>
    <t>5038 CARLTON DRIVE SW</t>
  </si>
  <si>
    <t>10-0132-010</t>
  </si>
  <si>
    <t>DEJONG, DOUGLAS T.</t>
  </si>
  <si>
    <t>1571 381ST AVE</t>
  </si>
  <si>
    <t>10-0132-040</t>
  </si>
  <si>
    <t>32</t>
  </si>
  <si>
    <t>10-0134-900</t>
  </si>
  <si>
    <t>10-0135-000</t>
  </si>
  <si>
    <t>LECY, REBECCA S. REVOCABLE TRUST</t>
  </si>
  <si>
    <t>BOYD MN 56218</t>
  </si>
  <si>
    <t>10-0135-010</t>
  </si>
  <si>
    <t>10-0136-010</t>
  </si>
  <si>
    <t>10-0136-020</t>
  </si>
  <si>
    <t>10-0138-000</t>
  </si>
  <si>
    <t>LANDMARK, GARY &amp; MARY LOU TRUSTS</t>
  </si>
  <si>
    <t>10-0138-010</t>
  </si>
  <si>
    <t>LANDMARK, CHARLES</t>
  </si>
  <si>
    <t>10-0139-000</t>
  </si>
  <si>
    <t>10-0140-010</t>
  </si>
  <si>
    <t>33</t>
  </si>
  <si>
    <t>170TH ST</t>
  </si>
  <si>
    <t>180TH ST</t>
  </si>
  <si>
    <t>40-0005-000</t>
  </si>
  <si>
    <t>FREMO, KATHRYN &amp; BRIAN</t>
  </si>
  <si>
    <t>1</t>
  </si>
  <si>
    <t>116</t>
  </si>
  <si>
    <t>40-0005-010</t>
  </si>
  <si>
    <t>TJADEN, IAN &amp; SHANNON</t>
  </si>
  <si>
    <t>3925 160TH ST</t>
  </si>
  <si>
    <t>40-0006-000</t>
  </si>
  <si>
    <t>HARTFIEL, DONNA</t>
  </si>
  <si>
    <t>2798 EDGEWATER DR BOX 219</t>
  </si>
  <si>
    <t>40-0006-010</t>
  </si>
  <si>
    <t>401ST AVE</t>
  </si>
  <si>
    <t>405TH AVE</t>
  </si>
  <si>
    <t>411TH AVE</t>
  </si>
  <si>
    <t>CR 35</t>
  </si>
  <si>
    <t>CR 46</t>
  </si>
  <si>
    <t>CR 8</t>
  </si>
  <si>
    <t>TOTAL WATERSHED ACRES:</t>
  </si>
  <si>
    <t>LA QUI PARLE CTY RDS</t>
  </si>
  <si>
    <t>CAMP RELEASE TWP RDS</t>
  </si>
  <si>
    <t/>
  </si>
  <si>
    <t>BAXTER TWP RDS</t>
  </si>
  <si>
    <t>BAXTER TWP, C/O JEFFREY JOHNSON 2195 361ST AVE</t>
  </si>
  <si>
    <t>CAMP RELEASE TWP, C/O JEFFREY JOHNSON 2195 361ST AVE</t>
  </si>
  <si>
    <t>MONTEVIDEO, MN 56266</t>
  </si>
  <si>
    <t>422 5TH AVE SUITE 301</t>
  </si>
  <si>
    <t>MADISON MN 56256</t>
  </si>
  <si>
    <t>10-0134-010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</si>
</sst>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.00"/>
    <numFmt numFmtId="165" formatCode="#,##0.00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EA989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2">
    <xf numFmtId="0" fontId="0" fillId="0" borderId="0"/>
    <xf numFmtId="0" fontId="4" fillId="9" borderId="0" applyNumberFormat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2" borderId="0" xfId="0" applyNumberFormat="1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4" fontId="1" fillId="4" borderId="0" xfId="0" applyNumberFormat="1" applyFont="1" applyFill="1" applyAlignment="1">
      <alignment horizontal="center"/>
    </xf>
    <xf numFmtId="4" fontId="1" fillId="5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4" fontId="1" fillId="7" borderId="0" xfId="0" applyNumberFormat="1" applyFont="1" applyFill="1" applyAlignment="1">
      <alignment horizontal="center"/>
    </xf>
    <xf numFmtId="4" fontId="1" fillId="8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0" fontId="2" fillId="8" borderId="0" xfId="0" applyFont="1" applyFill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4" fontId="1" fillId="5" borderId="1" xfId="0" applyNumberFormat="1" applyFont="1" applyFill="1" applyBorder="1" applyAlignment="1">
      <alignment horizontal="center"/>
    </xf>
    <xf numFmtId="4" fontId="1" fillId="6" borderId="1" xfId="0" applyNumberFormat="1" applyFont="1" applyFill="1" applyBorder="1" applyAlignment="1">
      <alignment horizontal="center"/>
    </xf>
    <xf numFmtId="4" fontId="1" fillId="7" borderId="1" xfId="0" applyNumberFormat="1" applyFont="1" applyFill="1" applyBorder="1" applyAlignment="1">
      <alignment horizontal="center"/>
    </xf>
    <xf numFmtId="4" fontId="1" fillId="8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" fontId="4" fillId="0" borderId="0" xfId="1" applyNumberFormat="1" applyFill="1" applyAlignment="1">
      <alignment horizontal="center"/>
    </xf>
    <xf numFmtId="4" fontId="7" fillId="0" borderId="0" xfId="1" applyNumberFormat="1" applyFont="1" applyFill="1" applyAlignment="1">
      <alignment horizontal="center"/>
    </xf>
    <xf numFmtId="4" fontId="6" fillId="9" borderId="0" xfId="1" applyNumberFormat="1" applyFont="1" applyAlignment="1">
      <alignment horizontal="center"/>
    </xf>
    <xf numFmtId="4" fontId="7" fillId="0" borderId="0" xfId="0" applyNumberFormat="1" applyFont="1" applyAlignment="1">
      <alignment horizontal="center"/>
    </xf>
  </cellXfs>
  <cellStyles count="2">
    <cellStyle name="Bad" xfId="1" builtinId="27"/>
    <cellStyle name="Normal" xfId="0" builtinId="0"/>
  </cellStyles>
  <dxfs count="4">
    <dxf>
      <font>
        <b/>
        <color rgb="FFFF0000"/>
      </font>
    </dxf>
    <dxf>
      <font>
        <b/>
        <color rgb="FFFF0000"/>
      </font>
    </dxf>
    <dxf>
      <font>
        <b/>
        <color rgb="FFFF0000"/>
      </font>
    </dxf>
    <dxf>
      <font>
        <b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62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49" sqref="C149"/>
    </sheetView>
  </sheetViews>
  <sheetFormatPr defaultRowHeight="14.4" x14ac:dyDescent="0.3"/>
  <cols>
    <col min="1" max="1" width="14.6640625" style="1" customWidth="1"/>
    <col min="2" max="2" width="35.6640625" style="1" customWidth="1"/>
    <col min="3" max="3" width="49.33203125" style="1" bestFit="1" customWidth="1"/>
    <col min="4" max="4" width="25.6640625" style="1" customWidth="1"/>
    <col min="5" max="5" width="20.6640625" style="1" customWidth="1"/>
    <col min="6" max="8" width="9.6640625" style="1" customWidth="1"/>
    <col min="9" max="12" width="17.6640625" style="2" customWidth="1"/>
    <col min="13" max="13" width="20.6640625" style="3" customWidth="1"/>
    <col min="14" max="14" width="13.6640625" style="4" customWidth="1"/>
    <col min="15" max="15" width="13.6640625" style="5" customWidth="1"/>
    <col min="16" max="16" width="13.6640625" style="6" customWidth="1"/>
    <col min="17" max="17" width="13.6640625" style="5" customWidth="1"/>
    <col min="18" max="18" width="13.6640625" style="7" customWidth="1"/>
    <col min="19" max="19" width="13.6640625" style="5" customWidth="1"/>
    <col min="20" max="20" width="13.6640625" style="8" customWidth="1"/>
    <col min="21" max="21" width="13.6640625" style="5" customWidth="1"/>
    <col min="22" max="22" width="17.6640625" style="2" hidden="1" customWidth="1"/>
    <col min="23" max="23" width="17.6640625" style="5" hidden="1" customWidth="1"/>
    <col min="24" max="24" width="17.6640625" style="2" hidden="1" customWidth="1"/>
    <col min="25" max="25" width="17.6640625" style="5" hidden="1" customWidth="1"/>
    <col min="26" max="26" width="17.6640625" style="9" customWidth="1"/>
    <col min="27" max="27" width="17.6640625" style="5" customWidth="1"/>
    <col min="28" max="28" width="17.6640625" style="10" customWidth="1"/>
    <col min="29" max="29" width="17.6640625" style="5" customWidth="1"/>
    <col min="30" max="30" width="17.6640625" style="2" hidden="1" customWidth="1"/>
    <col min="31" max="31" width="17.6640625" style="2" customWidth="1"/>
    <col min="32" max="32" width="17.6640625" style="5" customWidth="1"/>
    <col min="33" max="33" width="17.6640625" style="9" customWidth="1"/>
    <col min="34" max="34" width="17.6640625" style="5" customWidth="1"/>
    <col min="35" max="35" width="19.6640625" style="2" hidden="1" customWidth="1"/>
    <col min="36" max="36" width="19.6640625" style="5" hidden="1" customWidth="1"/>
    <col min="37" max="37" width="17.6640625" style="3" customWidth="1"/>
    <col min="38" max="38" width="17.6640625" style="5" customWidth="1"/>
    <col min="39" max="39" width="17.6640625" style="3" customWidth="1"/>
    <col min="40" max="40" width="17.6640625" style="5" customWidth="1"/>
    <col min="41" max="41" width="17.6640625" style="2" hidden="1" customWidth="1"/>
    <col min="42" max="42" width="17.6640625" style="5" hidden="1" customWidth="1"/>
    <col min="43" max="43" width="17.6640625" style="2" customWidth="1"/>
    <col min="44" max="44" width="17.6640625" style="2" hidden="1" customWidth="1"/>
    <col min="45" max="45" width="17.6640625" style="5" customWidth="1"/>
    <col min="46" max="46" width="17.6640625" style="11" customWidth="1"/>
    <col min="47" max="47" width="17.6640625" style="5" customWidth="1"/>
  </cols>
  <sheetData>
    <row r="1" spans="1:47" x14ac:dyDescent="0.3">
      <c r="AL1" s="5">
        <v>3376.8</v>
      </c>
      <c r="AN1" s="5">
        <v>5628</v>
      </c>
      <c r="AP1" s="5" t="s">
        <v>0</v>
      </c>
      <c r="AU1" s="5" t="s">
        <v>1</v>
      </c>
    </row>
    <row r="2" spans="1:47" ht="68.099999999999994" customHeight="1" x14ac:dyDescent="0.3">
      <c r="A2" s="12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2" t="s">
        <v>12</v>
      </c>
      <c r="L2" s="12" t="s">
        <v>13</v>
      </c>
      <c r="M2" s="13" t="s">
        <v>14</v>
      </c>
      <c r="N2" s="14" t="s">
        <v>15</v>
      </c>
      <c r="O2" s="12" t="s">
        <v>16</v>
      </c>
      <c r="P2" s="15" t="s">
        <v>17</v>
      </c>
      <c r="Q2" s="12" t="s">
        <v>18</v>
      </c>
      <c r="R2" s="16" t="s">
        <v>19</v>
      </c>
      <c r="S2" s="12" t="s">
        <v>20</v>
      </c>
      <c r="T2" s="17" t="s">
        <v>21</v>
      </c>
      <c r="U2" s="12" t="s">
        <v>22</v>
      </c>
      <c r="V2" s="12" t="s">
        <v>23</v>
      </c>
      <c r="W2" s="12" t="s">
        <v>24</v>
      </c>
      <c r="X2" s="12" t="s">
        <v>25</v>
      </c>
      <c r="Y2" s="12" t="s">
        <v>26</v>
      </c>
      <c r="Z2" s="18" t="s">
        <v>27</v>
      </c>
      <c r="AA2" s="12" t="s">
        <v>28</v>
      </c>
      <c r="AB2" s="19" t="s">
        <v>29</v>
      </c>
      <c r="AC2" s="12" t="s">
        <v>30</v>
      </c>
      <c r="AD2" s="12" t="s">
        <v>31</v>
      </c>
      <c r="AE2" s="12" t="s">
        <v>32</v>
      </c>
      <c r="AF2" s="12" t="s">
        <v>33</v>
      </c>
      <c r="AG2" s="18" t="s">
        <v>34</v>
      </c>
      <c r="AH2" s="12" t="s">
        <v>35</v>
      </c>
      <c r="AI2" s="12" t="s">
        <v>36</v>
      </c>
      <c r="AJ2" s="12" t="s">
        <v>37</v>
      </c>
      <c r="AK2" s="13" t="s">
        <v>38</v>
      </c>
      <c r="AL2" s="12" t="s">
        <v>39</v>
      </c>
      <c r="AM2" s="13" t="s">
        <v>40</v>
      </c>
      <c r="AN2" s="12" t="s">
        <v>41</v>
      </c>
      <c r="AO2" s="12" t="s">
        <v>42</v>
      </c>
      <c r="AP2" s="12" t="s">
        <v>43</v>
      </c>
      <c r="AQ2" s="12" t="s">
        <v>44</v>
      </c>
      <c r="AR2" s="12" t="s">
        <v>45</v>
      </c>
      <c r="AS2" s="12" t="s">
        <v>46</v>
      </c>
      <c r="AT2" s="12" t="s">
        <v>47</v>
      </c>
      <c r="AU2" s="12" t="s">
        <v>48</v>
      </c>
    </row>
    <row r="3" spans="1:47" x14ac:dyDescent="0.3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2">
        <v>80</v>
      </c>
      <c r="J3" s="2">
        <v>40.65</v>
      </c>
      <c r="K3" s="2">
        <f t="shared" ref="K3:K56" si="0">SUM(N3,P3,R3,T3,V3,X3,Z3,AB3,AE3,AG3,AI3)</f>
        <v>19.23</v>
      </c>
      <c r="L3" s="2">
        <f t="shared" ref="L3:L56" si="1">SUM(M3,AD3,AK3,AM3,AO3,AQ3,AR3)</f>
        <v>0</v>
      </c>
      <c r="R3" s="7">
        <v>9.2000000000000011</v>
      </c>
      <c r="S3" s="5">
        <v>10972.04125</v>
      </c>
      <c r="T3" s="8">
        <v>9.94</v>
      </c>
      <c r="U3" s="5">
        <v>2725.3184999999999</v>
      </c>
      <c r="Z3" s="9">
        <v>0.05</v>
      </c>
      <c r="AA3" s="5">
        <v>7.4819999999999993</v>
      </c>
      <c r="AB3" s="10">
        <v>0.04</v>
      </c>
      <c r="AC3" s="5">
        <v>5.3872</v>
      </c>
      <c r="AL3" s="5" t="str">
        <f t="shared" ref="AL3:AL56" si="2">IF(AK3&gt;0,AK3*$AL$1,"")</f>
        <v/>
      </c>
      <c r="AN3" s="5" t="str">
        <f t="shared" ref="AN3:AN56" si="3">IF(AM3&gt;0,AM3*$AN$1,"")</f>
        <v/>
      </c>
      <c r="AP3" s="5" t="str">
        <f t="shared" ref="AP3:AP56" si="4">IF(AO3&gt;0,AO3*$AP$1,"")</f>
        <v/>
      </c>
      <c r="AS3" s="5">
        <f>SUM(O3,Q3,S3,U3,W3,Y3,AA3,AC3,AF3,AH3,AJ3)</f>
        <v>13710.228949999999</v>
      </c>
      <c r="AT3" s="11">
        <f t="shared" ref="AT3:AT66" si="5">(AS3/$AS$159)*100</f>
        <v>0.38381731096352206</v>
      </c>
      <c r="AU3" s="5">
        <f t="shared" ref="AU3:AU66" si="6">(AT3/100)*$AU$1</f>
        <v>383.81731096352206</v>
      </c>
    </row>
    <row r="4" spans="1:47" x14ac:dyDescent="0.3">
      <c r="A4" s="1" t="s">
        <v>57</v>
      </c>
      <c r="B4" s="1" t="s">
        <v>58</v>
      </c>
      <c r="C4" s="1" t="s">
        <v>59</v>
      </c>
      <c r="D4" s="1" t="s">
        <v>60</v>
      </c>
      <c r="E4" s="1" t="s">
        <v>61</v>
      </c>
      <c r="F4" s="1" t="s">
        <v>54</v>
      </c>
      <c r="G4" s="1" t="s">
        <v>55</v>
      </c>
      <c r="H4" s="1" t="s">
        <v>56</v>
      </c>
      <c r="I4" s="2">
        <v>5.190000057220459</v>
      </c>
      <c r="J4" s="2">
        <v>5.19</v>
      </c>
      <c r="K4" s="2">
        <f t="shared" si="0"/>
        <v>5.12</v>
      </c>
      <c r="L4" s="2">
        <f t="shared" si="1"/>
        <v>0</v>
      </c>
      <c r="R4" s="7">
        <v>0.28999999999999998</v>
      </c>
      <c r="S4" s="5">
        <v>226.01875000000001</v>
      </c>
      <c r="Z4" s="9">
        <v>2.42</v>
      </c>
      <c r="AA4" s="5">
        <v>226.3305</v>
      </c>
      <c r="AB4" s="10">
        <v>2.41</v>
      </c>
      <c r="AC4" s="5">
        <v>202.86175</v>
      </c>
      <c r="AL4" s="5" t="str">
        <f t="shared" si="2"/>
        <v/>
      </c>
      <c r="AN4" s="5" t="str">
        <f t="shared" si="3"/>
        <v/>
      </c>
      <c r="AP4" s="5" t="str">
        <f t="shared" si="4"/>
        <v/>
      </c>
      <c r="AS4" s="5">
        <f t="shared" ref="AS4:AS67" si="7">SUM(O4,Q4,S4,U4,W4,Y4,AA4,AC4,AF4,AH4,AJ4)</f>
        <v>655.21100000000001</v>
      </c>
      <c r="AT4" s="11">
        <f t="shared" si="5"/>
        <v>1.8342605732613988E-2</v>
      </c>
      <c r="AU4" s="5">
        <f t="shared" si="6"/>
        <v>18.34260573261399</v>
      </c>
    </row>
    <row r="5" spans="1:47" x14ac:dyDescent="0.3">
      <c r="A5" s="1" t="s">
        <v>62</v>
      </c>
      <c r="B5" s="1" t="s">
        <v>63</v>
      </c>
      <c r="C5" s="1" t="s">
        <v>64</v>
      </c>
      <c r="D5" s="1" t="s">
        <v>65</v>
      </c>
      <c r="E5" s="1" t="s">
        <v>66</v>
      </c>
      <c r="F5" s="1" t="s">
        <v>54</v>
      </c>
      <c r="G5" s="1" t="s">
        <v>55</v>
      </c>
      <c r="H5" s="1" t="s">
        <v>56</v>
      </c>
      <c r="I5" s="2">
        <v>154.80999755859381</v>
      </c>
      <c r="J5" s="2">
        <v>39.119999999999997</v>
      </c>
      <c r="K5" s="2">
        <f t="shared" si="0"/>
        <v>39.119999999999997</v>
      </c>
      <c r="L5" s="2">
        <f t="shared" si="1"/>
        <v>0</v>
      </c>
      <c r="P5" s="6">
        <v>7.58</v>
      </c>
      <c r="Q5" s="5">
        <v>17286.400000000001</v>
      </c>
      <c r="R5" s="7">
        <v>28.65</v>
      </c>
      <c r="S5" s="5">
        <v>24073.334999999999</v>
      </c>
      <c r="T5" s="8">
        <v>0.95000000000000007</v>
      </c>
      <c r="U5" s="5">
        <v>226.3305</v>
      </c>
      <c r="Z5" s="9">
        <v>1.94</v>
      </c>
      <c r="AA5" s="5">
        <v>181.4385</v>
      </c>
      <c r="AL5" s="5" t="str">
        <f t="shared" si="2"/>
        <v/>
      </c>
      <c r="AN5" s="5" t="str">
        <f t="shared" si="3"/>
        <v/>
      </c>
      <c r="AP5" s="5" t="str">
        <f t="shared" si="4"/>
        <v/>
      </c>
      <c r="AS5" s="5">
        <f t="shared" si="7"/>
        <v>41767.503999999994</v>
      </c>
      <c r="AT5" s="11">
        <f t="shared" si="5"/>
        <v>1.1692796035282949</v>
      </c>
      <c r="AU5" s="5">
        <f t="shared" si="6"/>
        <v>1169.279603528295</v>
      </c>
    </row>
    <row r="6" spans="1:47" x14ac:dyDescent="0.3">
      <c r="A6" s="1" t="s">
        <v>62</v>
      </c>
      <c r="B6" s="1" t="s">
        <v>63</v>
      </c>
      <c r="C6" s="1" t="s">
        <v>64</v>
      </c>
      <c r="D6" s="1" t="s">
        <v>65</v>
      </c>
      <c r="E6" s="1" t="s">
        <v>67</v>
      </c>
      <c r="F6" s="1" t="s">
        <v>54</v>
      </c>
      <c r="G6" s="1" t="s">
        <v>55</v>
      </c>
      <c r="H6" s="1" t="s">
        <v>56</v>
      </c>
      <c r="I6" s="2">
        <v>154.80999755859381</v>
      </c>
      <c r="J6" s="2">
        <v>0.18</v>
      </c>
      <c r="K6" s="2">
        <f t="shared" si="0"/>
        <v>0.16999999999999998</v>
      </c>
      <c r="L6" s="2">
        <f t="shared" si="1"/>
        <v>0</v>
      </c>
      <c r="P6" s="6">
        <v>0.11</v>
      </c>
      <c r="Q6" s="5">
        <v>256.95999999999998</v>
      </c>
      <c r="R6" s="7">
        <v>0.06</v>
      </c>
      <c r="S6" s="5">
        <v>74.819999999999993</v>
      </c>
      <c r="AL6" s="5" t="str">
        <f t="shared" si="2"/>
        <v/>
      </c>
      <c r="AN6" s="5" t="str">
        <f t="shared" si="3"/>
        <v/>
      </c>
      <c r="AP6" s="5" t="str">
        <f t="shared" si="4"/>
        <v/>
      </c>
      <c r="AS6" s="5">
        <f t="shared" si="7"/>
        <v>331.78</v>
      </c>
      <c r="AT6" s="11">
        <f t="shared" si="5"/>
        <v>9.2881678268018526E-3</v>
      </c>
      <c r="AU6" s="5">
        <f t="shared" si="6"/>
        <v>9.2881678268018533</v>
      </c>
    </row>
    <row r="7" spans="1:4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61</v>
      </c>
      <c r="F7" s="1" t="s">
        <v>54</v>
      </c>
      <c r="G7" s="1" t="s">
        <v>55</v>
      </c>
      <c r="H7" s="1" t="s">
        <v>56</v>
      </c>
      <c r="I7" s="2">
        <v>154.80999755859381</v>
      </c>
      <c r="J7" s="2">
        <v>35.44</v>
      </c>
      <c r="K7" s="2">
        <f t="shared" si="0"/>
        <v>27.67</v>
      </c>
      <c r="L7" s="2">
        <f t="shared" si="1"/>
        <v>0</v>
      </c>
      <c r="R7" s="7">
        <v>25.86</v>
      </c>
      <c r="S7" s="5">
        <v>20154.637500000001</v>
      </c>
      <c r="T7" s="8">
        <v>0.53</v>
      </c>
      <c r="U7" s="5">
        <v>123.920625</v>
      </c>
      <c r="Z7" s="9">
        <v>1.01</v>
      </c>
      <c r="AA7" s="5">
        <v>94.460249999999988</v>
      </c>
      <c r="AB7" s="10">
        <v>0.27</v>
      </c>
      <c r="AC7" s="5">
        <v>22.727250000000009</v>
      </c>
      <c r="AL7" s="5" t="str">
        <f t="shared" si="2"/>
        <v/>
      </c>
      <c r="AN7" s="5" t="str">
        <f t="shared" si="3"/>
        <v/>
      </c>
      <c r="AP7" s="5" t="str">
        <f t="shared" si="4"/>
        <v/>
      </c>
      <c r="AS7" s="5">
        <f t="shared" si="7"/>
        <v>20395.745625</v>
      </c>
      <c r="AT7" s="11">
        <f t="shared" si="5"/>
        <v>0.57097808281921658</v>
      </c>
      <c r="AU7" s="5">
        <f t="shared" si="6"/>
        <v>570.97808281921664</v>
      </c>
    </row>
    <row r="8" spans="1:47" x14ac:dyDescent="0.3">
      <c r="A8" s="1" t="s">
        <v>62</v>
      </c>
      <c r="B8" s="1" t="s">
        <v>63</v>
      </c>
      <c r="C8" s="1" t="s">
        <v>64</v>
      </c>
      <c r="D8" s="1" t="s">
        <v>65</v>
      </c>
      <c r="E8" s="1" t="s">
        <v>68</v>
      </c>
      <c r="F8" s="1" t="s">
        <v>54</v>
      </c>
      <c r="G8" s="1" t="s">
        <v>55</v>
      </c>
      <c r="H8" s="1" t="s">
        <v>56</v>
      </c>
      <c r="I8" s="2">
        <v>154.80999755859381</v>
      </c>
      <c r="J8" s="2">
        <v>39.14</v>
      </c>
      <c r="K8" s="2">
        <f t="shared" si="0"/>
        <v>39.139999999999993</v>
      </c>
      <c r="L8" s="2">
        <f t="shared" si="1"/>
        <v>0</v>
      </c>
      <c r="N8" s="4">
        <v>0.73</v>
      </c>
      <c r="O8" s="5">
        <v>1283.4312500000001</v>
      </c>
      <c r="P8" s="6">
        <v>29.15</v>
      </c>
      <c r="Q8" s="5">
        <v>42559</v>
      </c>
      <c r="R8" s="7">
        <v>9.25</v>
      </c>
      <c r="S8" s="5">
        <v>7209.21875</v>
      </c>
      <c r="T8" s="8">
        <v>0.01</v>
      </c>
      <c r="U8" s="5">
        <v>2.3381249999999998</v>
      </c>
      <c r="AL8" s="5" t="str">
        <f t="shared" si="2"/>
        <v/>
      </c>
      <c r="AN8" s="5" t="str">
        <f t="shared" si="3"/>
        <v/>
      </c>
      <c r="AP8" s="5" t="str">
        <f t="shared" si="4"/>
        <v/>
      </c>
      <c r="AS8" s="5">
        <f t="shared" si="7"/>
        <v>51053.988125000003</v>
      </c>
      <c r="AT8" s="11">
        <f t="shared" si="5"/>
        <v>1.4292543550923773</v>
      </c>
      <c r="AU8" s="5">
        <f t="shared" si="6"/>
        <v>1429.2543550923774</v>
      </c>
    </row>
    <row r="9" spans="1:47" x14ac:dyDescent="0.3">
      <c r="A9" s="1" t="s">
        <v>62</v>
      </c>
      <c r="B9" s="1" t="s">
        <v>63</v>
      </c>
      <c r="C9" s="1" t="s">
        <v>64</v>
      </c>
      <c r="D9" s="1" t="s">
        <v>65</v>
      </c>
      <c r="E9" s="1" t="s">
        <v>69</v>
      </c>
      <c r="F9" s="1" t="s">
        <v>54</v>
      </c>
      <c r="G9" s="1" t="s">
        <v>55</v>
      </c>
      <c r="H9" s="1" t="s">
        <v>56</v>
      </c>
      <c r="I9" s="2">
        <v>154.80999755859401</v>
      </c>
      <c r="J9" s="2">
        <v>37.68</v>
      </c>
      <c r="K9" s="2">
        <f t="shared" si="0"/>
        <v>36.279999999999994</v>
      </c>
      <c r="L9" s="2">
        <f t="shared" si="1"/>
        <v>1.41</v>
      </c>
      <c r="N9" s="4">
        <v>19.75</v>
      </c>
      <c r="O9" s="5">
        <v>34722.96875</v>
      </c>
      <c r="P9" s="6">
        <v>9.6999999999999993</v>
      </c>
      <c r="Q9" s="5">
        <v>14162</v>
      </c>
      <c r="R9" s="7">
        <v>6.46</v>
      </c>
      <c r="S9" s="5">
        <v>5034.7624999999998</v>
      </c>
      <c r="T9" s="8">
        <v>0.37</v>
      </c>
      <c r="U9" s="5">
        <v>86.510625000000005</v>
      </c>
      <c r="AL9" s="5" t="str">
        <f t="shared" si="2"/>
        <v/>
      </c>
      <c r="AM9" s="3">
        <v>0.43</v>
      </c>
      <c r="AN9" s="5">
        <f t="shared" si="3"/>
        <v>2420.04</v>
      </c>
      <c r="AP9" s="5" t="str">
        <f t="shared" si="4"/>
        <v/>
      </c>
      <c r="AQ9" s="2">
        <v>0.98</v>
      </c>
      <c r="AS9" s="5">
        <f t="shared" si="7"/>
        <v>54006.241875</v>
      </c>
      <c r="AT9" s="11">
        <f t="shared" si="5"/>
        <v>1.5119025807156972</v>
      </c>
      <c r="AU9" s="5">
        <f t="shared" si="6"/>
        <v>1511.902580715697</v>
      </c>
    </row>
    <row r="10" spans="1:47" x14ac:dyDescent="0.3">
      <c r="A10" s="1" t="s">
        <v>70</v>
      </c>
      <c r="B10" s="1" t="s">
        <v>71</v>
      </c>
      <c r="C10" s="1" t="s">
        <v>72</v>
      </c>
      <c r="D10" s="1" t="s">
        <v>73</v>
      </c>
      <c r="E10" s="1" t="s">
        <v>74</v>
      </c>
      <c r="F10" s="1" t="s">
        <v>54</v>
      </c>
      <c r="G10" s="1" t="s">
        <v>55</v>
      </c>
      <c r="H10" s="1" t="s">
        <v>56</v>
      </c>
      <c r="I10" s="2">
        <v>121.370002746582</v>
      </c>
      <c r="J10" s="2">
        <v>40.49</v>
      </c>
      <c r="K10" s="2">
        <f t="shared" si="0"/>
        <v>5.1100000000000003</v>
      </c>
      <c r="L10" s="2">
        <f t="shared" si="1"/>
        <v>0</v>
      </c>
      <c r="R10" s="7">
        <v>4.6500000000000004</v>
      </c>
      <c r="S10" s="5">
        <v>3624.09375</v>
      </c>
      <c r="T10" s="8">
        <v>0.46</v>
      </c>
      <c r="U10" s="5">
        <v>107.55374999999999</v>
      </c>
      <c r="AL10" s="5" t="str">
        <f t="shared" si="2"/>
        <v/>
      </c>
      <c r="AN10" s="5" t="str">
        <f t="shared" si="3"/>
        <v/>
      </c>
      <c r="AP10" s="5" t="str">
        <f t="shared" si="4"/>
        <v/>
      </c>
      <c r="AS10" s="5">
        <f t="shared" si="7"/>
        <v>3731.6475</v>
      </c>
      <c r="AT10" s="11">
        <f t="shared" si="5"/>
        <v>0.10446732247412613</v>
      </c>
      <c r="AU10" s="5">
        <f t="shared" si="6"/>
        <v>104.46732247412612</v>
      </c>
    </row>
    <row r="11" spans="1:47" x14ac:dyDescent="0.3">
      <c r="A11" s="1" t="s">
        <v>70</v>
      </c>
      <c r="B11" s="1" t="s">
        <v>71</v>
      </c>
      <c r="C11" s="1" t="s">
        <v>72</v>
      </c>
      <c r="D11" s="1" t="s">
        <v>73</v>
      </c>
      <c r="E11" s="1" t="s">
        <v>75</v>
      </c>
      <c r="F11" s="1" t="s">
        <v>54</v>
      </c>
      <c r="G11" s="1" t="s">
        <v>55</v>
      </c>
      <c r="H11" s="1" t="s">
        <v>56</v>
      </c>
      <c r="I11" s="2">
        <v>121.370002746582</v>
      </c>
      <c r="J11" s="2">
        <v>39.39</v>
      </c>
      <c r="K11" s="2">
        <f t="shared" si="0"/>
        <v>22.2</v>
      </c>
      <c r="L11" s="2">
        <f t="shared" si="1"/>
        <v>0</v>
      </c>
      <c r="P11" s="6">
        <v>5</v>
      </c>
      <c r="Q11" s="5">
        <v>7300</v>
      </c>
      <c r="R11" s="7">
        <v>16.559999999999999</v>
      </c>
      <c r="S11" s="5">
        <v>12906.45</v>
      </c>
      <c r="T11" s="8">
        <v>0.64</v>
      </c>
      <c r="U11" s="5">
        <v>149.63999999999999</v>
      </c>
      <c r="AL11" s="5" t="str">
        <f t="shared" si="2"/>
        <v/>
      </c>
      <c r="AN11" s="5" t="str">
        <f t="shared" si="3"/>
        <v/>
      </c>
      <c r="AP11" s="5" t="str">
        <f t="shared" si="4"/>
        <v/>
      </c>
      <c r="AS11" s="5">
        <f t="shared" si="7"/>
        <v>20356.09</v>
      </c>
      <c r="AT11" s="11">
        <f t="shared" si="5"/>
        <v>0.56986792518380536</v>
      </c>
      <c r="AU11" s="5">
        <f t="shared" si="6"/>
        <v>569.86792518380537</v>
      </c>
    </row>
    <row r="12" spans="1:47" x14ac:dyDescent="0.3">
      <c r="A12" s="1" t="s">
        <v>76</v>
      </c>
      <c r="B12" s="1" t="s">
        <v>50</v>
      </c>
      <c r="C12" s="1" t="s">
        <v>51</v>
      </c>
      <c r="D12" s="1" t="s">
        <v>52</v>
      </c>
      <c r="E12" s="1" t="s">
        <v>67</v>
      </c>
      <c r="F12" s="1" t="s">
        <v>54</v>
      </c>
      <c r="G12" s="1" t="s">
        <v>55</v>
      </c>
      <c r="H12" s="1" t="s">
        <v>56</v>
      </c>
      <c r="I12" s="2">
        <v>80</v>
      </c>
      <c r="J12" s="2">
        <v>39.03</v>
      </c>
      <c r="K12" s="2">
        <f t="shared" si="0"/>
        <v>32.35</v>
      </c>
      <c r="L12" s="2">
        <f t="shared" si="1"/>
        <v>0</v>
      </c>
      <c r="P12" s="6">
        <v>12.63</v>
      </c>
      <c r="Q12" s="5">
        <v>29503.68</v>
      </c>
      <c r="R12" s="7">
        <v>13.6</v>
      </c>
      <c r="S12" s="5">
        <v>16935.818749999999</v>
      </c>
      <c r="T12" s="8">
        <v>1.54</v>
      </c>
      <c r="U12" s="5">
        <v>549.45937500000014</v>
      </c>
      <c r="Z12" s="9">
        <v>1.23</v>
      </c>
      <c r="AA12" s="5">
        <v>184.05719999999999</v>
      </c>
      <c r="AB12" s="10">
        <v>3.35</v>
      </c>
      <c r="AC12" s="5">
        <v>451.17800000000011</v>
      </c>
      <c r="AL12" s="5" t="str">
        <f t="shared" si="2"/>
        <v/>
      </c>
      <c r="AN12" s="5" t="str">
        <f t="shared" si="3"/>
        <v/>
      </c>
      <c r="AP12" s="5" t="str">
        <f t="shared" si="4"/>
        <v/>
      </c>
      <c r="AS12" s="5">
        <f t="shared" si="7"/>
        <v>47624.193325</v>
      </c>
      <c r="AT12" s="11">
        <f t="shared" si="5"/>
        <v>1.3332373868788252</v>
      </c>
      <c r="AU12" s="5">
        <f t="shared" si="6"/>
        <v>1333.2373868788252</v>
      </c>
    </row>
    <row r="13" spans="1:47" x14ac:dyDescent="0.3">
      <c r="A13" s="1" t="s">
        <v>76</v>
      </c>
      <c r="B13" s="1" t="s">
        <v>50</v>
      </c>
      <c r="C13" s="1" t="s">
        <v>51</v>
      </c>
      <c r="D13" s="1" t="s">
        <v>52</v>
      </c>
      <c r="E13" s="1" t="s">
        <v>77</v>
      </c>
      <c r="F13" s="1" t="s">
        <v>54</v>
      </c>
      <c r="G13" s="1" t="s">
        <v>55</v>
      </c>
      <c r="H13" s="1" t="s">
        <v>56</v>
      </c>
      <c r="I13" s="2">
        <v>80</v>
      </c>
      <c r="J13" s="2">
        <v>37.89</v>
      </c>
      <c r="K13" s="2">
        <f t="shared" si="0"/>
        <v>10.219999999999999</v>
      </c>
      <c r="L13" s="2">
        <f t="shared" si="1"/>
        <v>0</v>
      </c>
      <c r="P13" s="6">
        <v>1.55</v>
      </c>
      <c r="Q13" s="5">
        <v>3620.8</v>
      </c>
      <c r="R13" s="7">
        <v>7.13</v>
      </c>
      <c r="S13" s="5">
        <v>8891.11</v>
      </c>
      <c r="T13" s="8">
        <v>1.54</v>
      </c>
      <c r="U13" s="5">
        <v>576.11400000000003</v>
      </c>
      <c r="AL13" s="5" t="str">
        <f t="shared" si="2"/>
        <v/>
      </c>
      <c r="AN13" s="5" t="str">
        <f t="shared" si="3"/>
        <v/>
      </c>
      <c r="AP13" s="5" t="str">
        <f t="shared" si="4"/>
        <v/>
      </c>
      <c r="AS13" s="5">
        <f t="shared" si="7"/>
        <v>13088.023999999999</v>
      </c>
      <c r="AT13" s="11">
        <f t="shared" si="5"/>
        <v>0.36639870828021731</v>
      </c>
      <c r="AU13" s="5">
        <f t="shared" si="6"/>
        <v>366.39870828021731</v>
      </c>
    </row>
    <row r="14" spans="1:47" x14ac:dyDescent="0.3">
      <c r="A14" s="1" t="s">
        <v>78</v>
      </c>
      <c r="B14" s="1" t="s">
        <v>79</v>
      </c>
      <c r="C14" s="1" t="s">
        <v>80</v>
      </c>
      <c r="D14" s="1" t="s">
        <v>81</v>
      </c>
      <c r="E14" s="1" t="s">
        <v>74</v>
      </c>
      <c r="F14" s="1" t="s">
        <v>82</v>
      </c>
      <c r="G14" s="1" t="s">
        <v>55</v>
      </c>
      <c r="H14" s="1" t="s">
        <v>56</v>
      </c>
      <c r="I14" s="2">
        <v>120</v>
      </c>
      <c r="J14" s="2">
        <v>39.29</v>
      </c>
      <c r="K14" s="2">
        <f t="shared" si="0"/>
        <v>4.99</v>
      </c>
      <c r="L14" s="2">
        <f t="shared" si="1"/>
        <v>0</v>
      </c>
      <c r="R14" s="7">
        <v>4.4400000000000004</v>
      </c>
      <c r="S14" s="5">
        <v>3460.4250000000002</v>
      </c>
      <c r="T14" s="8">
        <v>0.55000000000000004</v>
      </c>
      <c r="U14" s="5">
        <v>128.59687500000001</v>
      </c>
      <c r="AL14" s="5" t="str">
        <f t="shared" si="2"/>
        <v/>
      </c>
      <c r="AN14" s="5" t="str">
        <f t="shared" si="3"/>
        <v/>
      </c>
      <c r="AP14" s="5" t="str">
        <f t="shared" si="4"/>
        <v/>
      </c>
      <c r="AS14" s="5">
        <f t="shared" si="7"/>
        <v>3589.0218750000004</v>
      </c>
      <c r="AT14" s="11">
        <f t="shared" si="5"/>
        <v>0.10047452380813511</v>
      </c>
      <c r="AU14" s="5">
        <f t="shared" si="6"/>
        <v>100.47452380813512</v>
      </c>
    </row>
    <row r="15" spans="1:47" x14ac:dyDescent="0.3">
      <c r="A15" s="1" t="s">
        <v>83</v>
      </c>
      <c r="B15" s="1" t="s">
        <v>79</v>
      </c>
      <c r="C15" s="1" t="s">
        <v>80</v>
      </c>
      <c r="D15" s="1" t="s">
        <v>81</v>
      </c>
      <c r="E15" s="1" t="s">
        <v>85</v>
      </c>
      <c r="F15" s="1" t="s">
        <v>82</v>
      </c>
      <c r="G15" s="1" t="s">
        <v>55</v>
      </c>
      <c r="H15" s="1" t="s">
        <v>56</v>
      </c>
      <c r="I15" s="2">
        <v>80</v>
      </c>
      <c r="J15" s="2">
        <v>38.39</v>
      </c>
      <c r="K15" s="2">
        <f t="shared" si="0"/>
        <v>27.220000000000002</v>
      </c>
      <c r="L15" s="2">
        <f t="shared" si="1"/>
        <v>0.16</v>
      </c>
      <c r="P15" s="6">
        <v>8.8699999999999992</v>
      </c>
      <c r="Q15" s="5">
        <v>12950.2</v>
      </c>
      <c r="R15" s="7">
        <v>14.91</v>
      </c>
      <c r="S15" s="5">
        <v>11620.481250000001</v>
      </c>
      <c r="T15" s="8">
        <v>3.44</v>
      </c>
      <c r="U15" s="5">
        <v>804.31499999999994</v>
      </c>
      <c r="AL15" s="5" t="str">
        <f t="shared" si="2"/>
        <v/>
      </c>
      <c r="AM15" s="3">
        <v>0.06</v>
      </c>
      <c r="AN15" s="5">
        <f t="shared" si="3"/>
        <v>337.68</v>
      </c>
      <c r="AP15" s="5" t="str">
        <f t="shared" si="4"/>
        <v/>
      </c>
      <c r="AQ15" s="2">
        <v>0.1</v>
      </c>
      <c r="AS15" s="5">
        <f t="shared" si="7"/>
        <v>25374.99625</v>
      </c>
      <c r="AT15" s="11">
        <f t="shared" si="5"/>
        <v>0.71037200486607899</v>
      </c>
      <c r="AU15" s="5">
        <f t="shared" si="6"/>
        <v>710.37200486607901</v>
      </c>
    </row>
    <row r="16" spans="1:47" x14ac:dyDescent="0.3">
      <c r="A16" s="1" t="s">
        <v>83</v>
      </c>
      <c r="B16" s="1" t="s">
        <v>79</v>
      </c>
      <c r="C16" s="1" t="s">
        <v>80</v>
      </c>
      <c r="D16" s="1" t="s">
        <v>81</v>
      </c>
      <c r="E16" s="1" t="s">
        <v>86</v>
      </c>
      <c r="F16" s="1" t="s">
        <v>82</v>
      </c>
      <c r="G16" s="1" t="s">
        <v>55</v>
      </c>
      <c r="H16" s="1" t="s">
        <v>56</v>
      </c>
      <c r="I16" s="2">
        <v>80</v>
      </c>
      <c r="J16" s="2">
        <v>41.31</v>
      </c>
      <c r="K16" s="2">
        <f t="shared" si="0"/>
        <v>30.43</v>
      </c>
      <c r="L16" s="2">
        <f t="shared" si="1"/>
        <v>0</v>
      </c>
      <c r="R16" s="7">
        <v>25.86</v>
      </c>
      <c r="S16" s="5">
        <v>20154.637500000001</v>
      </c>
      <c r="T16" s="8">
        <v>4.57</v>
      </c>
      <c r="U16" s="5">
        <v>1049.3505</v>
      </c>
      <c r="AL16" s="5" t="str">
        <f t="shared" si="2"/>
        <v/>
      </c>
      <c r="AN16" s="5" t="str">
        <f t="shared" si="3"/>
        <v/>
      </c>
      <c r="AP16" s="5" t="str">
        <f t="shared" si="4"/>
        <v/>
      </c>
      <c r="AS16" s="5">
        <f t="shared" si="7"/>
        <v>21203.988000000001</v>
      </c>
      <c r="AT16" s="11">
        <f t="shared" si="5"/>
        <v>0.59360479577277891</v>
      </c>
      <c r="AU16" s="5">
        <f t="shared" si="6"/>
        <v>593.60479577277897</v>
      </c>
    </row>
    <row r="17" spans="1:47" x14ac:dyDescent="0.3">
      <c r="A17" s="1" t="s">
        <v>83</v>
      </c>
      <c r="B17" s="1" t="s">
        <v>79</v>
      </c>
      <c r="C17" s="1" t="s">
        <v>80</v>
      </c>
      <c r="D17" s="1" t="s">
        <v>81</v>
      </c>
      <c r="E17" s="1" t="s">
        <v>74</v>
      </c>
      <c r="F17" s="1" t="s">
        <v>82</v>
      </c>
      <c r="G17" s="1" t="s">
        <v>55</v>
      </c>
      <c r="H17" s="1" t="s">
        <v>56</v>
      </c>
      <c r="I17" s="2">
        <v>80</v>
      </c>
      <c r="J17" s="2">
        <v>0.3</v>
      </c>
      <c r="K17" s="2">
        <f t="shared" si="0"/>
        <v>0.2</v>
      </c>
      <c r="L17" s="2">
        <f t="shared" si="1"/>
        <v>0</v>
      </c>
      <c r="R17" s="7">
        <v>0.2</v>
      </c>
      <c r="S17" s="5">
        <v>155.875</v>
      </c>
      <c r="AL17" s="5" t="str">
        <f t="shared" si="2"/>
        <v/>
      </c>
      <c r="AN17" s="5" t="str">
        <f t="shared" si="3"/>
        <v/>
      </c>
      <c r="AP17" s="5" t="str">
        <f t="shared" si="4"/>
        <v/>
      </c>
      <c r="AS17" s="5">
        <f t="shared" si="7"/>
        <v>155.875</v>
      </c>
      <c r="AT17" s="11">
        <f t="shared" si="5"/>
        <v>4.3637143890612419E-3</v>
      </c>
      <c r="AU17" s="5">
        <f t="shared" si="6"/>
        <v>4.3637143890612418</v>
      </c>
    </row>
    <row r="18" spans="1:47" x14ac:dyDescent="0.3">
      <c r="A18" s="1" t="s">
        <v>87</v>
      </c>
      <c r="B18" s="1" t="s">
        <v>50</v>
      </c>
      <c r="C18" s="1" t="s">
        <v>51</v>
      </c>
      <c r="D18" s="1" t="s">
        <v>52</v>
      </c>
      <c r="E18" s="1" t="s">
        <v>84</v>
      </c>
      <c r="F18" s="1" t="s">
        <v>82</v>
      </c>
      <c r="G18" s="1" t="s">
        <v>55</v>
      </c>
      <c r="H18" s="1" t="s">
        <v>56</v>
      </c>
      <c r="I18" s="2">
        <v>228.91999816894531</v>
      </c>
      <c r="J18" s="2">
        <v>38.32</v>
      </c>
      <c r="K18" s="2">
        <f t="shared" si="0"/>
        <v>36.18</v>
      </c>
      <c r="L18" s="2">
        <f t="shared" si="1"/>
        <v>2.13</v>
      </c>
      <c r="N18" s="4">
        <v>3.57</v>
      </c>
      <c r="O18" s="5">
        <v>5021.2049999999999</v>
      </c>
      <c r="P18" s="6">
        <v>24.2</v>
      </c>
      <c r="Q18" s="5">
        <v>31392.92</v>
      </c>
      <c r="R18" s="7">
        <v>8.41</v>
      </c>
      <c r="S18" s="5">
        <v>5821.9312499999996</v>
      </c>
      <c r="AL18" s="5" t="str">
        <f t="shared" si="2"/>
        <v/>
      </c>
      <c r="AM18" s="3">
        <v>0.63</v>
      </c>
      <c r="AN18" s="5">
        <f t="shared" si="3"/>
        <v>3545.64</v>
      </c>
      <c r="AP18" s="5" t="str">
        <f t="shared" si="4"/>
        <v/>
      </c>
      <c r="AQ18" s="2">
        <v>1.5</v>
      </c>
      <c r="AS18" s="5">
        <f t="shared" si="7"/>
        <v>42236.056250000001</v>
      </c>
      <c r="AT18" s="11">
        <f t="shared" si="5"/>
        <v>1.1823967050221331</v>
      </c>
      <c r="AU18" s="5">
        <f t="shared" si="6"/>
        <v>1182.3967050221331</v>
      </c>
    </row>
    <row r="19" spans="1:47" x14ac:dyDescent="0.3">
      <c r="A19" s="1" t="s">
        <v>87</v>
      </c>
      <c r="B19" s="1" t="s">
        <v>50</v>
      </c>
      <c r="C19" s="1" t="s">
        <v>51</v>
      </c>
      <c r="D19" s="1" t="s">
        <v>52</v>
      </c>
      <c r="E19" s="1" t="s">
        <v>53</v>
      </c>
      <c r="F19" s="1" t="s">
        <v>82</v>
      </c>
      <c r="G19" s="1" t="s">
        <v>55</v>
      </c>
      <c r="H19" s="1" t="s">
        <v>56</v>
      </c>
      <c r="I19" s="2">
        <v>228.91999816894531</v>
      </c>
      <c r="J19" s="2">
        <v>41.53</v>
      </c>
      <c r="K19" s="2">
        <f t="shared" si="0"/>
        <v>32.229999999999997</v>
      </c>
      <c r="L19" s="2">
        <f t="shared" si="1"/>
        <v>2.36</v>
      </c>
      <c r="N19" s="4">
        <v>0.04</v>
      </c>
      <c r="O19" s="5">
        <v>56.26</v>
      </c>
      <c r="P19" s="6">
        <v>21.84</v>
      </c>
      <c r="Q19" s="5">
        <v>25509.119999999999</v>
      </c>
      <c r="R19" s="7">
        <v>10.35</v>
      </c>
      <c r="S19" s="5">
        <v>6453.2249999999995</v>
      </c>
      <c r="AL19" s="5" t="str">
        <f t="shared" si="2"/>
        <v/>
      </c>
      <c r="AM19" s="3">
        <v>0.94</v>
      </c>
      <c r="AN19" s="5">
        <f t="shared" si="3"/>
        <v>5290.32</v>
      </c>
      <c r="AP19" s="5" t="str">
        <f t="shared" si="4"/>
        <v/>
      </c>
      <c r="AQ19" s="2">
        <v>1.42</v>
      </c>
      <c r="AS19" s="5">
        <f t="shared" si="7"/>
        <v>32018.604999999996</v>
      </c>
      <c r="AT19" s="11">
        <f t="shared" si="5"/>
        <v>0.89635956603796774</v>
      </c>
      <c r="AU19" s="5">
        <f t="shared" si="6"/>
        <v>896.35956603796774</v>
      </c>
    </row>
    <row r="20" spans="1:47" x14ac:dyDescent="0.3">
      <c r="A20" s="1" t="s">
        <v>87</v>
      </c>
      <c r="B20" s="1" t="s">
        <v>50</v>
      </c>
      <c r="C20" s="1" t="s">
        <v>51</v>
      </c>
      <c r="D20" s="1" t="s">
        <v>52</v>
      </c>
      <c r="E20" s="1" t="s">
        <v>61</v>
      </c>
      <c r="F20" s="1" t="s">
        <v>82</v>
      </c>
      <c r="G20" s="1" t="s">
        <v>55</v>
      </c>
      <c r="H20" s="1" t="s">
        <v>56</v>
      </c>
      <c r="I20" s="2">
        <v>228.91999816894531</v>
      </c>
      <c r="J20" s="2">
        <v>39.29</v>
      </c>
      <c r="K20" s="2">
        <f t="shared" si="0"/>
        <v>24.04</v>
      </c>
      <c r="L20" s="2">
        <f t="shared" si="1"/>
        <v>0</v>
      </c>
      <c r="P20" s="6">
        <v>5.7</v>
      </c>
      <c r="Q20" s="5">
        <v>6657.6</v>
      </c>
      <c r="R20" s="7">
        <v>13.36</v>
      </c>
      <c r="S20" s="5">
        <v>8442.1899999999987</v>
      </c>
      <c r="T20" s="8">
        <v>4.9800000000000004</v>
      </c>
      <c r="U20" s="5">
        <v>931.50900000000013</v>
      </c>
      <c r="AL20" s="5" t="str">
        <f t="shared" si="2"/>
        <v/>
      </c>
      <c r="AN20" s="5" t="str">
        <f t="shared" si="3"/>
        <v/>
      </c>
      <c r="AP20" s="5" t="str">
        <f t="shared" si="4"/>
        <v/>
      </c>
      <c r="AS20" s="5">
        <f t="shared" si="7"/>
        <v>16031.298999999999</v>
      </c>
      <c r="AT20" s="11">
        <f t="shared" si="5"/>
        <v>0.44879557415649135</v>
      </c>
      <c r="AU20" s="5">
        <f t="shared" si="6"/>
        <v>448.7955741564914</v>
      </c>
    </row>
    <row r="21" spans="1:47" x14ac:dyDescent="0.3">
      <c r="A21" s="1" t="s">
        <v>87</v>
      </c>
      <c r="B21" s="1" t="s">
        <v>50</v>
      </c>
      <c r="C21" s="1" t="s">
        <v>51</v>
      </c>
      <c r="D21" s="1" t="s">
        <v>52</v>
      </c>
      <c r="E21" s="1" t="s">
        <v>66</v>
      </c>
      <c r="F21" s="1" t="s">
        <v>82</v>
      </c>
      <c r="G21" s="1" t="s">
        <v>55</v>
      </c>
      <c r="H21" s="1" t="s">
        <v>56</v>
      </c>
      <c r="I21" s="2">
        <v>228.91999816894531</v>
      </c>
      <c r="J21" s="2">
        <v>38.82</v>
      </c>
      <c r="K21" s="2">
        <f t="shared" si="0"/>
        <v>35.67</v>
      </c>
      <c r="L21" s="2">
        <f t="shared" si="1"/>
        <v>3.16</v>
      </c>
      <c r="N21" s="4">
        <v>8.93</v>
      </c>
      <c r="O21" s="5">
        <v>12560.045</v>
      </c>
      <c r="P21" s="6">
        <v>13.82</v>
      </c>
      <c r="Q21" s="5">
        <v>16141.76</v>
      </c>
      <c r="R21" s="7">
        <v>12.92</v>
      </c>
      <c r="S21" s="5">
        <v>8055.62</v>
      </c>
      <c r="AK21" s="3">
        <v>0.02</v>
      </c>
      <c r="AL21" s="5">
        <f t="shared" si="2"/>
        <v>67.536000000000001</v>
      </c>
      <c r="AM21" s="3">
        <v>1.25</v>
      </c>
      <c r="AN21" s="5">
        <f t="shared" si="3"/>
        <v>7035</v>
      </c>
      <c r="AP21" s="5" t="str">
        <f t="shared" si="4"/>
        <v/>
      </c>
      <c r="AQ21" s="2">
        <v>1.89</v>
      </c>
      <c r="AS21" s="5">
        <f t="shared" si="7"/>
        <v>36757.425000000003</v>
      </c>
      <c r="AT21" s="11">
        <f t="shared" si="5"/>
        <v>1.0290226423566284</v>
      </c>
      <c r="AU21" s="5">
        <f t="shared" si="6"/>
        <v>1029.0226423566285</v>
      </c>
    </row>
    <row r="22" spans="1:47" x14ac:dyDescent="0.3">
      <c r="A22" s="1" t="s">
        <v>87</v>
      </c>
      <c r="B22" s="1" t="s">
        <v>50</v>
      </c>
      <c r="C22" s="1" t="s">
        <v>51</v>
      </c>
      <c r="D22" s="1" t="s">
        <v>52</v>
      </c>
      <c r="E22" s="1" t="s">
        <v>67</v>
      </c>
      <c r="F22" s="1" t="s">
        <v>82</v>
      </c>
      <c r="G22" s="1" t="s">
        <v>55</v>
      </c>
      <c r="H22" s="1" t="s">
        <v>56</v>
      </c>
      <c r="I22" s="2">
        <v>228.91999816894531</v>
      </c>
      <c r="J22" s="2">
        <v>29.65</v>
      </c>
      <c r="K22" s="2">
        <f t="shared" si="0"/>
        <v>28.489999999999995</v>
      </c>
      <c r="L22" s="2">
        <f t="shared" si="1"/>
        <v>1.17</v>
      </c>
      <c r="N22" s="4">
        <v>0.99</v>
      </c>
      <c r="O22" s="5">
        <v>1392.4349999999999</v>
      </c>
      <c r="P22" s="6">
        <v>13.35</v>
      </c>
      <c r="Q22" s="5">
        <v>15592.8</v>
      </c>
      <c r="R22" s="7">
        <v>12.35</v>
      </c>
      <c r="S22" s="5">
        <v>7700.2249999999995</v>
      </c>
      <c r="T22" s="8">
        <v>0.04</v>
      </c>
      <c r="U22" s="5">
        <v>7.4820000000000002</v>
      </c>
      <c r="Z22" s="9">
        <v>0.97</v>
      </c>
      <c r="AA22" s="5">
        <v>72.575399999999988</v>
      </c>
      <c r="AB22" s="10">
        <v>0.79</v>
      </c>
      <c r="AC22" s="5">
        <v>53.198600000000013</v>
      </c>
      <c r="AL22" s="5" t="str">
        <f t="shared" si="2"/>
        <v/>
      </c>
      <c r="AM22" s="3">
        <v>0.47</v>
      </c>
      <c r="AN22" s="5">
        <f t="shared" si="3"/>
        <v>2645.16</v>
      </c>
      <c r="AP22" s="5" t="str">
        <f t="shared" si="4"/>
        <v/>
      </c>
      <c r="AQ22" s="2">
        <v>0.7</v>
      </c>
      <c r="AS22" s="5">
        <f t="shared" si="7"/>
        <v>24818.716</v>
      </c>
      <c r="AT22" s="11">
        <f t="shared" si="5"/>
        <v>0.69479896152188925</v>
      </c>
      <c r="AU22" s="5">
        <f t="shared" si="6"/>
        <v>694.79896152188917</v>
      </c>
    </row>
    <row r="23" spans="1:47" x14ac:dyDescent="0.3">
      <c r="A23" s="1" t="s">
        <v>87</v>
      </c>
      <c r="B23" s="1" t="s">
        <v>50</v>
      </c>
      <c r="C23" s="1" t="s">
        <v>51</v>
      </c>
      <c r="D23" s="1" t="s">
        <v>52</v>
      </c>
      <c r="E23" s="1" t="s">
        <v>77</v>
      </c>
      <c r="F23" s="1" t="s">
        <v>82</v>
      </c>
      <c r="G23" s="1" t="s">
        <v>55</v>
      </c>
      <c r="H23" s="1" t="s">
        <v>56</v>
      </c>
      <c r="I23" s="2">
        <v>228.91999816894531</v>
      </c>
      <c r="J23" s="2">
        <v>37.03</v>
      </c>
      <c r="K23" s="2">
        <f t="shared" si="0"/>
        <v>34.39</v>
      </c>
      <c r="L23" s="2">
        <f t="shared" si="1"/>
        <v>2.65</v>
      </c>
      <c r="N23" s="4">
        <v>18.93</v>
      </c>
      <c r="O23" s="5">
        <v>26625.044999999998</v>
      </c>
      <c r="P23" s="6">
        <v>15.46</v>
      </c>
      <c r="Q23" s="5">
        <v>18057.28</v>
      </c>
      <c r="AL23" s="5" t="str">
        <f t="shared" si="2"/>
        <v/>
      </c>
      <c r="AM23" s="3">
        <v>1.01</v>
      </c>
      <c r="AN23" s="5">
        <f t="shared" si="3"/>
        <v>5684.28</v>
      </c>
      <c r="AP23" s="5" t="str">
        <f t="shared" si="4"/>
        <v/>
      </c>
      <c r="AQ23" s="2">
        <v>1.64</v>
      </c>
      <c r="AS23" s="5">
        <f t="shared" si="7"/>
        <v>44682.324999999997</v>
      </c>
      <c r="AT23" s="11">
        <f t="shared" si="5"/>
        <v>1.2508799008129003</v>
      </c>
      <c r="AU23" s="5">
        <f t="shared" si="6"/>
        <v>1250.8799008129004</v>
      </c>
    </row>
    <row r="24" spans="1:47" x14ac:dyDescent="0.3">
      <c r="A24" s="1" t="s">
        <v>87</v>
      </c>
      <c r="B24" s="1" t="s">
        <v>50</v>
      </c>
      <c r="C24" s="1" t="s">
        <v>51</v>
      </c>
      <c r="D24" s="1" t="s">
        <v>52</v>
      </c>
      <c r="E24" s="1" t="s">
        <v>74</v>
      </c>
      <c r="F24" s="1" t="s">
        <v>82</v>
      </c>
      <c r="G24" s="1" t="s">
        <v>55</v>
      </c>
      <c r="H24" s="1" t="s">
        <v>56</v>
      </c>
      <c r="I24" s="2">
        <v>228.91999816894531</v>
      </c>
      <c r="J24" s="2">
        <v>0.3</v>
      </c>
      <c r="K24" s="2">
        <f t="shared" si="0"/>
        <v>0.3</v>
      </c>
      <c r="L24" s="2">
        <f t="shared" si="1"/>
        <v>0</v>
      </c>
      <c r="R24" s="7">
        <v>0.3</v>
      </c>
      <c r="S24" s="5">
        <v>230.69499999999999</v>
      </c>
      <c r="AL24" s="5" t="str">
        <f t="shared" si="2"/>
        <v/>
      </c>
      <c r="AN24" s="5" t="str">
        <f t="shared" si="3"/>
        <v/>
      </c>
      <c r="AP24" s="5" t="str">
        <f t="shared" si="4"/>
        <v/>
      </c>
      <c r="AS24" s="5">
        <f t="shared" si="7"/>
        <v>230.69499999999999</v>
      </c>
      <c r="AT24" s="11">
        <f t="shared" si="5"/>
        <v>6.458297295810639E-3</v>
      </c>
      <c r="AU24" s="5">
        <f t="shared" si="6"/>
        <v>6.458297295810639</v>
      </c>
    </row>
    <row r="25" spans="1:47" x14ac:dyDescent="0.3">
      <c r="A25" s="1" t="s">
        <v>88</v>
      </c>
      <c r="B25" s="1" t="s">
        <v>89</v>
      </c>
      <c r="C25" s="1" t="s">
        <v>90</v>
      </c>
      <c r="D25" s="1" t="s">
        <v>60</v>
      </c>
      <c r="E25" s="1" t="s">
        <v>67</v>
      </c>
      <c r="F25" s="1" t="s">
        <v>82</v>
      </c>
      <c r="G25" s="1" t="s">
        <v>55</v>
      </c>
      <c r="H25" s="1" t="s">
        <v>56</v>
      </c>
      <c r="I25" s="2">
        <v>11.079999923706049</v>
      </c>
      <c r="J25" s="2">
        <v>10.130000000000001</v>
      </c>
      <c r="K25" s="2">
        <f t="shared" si="0"/>
        <v>10.129999999999999</v>
      </c>
      <c r="L25" s="2">
        <f t="shared" si="1"/>
        <v>0</v>
      </c>
      <c r="R25" s="7">
        <v>0.59</v>
      </c>
      <c r="S25" s="5">
        <v>367.86500000000001</v>
      </c>
      <c r="T25" s="8">
        <v>0.09</v>
      </c>
      <c r="U25" s="5">
        <v>16.834499999999998</v>
      </c>
      <c r="Z25" s="9">
        <v>3.25</v>
      </c>
      <c r="AA25" s="5">
        <v>243.16499999999999</v>
      </c>
      <c r="AB25" s="10">
        <v>6.2</v>
      </c>
      <c r="AC25" s="5">
        <v>417.50799999999998</v>
      </c>
      <c r="AL25" s="5" t="str">
        <f t="shared" si="2"/>
        <v/>
      </c>
      <c r="AN25" s="5" t="str">
        <f t="shared" si="3"/>
        <v/>
      </c>
      <c r="AP25" s="5" t="str">
        <f t="shared" si="4"/>
        <v/>
      </c>
      <c r="AS25" s="5">
        <f t="shared" si="7"/>
        <v>1045.3724999999999</v>
      </c>
      <c r="AT25" s="11">
        <f t="shared" si="5"/>
        <v>2.9265161316304238E-2</v>
      </c>
      <c r="AU25" s="5">
        <f t="shared" si="6"/>
        <v>29.265161316304237</v>
      </c>
    </row>
    <row r="26" spans="1:47" x14ac:dyDescent="0.3">
      <c r="A26" s="1" t="s">
        <v>91</v>
      </c>
      <c r="B26" s="1" t="s">
        <v>92</v>
      </c>
      <c r="C26" s="1" t="s">
        <v>93</v>
      </c>
      <c r="D26" s="1" t="s">
        <v>94</v>
      </c>
      <c r="E26" s="1" t="s">
        <v>69</v>
      </c>
      <c r="F26" s="1" t="s">
        <v>82</v>
      </c>
      <c r="G26" s="1" t="s">
        <v>55</v>
      </c>
      <c r="H26" s="1" t="s">
        <v>56</v>
      </c>
      <c r="I26" s="32">
        <v>20</v>
      </c>
      <c r="J26" s="32">
        <v>19.260000000000002</v>
      </c>
      <c r="K26" s="2">
        <f t="shared" si="0"/>
        <v>18.82</v>
      </c>
      <c r="L26" s="2">
        <f t="shared" si="1"/>
        <v>0.44000000000000006</v>
      </c>
      <c r="N26" s="4">
        <v>1.02</v>
      </c>
      <c r="O26" s="5">
        <v>1434.63</v>
      </c>
      <c r="P26" s="6">
        <v>3.81</v>
      </c>
      <c r="Q26" s="5">
        <v>4450.08</v>
      </c>
      <c r="R26" s="7">
        <v>12.41</v>
      </c>
      <c r="S26" s="5">
        <v>7737.6350000000002</v>
      </c>
      <c r="T26" s="8">
        <v>0.16</v>
      </c>
      <c r="U26" s="5">
        <v>29.928000000000001</v>
      </c>
      <c r="AB26" s="10">
        <v>1.42</v>
      </c>
      <c r="AC26" s="5">
        <v>95.622799999999998</v>
      </c>
      <c r="AL26" s="5" t="str">
        <f t="shared" si="2"/>
        <v/>
      </c>
      <c r="AM26" s="3">
        <v>0.17</v>
      </c>
      <c r="AN26" s="5">
        <f t="shared" si="3"/>
        <v>956.7600000000001</v>
      </c>
      <c r="AP26" s="5" t="str">
        <f t="shared" si="4"/>
        <v/>
      </c>
      <c r="AQ26" s="2">
        <v>0.27</v>
      </c>
      <c r="AS26" s="5">
        <f t="shared" si="7"/>
        <v>13747.8958</v>
      </c>
      <c r="AT26" s="11">
        <f t="shared" si="5"/>
        <v>0.38487179292237123</v>
      </c>
      <c r="AU26" s="5">
        <f t="shared" si="6"/>
        <v>384.87179292237118</v>
      </c>
    </row>
    <row r="27" spans="1:47" x14ac:dyDescent="0.3">
      <c r="A27" s="1" t="s">
        <v>91</v>
      </c>
      <c r="B27" s="1" t="s">
        <v>92</v>
      </c>
      <c r="C27" s="1" t="s">
        <v>93</v>
      </c>
      <c r="D27" s="1" t="s">
        <v>94</v>
      </c>
      <c r="E27" s="1" t="s">
        <v>68</v>
      </c>
      <c r="F27" s="1" t="s">
        <v>82</v>
      </c>
      <c r="G27" s="1" t="s">
        <v>55</v>
      </c>
      <c r="H27" s="1" t="s">
        <v>56</v>
      </c>
      <c r="I27" s="32">
        <v>20</v>
      </c>
      <c r="J27" s="32">
        <v>20.5</v>
      </c>
      <c r="K27" s="2">
        <f t="shared" si="0"/>
        <v>4.1199999999999992</v>
      </c>
      <c r="L27" s="2">
        <f t="shared" si="1"/>
        <v>0</v>
      </c>
      <c r="R27" s="7">
        <v>3.14</v>
      </c>
      <c r="S27" s="5">
        <v>1957.79</v>
      </c>
      <c r="T27" s="8">
        <v>0.96</v>
      </c>
      <c r="U27" s="5">
        <v>179.56800000000001</v>
      </c>
      <c r="AB27" s="10">
        <v>0.02</v>
      </c>
      <c r="AC27" s="5">
        <v>1.3468</v>
      </c>
      <c r="AL27" s="5" t="str">
        <f t="shared" si="2"/>
        <v/>
      </c>
      <c r="AN27" s="5" t="str">
        <f t="shared" si="3"/>
        <v/>
      </c>
      <c r="AP27" s="5" t="str">
        <f t="shared" si="4"/>
        <v/>
      </c>
      <c r="AS27" s="5">
        <f t="shared" si="7"/>
        <v>2138.7048</v>
      </c>
      <c r="AT27" s="11">
        <f t="shared" si="5"/>
        <v>5.9872955314927638E-2</v>
      </c>
      <c r="AU27" s="5">
        <f t="shared" si="6"/>
        <v>59.872955314927637</v>
      </c>
    </row>
    <row r="28" spans="1:47" x14ac:dyDescent="0.3">
      <c r="A28" s="1" t="s">
        <v>95</v>
      </c>
      <c r="B28" s="1" t="s">
        <v>96</v>
      </c>
      <c r="C28" s="1" t="s">
        <v>97</v>
      </c>
      <c r="D28" s="1" t="s">
        <v>60</v>
      </c>
      <c r="E28" s="1" t="s">
        <v>68</v>
      </c>
      <c r="F28" s="1" t="s">
        <v>82</v>
      </c>
      <c r="G28" s="1" t="s">
        <v>55</v>
      </c>
      <c r="H28" s="1" t="s">
        <v>56</v>
      </c>
      <c r="I28" s="33">
        <v>40</v>
      </c>
      <c r="J28" s="33">
        <v>18.850000000000001</v>
      </c>
      <c r="K28" s="2">
        <f t="shared" si="0"/>
        <v>0.76</v>
      </c>
      <c r="L28" s="2">
        <f t="shared" si="1"/>
        <v>0</v>
      </c>
      <c r="R28" s="7">
        <v>0.32</v>
      </c>
      <c r="S28" s="5">
        <v>199.52</v>
      </c>
      <c r="T28" s="8">
        <v>0.14000000000000001</v>
      </c>
      <c r="U28" s="5">
        <v>26.187000000000001</v>
      </c>
      <c r="AB28" s="10">
        <v>0.3</v>
      </c>
      <c r="AC28" s="5">
        <v>20.202000000000002</v>
      </c>
      <c r="AL28" s="5" t="str">
        <f t="shared" si="2"/>
        <v/>
      </c>
      <c r="AN28" s="5" t="str">
        <f t="shared" si="3"/>
        <v/>
      </c>
      <c r="AP28" s="5" t="str">
        <f t="shared" si="4"/>
        <v/>
      </c>
      <c r="AS28" s="5">
        <f t="shared" si="7"/>
        <v>245.90900000000002</v>
      </c>
      <c r="AT28" s="11">
        <f t="shared" si="5"/>
        <v>6.8842126171590121E-3</v>
      </c>
      <c r="AU28" s="5">
        <f t="shared" si="6"/>
        <v>6.8842126171590117</v>
      </c>
    </row>
    <row r="29" spans="1:47" x14ac:dyDescent="0.3">
      <c r="A29" s="1" t="s">
        <v>98</v>
      </c>
      <c r="B29" s="1" t="s">
        <v>96</v>
      </c>
      <c r="C29" s="1" t="s">
        <v>97</v>
      </c>
      <c r="D29" s="1" t="s">
        <v>60</v>
      </c>
      <c r="E29" s="1" t="s">
        <v>69</v>
      </c>
      <c r="F29" s="1" t="s">
        <v>82</v>
      </c>
      <c r="G29" s="1" t="s">
        <v>55</v>
      </c>
      <c r="H29" s="1" t="s">
        <v>56</v>
      </c>
      <c r="I29" s="2">
        <v>20</v>
      </c>
      <c r="J29" s="2">
        <v>16.73</v>
      </c>
      <c r="K29" s="2">
        <f t="shared" si="0"/>
        <v>16.72</v>
      </c>
      <c r="L29" s="2">
        <f t="shared" si="1"/>
        <v>0</v>
      </c>
      <c r="P29" s="6">
        <v>8.9</v>
      </c>
      <c r="Q29" s="5">
        <v>10395.200000000001</v>
      </c>
      <c r="R29" s="7">
        <v>5.78</v>
      </c>
      <c r="S29" s="5">
        <v>3603.83</v>
      </c>
      <c r="T29" s="8">
        <v>2.04</v>
      </c>
      <c r="U29" s="5">
        <v>381.58200000000011</v>
      </c>
      <c r="AL29" s="5" t="str">
        <f t="shared" si="2"/>
        <v/>
      </c>
      <c r="AN29" s="5" t="str">
        <f t="shared" si="3"/>
        <v/>
      </c>
      <c r="AP29" s="5" t="str">
        <f t="shared" si="4"/>
        <v/>
      </c>
      <c r="AS29" s="5">
        <f t="shared" si="7"/>
        <v>14380.612000000001</v>
      </c>
      <c r="AT29" s="11">
        <f t="shared" si="5"/>
        <v>0.40258465762891271</v>
      </c>
      <c r="AU29" s="5">
        <f t="shared" si="6"/>
        <v>402.58465762891274</v>
      </c>
    </row>
    <row r="30" spans="1:47" x14ac:dyDescent="0.3">
      <c r="A30" s="1" t="s">
        <v>99</v>
      </c>
      <c r="B30" s="1" t="s">
        <v>100</v>
      </c>
      <c r="C30" s="1" t="s">
        <v>101</v>
      </c>
      <c r="D30" s="1" t="s">
        <v>102</v>
      </c>
      <c r="E30" s="1" t="s">
        <v>68</v>
      </c>
      <c r="F30" s="1" t="s">
        <v>103</v>
      </c>
      <c r="G30" s="1" t="s">
        <v>55</v>
      </c>
      <c r="H30" s="1" t="s">
        <v>104</v>
      </c>
      <c r="I30" s="2">
        <v>226.94000244140619</v>
      </c>
      <c r="J30" s="2">
        <v>25.97</v>
      </c>
      <c r="K30" s="2">
        <f t="shared" si="0"/>
        <v>1.51</v>
      </c>
      <c r="L30" s="2">
        <f t="shared" si="1"/>
        <v>0</v>
      </c>
      <c r="T30" s="8">
        <v>1.48</v>
      </c>
      <c r="U30" s="5">
        <v>346.04250000000002</v>
      </c>
      <c r="AB30" s="10">
        <v>0.03</v>
      </c>
      <c r="AC30" s="5">
        <v>2.5252500000000002</v>
      </c>
      <c r="AL30" s="5" t="str">
        <f t="shared" si="2"/>
        <v/>
      </c>
      <c r="AN30" s="5" t="str">
        <f t="shared" si="3"/>
        <v/>
      </c>
      <c r="AP30" s="5" t="str">
        <f t="shared" si="4"/>
        <v/>
      </c>
      <c r="AS30" s="5">
        <f t="shared" si="7"/>
        <v>348.56775000000005</v>
      </c>
      <c r="AT30" s="11">
        <f t="shared" si="5"/>
        <v>9.758140216440751E-3</v>
      </c>
      <c r="AU30" s="5">
        <f t="shared" si="6"/>
        <v>9.7581402164407507</v>
      </c>
    </row>
    <row r="31" spans="1:47" x14ac:dyDescent="0.3">
      <c r="A31" s="1" t="s">
        <v>105</v>
      </c>
      <c r="B31" s="1" t="s">
        <v>106</v>
      </c>
      <c r="C31" s="1" t="s">
        <v>107</v>
      </c>
      <c r="D31" s="1" t="s">
        <v>94</v>
      </c>
      <c r="E31" s="1" t="s">
        <v>68</v>
      </c>
      <c r="F31" s="1" t="s">
        <v>103</v>
      </c>
      <c r="G31" s="1" t="s">
        <v>55</v>
      </c>
      <c r="H31" s="1" t="s">
        <v>104</v>
      </c>
      <c r="I31" s="2">
        <v>11.47999954223633</v>
      </c>
      <c r="J31" s="2">
        <v>9.3000000000000007</v>
      </c>
      <c r="K31" s="2">
        <f t="shared" si="0"/>
        <v>0.79999999999999993</v>
      </c>
      <c r="L31" s="2">
        <f t="shared" si="1"/>
        <v>0</v>
      </c>
      <c r="T31" s="8">
        <v>0.23</v>
      </c>
      <c r="U31" s="5">
        <v>53.776874999999997</v>
      </c>
      <c r="AB31" s="10">
        <v>0.56999999999999995</v>
      </c>
      <c r="AC31" s="5">
        <v>47.979750000000003</v>
      </c>
      <c r="AL31" s="5" t="str">
        <f t="shared" si="2"/>
        <v/>
      </c>
      <c r="AN31" s="5" t="str">
        <f t="shared" si="3"/>
        <v/>
      </c>
      <c r="AP31" s="5" t="str">
        <f t="shared" si="4"/>
        <v/>
      </c>
      <c r="AS31" s="5">
        <f t="shared" si="7"/>
        <v>101.756625</v>
      </c>
      <c r="AT31" s="11">
        <f t="shared" si="5"/>
        <v>2.8486726459971703E-3</v>
      </c>
      <c r="AU31" s="5">
        <f t="shared" si="6"/>
        <v>2.8486726459971701</v>
      </c>
    </row>
    <row r="32" spans="1:47" x14ac:dyDescent="0.3">
      <c r="A32" s="1" t="s">
        <v>108</v>
      </c>
      <c r="B32" s="1" t="s">
        <v>109</v>
      </c>
      <c r="C32" s="1" t="s">
        <v>110</v>
      </c>
      <c r="D32" s="1" t="s">
        <v>111</v>
      </c>
      <c r="E32" s="1" t="s">
        <v>86</v>
      </c>
      <c r="F32" s="1" t="s">
        <v>103</v>
      </c>
      <c r="G32" s="1" t="s">
        <v>55</v>
      </c>
      <c r="H32" s="1" t="s">
        <v>104</v>
      </c>
      <c r="I32" s="2">
        <v>150.63999938964841</v>
      </c>
      <c r="J32" s="2">
        <v>0.02</v>
      </c>
      <c r="K32" s="2">
        <f t="shared" si="0"/>
        <v>0.02</v>
      </c>
      <c r="L32" s="2">
        <f t="shared" si="1"/>
        <v>0</v>
      </c>
      <c r="R32" s="7">
        <v>0.02</v>
      </c>
      <c r="S32" s="5">
        <v>15.5875</v>
      </c>
      <c r="AL32" s="5" t="str">
        <f t="shared" si="2"/>
        <v/>
      </c>
      <c r="AN32" s="5" t="str">
        <f t="shared" si="3"/>
        <v/>
      </c>
      <c r="AP32" s="5" t="str">
        <f t="shared" si="4"/>
        <v/>
      </c>
      <c r="AS32" s="5">
        <f t="shared" si="7"/>
        <v>15.5875</v>
      </c>
      <c r="AT32" s="11">
        <f t="shared" si="5"/>
        <v>4.3637143890612419E-4</v>
      </c>
      <c r="AU32" s="5">
        <f t="shared" si="6"/>
        <v>0.43637143890612418</v>
      </c>
    </row>
    <row r="33" spans="1:47" x14ac:dyDescent="0.3">
      <c r="A33" s="1" t="s">
        <v>108</v>
      </c>
      <c r="B33" s="1" t="s">
        <v>109</v>
      </c>
      <c r="C33" s="1" t="s">
        <v>110</v>
      </c>
      <c r="D33" s="1" t="s">
        <v>111</v>
      </c>
      <c r="E33" s="1" t="s">
        <v>112</v>
      </c>
      <c r="F33" s="1" t="s">
        <v>103</v>
      </c>
      <c r="G33" s="1" t="s">
        <v>55</v>
      </c>
      <c r="H33" s="1" t="s">
        <v>104</v>
      </c>
      <c r="I33" s="2">
        <v>150.63999938964841</v>
      </c>
      <c r="J33" s="2">
        <v>34.01</v>
      </c>
      <c r="K33" s="2">
        <f t="shared" si="0"/>
        <v>10.42</v>
      </c>
      <c r="L33" s="2">
        <f t="shared" si="1"/>
        <v>0</v>
      </c>
      <c r="R33" s="7">
        <v>7.57</v>
      </c>
      <c r="S33" s="5">
        <v>5899.8687500000005</v>
      </c>
      <c r="T33" s="8">
        <v>2.85</v>
      </c>
      <c r="U33" s="5">
        <v>666.36562500000002</v>
      </c>
      <c r="AL33" s="5" t="str">
        <f t="shared" si="2"/>
        <v/>
      </c>
      <c r="AN33" s="5" t="str">
        <f t="shared" si="3"/>
        <v/>
      </c>
      <c r="AP33" s="5" t="str">
        <f t="shared" si="4"/>
        <v/>
      </c>
      <c r="AS33" s="5">
        <f t="shared" si="7"/>
        <v>6566.2343750000009</v>
      </c>
      <c r="AT33" s="11">
        <f t="shared" si="5"/>
        <v>0.18382146863920484</v>
      </c>
      <c r="AU33" s="5">
        <f t="shared" si="6"/>
        <v>183.82146863920482</v>
      </c>
    </row>
    <row r="34" spans="1:47" x14ac:dyDescent="0.3">
      <c r="A34" s="1" t="s">
        <v>108</v>
      </c>
      <c r="B34" s="1" t="s">
        <v>109</v>
      </c>
      <c r="C34" s="1" t="s">
        <v>110</v>
      </c>
      <c r="D34" s="1" t="s">
        <v>111</v>
      </c>
      <c r="E34" s="1" t="s">
        <v>74</v>
      </c>
      <c r="F34" s="1" t="s">
        <v>113</v>
      </c>
      <c r="G34" s="1" t="s">
        <v>55</v>
      </c>
      <c r="H34" s="1" t="s">
        <v>104</v>
      </c>
      <c r="I34" s="2">
        <v>150.63999938964841</v>
      </c>
      <c r="J34" s="2">
        <v>0.02</v>
      </c>
      <c r="K34" s="2">
        <f t="shared" si="0"/>
        <v>0.02</v>
      </c>
      <c r="L34" s="2">
        <f t="shared" si="1"/>
        <v>0</v>
      </c>
      <c r="R34" s="7">
        <v>0.02</v>
      </c>
      <c r="S34" s="5">
        <v>15.5875</v>
      </c>
      <c r="AL34" s="5" t="str">
        <f t="shared" si="2"/>
        <v/>
      </c>
      <c r="AN34" s="5" t="str">
        <f t="shared" si="3"/>
        <v/>
      </c>
      <c r="AP34" s="5" t="str">
        <f t="shared" si="4"/>
        <v/>
      </c>
      <c r="AS34" s="5">
        <f t="shared" si="7"/>
        <v>15.5875</v>
      </c>
      <c r="AT34" s="11">
        <f t="shared" si="5"/>
        <v>4.3637143890612419E-4</v>
      </c>
      <c r="AU34" s="5">
        <f t="shared" si="6"/>
        <v>0.43637143890612418</v>
      </c>
    </row>
    <row r="35" spans="1:47" x14ac:dyDescent="0.3">
      <c r="A35" s="1" t="s">
        <v>108</v>
      </c>
      <c r="B35" s="1" t="s">
        <v>109</v>
      </c>
      <c r="C35" s="1" t="s">
        <v>110</v>
      </c>
      <c r="D35" s="1" t="s">
        <v>111</v>
      </c>
      <c r="E35" s="1" t="s">
        <v>114</v>
      </c>
      <c r="F35" s="1" t="s">
        <v>113</v>
      </c>
      <c r="G35" s="1" t="s">
        <v>55</v>
      </c>
      <c r="H35" s="1" t="s">
        <v>104</v>
      </c>
      <c r="I35" s="2">
        <v>150.63999938964841</v>
      </c>
      <c r="J35" s="2">
        <v>38.56</v>
      </c>
      <c r="K35" s="2">
        <f t="shared" si="0"/>
        <v>36.01</v>
      </c>
      <c r="L35" s="2">
        <f t="shared" si="1"/>
        <v>1.53</v>
      </c>
      <c r="M35" s="3">
        <v>1.53</v>
      </c>
      <c r="R35" s="7">
        <v>31.57</v>
      </c>
      <c r="S35" s="5">
        <v>24604.868750000001</v>
      </c>
      <c r="T35" s="8">
        <v>4.4400000000000004</v>
      </c>
      <c r="U35" s="5">
        <v>1038.1275000000001</v>
      </c>
      <c r="AL35" s="5" t="str">
        <f t="shared" si="2"/>
        <v/>
      </c>
      <c r="AN35" s="5" t="str">
        <f t="shared" si="3"/>
        <v/>
      </c>
      <c r="AP35" s="5" t="str">
        <f t="shared" si="4"/>
        <v/>
      </c>
      <c r="AS35" s="5">
        <f t="shared" si="7"/>
        <v>25642.99625</v>
      </c>
      <c r="AT35" s="11">
        <f t="shared" si="5"/>
        <v>0.71787465414446494</v>
      </c>
      <c r="AU35" s="5">
        <f t="shared" si="6"/>
        <v>717.8746541444649</v>
      </c>
    </row>
    <row r="36" spans="1:47" x14ac:dyDescent="0.3">
      <c r="A36" s="1" t="s">
        <v>116</v>
      </c>
      <c r="B36" s="1" t="s">
        <v>117</v>
      </c>
      <c r="C36" s="1" t="s">
        <v>118</v>
      </c>
      <c r="D36" s="1" t="s">
        <v>119</v>
      </c>
      <c r="E36" s="1" t="s">
        <v>75</v>
      </c>
      <c r="F36" s="1" t="s">
        <v>113</v>
      </c>
      <c r="G36" s="1" t="s">
        <v>55</v>
      </c>
      <c r="H36" s="1" t="s">
        <v>104</v>
      </c>
      <c r="I36" s="2">
        <v>80</v>
      </c>
      <c r="J36" s="2">
        <v>39.4</v>
      </c>
      <c r="K36" s="2">
        <f t="shared" si="0"/>
        <v>39.400000000000006</v>
      </c>
      <c r="L36" s="2">
        <f t="shared" si="1"/>
        <v>0</v>
      </c>
      <c r="P36" s="6">
        <v>4.34</v>
      </c>
      <c r="Q36" s="5">
        <v>6336.4</v>
      </c>
      <c r="R36" s="7">
        <v>28.17</v>
      </c>
      <c r="S36" s="5">
        <v>21954.993750000001</v>
      </c>
      <c r="T36" s="8">
        <v>6.89</v>
      </c>
      <c r="U36" s="5">
        <v>1610.9681250000001</v>
      </c>
      <c r="AL36" s="5" t="str">
        <f t="shared" si="2"/>
        <v/>
      </c>
      <c r="AN36" s="5" t="str">
        <f t="shared" si="3"/>
        <v/>
      </c>
      <c r="AP36" s="5" t="str">
        <f t="shared" si="4"/>
        <v/>
      </c>
      <c r="AS36" s="5">
        <f t="shared" si="7"/>
        <v>29902.361875000002</v>
      </c>
      <c r="AT36" s="11">
        <f t="shared" si="5"/>
        <v>0.83711542441606301</v>
      </c>
      <c r="AU36" s="5">
        <f t="shared" si="6"/>
        <v>837.11542441606298</v>
      </c>
    </row>
    <row r="37" spans="1:47" x14ac:dyDescent="0.3">
      <c r="A37" s="1" t="s">
        <v>116</v>
      </c>
      <c r="B37" s="1" t="s">
        <v>117</v>
      </c>
      <c r="C37" s="1" t="s">
        <v>118</v>
      </c>
      <c r="D37" s="1" t="s">
        <v>119</v>
      </c>
      <c r="E37" s="1" t="s">
        <v>120</v>
      </c>
      <c r="F37" s="1" t="s">
        <v>113</v>
      </c>
      <c r="G37" s="1" t="s">
        <v>55</v>
      </c>
      <c r="H37" s="1" t="s">
        <v>104</v>
      </c>
      <c r="I37" s="2">
        <v>80</v>
      </c>
      <c r="J37" s="2">
        <v>38.630000000000003</v>
      </c>
      <c r="K37" s="2">
        <f t="shared" si="0"/>
        <v>31.79</v>
      </c>
      <c r="L37" s="2">
        <f t="shared" si="1"/>
        <v>0</v>
      </c>
      <c r="R37" s="7">
        <v>18.47</v>
      </c>
      <c r="S37" s="5">
        <v>14395.05625</v>
      </c>
      <c r="T37" s="8">
        <v>13.32</v>
      </c>
      <c r="U37" s="5">
        <v>3114.3825000000002</v>
      </c>
      <c r="AL37" s="5" t="str">
        <f t="shared" si="2"/>
        <v/>
      </c>
      <c r="AN37" s="5" t="str">
        <f t="shared" si="3"/>
        <v/>
      </c>
      <c r="AP37" s="5" t="str">
        <f t="shared" si="4"/>
        <v/>
      </c>
      <c r="AS37" s="5">
        <f t="shared" si="7"/>
        <v>17509.438750000001</v>
      </c>
      <c r="AT37" s="11">
        <f t="shared" si="5"/>
        <v>0.49017603732324933</v>
      </c>
      <c r="AU37" s="5">
        <f t="shared" si="6"/>
        <v>490.17603732324932</v>
      </c>
    </row>
    <row r="38" spans="1:47" x14ac:dyDescent="0.3">
      <c r="A38" s="1" t="s">
        <v>121</v>
      </c>
      <c r="B38" s="1" t="s">
        <v>122</v>
      </c>
      <c r="C38" s="1" t="s">
        <v>123</v>
      </c>
      <c r="D38" s="1" t="s">
        <v>94</v>
      </c>
      <c r="E38" s="1" t="s">
        <v>86</v>
      </c>
      <c r="F38" s="1" t="s">
        <v>103</v>
      </c>
      <c r="G38" s="1" t="s">
        <v>55</v>
      </c>
      <c r="H38" s="1" t="s">
        <v>104</v>
      </c>
      <c r="I38" s="2">
        <v>159.3999938964844</v>
      </c>
      <c r="J38" s="2">
        <v>38.71</v>
      </c>
      <c r="K38" s="2">
        <f t="shared" si="0"/>
        <v>34.270000000000003</v>
      </c>
      <c r="L38" s="2">
        <f t="shared" si="1"/>
        <v>0</v>
      </c>
      <c r="R38" s="7">
        <v>33.44</v>
      </c>
      <c r="S38" s="5">
        <v>26062.3</v>
      </c>
      <c r="Z38" s="9">
        <v>0.13</v>
      </c>
      <c r="AA38" s="5">
        <v>12.158250000000001</v>
      </c>
      <c r="AB38" s="10">
        <v>0.7</v>
      </c>
      <c r="AC38" s="5">
        <v>58.922500000000007</v>
      </c>
      <c r="AL38" s="5" t="str">
        <f t="shared" si="2"/>
        <v/>
      </c>
      <c r="AN38" s="5" t="str">
        <f t="shared" si="3"/>
        <v/>
      </c>
      <c r="AP38" s="5" t="str">
        <f t="shared" si="4"/>
        <v/>
      </c>
      <c r="AS38" s="5">
        <f t="shared" si="7"/>
        <v>26133.38075</v>
      </c>
      <c r="AT38" s="11">
        <f t="shared" si="5"/>
        <v>0.73160294860363162</v>
      </c>
      <c r="AU38" s="5">
        <f t="shared" si="6"/>
        <v>731.6029486036316</v>
      </c>
    </row>
    <row r="39" spans="1:47" x14ac:dyDescent="0.3">
      <c r="A39" s="1" t="s">
        <v>121</v>
      </c>
      <c r="B39" s="1" t="s">
        <v>122</v>
      </c>
      <c r="C39" s="1" t="s">
        <v>123</v>
      </c>
      <c r="D39" s="1" t="s">
        <v>94</v>
      </c>
      <c r="E39" s="1" t="s">
        <v>53</v>
      </c>
      <c r="F39" s="1" t="s">
        <v>113</v>
      </c>
      <c r="G39" s="1" t="s">
        <v>55</v>
      </c>
      <c r="H39" s="1" t="s">
        <v>104</v>
      </c>
      <c r="I39" s="2">
        <v>159.3999938964844</v>
      </c>
      <c r="J39" s="2">
        <v>40.700000000000003</v>
      </c>
      <c r="K39" s="2">
        <f t="shared" si="0"/>
        <v>37.449999999999996</v>
      </c>
      <c r="L39" s="2">
        <f t="shared" si="1"/>
        <v>0</v>
      </c>
      <c r="P39" s="6">
        <v>0.8</v>
      </c>
      <c r="Q39" s="5">
        <v>1168</v>
      </c>
      <c r="R39" s="7">
        <v>34.21</v>
      </c>
      <c r="S39" s="5">
        <v>26662.418000000001</v>
      </c>
      <c r="T39" s="8">
        <v>0.73</v>
      </c>
      <c r="U39" s="5">
        <v>170.6831</v>
      </c>
      <c r="Z39" s="9">
        <v>0.46</v>
      </c>
      <c r="AA39" s="5">
        <v>43.021500000000003</v>
      </c>
      <c r="AB39" s="10">
        <v>1.25</v>
      </c>
      <c r="AC39" s="5">
        <v>105.21875</v>
      </c>
      <c r="AL39" s="5" t="str">
        <f t="shared" si="2"/>
        <v/>
      </c>
      <c r="AN39" s="5" t="str">
        <f t="shared" si="3"/>
        <v/>
      </c>
      <c r="AP39" s="5" t="str">
        <f t="shared" si="4"/>
        <v/>
      </c>
      <c r="AS39" s="5">
        <f t="shared" si="7"/>
        <v>28149.341349999999</v>
      </c>
      <c r="AT39" s="11">
        <f t="shared" si="5"/>
        <v>0.78803968495006638</v>
      </c>
      <c r="AU39" s="5">
        <f t="shared" si="6"/>
        <v>788.03968495006643</v>
      </c>
    </row>
    <row r="40" spans="1:47" x14ac:dyDescent="0.3">
      <c r="A40" s="1" t="s">
        <v>121</v>
      </c>
      <c r="B40" s="1" t="s">
        <v>122</v>
      </c>
      <c r="C40" s="1" t="s">
        <v>123</v>
      </c>
      <c r="D40" s="1" t="s">
        <v>94</v>
      </c>
      <c r="E40" s="1" t="s">
        <v>61</v>
      </c>
      <c r="F40" s="1" t="s">
        <v>113</v>
      </c>
      <c r="G40" s="1" t="s">
        <v>55</v>
      </c>
      <c r="H40" s="1" t="s">
        <v>104</v>
      </c>
      <c r="I40" s="2">
        <v>159.3999938964844</v>
      </c>
      <c r="J40" s="2">
        <v>39.81</v>
      </c>
      <c r="K40" s="2">
        <f t="shared" si="0"/>
        <v>39.809999999999995</v>
      </c>
      <c r="L40" s="2">
        <f t="shared" si="1"/>
        <v>0</v>
      </c>
      <c r="P40" s="6">
        <v>31.54</v>
      </c>
      <c r="Q40" s="5">
        <v>46048.4</v>
      </c>
      <c r="R40" s="7">
        <v>8.23</v>
      </c>
      <c r="S40" s="5">
        <v>6414.2562500000004</v>
      </c>
      <c r="AB40" s="10">
        <v>0.04</v>
      </c>
      <c r="AC40" s="5">
        <v>3.367</v>
      </c>
      <c r="AL40" s="5" t="str">
        <f t="shared" si="2"/>
        <v/>
      </c>
      <c r="AN40" s="5" t="str">
        <f t="shared" si="3"/>
        <v/>
      </c>
      <c r="AP40" s="5" t="str">
        <f t="shared" si="4"/>
        <v/>
      </c>
      <c r="AS40" s="5">
        <f t="shared" si="7"/>
        <v>52466.023249999998</v>
      </c>
      <c r="AT40" s="11">
        <f t="shared" si="5"/>
        <v>1.4687842219268432</v>
      </c>
      <c r="AU40" s="5">
        <f t="shared" si="6"/>
        <v>1468.7842219268432</v>
      </c>
    </row>
    <row r="41" spans="1:47" x14ac:dyDescent="0.3">
      <c r="A41" s="1" t="s">
        <v>121</v>
      </c>
      <c r="B41" s="1" t="s">
        <v>122</v>
      </c>
      <c r="C41" s="1" t="s">
        <v>123</v>
      </c>
      <c r="D41" s="1" t="s">
        <v>94</v>
      </c>
      <c r="E41" s="1" t="s">
        <v>74</v>
      </c>
      <c r="F41" s="1" t="s">
        <v>113</v>
      </c>
      <c r="G41" s="1" t="s">
        <v>55</v>
      </c>
      <c r="H41" s="1" t="s">
        <v>104</v>
      </c>
      <c r="I41" s="2">
        <v>159.3999938964844</v>
      </c>
      <c r="J41" s="2">
        <v>39.82</v>
      </c>
      <c r="K41" s="2">
        <f t="shared" si="0"/>
        <v>39.82</v>
      </c>
      <c r="L41" s="2">
        <f t="shared" si="1"/>
        <v>0</v>
      </c>
      <c r="P41" s="6">
        <v>11.29</v>
      </c>
      <c r="Q41" s="5">
        <v>16483.400000000001</v>
      </c>
      <c r="R41" s="7">
        <v>28.53</v>
      </c>
      <c r="S41" s="5">
        <v>22235.568749999999</v>
      </c>
      <c r="AL41" s="5" t="str">
        <f t="shared" si="2"/>
        <v/>
      </c>
      <c r="AN41" s="5" t="str">
        <f t="shared" si="3"/>
        <v/>
      </c>
      <c r="AP41" s="5" t="str">
        <f t="shared" si="4"/>
        <v/>
      </c>
      <c r="AS41" s="5">
        <f t="shared" si="7"/>
        <v>38718.96875</v>
      </c>
      <c r="AT41" s="11">
        <f t="shared" si="5"/>
        <v>1.0839359811643148</v>
      </c>
      <c r="AU41" s="5">
        <f t="shared" si="6"/>
        <v>1083.9359811643149</v>
      </c>
    </row>
    <row r="42" spans="1:47" x14ac:dyDescent="0.3">
      <c r="A42" s="1" t="s">
        <v>121</v>
      </c>
      <c r="B42" s="1" t="s">
        <v>122</v>
      </c>
      <c r="C42" s="1" t="s">
        <v>123</v>
      </c>
      <c r="D42" s="1" t="s">
        <v>94</v>
      </c>
      <c r="E42" s="1" t="s">
        <v>84</v>
      </c>
      <c r="F42" s="1" t="s">
        <v>113</v>
      </c>
      <c r="G42" s="1" t="s">
        <v>55</v>
      </c>
      <c r="H42" s="1" t="s">
        <v>104</v>
      </c>
      <c r="I42" s="2">
        <v>159.3999938964844</v>
      </c>
      <c r="J42" s="2">
        <v>0.36</v>
      </c>
      <c r="K42" s="2">
        <f t="shared" si="0"/>
        <v>0.11</v>
      </c>
      <c r="L42" s="2">
        <f t="shared" si="1"/>
        <v>0</v>
      </c>
      <c r="R42" s="7">
        <v>0.11</v>
      </c>
      <c r="S42" s="5">
        <v>85.731250000000003</v>
      </c>
      <c r="AL42" s="5" t="str">
        <f t="shared" si="2"/>
        <v/>
      </c>
      <c r="AN42" s="5" t="str">
        <f t="shared" si="3"/>
        <v/>
      </c>
      <c r="AP42" s="5" t="str">
        <f t="shared" si="4"/>
        <v/>
      </c>
      <c r="AS42" s="5">
        <f t="shared" si="7"/>
        <v>85.731250000000003</v>
      </c>
      <c r="AT42" s="11">
        <f t="shared" si="5"/>
        <v>2.4000429139836832E-3</v>
      </c>
      <c r="AU42" s="5">
        <f t="shared" si="6"/>
        <v>2.4000429139836834</v>
      </c>
    </row>
    <row r="43" spans="1:47" x14ac:dyDescent="0.3">
      <c r="A43" s="1" t="s">
        <v>124</v>
      </c>
      <c r="B43" s="1" t="s">
        <v>125</v>
      </c>
      <c r="C43" s="1" t="s">
        <v>126</v>
      </c>
      <c r="D43" s="1" t="s">
        <v>111</v>
      </c>
      <c r="E43" s="1" t="s">
        <v>120</v>
      </c>
      <c r="F43" s="1" t="s">
        <v>127</v>
      </c>
      <c r="G43" s="1" t="s">
        <v>55</v>
      </c>
      <c r="H43" s="1" t="s">
        <v>104</v>
      </c>
      <c r="I43" s="2">
        <v>40</v>
      </c>
      <c r="J43" s="2">
        <v>38.78</v>
      </c>
      <c r="K43" s="2">
        <f t="shared" si="0"/>
        <v>26.5</v>
      </c>
      <c r="L43" s="2">
        <f t="shared" si="1"/>
        <v>2.41</v>
      </c>
      <c r="P43" s="6">
        <v>21.18</v>
      </c>
      <c r="Q43" s="5">
        <v>30922.799999999999</v>
      </c>
      <c r="R43" s="7">
        <v>0.28999999999999998</v>
      </c>
      <c r="S43" s="5">
        <v>226.01875000000001</v>
      </c>
      <c r="Z43" s="9">
        <v>2.5299999999999998</v>
      </c>
      <c r="AA43" s="5">
        <v>236.61824999999999</v>
      </c>
      <c r="AB43" s="10">
        <v>2.5</v>
      </c>
      <c r="AC43" s="5">
        <v>210.4375</v>
      </c>
      <c r="AL43" s="5" t="str">
        <f t="shared" si="2"/>
        <v/>
      </c>
      <c r="AM43" s="3">
        <v>0.8</v>
      </c>
      <c r="AN43" s="5">
        <f t="shared" si="3"/>
        <v>4502.4000000000005</v>
      </c>
      <c r="AP43" s="5" t="str">
        <f t="shared" si="4"/>
        <v/>
      </c>
      <c r="AQ43" s="2">
        <v>1.61</v>
      </c>
      <c r="AS43" s="5">
        <f t="shared" si="7"/>
        <v>31595.874499999998</v>
      </c>
      <c r="AT43" s="11">
        <f t="shared" si="5"/>
        <v>0.88452524260223364</v>
      </c>
      <c r="AU43" s="5">
        <f t="shared" si="6"/>
        <v>884.52524260223367</v>
      </c>
    </row>
    <row r="44" spans="1:47" x14ac:dyDescent="0.3">
      <c r="A44" s="1" t="s">
        <v>128</v>
      </c>
      <c r="B44" s="1" t="s">
        <v>129</v>
      </c>
      <c r="C44" s="1" t="s">
        <v>130</v>
      </c>
      <c r="D44" s="1" t="s">
        <v>131</v>
      </c>
      <c r="E44" s="1" t="s">
        <v>68</v>
      </c>
      <c r="F44" s="1" t="s">
        <v>127</v>
      </c>
      <c r="G44" s="1" t="s">
        <v>55</v>
      </c>
      <c r="H44" s="1" t="s">
        <v>104</v>
      </c>
      <c r="I44" s="2">
        <v>147.1199951171875</v>
      </c>
      <c r="J44" s="2">
        <v>40.26</v>
      </c>
      <c r="K44" s="2">
        <f t="shared" si="0"/>
        <v>0.21</v>
      </c>
      <c r="L44" s="2">
        <f t="shared" si="1"/>
        <v>0</v>
      </c>
      <c r="Z44" s="9">
        <v>0.21</v>
      </c>
      <c r="AA44" s="5">
        <v>19.640250000000002</v>
      </c>
      <c r="AL44" s="5" t="str">
        <f t="shared" si="2"/>
        <v/>
      </c>
      <c r="AN44" s="5" t="str">
        <f t="shared" si="3"/>
        <v/>
      </c>
      <c r="AP44" s="5" t="str">
        <f t="shared" si="4"/>
        <v/>
      </c>
      <c r="AS44" s="5">
        <f t="shared" si="7"/>
        <v>19.640250000000002</v>
      </c>
      <c r="AT44" s="11">
        <f t="shared" si="5"/>
        <v>5.4982801302171655E-4</v>
      </c>
      <c r="AU44" s="5">
        <f t="shared" si="6"/>
        <v>0.54982801302171658</v>
      </c>
    </row>
    <row r="45" spans="1:47" x14ac:dyDescent="0.3">
      <c r="A45" s="1" t="s">
        <v>128</v>
      </c>
      <c r="B45" s="1" t="s">
        <v>129</v>
      </c>
      <c r="C45" s="1" t="s">
        <v>130</v>
      </c>
      <c r="D45" s="1" t="s">
        <v>131</v>
      </c>
      <c r="E45" s="1" t="s">
        <v>75</v>
      </c>
      <c r="F45" s="1" t="s">
        <v>127</v>
      </c>
      <c r="G45" s="1" t="s">
        <v>55</v>
      </c>
      <c r="H45" s="1" t="s">
        <v>104</v>
      </c>
      <c r="I45" s="2">
        <v>147.1199951171875</v>
      </c>
      <c r="J45" s="2">
        <v>29.08</v>
      </c>
      <c r="K45" s="2">
        <f t="shared" si="0"/>
        <v>6.8</v>
      </c>
      <c r="L45" s="2">
        <f t="shared" si="1"/>
        <v>0.73</v>
      </c>
      <c r="P45" s="6">
        <v>3.56</v>
      </c>
      <c r="Q45" s="5">
        <v>5197.6000000000004</v>
      </c>
      <c r="Z45" s="9">
        <v>1.36</v>
      </c>
      <c r="AA45" s="5">
        <v>127.194</v>
      </c>
      <c r="AB45" s="10">
        <v>1.88</v>
      </c>
      <c r="AC45" s="5">
        <v>158.249</v>
      </c>
      <c r="AK45" s="3">
        <v>0.25</v>
      </c>
      <c r="AL45" s="5">
        <f t="shared" si="2"/>
        <v>844.2</v>
      </c>
      <c r="AM45" s="3">
        <v>0.01</v>
      </c>
      <c r="AN45" s="5">
        <f t="shared" si="3"/>
        <v>56.28</v>
      </c>
      <c r="AP45" s="5" t="str">
        <f t="shared" si="4"/>
        <v/>
      </c>
      <c r="AQ45" s="2">
        <v>0.47</v>
      </c>
      <c r="AS45" s="5">
        <f t="shared" si="7"/>
        <v>5483.0430000000006</v>
      </c>
      <c r="AT45" s="11">
        <f t="shared" si="5"/>
        <v>0.15349756943025836</v>
      </c>
      <c r="AU45" s="5">
        <f t="shared" si="6"/>
        <v>153.49756943025835</v>
      </c>
    </row>
    <row r="46" spans="1:47" x14ac:dyDescent="0.3">
      <c r="A46" s="1" t="s">
        <v>132</v>
      </c>
      <c r="B46" s="1" t="s">
        <v>133</v>
      </c>
      <c r="C46" s="1" t="s">
        <v>134</v>
      </c>
      <c r="D46" s="1" t="s">
        <v>94</v>
      </c>
      <c r="E46" s="1" t="s">
        <v>68</v>
      </c>
      <c r="F46" s="1" t="s">
        <v>127</v>
      </c>
      <c r="G46" s="1" t="s">
        <v>55</v>
      </c>
      <c r="H46" s="1" t="s">
        <v>104</v>
      </c>
      <c r="I46" s="2">
        <v>3</v>
      </c>
      <c r="J46" s="2">
        <v>0.47</v>
      </c>
      <c r="K46" s="2">
        <f t="shared" si="0"/>
        <v>0.16</v>
      </c>
      <c r="L46" s="2">
        <f t="shared" si="1"/>
        <v>0</v>
      </c>
      <c r="Z46" s="9">
        <v>0.16</v>
      </c>
      <c r="AA46" s="5">
        <v>14.964</v>
      </c>
      <c r="AL46" s="5" t="str">
        <f t="shared" si="2"/>
        <v/>
      </c>
      <c r="AN46" s="5" t="str">
        <f t="shared" si="3"/>
        <v/>
      </c>
      <c r="AP46" s="5" t="str">
        <f t="shared" si="4"/>
        <v/>
      </c>
      <c r="AS46" s="5">
        <f t="shared" si="7"/>
        <v>14.964</v>
      </c>
      <c r="AT46" s="11">
        <f t="shared" si="5"/>
        <v>4.1891658134987923E-4</v>
      </c>
      <c r="AU46" s="5">
        <f t="shared" si="6"/>
        <v>0.41891658134987925</v>
      </c>
    </row>
    <row r="47" spans="1:47" x14ac:dyDescent="0.3">
      <c r="A47" s="1" t="s">
        <v>132</v>
      </c>
      <c r="B47" s="1" t="s">
        <v>133</v>
      </c>
      <c r="C47" s="1" t="s">
        <v>134</v>
      </c>
      <c r="D47" s="1" t="s">
        <v>94</v>
      </c>
      <c r="E47" s="1" t="s">
        <v>75</v>
      </c>
      <c r="F47" s="1" t="s">
        <v>127</v>
      </c>
      <c r="G47" s="1" t="s">
        <v>55</v>
      </c>
      <c r="H47" s="1" t="s">
        <v>104</v>
      </c>
      <c r="I47" s="2">
        <v>3</v>
      </c>
      <c r="J47" s="2">
        <v>2.2599999999999998</v>
      </c>
      <c r="K47" s="2">
        <f t="shared" si="0"/>
        <v>1.0999999999999999</v>
      </c>
      <c r="L47" s="2">
        <f t="shared" si="1"/>
        <v>0</v>
      </c>
      <c r="Z47" s="9">
        <v>0.69</v>
      </c>
      <c r="AA47" s="5">
        <v>64.532249999999991</v>
      </c>
      <c r="AB47" s="10">
        <v>0.41</v>
      </c>
      <c r="AC47" s="5">
        <v>34.511749999999999</v>
      </c>
      <c r="AL47" s="5" t="str">
        <f t="shared" si="2"/>
        <v/>
      </c>
      <c r="AN47" s="5" t="str">
        <f t="shared" si="3"/>
        <v/>
      </c>
      <c r="AP47" s="5" t="str">
        <f t="shared" si="4"/>
        <v/>
      </c>
      <c r="AS47" s="5">
        <f t="shared" si="7"/>
        <v>99.043999999999983</v>
      </c>
      <c r="AT47" s="11">
        <f t="shared" si="5"/>
        <v>2.7727328176435067E-3</v>
      </c>
      <c r="AU47" s="5">
        <f t="shared" si="6"/>
        <v>2.7727328176435067</v>
      </c>
    </row>
    <row r="48" spans="1:47" x14ac:dyDescent="0.3">
      <c r="A48" s="1" t="s">
        <v>135</v>
      </c>
      <c r="B48" s="1" t="s">
        <v>136</v>
      </c>
      <c r="C48" s="1" t="s">
        <v>137</v>
      </c>
      <c r="D48" s="1" t="s">
        <v>94</v>
      </c>
      <c r="E48" s="1" t="s">
        <v>75</v>
      </c>
      <c r="F48" s="1" t="s">
        <v>127</v>
      </c>
      <c r="G48" s="1" t="s">
        <v>55</v>
      </c>
      <c r="H48" s="1" t="s">
        <v>104</v>
      </c>
      <c r="I48" s="2">
        <v>9.880000114440918</v>
      </c>
      <c r="J48" s="2">
        <v>9.31</v>
      </c>
      <c r="K48" s="2">
        <f t="shared" si="0"/>
        <v>8.5</v>
      </c>
      <c r="L48" s="2">
        <f t="shared" si="1"/>
        <v>0.56000000000000005</v>
      </c>
      <c r="P48" s="6">
        <v>0.02</v>
      </c>
      <c r="Q48" s="5">
        <v>29.2</v>
      </c>
      <c r="Z48" s="9">
        <v>1.66</v>
      </c>
      <c r="AA48" s="5">
        <v>155.25149999999999</v>
      </c>
      <c r="AB48" s="10">
        <v>6.82</v>
      </c>
      <c r="AC48" s="5">
        <v>574.07350000000008</v>
      </c>
      <c r="AK48" s="3">
        <v>0.25</v>
      </c>
      <c r="AL48" s="5">
        <f t="shared" si="2"/>
        <v>844.2</v>
      </c>
      <c r="AM48" s="3">
        <v>0.01</v>
      </c>
      <c r="AN48" s="5">
        <f t="shared" si="3"/>
        <v>56.28</v>
      </c>
      <c r="AP48" s="5" t="str">
        <f t="shared" si="4"/>
        <v/>
      </c>
      <c r="AQ48" s="2">
        <v>0.3</v>
      </c>
      <c r="AS48" s="5">
        <f t="shared" si="7"/>
        <v>758.52500000000009</v>
      </c>
      <c r="AT48" s="11">
        <f t="shared" si="5"/>
        <v>2.1234877029431783E-2</v>
      </c>
      <c r="AU48" s="5">
        <f t="shared" si="6"/>
        <v>21.234877029431782</v>
      </c>
    </row>
    <row r="49" spans="1:47" x14ac:dyDescent="0.3">
      <c r="A49" s="1" t="s">
        <v>138</v>
      </c>
      <c r="B49" s="1" t="s">
        <v>139</v>
      </c>
      <c r="C49" s="1" t="s">
        <v>140</v>
      </c>
      <c r="D49" s="1" t="s">
        <v>141</v>
      </c>
      <c r="E49" s="1" t="s">
        <v>84</v>
      </c>
      <c r="F49" s="1" t="s">
        <v>142</v>
      </c>
      <c r="G49" s="1" t="s">
        <v>55</v>
      </c>
      <c r="H49" s="1" t="s">
        <v>104</v>
      </c>
      <c r="I49" s="2">
        <v>80</v>
      </c>
      <c r="J49" s="2">
        <v>38.72</v>
      </c>
      <c r="K49" s="2">
        <f t="shared" si="0"/>
        <v>0.75</v>
      </c>
      <c r="L49" s="2">
        <f t="shared" si="1"/>
        <v>0</v>
      </c>
      <c r="T49" s="8">
        <v>0.75</v>
      </c>
      <c r="U49" s="5">
        <v>175.359375</v>
      </c>
      <c r="AL49" s="5" t="str">
        <f t="shared" si="2"/>
        <v/>
      </c>
      <c r="AN49" s="5" t="str">
        <f t="shared" si="3"/>
        <v/>
      </c>
      <c r="AP49" s="5" t="str">
        <f t="shared" si="4"/>
        <v/>
      </c>
      <c r="AS49" s="5">
        <f t="shared" si="7"/>
        <v>175.359375</v>
      </c>
      <c r="AT49" s="11">
        <f t="shared" si="5"/>
        <v>4.9091786876938976E-3</v>
      </c>
      <c r="AU49" s="5">
        <f t="shared" si="6"/>
        <v>4.9091786876938972</v>
      </c>
    </row>
    <row r="50" spans="1:47" x14ac:dyDescent="0.3">
      <c r="A50" s="1" t="s">
        <v>138</v>
      </c>
      <c r="B50" s="1" t="s">
        <v>139</v>
      </c>
      <c r="C50" s="1" t="s">
        <v>140</v>
      </c>
      <c r="D50" s="1" t="s">
        <v>141</v>
      </c>
      <c r="E50" s="1" t="s">
        <v>53</v>
      </c>
      <c r="F50" s="1" t="s">
        <v>142</v>
      </c>
      <c r="G50" s="1" t="s">
        <v>55</v>
      </c>
      <c r="H50" s="1" t="s">
        <v>104</v>
      </c>
      <c r="I50" s="2">
        <v>80</v>
      </c>
      <c r="J50" s="2">
        <v>39.64</v>
      </c>
      <c r="K50" s="2">
        <f t="shared" si="0"/>
        <v>1.4</v>
      </c>
      <c r="L50" s="2">
        <f t="shared" si="1"/>
        <v>0</v>
      </c>
      <c r="R50" s="7">
        <v>0.52</v>
      </c>
      <c r="S50" s="5">
        <v>405.27499999999998</v>
      </c>
      <c r="T50" s="8">
        <v>0.88</v>
      </c>
      <c r="U50" s="5">
        <v>205.755</v>
      </c>
      <c r="AL50" s="5" t="str">
        <f t="shared" si="2"/>
        <v/>
      </c>
      <c r="AN50" s="5" t="str">
        <f t="shared" si="3"/>
        <v/>
      </c>
      <c r="AP50" s="5" t="str">
        <f t="shared" si="4"/>
        <v/>
      </c>
      <c r="AS50" s="5">
        <f t="shared" si="7"/>
        <v>611.03</v>
      </c>
      <c r="AT50" s="11">
        <f t="shared" si="5"/>
        <v>1.7105760405120067E-2</v>
      </c>
      <c r="AU50" s="5">
        <f t="shared" si="6"/>
        <v>17.105760405120066</v>
      </c>
    </row>
    <row r="51" spans="1:47" x14ac:dyDescent="0.3">
      <c r="A51" s="1" t="s">
        <v>143</v>
      </c>
      <c r="B51" s="1" t="s">
        <v>144</v>
      </c>
      <c r="C51" s="1" t="s">
        <v>145</v>
      </c>
      <c r="D51" s="1" t="s">
        <v>146</v>
      </c>
      <c r="E51" s="1" t="s">
        <v>61</v>
      </c>
      <c r="F51" s="1" t="s">
        <v>142</v>
      </c>
      <c r="G51" s="1" t="s">
        <v>55</v>
      </c>
      <c r="H51" s="1" t="s">
        <v>104</v>
      </c>
      <c r="I51" s="2">
        <v>231.3800048828125</v>
      </c>
      <c r="J51" s="2">
        <v>40.99</v>
      </c>
      <c r="K51" s="2">
        <f t="shared" si="0"/>
        <v>0.51</v>
      </c>
      <c r="L51" s="2">
        <f t="shared" si="1"/>
        <v>0</v>
      </c>
      <c r="T51" s="8">
        <v>0.51</v>
      </c>
      <c r="U51" s="5">
        <v>119.24437500000001</v>
      </c>
      <c r="AL51" s="5" t="str">
        <f t="shared" si="2"/>
        <v/>
      </c>
      <c r="AN51" s="5" t="str">
        <f t="shared" si="3"/>
        <v/>
      </c>
      <c r="AP51" s="5" t="str">
        <f t="shared" si="4"/>
        <v/>
      </c>
      <c r="AS51" s="5">
        <f t="shared" si="7"/>
        <v>119.24437500000001</v>
      </c>
      <c r="AT51" s="11">
        <f t="shared" si="5"/>
        <v>3.3382415076318502E-3</v>
      </c>
      <c r="AU51" s="5">
        <f t="shared" si="6"/>
        <v>3.3382415076318503</v>
      </c>
    </row>
    <row r="52" spans="1:47" x14ac:dyDescent="0.3">
      <c r="A52" s="1" t="s">
        <v>143</v>
      </c>
      <c r="B52" s="1" t="s">
        <v>144</v>
      </c>
      <c r="C52" s="1" t="s">
        <v>145</v>
      </c>
      <c r="D52" s="1" t="s">
        <v>146</v>
      </c>
      <c r="E52" s="1" t="s">
        <v>68</v>
      </c>
      <c r="F52" s="1" t="s">
        <v>142</v>
      </c>
      <c r="G52" s="1" t="s">
        <v>55</v>
      </c>
      <c r="H52" s="1" t="s">
        <v>104</v>
      </c>
      <c r="I52" s="2">
        <v>231.3800048828125</v>
      </c>
      <c r="J52" s="2">
        <v>38.340000000000003</v>
      </c>
      <c r="K52" s="2">
        <f t="shared" si="0"/>
        <v>3.42</v>
      </c>
      <c r="L52" s="2">
        <f t="shared" si="1"/>
        <v>0</v>
      </c>
      <c r="T52" s="8">
        <v>3.42</v>
      </c>
      <c r="U52" s="5">
        <v>799.63874999999996</v>
      </c>
      <c r="AL52" s="5" t="str">
        <f t="shared" si="2"/>
        <v/>
      </c>
      <c r="AN52" s="5" t="str">
        <f t="shared" si="3"/>
        <v/>
      </c>
      <c r="AP52" s="5" t="str">
        <f t="shared" si="4"/>
        <v/>
      </c>
      <c r="AS52" s="5">
        <f t="shared" si="7"/>
        <v>799.63874999999996</v>
      </c>
      <c r="AT52" s="11">
        <f t="shared" si="5"/>
        <v>2.2385854815884169E-2</v>
      </c>
      <c r="AU52" s="5">
        <f t="shared" si="6"/>
        <v>22.385854815884169</v>
      </c>
    </row>
    <row r="53" spans="1:47" x14ac:dyDescent="0.3">
      <c r="A53" s="1" t="s">
        <v>143</v>
      </c>
      <c r="B53" s="1" t="s">
        <v>144</v>
      </c>
      <c r="C53" s="1" t="s">
        <v>145</v>
      </c>
      <c r="D53" s="1" t="s">
        <v>146</v>
      </c>
      <c r="E53" s="1" t="s">
        <v>74</v>
      </c>
      <c r="F53" s="1" t="s">
        <v>142</v>
      </c>
      <c r="G53" s="1" t="s">
        <v>55</v>
      </c>
      <c r="H53" s="1" t="s">
        <v>104</v>
      </c>
      <c r="I53" s="2">
        <v>231.3800048828125</v>
      </c>
      <c r="J53" s="2">
        <v>42</v>
      </c>
      <c r="K53" s="2">
        <f t="shared" si="0"/>
        <v>35.410000000000004</v>
      </c>
      <c r="L53" s="2">
        <f t="shared" si="1"/>
        <v>0</v>
      </c>
      <c r="R53" s="7">
        <v>23.1</v>
      </c>
      <c r="S53" s="5">
        <v>18003.5625</v>
      </c>
      <c r="T53" s="8">
        <v>12.31</v>
      </c>
      <c r="U53" s="5">
        <v>2878.2318749999999</v>
      </c>
      <c r="AL53" s="5" t="str">
        <f t="shared" si="2"/>
        <v/>
      </c>
      <c r="AN53" s="5" t="str">
        <f t="shared" si="3"/>
        <v/>
      </c>
      <c r="AP53" s="5" t="str">
        <f t="shared" si="4"/>
        <v/>
      </c>
      <c r="AS53" s="5">
        <f t="shared" si="7"/>
        <v>20881.794375000001</v>
      </c>
      <c r="AT53" s="11">
        <f t="shared" si="5"/>
        <v>0.58458499813058939</v>
      </c>
      <c r="AU53" s="5">
        <f t="shared" si="6"/>
        <v>584.58499813058938</v>
      </c>
    </row>
    <row r="54" spans="1:47" x14ac:dyDescent="0.3">
      <c r="A54" s="1" t="s">
        <v>143</v>
      </c>
      <c r="B54" s="1" t="s">
        <v>144</v>
      </c>
      <c r="C54" s="1" t="s">
        <v>145</v>
      </c>
      <c r="D54" s="1" t="s">
        <v>146</v>
      </c>
      <c r="E54" s="1" t="s">
        <v>75</v>
      </c>
      <c r="F54" s="1" t="s">
        <v>142</v>
      </c>
      <c r="G54" s="1" t="s">
        <v>55</v>
      </c>
      <c r="H54" s="1" t="s">
        <v>104</v>
      </c>
      <c r="I54" s="2">
        <v>231.3800048828125</v>
      </c>
      <c r="J54" s="2">
        <v>38.659999999999997</v>
      </c>
      <c r="K54" s="2">
        <f t="shared" si="0"/>
        <v>21.25</v>
      </c>
      <c r="L54" s="2">
        <f t="shared" si="1"/>
        <v>0</v>
      </c>
      <c r="R54" s="7">
        <v>14.78</v>
      </c>
      <c r="S54" s="5">
        <v>11519.1625</v>
      </c>
      <c r="T54" s="8">
        <v>6.47</v>
      </c>
      <c r="U54" s="5">
        <v>1512.766875</v>
      </c>
      <c r="AL54" s="5" t="str">
        <f t="shared" si="2"/>
        <v/>
      </c>
      <c r="AN54" s="5" t="str">
        <f t="shared" si="3"/>
        <v/>
      </c>
      <c r="AP54" s="5" t="str">
        <f t="shared" si="4"/>
        <v/>
      </c>
      <c r="AS54" s="5">
        <f t="shared" si="7"/>
        <v>13031.929375</v>
      </c>
      <c r="AT54" s="11">
        <f t="shared" si="5"/>
        <v>0.36482834149746513</v>
      </c>
      <c r="AU54" s="5">
        <f t="shared" si="6"/>
        <v>364.82834149746515</v>
      </c>
    </row>
    <row r="55" spans="1:47" x14ac:dyDescent="0.3">
      <c r="A55" s="1" t="s">
        <v>147</v>
      </c>
      <c r="B55" s="1" t="s">
        <v>148</v>
      </c>
      <c r="C55" s="1" t="s">
        <v>149</v>
      </c>
      <c r="D55" s="1" t="s">
        <v>150</v>
      </c>
      <c r="E55" s="1" t="s">
        <v>86</v>
      </c>
      <c r="F55" s="1" t="s">
        <v>142</v>
      </c>
      <c r="G55" s="1" t="s">
        <v>55</v>
      </c>
      <c r="H55" s="1" t="s">
        <v>104</v>
      </c>
      <c r="I55" s="2">
        <v>160</v>
      </c>
      <c r="J55" s="2">
        <v>39.979999999999997</v>
      </c>
      <c r="K55" s="2">
        <f t="shared" si="0"/>
        <v>39.729999999999997</v>
      </c>
      <c r="L55" s="2">
        <f t="shared" si="1"/>
        <v>0</v>
      </c>
      <c r="R55" s="7">
        <v>35.979999999999997</v>
      </c>
      <c r="S55" s="5">
        <v>28041.912499999999</v>
      </c>
      <c r="T55" s="8">
        <v>3.75</v>
      </c>
      <c r="U55" s="5">
        <v>876.796875</v>
      </c>
      <c r="AL55" s="5" t="str">
        <f t="shared" si="2"/>
        <v/>
      </c>
      <c r="AN55" s="5" t="str">
        <f t="shared" si="3"/>
        <v/>
      </c>
      <c r="AP55" s="5" t="str">
        <f t="shared" si="4"/>
        <v/>
      </c>
      <c r="AS55" s="5">
        <f t="shared" si="7"/>
        <v>28918.709374999999</v>
      </c>
      <c r="AT55" s="11">
        <f t="shared" si="5"/>
        <v>0.80957811203058694</v>
      </c>
      <c r="AU55" s="5">
        <f t="shared" si="6"/>
        <v>809.57811203058691</v>
      </c>
    </row>
    <row r="56" spans="1:47" x14ac:dyDescent="0.3">
      <c r="A56" s="1" t="s">
        <v>147</v>
      </c>
      <c r="B56" s="1" t="s">
        <v>148</v>
      </c>
      <c r="C56" s="1" t="s">
        <v>149</v>
      </c>
      <c r="D56" s="1" t="s">
        <v>150</v>
      </c>
      <c r="E56" s="1" t="s">
        <v>120</v>
      </c>
      <c r="F56" s="1" t="s">
        <v>142</v>
      </c>
      <c r="G56" s="1" t="s">
        <v>55</v>
      </c>
      <c r="H56" s="1" t="s">
        <v>104</v>
      </c>
      <c r="I56" s="2">
        <v>160</v>
      </c>
      <c r="J56" s="2">
        <v>37.28</v>
      </c>
      <c r="K56" s="2">
        <f t="shared" si="0"/>
        <v>28.79</v>
      </c>
      <c r="L56" s="2">
        <f t="shared" si="1"/>
        <v>0</v>
      </c>
      <c r="P56" s="6">
        <v>1.97</v>
      </c>
      <c r="Q56" s="5">
        <v>3451.44</v>
      </c>
      <c r="R56" s="7">
        <v>19.100000000000001</v>
      </c>
      <c r="S56" s="5">
        <v>16371.55125</v>
      </c>
      <c r="T56" s="8">
        <v>7.7200000000000006</v>
      </c>
      <c r="U56" s="5">
        <v>2105.7153750000002</v>
      </c>
      <c r="AL56" s="5" t="str">
        <f t="shared" si="2"/>
        <v/>
      </c>
      <c r="AN56" s="5" t="str">
        <f t="shared" si="3"/>
        <v/>
      </c>
      <c r="AP56" s="5" t="str">
        <f t="shared" si="4"/>
        <v/>
      </c>
      <c r="AS56" s="5">
        <f t="shared" si="7"/>
        <v>21928.706624999999</v>
      </c>
      <c r="AT56" s="11">
        <f t="shared" si="5"/>
        <v>0.61389326468654415</v>
      </c>
      <c r="AU56" s="5">
        <f t="shared" si="6"/>
        <v>613.89326468654406</v>
      </c>
    </row>
    <row r="57" spans="1:47" x14ac:dyDescent="0.3">
      <c r="A57" s="1" t="s">
        <v>147</v>
      </c>
      <c r="B57" s="1" t="s">
        <v>148</v>
      </c>
      <c r="C57" s="1" t="s">
        <v>149</v>
      </c>
      <c r="D57" s="1" t="s">
        <v>150</v>
      </c>
      <c r="E57" s="1" t="s">
        <v>114</v>
      </c>
      <c r="F57" s="1" t="s">
        <v>142</v>
      </c>
      <c r="G57" s="1" t="s">
        <v>55</v>
      </c>
      <c r="H57" s="1" t="s">
        <v>104</v>
      </c>
      <c r="I57" s="2">
        <v>160</v>
      </c>
      <c r="J57" s="2">
        <v>41.34</v>
      </c>
      <c r="K57" s="2">
        <f t="shared" ref="K57:K112" si="8">SUM(N57,P57,R57,T57,V57,X57,Z57,AB57,AE57,AG57,AI57)</f>
        <v>40</v>
      </c>
      <c r="L57" s="2">
        <f t="shared" ref="L57:L112" si="9">SUM(M57,AD57,AK57,AM57,AO57,AQ57,AR57)</f>
        <v>0</v>
      </c>
      <c r="P57" s="6">
        <v>12.01</v>
      </c>
      <c r="Q57" s="5">
        <v>21041.52</v>
      </c>
      <c r="R57" s="7">
        <v>27.95</v>
      </c>
      <c r="S57" s="5">
        <v>22417.942500000001</v>
      </c>
      <c r="T57" s="8">
        <v>0.04</v>
      </c>
      <c r="U57" s="5">
        <v>9.3525000000000009</v>
      </c>
      <c r="AL57" s="5" t="str">
        <f t="shared" ref="AL57:AL112" si="10">IF(AK57&gt;0,AK57*$AL$1,"")</f>
        <v/>
      </c>
      <c r="AN57" s="5" t="str">
        <f t="shared" ref="AN57:AN112" si="11">IF(AM57&gt;0,AM57*$AN$1,"")</f>
        <v/>
      </c>
      <c r="AP57" s="5" t="str">
        <f t="shared" ref="AP57:AP112" si="12">IF(AO57&gt;0,AO57*$AP$1,"")</f>
        <v/>
      </c>
      <c r="AS57" s="5">
        <f t="shared" si="7"/>
        <v>43468.815000000002</v>
      </c>
      <c r="AT57" s="11">
        <f t="shared" si="5"/>
        <v>1.2169077369106089</v>
      </c>
      <c r="AU57" s="5">
        <f t="shared" si="6"/>
        <v>1216.9077369106089</v>
      </c>
    </row>
    <row r="58" spans="1:47" x14ac:dyDescent="0.3">
      <c r="A58" s="1" t="s">
        <v>147</v>
      </c>
      <c r="B58" s="1" t="s">
        <v>148</v>
      </c>
      <c r="C58" s="1" t="s">
        <v>149</v>
      </c>
      <c r="D58" s="1" t="s">
        <v>150</v>
      </c>
      <c r="E58" s="1" t="s">
        <v>112</v>
      </c>
      <c r="F58" s="1" t="s">
        <v>142</v>
      </c>
      <c r="G58" s="1" t="s">
        <v>55</v>
      </c>
      <c r="H58" s="1" t="s">
        <v>104</v>
      </c>
      <c r="I58" s="2">
        <v>160</v>
      </c>
      <c r="J58" s="2">
        <v>39.36</v>
      </c>
      <c r="K58" s="2">
        <f t="shared" si="8"/>
        <v>39.36</v>
      </c>
      <c r="L58" s="2">
        <f t="shared" si="9"/>
        <v>0</v>
      </c>
      <c r="P58" s="6">
        <v>9.57</v>
      </c>
      <c r="Q58" s="5">
        <v>14264.2</v>
      </c>
      <c r="R58" s="7">
        <v>21.27</v>
      </c>
      <c r="S58" s="5">
        <v>16910.87875</v>
      </c>
      <c r="T58" s="8">
        <v>8.52</v>
      </c>
      <c r="U58" s="5">
        <v>1996.75875</v>
      </c>
      <c r="AL58" s="5" t="str">
        <f t="shared" si="10"/>
        <v/>
      </c>
      <c r="AN58" s="5" t="str">
        <f t="shared" si="11"/>
        <v/>
      </c>
      <c r="AP58" s="5" t="str">
        <f t="shared" si="12"/>
        <v/>
      </c>
      <c r="AS58" s="5">
        <f t="shared" si="7"/>
        <v>33171.837500000001</v>
      </c>
      <c r="AT58" s="11">
        <f t="shared" si="5"/>
        <v>0.92864426373922249</v>
      </c>
      <c r="AU58" s="5">
        <f t="shared" si="6"/>
        <v>928.64426373922242</v>
      </c>
    </row>
    <row r="59" spans="1:47" x14ac:dyDescent="0.3">
      <c r="A59" s="1" t="s">
        <v>151</v>
      </c>
      <c r="B59" s="1" t="s">
        <v>152</v>
      </c>
      <c r="C59" s="1" t="s">
        <v>153</v>
      </c>
      <c r="D59" s="1" t="s">
        <v>94</v>
      </c>
      <c r="E59" s="1" t="s">
        <v>85</v>
      </c>
      <c r="F59" s="1" t="s">
        <v>142</v>
      </c>
      <c r="G59" s="1" t="s">
        <v>55</v>
      </c>
      <c r="H59" s="1" t="s">
        <v>104</v>
      </c>
      <c r="I59" s="2">
        <v>80</v>
      </c>
      <c r="J59" s="2">
        <v>38.75</v>
      </c>
      <c r="K59" s="2">
        <f t="shared" si="8"/>
        <v>37.17</v>
      </c>
      <c r="L59" s="2">
        <f t="shared" si="9"/>
        <v>0.73</v>
      </c>
      <c r="M59" s="3">
        <v>0.73</v>
      </c>
      <c r="P59" s="6">
        <v>5.46</v>
      </c>
      <c r="Q59" s="5">
        <v>7971.6</v>
      </c>
      <c r="R59" s="7">
        <v>26.47</v>
      </c>
      <c r="S59" s="5">
        <v>20630.056250000001</v>
      </c>
      <c r="T59" s="8">
        <v>4.78</v>
      </c>
      <c r="U59" s="5">
        <v>1117.62375</v>
      </c>
      <c r="Z59" s="9">
        <v>0.11</v>
      </c>
      <c r="AA59" s="5">
        <v>10.287750000000001</v>
      </c>
      <c r="AB59" s="10">
        <v>0.35</v>
      </c>
      <c r="AC59" s="5">
        <v>29.46125</v>
      </c>
      <c r="AL59" s="5" t="str">
        <f t="shared" si="10"/>
        <v/>
      </c>
      <c r="AN59" s="5" t="str">
        <f t="shared" si="11"/>
        <v/>
      </c>
      <c r="AP59" s="5" t="str">
        <f t="shared" si="12"/>
        <v/>
      </c>
      <c r="AS59" s="5">
        <f t="shared" si="7"/>
        <v>29759.028999999999</v>
      </c>
      <c r="AT59" s="11">
        <f t="shared" si="5"/>
        <v>0.83310282631461596</v>
      </c>
      <c r="AU59" s="5">
        <f t="shared" si="6"/>
        <v>833.10282631461598</v>
      </c>
    </row>
    <row r="60" spans="1:47" x14ac:dyDescent="0.3">
      <c r="A60" s="1" t="s">
        <v>151</v>
      </c>
      <c r="B60" s="1" t="s">
        <v>152</v>
      </c>
      <c r="C60" s="1" t="s">
        <v>153</v>
      </c>
      <c r="D60" s="1" t="s">
        <v>94</v>
      </c>
      <c r="E60" s="1" t="s">
        <v>154</v>
      </c>
      <c r="F60" s="1" t="s">
        <v>142</v>
      </c>
      <c r="G60" s="1" t="s">
        <v>55</v>
      </c>
      <c r="H60" s="1" t="s">
        <v>104</v>
      </c>
      <c r="I60" s="2">
        <v>80</v>
      </c>
      <c r="J60" s="2">
        <v>39.299999999999997</v>
      </c>
      <c r="K60" s="2">
        <f t="shared" si="8"/>
        <v>39.300000000000004</v>
      </c>
      <c r="L60" s="2">
        <f t="shared" si="9"/>
        <v>0</v>
      </c>
      <c r="P60" s="6">
        <v>23.28</v>
      </c>
      <c r="Q60" s="5">
        <v>33988.800000000003</v>
      </c>
      <c r="R60" s="7">
        <v>4.9000000000000004</v>
      </c>
      <c r="S60" s="5">
        <v>3818.9375</v>
      </c>
      <c r="T60" s="8">
        <v>1.48</v>
      </c>
      <c r="U60" s="5">
        <v>346.04250000000002</v>
      </c>
      <c r="Z60" s="9">
        <v>3.79</v>
      </c>
      <c r="AA60" s="5">
        <v>354.45974999999999</v>
      </c>
      <c r="AB60" s="10">
        <v>5.85</v>
      </c>
      <c r="AC60" s="5">
        <v>492.42374999999998</v>
      </c>
      <c r="AL60" s="5" t="str">
        <f t="shared" si="10"/>
        <v/>
      </c>
      <c r="AN60" s="5" t="str">
        <f t="shared" si="11"/>
        <v/>
      </c>
      <c r="AP60" s="5" t="str">
        <f t="shared" si="12"/>
        <v/>
      </c>
      <c r="AS60" s="5">
        <f t="shared" si="7"/>
        <v>39000.66350000001</v>
      </c>
      <c r="AT60" s="11">
        <f t="shared" si="5"/>
        <v>1.0918220144210786</v>
      </c>
      <c r="AU60" s="5">
        <f t="shared" si="6"/>
        <v>1091.8220144210786</v>
      </c>
    </row>
    <row r="61" spans="1:47" x14ac:dyDescent="0.3">
      <c r="A61" s="1" t="s">
        <v>155</v>
      </c>
      <c r="B61" s="1" t="s">
        <v>156</v>
      </c>
      <c r="C61" s="1" t="s">
        <v>157</v>
      </c>
      <c r="D61" s="1" t="s">
        <v>158</v>
      </c>
      <c r="E61" s="1" t="s">
        <v>77</v>
      </c>
      <c r="F61" s="1" t="s">
        <v>159</v>
      </c>
      <c r="G61" s="1" t="s">
        <v>55</v>
      </c>
      <c r="H61" s="1" t="s">
        <v>104</v>
      </c>
      <c r="I61" s="2">
        <v>146.5</v>
      </c>
      <c r="J61" s="2">
        <v>25.16</v>
      </c>
      <c r="K61" s="2">
        <f t="shared" si="8"/>
        <v>23.76</v>
      </c>
      <c r="L61" s="2">
        <f t="shared" si="9"/>
        <v>1.3900000000000001</v>
      </c>
      <c r="P61" s="6">
        <v>23.01</v>
      </c>
      <c r="Q61" s="5">
        <v>33594.600000000013</v>
      </c>
      <c r="Z61" s="9">
        <v>0.3</v>
      </c>
      <c r="AA61" s="5">
        <v>28.057500000000001</v>
      </c>
      <c r="AB61" s="10">
        <v>0.45</v>
      </c>
      <c r="AC61" s="5">
        <v>37.878749999999997</v>
      </c>
      <c r="AL61" s="5" t="str">
        <f t="shared" si="10"/>
        <v/>
      </c>
      <c r="AM61" s="3">
        <v>0.55000000000000004</v>
      </c>
      <c r="AN61" s="5">
        <f t="shared" si="11"/>
        <v>3095.4</v>
      </c>
      <c r="AP61" s="5" t="str">
        <f t="shared" si="12"/>
        <v/>
      </c>
      <c r="AQ61" s="2">
        <v>0.84</v>
      </c>
      <c r="AS61" s="5">
        <f t="shared" si="7"/>
        <v>33660.536250000019</v>
      </c>
      <c r="AT61" s="11">
        <f t="shared" si="5"/>
        <v>0.94232536569457981</v>
      </c>
      <c r="AU61" s="5">
        <f t="shared" si="6"/>
        <v>942.32536569457977</v>
      </c>
    </row>
    <row r="62" spans="1:47" x14ac:dyDescent="0.3">
      <c r="A62" s="1" t="s">
        <v>155</v>
      </c>
      <c r="B62" s="1" t="s">
        <v>156</v>
      </c>
      <c r="C62" s="1" t="s">
        <v>157</v>
      </c>
      <c r="D62" s="1" t="s">
        <v>158</v>
      </c>
      <c r="E62" s="1" t="s">
        <v>67</v>
      </c>
      <c r="F62" s="1" t="s">
        <v>159</v>
      </c>
      <c r="G62" s="1" t="s">
        <v>55</v>
      </c>
      <c r="H62" s="1" t="s">
        <v>104</v>
      </c>
      <c r="I62" s="2">
        <v>146.5</v>
      </c>
      <c r="J62" s="2">
        <v>38.130000000000003</v>
      </c>
      <c r="K62" s="2">
        <f t="shared" si="8"/>
        <v>35.690000000000005</v>
      </c>
      <c r="L62" s="2">
        <f t="shared" si="9"/>
        <v>2.4299999999999997</v>
      </c>
      <c r="N62" s="4">
        <v>9.4700000000000006</v>
      </c>
      <c r="O62" s="5">
        <v>16649.443749999999</v>
      </c>
      <c r="P62" s="6">
        <v>24.51</v>
      </c>
      <c r="Q62" s="5">
        <v>35837.160000000003</v>
      </c>
      <c r="R62" s="7">
        <v>1.33</v>
      </c>
      <c r="S62" s="5">
        <v>1114.5062499999999</v>
      </c>
      <c r="AE62" s="2">
        <v>0.38</v>
      </c>
      <c r="AF62" s="5">
        <v>31.986499999999999</v>
      </c>
      <c r="AL62" s="5" t="str">
        <f t="shared" si="10"/>
        <v/>
      </c>
      <c r="AM62" s="3">
        <v>0.95</v>
      </c>
      <c r="AN62" s="5">
        <f t="shared" si="11"/>
        <v>5346.5999999999995</v>
      </c>
      <c r="AP62" s="5" t="str">
        <f t="shared" si="12"/>
        <v/>
      </c>
      <c r="AQ62" s="2">
        <v>1.48</v>
      </c>
      <c r="AS62" s="5">
        <f t="shared" si="7"/>
        <v>53633.0965</v>
      </c>
      <c r="AT62" s="11">
        <f t="shared" si="5"/>
        <v>1.5014563908706344</v>
      </c>
      <c r="AU62" s="5">
        <f t="shared" si="6"/>
        <v>1501.4563908706346</v>
      </c>
    </row>
    <row r="63" spans="1:47" x14ac:dyDescent="0.3">
      <c r="A63" s="1" t="s">
        <v>155</v>
      </c>
      <c r="B63" s="1" t="s">
        <v>156</v>
      </c>
      <c r="C63" s="1" t="s">
        <v>157</v>
      </c>
      <c r="D63" s="1" t="s">
        <v>158</v>
      </c>
      <c r="E63" s="1" t="s">
        <v>53</v>
      </c>
      <c r="F63" s="1" t="s">
        <v>159</v>
      </c>
      <c r="G63" s="1" t="s">
        <v>55</v>
      </c>
      <c r="H63" s="1" t="s">
        <v>104</v>
      </c>
      <c r="I63" s="2">
        <v>146.5</v>
      </c>
      <c r="J63" s="2">
        <v>40.17</v>
      </c>
      <c r="K63" s="2">
        <f t="shared" si="8"/>
        <v>39.330000000000005</v>
      </c>
      <c r="L63" s="2">
        <f t="shared" si="9"/>
        <v>0.66999999999999993</v>
      </c>
      <c r="N63" s="4">
        <v>5.18</v>
      </c>
      <c r="O63" s="5">
        <v>9107.0874999999996</v>
      </c>
      <c r="P63" s="6">
        <v>8.56</v>
      </c>
      <c r="Q63" s="5">
        <v>12497.6</v>
      </c>
      <c r="R63" s="7">
        <v>22.17</v>
      </c>
      <c r="S63" s="5">
        <v>17278.743750000001</v>
      </c>
      <c r="T63" s="8">
        <v>3.42</v>
      </c>
      <c r="U63" s="5">
        <v>799.63874999999996</v>
      </c>
      <c r="AL63" s="5" t="str">
        <f t="shared" si="10"/>
        <v/>
      </c>
      <c r="AM63" s="3">
        <v>0.28999999999999998</v>
      </c>
      <c r="AN63" s="5">
        <f t="shared" si="11"/>
        <v>1632.12</v>
      </c>
      <c r="AP63" s="5" t="str">
        <f t="shared" si="12"/>
        <v/>
      </c>
      <c r="AQ63" s="2">
        <v>0.38</v>
      </c>
      <c r="AS63" s="5">
        <f t="shared" si="7"/>
        <v>39683.07</v>
      </c>
      <c r="AT63" s="11">
        <f t="shared" si="5"/>
        <v>1.1109259570882084</v>
      </c>
      <c r="AU63" s="5">
        <f t="shared" si="6"/>
        <v>1110.9259570882084</v>
      </c>
    </row>
    <row r="64" spans="1:47" x14ac:dyDescent="0.3">
      <c r="A64" s="1" t="s">
        <v>155</v>
      </c>
      <c r="B64" s="1" t="s">
        <v>156</v>
      </c>
      <c r="C64" s="1" t="s">
        <v>157</v>
      </c>
      <c r="D64" s="1" t="s">
        <v>158</v>
      </c>
      <c r="E64" s="1" t="s">
        <v>84</v>
      </c>
      <c r="F64" s="1" t="s">
        <v>159</v>
      </c>
      <c r="G64" s="1" t="s">
        <v>55</v>
      </c>
      <c r="H64" s="1" t="s">
        <v>104</v>
      </c>
      <c r="I64" s="2">
        <v>146.5</v>
      </c>
      <c r="J64" s="2">
        <v>39.06</v>
      </c>
      <c r="K64" s="2">
        <f t="shared" si="8"/>
        <v>38.93</v>
      </c>
      <c r="L64" s="2">
        <f t="shared" si="9"/>
        <v>0.13</v>
      </c>
      <c r="P64" s="6">
        <v>33.03</v>
      </c>
      <c r="Q64" s="5">
        <v>48223.8</v>
      </c>
      <c r="R64" s="7">
        <v>5.9</v>
      </c>
      <c r="S64" s="5">
        <v>4598.3125</v>
      </c>
      <c r="AL64" s="5" t="str">
        <f t="shared" si="10"/>
        <v/>
      </c>
      <c r="AM64" s="3">
        <v>0.06</v>
      </c>
      <c r="AN64" s="5">
        <f t="shared" si="11"/>
        <v>337.68</v>
      </c>
      <c r="AP64" s="5" t="str">
        <f t="shared" si="12"/>
        <v/>
      </c>
      <c r="AQ64" s="2">
        <v>7.0000000000000007E-2</v>
      </c>
      <c r="AS64" s="5">
        <f t="shared" si="7"/>
        <v>52822.112500000003</v>
      </c>
      <c r="AT64" s="11">
        <f t="shared" si="5"/>
        <v>1.4787529262348786</v>
      </c>
      <c r="AU64" s="5">
        <f t="shared" si="6"/>
        <v>1478.7529262348785</v>
      </c>
    </row>
    <row r="65" spans="1:47" x14ac:dyDescent="0.3">
      <c r="A65" s="1" t="s">
        <v>160</v>
      </c>
      <c r="B65" s="1" t="s">
        <v>161</v>
      </c>
      <c r="C65" s="1" t="s">
        <v>162</v>
      </c>
      <c r="D65" s="1" t="s">
        <v>111</v>
      </c>
      <c r="E65" s="1" t="s">
        <v>77</v>
      </c>
      <c r="F65" s="1" t="s">
        <v>159</v>
      </c>
      <c r="G65" s="1" t="s">
        <v>55</v>
      </c>
      <c r="H65" s="1" t="s">
        <v>104</v>
      </c>
      <c r="I65" s="2">
        <v>13.10000038146973</v>
      </c>
      <c r="J65" s="2">
        <v>12.01</v>
      </c>
      <c r="K65" s="2">
        <f t="shared" si="8"/>
        <v>9.93</v>
      </c>
      <c r="L65" s="2">
        <f t="shared" si="9"/>
        <v>2.09</v>
      </c>
      <c r="N65" s="4">
        <v>0.06</v>
      </c>
      <c r="O65" s="5">
        <v>105.4875</v>
      </c>
      <c r="P65" s="6">
        <v>0.03</v>
      </c>
      <c r="Q65" s="5">
        <v>43.8</v>
      </c>
      <c r="Z65" s="9">
        <v>4.75</v>
      </c>
      <c r="AA65" s="5">
        <v>444.24374999999998</v>
      </c>
      <c r="AB65" s="10">
        <v>5.09</v>
      </c>
      <c r="AC65" s="5">
        <v>428.45075000000003</v>
      </c>
      <c r="AK65" s="3">
        <v>0.77</v>
      </c>
      <c r="AL65" s="5">
        <f t="shared" si="10"/>
        <v>2600.1360000000004</v>
      </c>
      <c r="AM65" s="3">
        <v>0.05</v>
      </c>
      <c r="AN65" s="5">
        <f t="shared" si="11"/>
        <v>281.40000000000003</v>
      </c>
      <c r="AP65" s="5" t="str">
        <f t="shared" si="12"/>
        <v/>
      </c>
      <c r="AQ65" s="2">
        <v>1.27</v>
      </c>
      <c r="AS65" s="5">
        <f t="shared" si="7"/>
        <v>1021.982</v>
      </c>
      <c r="AT65" s="11">
        <f t="shared" si="5"/>
        <v>2.8610345204565107E-2</v>
      </c>
      <c r="AU65" s="5">
        <f t="shared" si="6"/>
        <v>28.610345204565107</v>
      </c>
    </row>
    <row r="66" spans="1:47" x14ac:dyDescent="0.3">
      <c r="A66" s="1" t="s">
        <v>163</v>
      </c>
      <c r="B66" s="1" t="s">
        <v>164</v>
      </c>
      <c r="C66" s="1" t="s">
        <v>162</v>
      </c>
      <c r="D66" s="1" t="s">
        <v>111</v>
      </c>
      <c r="E66" s="1" t="s">
        <v>77</v>
      </c>
      <c r="F66" s="1" t="s">
        <v>159</v>
      </c>
      <c r="G66" s="1" t="s">
        <v>55</v>
      </c>
      <c r="H66" s="1" t="s">
        <v>104</v>
      </c>
      <c r="I66" s="2">
        <v>0.40000000596046448</v>
      </c>
      <c r="J66" s="2">
        <v>0.41</v>
      </c>
      <c r="K66" s="2">
        <f t="shared" si="8"/>
        <v>0.41000000000000003</v>
      </c>
      <c r="L66" s="2">
        <f t="shared" si="9"/>
        <v>0</v>
      </c>
      <c r="Z66" s="9">
        <v>0.21</v>
      </c>
      <c r="AA66" s="5">
        <v>19.640250000000002</v>
      </c>
      <c r="AB66" s="10">
        <v>0.2</v>
      </c>
      <c r="AC66" s="5">
        <v>16.835000000000001</v>
      </c>
      <c r="AL66" s="5" t="str">
        <f t="shared" si="10"/>
        <v/>
      </c>
      <c r="AN66" s="5" t="str">
        <f t="shared" si="11"/>
        <v/>
      </c>
      <c r="AP66" s="5" t="str">
        <f t="shared" si="12"/>
        <v/>
      </c>
      <c r="AS66" s="5">
        <f t="shared" si="7"/>
        <v>36.475250000000003</v>
      </c>
      <c r="AT66" s="11">
        <f t="shared" si="5"/>
        <v>1.0211231645203278E-3</v>
      </c>
      <c r="AU66" s="5">
        <f t="shared" si="6"/>
        <v>1.0211231645203278</v>
      </c>
    </row>
    <row r="67" spans="1:47" x14ac:dyDescent="0.3">
      <c r="A67" s="1" t="s">
        <v>165</v>
      </c>
      <c r="B67" s="1" t="s">
        <v>166</v>
      </c>
      <c r="C67" s="1" t="s">
        <v>167</v>
      </c>
      <c r="D67" s="1" t="s">
        <v>111</v>
      </c>
      <c r="E67" s="1" t="s">
        <v>66</v>
      </c>
      <c r="F67" s="1" t="s">
        <v>159</v>
      </c>
      <c r="G67" s="1" t="s">
        <v>55</v>
      </c>
      <c r="H67" s="1" t="s">
        <v>104</v>
      </c>
      <c r="I67" s="2">
        <v>80</v>
      </c>
      <c r="J67" s="2">
        <v>40.28</v>
      </c>
      <c r="K67" s="2">
        <f t="shared" si="8"/>
        <v>37.39</v>
      </c>
      <c r="L67" s="2">
        <f t="shared" si="9"/>
        <v>2.6100000000000003</v>
      </c>
      <c r="N67" s="4">
        <v>6.44</v>
      </c>
      <c r="O67" s="5">
        <v>11487.588750000001</v>
      </c>
      <c r="P67" s="6">
        <v>17.04</v>
      </c>
      <c r="Q67" s="5">
        <v>26864</v>
      </c>
      <c r="R67" s="7">
        <v>2.25</v>
      </c>
      <c r="S67" s="5">
        <v>1780.0925</v>
      </c>
      <c r="AE67" s="2">
        <v>11.66</v>
      </c>
      <c r="AF67" s="5">
        <v>1020.201</v>
      </c>
      <c r="AK67" s="3">
        <v>1.04</v>
      </c>
      <c r="AL67" s="5">
        <f t="shared" si="10"/>
        <v>3511.8720000000003</v>
      </c>
      <c r="AP67" s="5" t="str">
        <f t="shared" si="12"/>
        <v/>
      </c>
      <c r="AQ67" s="2">
        <v>1.57</v>
      </c>
      <c r="AS67" s="5">
        <f t="shared" si="7"/>
        <v>41151.882250000002</v>
      </c>
      <c r="AT67" s="11">
        <f t="shared" ref="AT67:AT130" si="13">(AS67/$AS$159)*100</f>
        <v>1.1520452972656228</v>
      </c>
      <c r="AU67" s="5">
        <f t="shared" ref="AU67:AU130" si="14">(AT67/100)*$AU$1</f>
        <v>1152.0452972656226</v>
      </c>
    </row>
    <row r="68" spans="1:47" x14ac:dyDescent="0.3">
      <c r="A68" s="1" t="s">
        <v>165</v>
      </c>
      <c r="B68" s="1" t="s">
        <v>166</v>
      </c>
      <c r="C68" s="1" t="s">
        <v>167</v>
      </c>
      <c r="D68" s="1" t="s">
        <v>111</v>
      </c>
      <c r="E68" s="1" t="s">
        <v>69</v>
      </c>
      <c r="F68" s="1" t="s">
        <v>159</v>
      </c>
      <c r="G68" s="1" t="s">
        <v>55</v>
      </c>
      <c r="H68" s="1" t="s">
        <v>104</v>
      </c>
      <c r="I68" s="2">
        <v>80</v>
      </c>
      <c r="J68" s="2">
        <v>36.51</v>
      </c>
      <c r="K68" s="2">
        <f t="shared" si="8"/>
        <v>34.989999999999995</v>
      </c>
      <c r="L68" s="2">
        <f t="shared" si="9"/>
        <v>1.5100000000000002</v>
      </c>
      <c r="P68" s="6">
        <v>26.08</v>
      </c>
      <c r="Q68" s="5">
        <v>45400.160000000003</v>
      </c>
      <c r="R68" s="7">
        <v>5.94</v>
      </c>
      <c r="S68" s="5">
        <v>5535.1212500000011</v>
      </c>
      <c r="AE68" s="2">
        <v>2.97</v>
      </c>
      <c r="AF68" s="5">
        <v>264.64620000000002</v>
      </c>
      <c r="AK68" s="3">
        <v>0.60000000000000009</v>
      </c>
      <c r="AL68" s="5">
        <f t="shared" si="10"/>
        <v>2026.0800000000004</v>
      </c>
      <c r="AP68" s="5" t="str">
        <f t="shared" si="12"/>
        <v/>
      </c>
      <c r="AQ68" s="2">
        <v>0.91</v>
      </c>
      <c r="AS68" s="5">
        <f t="shared" ref="AS68:AS131" si="15">SUM(O68,Q68,S68,U68,W68,Y68,AA68,AC68,AF68,AH68,AJ68)</f>
        <v>51199.92745000001</v>
      </c>
      <c r="AT68" s="11">
        <f t="shared" si="13"/>
        <v>1.4333399206573005</v>
      </c>
      <c r="AU68" s="5">
        <f t="shared" si="14"/>
        <v>1433.3399206573006</v>
      </c>
    </row>
    <row r="69" spans="1:47" x14ac:dyDescent="0.3">
      <c r="A69" s="1" t="s">
        <v>168</v>
      </c>
      <c r="B69" s="1" t="s">
        <v>169</v>
      </c>
      <c r="C69" s="1" t="s">
        <v>170</v>
      </c>
      <c r="D69" s="1" t="s">
        <v>171</v>
      </c>
      <c r="E69" s="1" t="s">
        <v>75</v>
      </c>
      <c r="F69" s="1" t="s">
        <v>159</v>
      </c>
      <c r="G69" s="1" t="s">
        <v>55</v>
      </c>
      <c r="H69" s="1" t="s">
        <v>104</v>
      </c>
      <c r="I69" s="2">
        <v>10.64000034332275</v>
      </c>
      <c r="J69" s="2">
        <v>10.16</v>
      </c>
      <c r="K69" s="2">
        <f t="shared" si="8"/>
        <v>9.1000000000000014</v>
      </c>
      <c r="L69" s="2">
        <f t="shared" si="9"/>
        <v>1.05</v>
      </c>
      <c r="P69" s="6">
        <v>1.21</v>
      </c>
      <c r="Q69" s="5">
        <v>1766.6</v>
      </c>
      <c r="R69" s="7">
        <v>1.07</v>
      </c>
      <c r="S69" s="5">
        <v>833.93125000000009</v>
      </c>
      <c r="Z69" s="9">
        <v>1.71</v>
      </c>
      <c r="AA69" s="5">
        <v>159.92775</v>
      </c>
      <c r="AB69" s="10">
        <v>5.1100000000000003</v>
      </c>
      <c r="AC69" s="5">
        <v>430.13425000000012</v>
      </c>
      <c r="AK69" s="3">
        <v>0.04</v>
      </c>
      <c r="AL69" s="5">
        <f t="shared" si="10"/>
        <v>135.072</v>
      </c>
      <c r="AM69" s="3">
        <v>0.36</v>
      </c>
      <c r="AN69" s="5">
        <f t="shared" si="11"/>
        <v>2026.08</v>
      </c>
      <c r="AP69" s="5" t="str">
        <f t="shared" si="12"/>
        <v/>
      </c>
      <c r="AQ69" s="2">
        <v>0.65</v>
      </c>
      <c r="AS69" s="5">
        <f t="shared" si="15"/>
        <v>3190.5932499999999</v>
      </c>
      <c r="AT69" s="11">
        <f t="shared" si="13"/>
        <v>8.9320530390804634E-2</v>
      </c>
      <c r="AU69" s="5">
        <f t="shared" si="14"/>
        <v>89.320530390804635</v>
      </c>
    </row>
    <row r="70" spans="1:47" x14ac:dyDescent="0.3">
      <c r="A70" s="1" t="s">
        <v>172</v>
      </c>
      <c r="B70" s="1" t="s">
        <v>173</v>
      </c>
      <c r="C70" s="1" t="s">
        <v>167</v>
      </c>
      <c r="D70" s="1" t="s">
        <v>111</v>
      </c>
      <c r="E70" s="1" t="s">
        <v>68</v>
      </c>
      <c r="F70" s="1" t="s">
        <v>159</v>
      </c>
      <c r="G70" s="1" t="s">
        <v>55</v>
      </c>
      <c r="H70" s="1" t="s">
        <v>104</v>
      </c>
      <c r="I70" s="2">
        <v>149.36000061035159</v>
      </c>
      <c r="J70" s="2">
        <v>37.5</v>
      </c>
      <c r="K70" s="2">
        <f t="shared" si="8"/>
        <v>34.190000000000005</v>
      </c>
      <c r="L70" s="2">
        <f t="shared" si="9"/>
        <v>3.3200000000000003</v>
      </c>
      <c r="N70" s="4">
        <v>11.89</v>
      </c>
      <c r="O70" s="5">
        <v>20904.106250000001</v>
      </c>
      <c r="P70" s="6">
        <v>18.670000000000002</v>
      </c>
      <c r="Q70" s="5">
        <v>27544.36</v>
      </c>
      <c r="R70" s="7">
        <v>3.63</v>
      </c>
      <c r="S70" s="5">
        <v>2836.9250000000002</v>
      </c>
      <c r="AL70" s="5" t="str">
        <f t="shared" si="10"/>
        <v/>
      </c>
      <c r="AM70" s="3">
        <v>1.1399999999999999</v>
      </c>
      <c r="AN70" s="5">
        <f t="shared" si="11"/>
        <v>6415.9199999999992</v>
      </c>
      <c r="AP70" s="5" t="str">
        <f t="shared" si="12"/>
        <v/>
      </c>
      <c r="AQ70" s="2">
        <v>2.1800000000000002</v>
      </c>
      <c r="AS70" s="5">
        <f t="shared" si="15"/>
        <v>51285.391250000001</v>
      </c>
      <c r="AT70" s="11">
        <f t="shared" si="13"/>
        <v>1.4357324763192336</v>
      </c>
      <c r="AU70" s="5">
        <f t="shared" si="14"/>
        <v>1435.7324763192337</v>
      </c>
    </row>
    <row r="71" spans="1:47" x14ac:dyDescent="0.3">
      <c r="A71" s="1" t="s">
        <v>172</v>
      </c>
      <c r="B71" s="1" t="s">
        <v>173</v>
      </c>
      <c r="C71" s="1" t="s">
        <v>167</v>
      </c>
      <c r="D71" s="1" t="s">
        <v>111</v>
      </c>
      <c r="E71" s="1" t="s">
        <v>75</v>
      </c>
      <c r="F71" s="1" t="s">
        <v>159</v>
      </c>
      <c r="G71" s="1" t="s">
        <v>55</v>
      </c>
      <c r="H71" s="1" t="s">
        <v>104</v>
      </c>
      <c r="I71" s="2">
        <v>149.36000061035159</v>
      </c>
      <c r="J71" s="2">
        <v>27.03</v>
      </c>
      <c r="K71" s="2">
        <f t="shared" si="8"/>
        <v>25.920000000000005</v>
      </c>
      <c r="L71" s="2">
        <f t="shared" si="9"/>
        <v>1.1100000000000001</v>
      </c>
      <c r="N71" s="4">
        <v>2.5299999999999998</v>
      </c>
      <c r="O71" s="5">
        <v>4448.0562499999996</v>
      </c>
      <c r="P71" s="6">
        <v>13.89</v>
      </c>
      <c r="Q71" s="5">
        <v>20279.400000000001</v>
      </c>
      <c r="R71" s="7">
        <v>8.5299999999999994</v>
      </c>
      <c r="S71" s="5">
        <v>6648.0687499999995</v>
      </c>
      <c r="T71" s="8">
        <v>0.5</v>
      </c>
      <c r="U71" s="5">
        <v>116.90625</v>
      </c>
      <c r="Z71" s="9">
        <v>0.35</v>
      </c>
      <c r="AA71" s="5">
        <v>32.733749999999993</v>
      </c>
      <c r="AB71" s="10">
        <v>0.12</v>
      </c>
      <c r="AC71" s="5">
        <v>10.101000000000001</v>
      </c>
      <c r="AL71" s="5" t="str">
        <f t="shared" si="10"/>
        <v/>
      </c>
      <c r="AM71" s="3">
        <v>0.31</v>
      </c>
      <c r="AN71" s="5">
        <f t="shared" si="11"/>
        <v>1744.68</v>
      </c>
      <c r="AP71" s="5" t="str">
        <f t="shared" si="12"/>
        <v/>
      </c>
      <c r="AQ71" s="2">
        <v>0.8</v>
      </c>
      <c r="AS71" s="5">
        <f t="shared" si="15"/>
        <v>31535.266</v>
      </c>
      <c r="AT71" s="11">
        <f t="shared" si="13"/>
        <v>0.88282851006943863</v>
      </c>
      <c r="AU71" s="5">
        <f t="shared" si="14"/>
        <v>882.82851006943872</v>
      </c>
    </row>
    <row r="72" spans="1:47" x14ac:dyDescent="0.3">
      <c r="A72" s="1" t="s">
        <v>174</v>
      </c>
      <c r="B72" s="1" t="s">
        <v>175</v>
      </c>
      <c r="C72" s="1" t="s">
        <v>176</v>
      </c>
      <c r="D72" s="1" t="s">
        <v>94</v>
      </c>
      <c r="E72" s="1" t="s">
        <v>86</v>
      </c>
      <c r="F72" s="1" t="s">
        <v>159</v>
      </c>
      <c r="G72" s="1" t="s">
        <v>55</v>
      </c>
      <c r="H72" s="1" t="s">
        <v>104</v>
      </c>
      <c r="I72" s="2">
        <v>80</v>
      </c>
      <c r="J72" s="2">
        <v>40.159999999999997</v>
      </c>
      <c r="K72" s="2">
        <f t="shared" si="8"/>
        <v>40</v>
      </c>
      <c r="L72" s="2">
        <f t="shared" si="9"/>
        <v>0</v>
      </c>
      <c r="P72" s="6">
        <v>14.95</v>
      </c>
      <c r="Q72" s="5">
        <v>21827</v>
      </c>
      <c r="R72" s="7">
        <v>19.850000000000001</v>
      </c>
      <c r="S72" s="5">
        <v>15470.59375</v>
      </c>
      <c r="T72" s="8">
        <v>5.2</v>
      </c>
      <c r="U72" s="5">
        <v>1215.825</v>
      </c>
      <c r="AL72" s="5" t="str">
        <f t="shared" si="10"/>
        <v/>
      </c>
      <c r="AN72" s="5" t="str">
        <f t="shared" si="11"/>
        <v/>
      </c>
      <c r="AP72" s="5" t="str">
        <f t="shared" si="12"/>
        <v/>
      </c>
      <c r="AS72" s="5">
        <f t="shared" si="15"/>
        <v>38513.418749999997</v>
      </c>
      <c r="AT72" s="11">
        <f t="shared" si="13"/>
        <v>1.0781816171375527</v>
      </c>
      <c r="AU72" s="5">
        <f t="shared" si="14"/>
        <v>1078.1816171375526</v>
      </c>
    </row>
    <row r="73" spans="1:47" x14ac:dyDescent="0.3">
      <c r="A73" s="1" t="s">
        <v>174</v>
      </c>
      <c r="B73" s="1" t="s">
        <v>175</v>
      </c>
      <c r="C73" s="1" t="s">
        <v>176</v>
      </c>
      <c r="D73" s="1" t="s">
        <v>94</v>
      </c>
      <c r="E73" s="1" t="s">
        <v>112</v>
      </c>
      <c r="F73" s="1" t="s">
        <v>159</v>
      </c>
      <c r="G73" s="1" t="s">
        <v>55</v>
      </c>
      <c r="H73" s="1" t="s">
        <v>104</v>
      </c>
      <c r="I73" s="2">
        <v>80</v>
      </c>
      <c r="J73" s="2">
        <v>39.840000000000003</v>
      </c>
      <c r="K73" s="2">
        <f t="shared" si="8"/>
        <v>39.839999999999996</v>
      </c>
      <c r="L73" s="2">
        <f t="shared" si="9"/>
        <v>0</v>
      </c>
      <c r="N73" s="4">
        <v>0.68</v>
      </c>
      <c r="O73" s="5">
        <v>1195.5250000000001</v>
      </c>
      <c r="P73" s="6">
        <v>29.79</v>
      </c>
      <c r="Q73" s="5">
        <v>43493.4</v>
      </c>
      <c r="R73" s="7">
        <v>9.02</v>
      </c>
      <c r="S73" s="5">
        <v>7029.9624999999996</v>
      </c>
      <c r="T73" s="8">
        <v>0.35</v>
      </c>
      <c r="U73" s="5">
        <v>81.834374999999994</v>
      </c>
      <c r="AL73" s="5" t="str">
        <f t="shared" si="10"/>
        <v/>
      </c>
      <c r="AN73" s="5" t="str">
        <f t="shared" si="11"/>
        <v/>
      </c>
      <c r="AP73" s="5" t="str">
        <f t="shared" si="12"/>
        <v/>
      </c>
      <c r="AS73" s="5">
        <f t="shared" si="15"/>
        <v>51800.721875000003</v>
      </c>
      <c r="AT73" s="11">
        <f t="shared" si="13"/>
        <v>1.4501591365497799</v>
      </c>
      <c r="AU73" s="5">
        <f t="shared" si="14"/>
        <v>1450.15913654978</v>
      </c>
    </row>
    <row r="74" spans="1:47" x14ac:dyDescent="0.3">
      <c r="A74" s="1" t="s">
        <v>177</v>
      </c>
      <c r="B74" s="1" t="s">
        <v>178</v>
      </c>
      <c r="C74" s="1" t="s">
        <v>179</v>
      </c>
      <c r="D74" s="1" t="s">
        <v>180</v>
      </c>
      <c r="E74" s="1" t="s">
        <v>120</v>
      </c>
      <c r="F74" s="1" t="s">
        <v>159</v>
      </c>
      <c r="G74" s="1" t="s">
        <v>55</v>
      </c>
      <c r="H74" s="1" t="s">
        <v>104</v>
      </c>
      <c r="I74" s="2">
        <v>80</v>
      </c>
      <c r="J74" s="2">
        <v>36.61</v>
      </c>
      <c r="K74" s="2">
        <f t="shared" si="8"/>
        <v>34.86</v>
      </c>
      <c r="L74" s="2">
        <f t="shared" si="9"/>
        <v>1.74</v>
      </c>
      <c r="N74" s="4">
        <v>18.02</v>
      </c>
      <c r="O74" s="5">
        <v>31681.412499999999</v>
      </c>
      <c r="P74" s="6">
        <v>15.51</v>
      </c>
      <c r="Q74" s="5">
        <v>22644.6</v>
      </c>
      <c r="R74" s="7">
        <v>1.33</v>
      </c>
      <c r="S74" s="5">
        <v>1036.5687499999999</v>
      </c>
      <c r="AL74" s="5" t="str">
        <f t="shared" si="10"/>
        <v/>
      </c>
      <c r="AM74" s="3">
        <v>0.49</v>
      </c>
      <c r="AN74" s="5">
        <f t="shared" si="11"/>
        <v>2757.72</v>
      </c>
      <c r="AP74" s="5" t="str">
        <f t="shared" si="12"/>
        <v/>
      </c>
      <c r="AQ74" s="2">
        <v>1.25</v>
      </c>
      <c r="AS74" s="5">
        <f t="shared" si="15"/>
        <v>55362.581249999996</v>
      </c>
      <c r="AT74" s="11">
        <f t="shared" si="13"/>
        <v>1.5498732472570786</v>
      </c>
      <c r="AU74" s="5">
        <f t="shared" si="14"/>
        <v>1549.8732472570787</v>
      </c>
    </row>
    <row r="75" spans="1:47" x14ac:dyDescent="0.3">
      <c r="A75" s="1" t="s">
        <v>181</v>
      </c>
      <c r="B75" s="1" t="s">
        <v>182</v>
      </c>
      <c r="C75" s="1" t="s">
        <v>115</v>
      </c>
      <c r="D75" s="1" t="s">
        <v>111</v>
      </c>
      <c r="E75" s="1" t="s">
        <v>85</v>
      </c>
      <c r="F75" s="1" t="s">
        <v>159</v>
      </c>
      <c r="G75" s="1" t="s">
        <v>55</v>
      </c>
      <c r="H75" s="1" t="s">
        <v>104</v>
      </c>
      <c r="I75" s="2">
        <v>40</v>
      </c>
      <c r="J75" s="2">
        <v>39.479999999999997</v>
      </c>
      <c r="K75" s="2">
        <f t="shared" si="8"/>
        <v>39.47</v>
      </c>
      <c r="L75" s="2">
        <f t="shared" si="9"/>
        <v>0</v>
      </c>
      <c r="P75" s="6">
        <v>17.88</v>
      </c>
      <c r="Q75" s="5">
        <v>26104.799999999999</v>
      </c>
      <c r="R75" s="7">
        <v>21.05</v>
      </c>
      <c r="S75" s="5">
        <v>16405.84375</v>
      </c>
      <c r="T75" s="8">
        <v>0.54</v>
      </c>
      <c r="U75" s="5">
        <v>126.25875000000001</v>
      </c>
      <c r="AL75" s="5" t="str">
        <f t="shared" si="10"/>
        <v/>
      </c>
      <c r="AN75" s="5" t="str">
        <f t="shared" si="11"/>
        <v/>
      </c>
      <c r="AP75" s="5" t="str">
        <f t="shared" si="12"/>
        <v/>
      </c>
      <c r="AS75" s="5">
        <f t="shared" si="15"/>
        <v>42636.902500000004</v>
      </c>
      <c r="AT75" s="11">
        <f t="shared" si="13"/>
        <v>1.1936183797546192</v>
      </c>
      <c r="AU75" s="5">
        <f t="shared" si="14"/>
        <v>1193.6183797546191</v>
      </c>
    </row>
    <row r="76" spans="1:47" x14ac:dyDescent="0.3">
      <c r="A76" s="1" t="s">
        <v>183</v>
      </c>
      <c r="B76" s="1" t="s">
        <v>117</v>
      </c>
      <c r="C76" s="1" t="s">
        <v>118</v>
      </c>
      <c r="D76" s="1" t="s">
        <v>119</v>
      </c>
      <c r="E76" s="1" t="s">
        <v>154</v>
      </c>
      <c r="F76" s="1" t="s">
        <v>159</v>
      </c>
      <c r="G76" s="1" t="s">
        <v>55</v>
      </c>
      <c r="H76" s="1" t="s">
        <v>104</v>
      </c>
      <c r="I76" s="2">
        <v>40</v>
      </c>
      <c r="J76" s="2">
        <v>38.85</v>
      </c>
      <c r="K76" s="2">
        <f t="shared" si="8"/>
        <v>38.44</v>
      </c>
      <c r="L76" s="2">
        <f t="shared" si="9"/>
        <v>0</v>
      </c>
      <c r="P76" s="6">
        <v>0.46</v>
      </c>
      <c r="Q76" s="5">
        <v>671.6</v>
      </c>
      <c r="R76" s="7">
        <v>29.83</v>
      </c>
      <c r="S76" s="5">
        <v>23248.756249999999</v>
      </c>
      <c r="T76" s="8">
        <v>8.15</v>
      </c>
      <c r="U76" s="5">
        <v>1905.5718750000001</v>
      </c>
      <c r="AL76" s="5" t="str">
        <f t="shared" si="10"/>
        <v/>
      </c>
      <c r="AN76" s="5" t="str">
        <f t="shared" si="11"/>
        <v/>
      </c>
      <c r="AP76" s="5" t="str">
        <f t="shared" si="12"/>
        <v/>
      </c>
      <c r="AS76" s="5">
        <f t="shared" si="15"/>
        <v>25825.928124999999</v>
      </c>
      <c r="AT76" s="11">
        <f t="shared" si="13"/>
        <v>0.72299582466671319</v>
      </c>
      <c r="AU76" s="5">
        <f t="shared" si="14"/>
        <v>722.99582466671325</v>
      </c>
    </row>
    <row r="77" spans="1:47" x14ac:dyDescent="0.3">
      <c r="A77" s="1" t="s">
        <v>184</v>
      </c>
      <c r="B77" s="1" t="s">
        <v>117</v>
      </c>
      <c r="C77" s="1" t="s">
        <v>118</v>
      </c>
      <c r="D77" s="1" t="s">
        <v>119</v>
      </c>
      <c r="E77" s="1" t="s">
        <v>77</v>
      </c>
      <c r="F77" s="1" t="s">
        <v>185</v>
      </c>
      <c r="G77" s="1" t="s">
        <v>55</v>
      </c>
      <c r="H77" s="1" t="s">
        <v>104</v>
      </c>
      <c r="I77" s="2">
        <v>80</v>
      </c>
      <c r="J77" s="2">
        <v>39.14</v>
      </c>
      <c r="K77" s="2">
        <f t="shared" si="8"/>
        <v>32.909999999999997</v>
      </c>
      <c r="L77" s="2">
        <f t="shared" si="9"/>
        <v>0</v>
      </c>
      <c r="P77" s="6">
        <v>4.24</v>
      </c>
      <c r="Q77" s="5">
        <v>6190.4000000000005</v>
      </c>
      <c r="R77" s="7">
        <v>26.16</v>
      </c>
      <c r="S77" s="5">
        <v>20388.45</v>
      </c>
      <c r="T77" s="8">
        <v>1.73</v>
      </c>
      <c r="U77" s="5">
        <v>404.49562500000002</v>
      </c>
      <c r="AB77" s="10">
        <v>0.78</v>
      </c>
      <c r="AC77" s="5">
        <v>65.656500000000008</v>
      </c>
      <c r="AL77" s="5" t="str">
        <f t="shared" si="10"/>
        <v/>
      </c>
      <c r="AN77" s="5" t="str">
        <f t="shared" si="11"/>
        <v/>
      </c>
      <c r="AP77" s="5" t="str">
        <f t="shared" si="12"/>
        <v/>
      </c>
      <c r="AS77" s="5">
        <f t="shared" si="15"/>
        <v>27049.002125000003</v>
      </c>
      <c r="AT77" s="11">
        <f t="shared" si="13"/>
        <v>0.7572357323663873</v>
      </c>
      <c r="AU77" s="5">
        <f t="shared" si="14"/>
        <v>757.23573236638731</v>
      </c>
    </row>
    <row r="78" spans="1:47" x14ac:dyDescent="0.3">
      <c r="A78" s="1" t="s">
        <v>184</v>
      </c>
      <c r="B78" s="1" t="s">
        <v>117</v>
      </c>
      <c r="C78" s="1" t="s">
        <v>118</v>
      </c>
      <c r="D78" s="1" t="s">
        <v>119</v>
      </c>
      <c r="E78" s="1" t="s">
        <v>67</v>
      </c>
      <c r="F78" s="1" t="s">
        <v>185</v>
      </c>
      <c r="G78" s="1" t="s">
        <v>55</v>
      </c>
      <c r="H78" s="1" t="s">
        <v>104</v>
      </c>
      <c r="I78" s="2">
        <v>80</v>
      </c>
      <c r="J78" s="2">
        <v>39.54</v>
      </c>
      <c r="K78" s="2">
        <f t="shared" si="8"/>
        <v>38.42</v>
      </c>
      <c r="L78" s="2">
        <f t="shared" si="9"/>
        <v>1.1100000000000001</v>
      </c>
      <c r="M78" s="3">
        <v>1.1100000000000001</v>
      </c>
      <c r="P78" s="6">
        <v>24.53</v>
      </c>
      <c r="Q78" s="5">
        <v>35813.800000000003</v>
      </c>
      <c r="R78" s="7">
        <v>10.06</v>
      </c>
      <c r="S78" s="5">
        <v>7840.5125000000007</v>
      </c>
      <c r="T78" s="8">
        <v>3.83</v>
      </c>
      <c r="U78" s="5">
        <v>895.50187500000004</v>
      </c>
      <c r="AL78" s="5" t="str">
        <f t="shared" si="10"/>
        <v/>
      </c>
      <c r="AN78" s="5" t="str">
        <f t="shared" si="11"/>
        <v/>
      </c>
      <c r="AP78" s="5" t="str">
        <f t="shared" si="12"/>
        <v/>
      </c>
      <c r="AS78" s="5">
        <f t="shared" si="15"/>
        <v>44549.814375000002</v>
      </c>
      <c r="AT78" s="11">
        <f t="shared" si="13"/>
        <v>1.2471702711672485</v>
      </c>
      <c r="AU78" s="5">
        <f t="shared" si="14"/>
        <v>1247.1702711672485</v>
      </c>
    </row>
    <row r="79" spans="1:47" x14ac:dyDescent="0.3">
      <c r="A79" s="1" t="s">
        <v>186</v>
      </c>
      <c r="B79" s="1" t="s">
        <v>187</v>
      </c>
      <c r="C79" s="1" t="s">
        <v>188</v>
      </c>
      <c r="D79" s="1" t="s">
        <v>111</v>
      </c>
      <c r="E79" s="1" t="s">
        <v>85</v>
      </c>
      <c r="F79" s="1" t="s">
        <v>185</v>
      </c>
      <c r="G79" s="1" t="s">
        <v>55</v>
      </c>
      <c r="H79" s="1" t="s">
        <v>104</v>
      </c>
      <c r="I79" s="2">
        <v>80.430000305175781</v>
      </c>
      <c r="J79" s="2">
        <v>38.24</v>
      </c>
      <c r="K79" s="2">
        <f t="shared" si="8"/>
        <v>38.25</v>
      </c>
      <c r="L79" s="2">
        <f t="shared" si="9"/>
        <v>0</v>
      </c>
      <c r="N79" s="4">
        <v>6.48</v>
      </c>
      <c r="O79" s="5">
        <v>18228.240000000002</v>
      </c>
      <c r="P79" s="6">
        <v>7.87</v>
      </c>
      <c r="Q79" s="5">
        <v>18384.32</v>
      </c>
      <c r="R79" s="7">
        <v>12.11</v>
      </c>
      <c r="S79" s="5">
        <v>14156.567499999999</v>
      </c>
      <c r="T79" s="8">
        <v>10.5</v>
      </c>
      <c r="U79" s="5">
        <v>3421.6121250000001</v>
      </c>
      <c r="Z79" s="9">
        <v>1.29</v>
      </c>
      <c r="AA79" s="5">
        <v>160.4889</v>
      </c>
      <c r="AL79" s="5" t="str">
        <f t="shared" si="10"/>
        <v/>
      </c>
      <c r="AN79" s="5" t="str">
        <f t="shared" si="11"/>
        <v/>
      </c>
      <c r="AP79" s="5" t="str">
        <f t="shared" si="12"/>
        <v/>
      </c>
      <c r="AS79" s="5">
        <f t="shared" si="15"/>
        <v>54351.228524999991</v>
      </c>
      <c r="AT79" s="11">
        <f t="shared" si="13"/>
        <v>1.5215604681809032</v>
      </c>
      <c r="AU79" s="5">
        <f t="shared" si="14"/>
        <v>1521.5604681809032</v>
      </c>
    </row>
    <row r="80" spans="1:47" x14ac:dyDescent="0.3">
      <c r="A80" s="1" t="s">
        <v>186</v>
      </c>
      <c r="B80" s="1" t="s">
        <v>187</v>
      </c>
      <c r="C80" s="1" t="s">
        <v>188</v>
      </c>
      <c r="D80" s="1" t="s">
        <v>111</v>
      </c>
      <c r="E80" s="1" t="s">
        <v>112</v>
      </c>
      <c r="F80" s="1" t="s">
        <v>185</v>
      </c>
      <c r="G80" s="1" t="s">
        <v>55</v>
      </c>
      <c r="H80" s="1" t="s">
        <v>104</v>
      </c>
      <c r="I80" s="2">
        <v>80.430000305175781</v>
      </c>
      <c r="J80" s="2">
        <v>38.03</v>
      </c>
      <c r="K80" s="2">
        <f t="shared" si="8"/>
        <v>38.03</v>
      </c>
      <c r="L80" s="2">
        <f t="shared" si="9"/>
        <v>0</v>
      </c>
      <c r="N80" s="4">
        <v>2.95</v>
      </c>
      <c r="O80" s="5">
        <v>8298.35</v>
      </c>
      <c r="P80" s="6">
        <v>20.23</v>
      </c>
      <c r="Q80" s="5">
        <v>47257.279999999999</v>
      </c>
      <c r="R80" s="7">
        <v>14.85</v>
      </c>
      <c r="S80" s="5">
        <v>18517.95</v>
      </c>
      <c r="AL80" s="5" t="str">
        <f t="shared" si="10"/>
        <v/>
      </c>
      <c r="AN80" s="5" t="str">
        <f t="shared" si="11"/>
        <v/>
      </c>
      <c r="AP80" s="5" t="str">
        <f t="shared" si="12"/>
        <v/>
      </c>
      <c r="AS80" s="5">
        <f t="shared" si="15"/>
        <v>74073.58</v>
      </c>
      <c r="AT80" s="11">
        <f t="shared" si="13"/>
        <v>2.0736869087106915</v>
      </c>
      <c r="AU80" s="5">
        <f t="shared" si="14"/>
        <v>2073.6869087106916</v>
      </c>
    </row>
    <row r="81" spans="1:47" x14ac:dyDescent="0.3">
      <c r="A81" s="1" t="s">
        <v>189</v>
      </c>
      <c r="B81" s="1" t="s">
        <v>50</v>
      </c>
      <c r="C81" s="1" t="s">
        <v>51</v>
      </c>
      <c r="D81" s="1" t="s">
        <v>52</v>
      </c>
      <c r="E81" s="1" t="s">
        <v>84</v>
      </c>
      <c r="F81" s="1" t="s">
        <v>185</v>
      </c>
      <c r="G81" s="1" t="s">
        <v>55</v>
      </c>
      <c r="H81" s="1" t="s">
        <v>104</v>
      </c>
      <c r="I81" s="2">
        <v>40</v>
      </c>
      <c r="J81" s="2">
        <v>40</v>
      </c>
      <c r="K81" s="2">
        <f t="shared" si="8"/>
        <v>39</v>
      </c>
      <c r="L81" s="2">
        <f t="shared" si="9"/>
        <v>1</v>
      </c>
      <c r="M81" s="3">
        <v>1</v>
      </c>
      <c r="P81" s="6">
        <v>2.88</v>
      </c>
      <c r="Q81" s="5">
        <v>4204.8</v>
      </c>
      <c r="R81" s="7">
        <v>25.66</v>
      </c>
      <c r="S81" s="5">
        <v>19998.762500000001</v>
      </c>
      <c r="T81" s="8">
        <v>9.7200000000000006</v>
      </c>
      <c r="U81" s="5">
        <v>2272.6574999999998</v>
      </c>
      <c r="AB81" s="10">
        <v>0.74</v>
      </c>
      <c r="AC81" s="5">
        <v>62.289500000000011</v>
      </c>
      <c r="AL81" s="5" t="str">
        <f t="shared" si="10"/>
        <v/>
      </c>
      <c r="AN81" s="5" t="str">
        <f t="shared" si="11"/>
        <v/>
      </c>
      <c r="AP81" s="5" t="str">
        <f t="shared" si="12"/>
        <v/>
      </c>
      <c r="AS81" s="5">
        <f t="shared" si="15"/>
        <v>26538.5095</v>
      </c>
      <c r="AT81" s="11">
        <f t="shared" si="13"/>
        <v>0.7429445117522917</v>
      </c>
      <c r="AU81" s="5">
        <f t="shared" si="14"/>
        <v>742.94451175229176</v>
      </c>
    </row>
    <row r="82" spans="1:47" x14ac:dyDescent="0.3">
      <c r="A82" s="1" t="s">
        <v>190</v>
      </c>
      <c r="B82" s="1" t="s">
        <v>191</v>
      </c>
      <c r="C82" s="1" t="s">
        <v>192</v>
      </c>
      <c r="D82" s="1" t="s">
        <v>193</v>
      </c>
      <c r="E82" s="1" t="s">
        <v>154</v>
      </c>
      <c r="F82" s="1" t="s">
        <v>185</v>
      </c>
      <c r="G82" s="1" t="s">
        <v>55</v>
      </c>
      <c r="H82" s="1" t="s">
        <v>104</v>
      </c>
      <c r="I82" s="2">
        <v>40.610000610351563</v>
      </c>
      <c r="J82" s="2">
        <v>37.03</v>
      </c>
      <c r="K82" s="2">
        <f t="shared" si="8"/>
        <v>37.04</v>
      </c>
      <c r="L82" s="2">
        <f t="shared" si="9"/>
        <v>0</v>
      </c>
      <c r="N82" s="4">
        <v>7.15</v>
      </c>
      <c r="O82" s="5">
        <v>20112.95</v>
      </c>
      <c r="P82" s="6">
        <v>15.99</v>
      </c>
      <c r="Q82" s="5">
        <v>37352.639999999999</v>
      </c>
      <c r="R82" s="7">
        <v>8.26</v>
      </c>
      <c r="S82" s="5">
        <v>10300.219999999999</v>
      </c>
      <c r="T82" s="8">
        <v>5.64</v>
      </c>
      <c r="U82" s="5">
        <v>2109.924</v>
      </c>
      <c r="AL82" s="5" t="str">
        <f t="shared" si="10"/>
        <v/>
      </c>
      <c r="AN82" s="5" t="str">
        <f t="shared" si="11"/>
        <v/>
      </c>
      <c r="AP82" s="5" t="str">
        <f t="shared" si="12"/>
        <v/>
      </c>
      <c r="AS82" s="5">
        <f t="shared" si="15"/>
        <v>69875.733999999997</v>
      </c>
      <c r="AT82" s="11">
        <f t="shared" si="13"/>
        <v>1.9561683778798129</v>
      </c>
      <c r="AU82" s="5">
        <f t="shared" si="14"/>
        <v>1956.1683778798131</v>
      </c>
    </row>
    <row r="83" spans="1:47" x14ac:dyDescent="0.3">
      <c r="A83" s="1" t="s">
        <v>194</v>
      </c>
      <c r="B83" s="1" t="s">
        <v>187</v>
      </c>
      <c r="C83" s="1" t="s">
        <v>188</v>
      </c>
      <c r="D83" s="1" t="s">
        <v>111</v>
      </c>
      <c r="E83" s="1" t="s">
        <v>86</v>
      </c>
      <c r="F83" s="1" t="s">
        <v>185</v>
      </c>
      <c r="G83" s="1" t="s">
        <v>55</v>
      </c>
      <c r="H83" s="1" t="s">
        <v>104</v>
      </c>
      <c r="I83" s="2">
        <v>40</v>
      </c>
      <c r="J83" s="2">
        <v>39.17</v>
      </c>
      <c r="K83" s="2">
        <f t="shared" si="8"/>
        <v>39.18</v>
      </c>
      <c r="L83" s="2">
        <f t="shared" si="9"/>
        <v>0</v>
      </c>
      <c r="N83" s="4">
        <v>1.73</v>
      </c>
      <c r="O83" s="5">
        <v>4866.49</v>
      </c>
      <c r="P83" s="6">
        <v>10.43</v>
      </c>
      <c r="Q83" s="5">
        <v>24364.48</v>
      </c>
      <c r="R83" s="7">
        <v>11.58</v>
      </c>
      <c r="S83" s="5">
        <v>13874.43375</v>
      </c>
      <c r="T83" s="8">
        <v>8.0599999999999987</v>
      </c>
      <c r="U83" s="5">
        <v>2570.5346249999998</v>
      </c>
      <c r="Z83" s="9">
        <v>3.89</v>
      </c>
      <c r="AA83" s="5">
        <v>468.7473</v>
      </c>
      <c r="AB83" s="10">
        <v>3.49</v>
      </c>
      <c r="AC83" s="5">
        <v>422.05345</v>
      </c>
      <c r="AL83" s="5" t="str">
        <f t="shared" si="10"/>
        <v/>
      </c>
      <c r="AN83" s="5" t="str">
        <f t="shared" si="11"/>
        <v/>
      </c>
      <c r="AP83" s="5" t="str">
        <f t="shared" si="12"/>
        <v/>
      </c>
      <c r="AS83" s="5">
        <f t="shared" si="15"/>
        <v>46566.739125</v>
      </c>
      <c r="AT83" s="11">
        <f t="shared" si="13"/>
        <v>1.3036339988543615</v>
      </c>
      <c r="AU83" s="5">
        <f t="shared" si="14"/>
        <v>1303.6339988543614</v>
      </c>
    </row>
    <row r="84" spans="1:47" x14ac:dyDescent="0.3">
      <c r="A84" s="1" t="s">
        <v>195</v>
      </c>
      <c r="B84" s="1" t="s">
        <v>196</v>
      </c>
      <c r="C84" s="1" t="s">
        <v>197</v>
      </c>
      <c r="D84" s="1" t="s">
        <v>60</v>
      </c>
      <c r="E84" s="1" t="s">
        <v>66</v>
      </c>
      <c r="F84" s="1" t="s">
        <v>185</v>
      </c>
      <c r="G84" s="1" t="s">
        <v>55</v>
      </c>
      <c r="H84" s="1" t="s">
        <v>104</v>
      </c>
      <c r="I84" s="2">
        <v>200</v>
      </c>
      <c r="J84" s="2">
        <v>41.37</v>
      </c>
      <c r="K84" s="2">
        <f t="shared" si="8"/>
        <v>38.81</v>
      </c>
      <c r="L84" s="2">
        <f t="shared" si="9"/>
        <v>1.19</v>
      </c>
      <c r="M84" s="3">
        <v>0.9</v>
      </c>
      <c r="P84" s="6">
        <v>13.6</v>
      </c>
      <c r="Q84" s="5">
        <v>19856</v>
      </c>
      <c r="R84" s="7">
        <v>19.64</v>
      </c>
      <c r="S84" s="5">
        <v>15306.924999999999</v>
      </c>
      <c r="T84" s="8">
        <v>5.57</v>
      </c>
      <c r="U84" s="5">
        <v>1302.3356249999999</v>
      </c>
      <c r="AL84" s="5" t="str">
        <f t="shared" si="10"/>
        <v/>
      </c>
      <c r="AM84" s="3">
        <v>0.12</v>
      </c>
      <c r="AN84" s="5">
        <f t="shared" si="11"/>
        <v>675.36</v>
      </c>
      <c r="AP84" s="5" t="str">
        <f t="shared" si="12"/>
        <v/>
      </c>
      <c r="AQ84" s="2">
        <v>0.17</v>
      </c>
      <c r="AS84" s="5">
        <f t="shared" si="15"/>
        <v>36465.260625000003</v>
      </c>
      <c r="AT84" s="11">
        <f t="shared" si="13"/>
        <v>1.020843512366838</v>
      </c>
      <c r="AU84" s="5">
        <f t="shared" si="14"/>
        <v>1020.8435123668379</v>
      </c>
    </row>
    <row r="85" spans="1:47" x14ac:dyDescent="0.3">
      <c r="A85" s="1" t="s">
        <v>195</v>
      </c>
      <c r="B85" s="1" t="s">
        <v>196</v>
      </c>
      <c r="C85" s="1" t="s">
        <v>197</v>
      </c>
      <c r="D85" s="1" t="s">
        <v>60</v>
      </c>
      <c r="E85" s="1" t="s">
        <v>69</v>
      </c>
      <c r="F85" s="1" t="s">
        <v>185</v>
      </c>
      <c r="G85" s="1" t="s">
        <v>55</v>
      </c>
      <c r="H85" s="1" t="s">
        <v>104</v>
      </c>
      <c r="I85" s="2">
        <v>200</v>
      </c>
      <c r="J85" s="2">
        <v>36.090000000000003</v>
      </c>
      <c r="K85" s="2">
        <f t="shared" si="8"/>
        <v>33.239999999999995</v>
      </c>
      <c r="L85" s="2">
        <f t="shared" si="9"/>
        <v>2.8499999999999996</v>
      </c>
      <c r="N85" s="4">
        <v>18.25</v>
      </c>
      <c r="O85" s="5">
        <v>32085.78125</v>
      </c>
      <c r="P85" s="6">
        <v>9.8699999999999992</v>
      </c>
      <c r="Q85" s="5">
        <v>14410.2</v>
      </c>
      <c r="R85" s="7">
        <v>5.12</v>
      </c>
      <c r="S85" s="5">
        <v>3990.4</v>
      </c>
      <c r="AL85" s="5" t="str">
        <f t="shared" si="10"/>
        <v/>
      </c>
      <c r="AM85" s="3">
        <v>0.91999999999999993</v>
      </c>
      <c r="AN85" s="5">
        <f t="shared" si="11"/>
        <v>5177.7599999999993</v>
      </c>
      <c r="AP85" s="5" t="str">
        <f t="shared" si="12"/>
        <v/>
      </c>
      <c r="AQ85" s="2">
        <v>1.93</v>
      </c>
      <c r="AS85" s="5">
        <f t="shared" si="15"/>
        <v>50486.381249999999</v>
      </c>
      <c r="AT85" s="11">
        <f t="shared" si="13"/>
        <v>1.4133642233344454</v>
      </c>
      <c r="AU85" s="5">
        <f t="shared" si="14"/>
        <v>1413.3642233344456</v>
      </c>
    </row>
    <row r="86" spans="1:47" x14ac:dyDescent="0.3">
      <c r="A86" s="1" t="s">
        <v>195</v>
      </c>
      <c r="B86" s="1" t="s">
        <v>196</v>
      </c>
      <c r="C86" s="1" t="s">
        <v>197</v>
      </c>
      <c r="D86" s="1" t="s">
        <v>60</v>
      </c>
      <c r="E86" s="1" t="s">
        <v>68</v>
      </c>
      <c r="F86" s="1" t="s">
        <v>185</v>
      </c>
      <c r="G86" s="1" t="s">
        <v>55</v>
      </c>
      <c r="H86" s="1" t="s">
        <v>104</v>
      </c>
      <c r="I86" s="2">
        <v>200</v>
      </c>
      <c r="J86" s="2">
        <v>37.630000000000003</v>
      </c>
      <c r="K86" s="2">
        <f t="shared" si="8"/>
        <v>35.78</v>
      </c>
      <c r="L86" s="2">
        <f t="shared" si="9"/>
        <v>1.85</v>
      </c>
      <c r="P86" s="6">
        <v>35.78</v>
      </c>
      <c r="Q86" s="5">
        <v>52291.360000000001</v>
      </c>
      <c r="AL86" s="5" t="str">
        <f t="shared" si="10"/>
        <v/>
      </c>
      <c r="AM86" s="3">
        <v>0.49</v>
      </c>
      <c r="AN86" s="5">
        <f t="shared" si="11"/>
        <v>2757.72</v>
      </c>
      <c r="AP86" s="5" t="str">
        <f t="shared" si="12"/>
        <v/>
      </c>
      <c r="AQ86" s="2">
        <v>1.36</v>
      </c>
      <c r="AS86" s="5">
        <f t="shared" si="15"/>
        <v>52291.360000000001</v>
      </c>
      <c r="AT86" s="11">
        <f t="shared" si="13"/>
        <v>1.463894531230675</v>
      </c>
      <c r="AU86" s="5">
        <f t="shared" si="14"/>
        <v>1463.8945312306751</v>
      </c>
    </row>
    <row r="87" spans="1:47" x14ac:dyDescent="0.3">
      <c r="A87" s="1" t="s">
        <v>195</v>
      </c>
      <c r="B87" s="1" t="s">
        <v>196</v>
      </c>
      <c r="C87" s="1" t="s">
        <v>197</v>
      </c>
      <c r="D87" s="1" t="s">
        <v>60</v>
      </c>
      <c r="E87" s="1" t="s">
        <v>53</v>
      </c>
      <c r="F87" s="1" t="s">
        <v>185</v>
      </c>
      <c r="G87" s="1" t="s">
        <v>55</v>
      </c>
      <c r="H87" s="1" t="s">
        <v>104</v>
      </c>
      <c r="I87" s="2">
        <v>200</v>
      </c>
      <c r="J87" s="2">
        <v>40.700000000000003</v>
      </c>
      <c r="K87" s="2">
        <f t="shared" si="8"/>
        <v>39.129999999999995</v>
      </c>
      <c r="L87" s="2">
        <f t="shared" si="9"/>
        <v>0.87</v>
      </c>
      <c r="M87" s="3">
        <v>0.87</v>
      </c>
      <c r="P87" s="6">
        <v>0.76</v>
      </c>
      <c r="Q87" s="5">
        <v>1109.5999999999999</v>
      </c>
      <c r="R87" s="7">
        <v>35.659999999999997</v>
      </c>
      <c r="S87" s="5">
        <v>27792.512500000001</v>
      </c>
      <c r="T87" s="8">
        <v>2.57</v>
      </c>
      <c r="U87" s="5">
        <v>600.89812500000005</v>
      </c>
      <c r="Z87" s="9">
        <v>0.08</v>
      </c>
      <c r="AA87" s="5">
        <v>7.4819999999999993</v>
      </c>
      <c r="AB87" s="10">
        <v>0.06</v>
      </c>
      <c r="AC87" s="5">
        <v>5.0505000000000004</v>
      </c>
      <c r="AL87" s="5" t="str">
        <f t="shared" si="10"/>
        <v/>
      </c>
      <c r="AN87" s="5" t="str">
        <f t="shared" si="11"/>
        <v/>
      </c>
      <c r="AP87" s="5" t="str">
        <f t="shared" si="12"/>
        <v/>
      </c>
      <c r="AS87" s="5">
        <f t="shared" si="15"/>
        <v>29515.543125</v>
      </c>
      <c r="AT87" s="11">
        <f t="shared" si="13"/>
        <v>0.82628644898489256</v>
      </c>
      <c r="AU87" s="5">
        <f t="shared" si="14"/>
        <v>826.28644898489256</v>
      </c>
    </row>
    <row r="88" spans="1:47" x14ac:dyDescent="0.3">
      <c r="A88" s="1" t="s">
        <v>198</v>
      </c>
      <c r="B88" s="1" t="s">
        <v>187</v>
      </c>
      <c r="C88" s="1" t="s">
        <v>188</v>
      </c>
      <c r="D88" s="1" t="s">
        <v>111</v>
      </c>
      <c r="E88" s="1" t="s">
        <v>74</v>
      </c>
      <c r="F88" s="1" t="s">
        <v>185</v>
      </c>
      <c r="G88" s="1" t="s">
        <v>55</v>
      </c>
      <c r="H88" s="1" t="s">
        <v>104</v>
      </c>
      <c r="I88" s="2">
        <v>153.5899963378906</v>
      </c>
      <c r="J88" s="2">
        <v>40.68</v>
      </c>
      <c r="K88" s="2">
        <f t="shared" si="8"/>
        <v>39.990000000000009</v>
      </c>
      <c r="L88" s="2">
        <f t="shared" si="9"/>
        <v>0</v>
      </c>
      <c r="N88" s="4">
        <v>1.08</v>
      </c>
      <c r="O88" s="5">
        <v>3038.04</v>
      </c>
      <c r="P88" s="6">
        <v>18.62</v>
      </c>
      <c r="Q88" s="5">
        <v>42103.48</v>
      </c>
      <c r="R88" s="7">
        <v>13.34</v>
      </c>
      <c r="S88" s="5">
        <v>14946.85375</v>
      </c>
      <c r="T88" s="8">
        <v>6.86</v>
      </c>
      <c r="U88" s="5">
        <v>2355.8947499999999</v>
      </c>
      <c r="Z88" s="9">
        <v>0.09</v>
      </c>
      <c r="AA88" s="5">
        <v>13.467599999999999</v>
      </c>
      <c r="AL88" s="5" t="str">
        <f t="shared" si="10"/>
        <v/>
      </c>
      <c r="AN88" s="5" t="str">
        <f t="shared" si="11"/>
        <v/>
      </c>
      <c r="AP88" s="5" t="str">
        <f t="shared" si="12"/>
        <v/>
      </c>
      <c r="AS88" s="5">
        <f t="shared" si="15"/>
        <v>62457.736100000009</v>
      </c>
      <c r="AT88" s="11">
        <f t="shared" si="13"/>
        <v>1.7485018234339043</v>
      </c>
      <c r="AU88" s="5">
        <f t="shared" si="14"/>
        <v>1748.5018234339043</v>
      </c>
    </row>
    <row r="89" spans="1:47" x14ac:dyDescent="0.3">
      <c r="A89" s="1" t="s">
        <v>198</v>
      </c>
      <c r="B89" s="1" t="s">
        <v>187</v>
      </c>
      <c r="C89" s="1" t="s">
        <v>188</v>
      </c>
      <c r="D89" s="1" t="s">
        <v>111</v>
      </c>
      <c r="E89" s="1" t="s">
        <v>75</v>
      </c>
      <c r="F89" s="1" t="s">
        <v>185</v>
      </c>
      <c r="G89" s="1" t="s">
        <v>55</v>
      </c>
      <c r="H89" s="1" t="s">
        <v>104</v>
      </c>
      <c r="I89" s="2">
        <v>153.5899963378906</v>
      </c>
      <c r="J89" s="2">
        <v>37.68</v>
      </c>
      <c r="K89" s="2">
        <f t="shared" si="8"/>
        <v>35.879999999999995</v>
      </c>
      <c r="L89" s="2">
        <f t="shared" si="9"/>
        <v>1.8</v>
      </c>
      <c r="N89" s="4">
        <v>1.7</v>
      </c>
      <c r="O89" s="5">
        <v>4771.5512500000004</v>
      </c>
      <c r="P89" s="6">
        <v>26.33</v>
      </c>
      <c r="Q89" s="5">
        <v>55217.2</v>
      </c>
      <c r="R89" s="7">
        <v>7.77</v>
      </c>
      <c r="S89" s="5">
        <v>8557.5375000000004</v>
      </c>
      <c r="Z89" s="9">
        <v>0.08</v>
      </c>
      <c r="AA89" s="5">
        <v>11.9712</v>
      </c>
      <c r="AL89" s="5" t="str">
        <f t="shared" si="10"/>
        <v/>
      </c>
      <c r="AM89" s="3">
        <v>0.5</v>
      </c>
      <c r="AN89" s="5">
        <f t="shared" si="11"/>
        <v>2814</v>
      </c>
      <c r="AP89" s="5" t="str">
        <f t="shared" si="12"/>
        <v/>
      </c>
      <c r="AQ89" s="2">
        <v>1.3</v>
      </c>
      <c r="AS89" s="5">
        <f t="shared" si="15"/>
        <v>68558.259950000007</v>
      </c>
      <c r="AT89" s="11">
        <f t="shared" si="13"/>
        <v>1.91928574455696</v>
      </c>
      <c r="AU89" s="5">
        <f t="shared" si="14"/>
        <v>1919.28574455696</v>
      </c>
    </row>
    <row r="90" spans="1:47" x14ac:dyDescent="0.3">
      <c r="A90" s="1" t="s">
        <v>198</v>
      </c>
      <c r="B90" s="1" t="s">
        <v>187</v>
      </c>
      <c r="C90" s="1" t="s">
        <v>188</v>
      </c>
      <c r="D90" s="1" t="s">
        <v>111</v>
      </c>
      <c r="E90" s="1" t="s">
        <v>114</v>
      </c>
      <c r="F90" s="1" t="s">
        <v>185</v>
      </c>
      <c r="G90" s="1" t="s">
        <v>55</v>
      </c>
      <c r="H90" s="1" t="s">
        <v>104</v>
      </c>
      <c r="I90" s="2">
        <v>153.5899963378906</v>
      </c>
      <c r="J90" s="2">
        <v>35.979999999999997</v>
      </c>
      <c r="K90" s="2">
        <f t="shared" si="8"/>
        <v>35.97</v>
      </c>
      <c r="L90" s="2">
        <f t="shared" si="9"/>
        <v>0</v>
      </c>
      <c r="P90" s="6">
        <v>18.03</v>
      </c>
      <c r="Q90" s="5">
        <v>30660</v>
      </c>
      <c r="R90" s="7">
        <v>16.399999999999999</v>
      </c>
      <c r="S90" s="5">
        <v>15638.938749999999</v>
      </c>
      <c r="T90" s="8">
        <v>0.83000000000000007</v>
      </c>
      <c r="U90" s="5">
        <v>198.273</v>
      </c>
      <c r="Z90" s="9">
        <v>0.2</v>
      </c>
      <c r="AA90" s="5">
        <v>23.194199999999999</v>
      </c>
      <c r="AB90" s="10">
        <v>0.51</v>
      </c>
      <c r="AC90" s="5">
        <v>54.545400000000008</v>
      </c>
      <c r="AL90" s="5" t="str">
        <f t="shared" si="10"/>
        <v/>
      </c>
      <c r="AN90" s="5" t="str">
        <f t="shared" si="11"/>
        <v/>
      </c>
      <c r="AP90" s="5" t="str">
        <f t="shared" si="12"/>
        <v/>
      </c>
      <c r="AS90" s="5">
        <f t="shared" si="15"/>
        <v>46574.951350000003</v>
      </c>
      <c r="AT90" s="11">
        <f t="shared" si="13"/>
        <v>1.3038638997646983</v>
      </c>
      <c r="AU90" s="5">
        <f t="shared" si="14"/>
        <v>1303.8638997646983</v>
      </c>
    </row>
    <row r="91" spans="1:47" x14ac:dyDescent="0.3">
      <c r="A91" s="1" t="s">
        <v>198</v>
      </c>
      <c r="B91" s="1" t="s">
        <v>187</v>
      </c>
      <c r="C91" s="1" t="s">
        <v>188</v>
      </c>
      <c r="D91" s="1" t="s">
        <v>111</v>
      </c>
      <c r="E91" s="1" t="s">
        <v>120</v>
      </c>
      <c r="F91" s="1" t="s">
        <v>185</v>
      </c>
      <c r="G91" s="1" t="s">
        <v>55</v>
      </c>
      <c r="H91" s="1" t="s">
        <v>104</v>
      </c>
      <c r="I91" s="2">
        <v>153.5899963378906</v>
      </c>
      <c r="J91" s="2">
        <v>32.93</v>
      </c>
      <c r="K91" s="2">
        <f t="shared" si="8"/>
        <v>31.22</v>
      </c>
      <c r="L91" s="2">
        <f t="shared" si="9"/>
        <v>1.71</v>
      </c>
      <c r="N91" s="4">
        <v>2.09</v>
      </c>
      <c r="O91" s="5">
        <v>3674.4812499999998</v>
      </c>
      <c r="P91" s="6">
        <v>26.58</v>
      </c>
      <c r="Q91" s="5">
        <v>38806.800000000003</v>
      </c>
      <c r="R91" s="7">
        <v>2.23</v>
      </c>
      <c r="S91" s="5">
        <v>1766.06375</v>
      </c>
      <c r="T91" s="8">
        <v>0.12</v>
      </c>
      <c r="U91" s="5">
        <v>33.668999999999997</v>
      </c>
      <c r="Z91" s="9">
        <v>0.2</v>
      </c>
      <c r="AA91" s="5">
        <v>19.827300000000001</v>
      </c>
      <c r="AL91" s="5" t="str">
        <f t="shared" si="10"/>
        <v/>
      </c>
      <c r="AM91" s="3">
        <v>0.47</v>
      </c>
      <c r="AN91" s="5">
        <f t="shared" si="11"/>
        <v>2645.16</v>
      </c>
      <c r="AP91" s="5" t="str">
        <f t="shared" si="12"/>
        <v/>
      </c>
      <c r="AQ91" s="2">
        <v>1.24</v>
      </c>
      <c r="AS91" s="5">
        <f t="shared" si="15"/>
        <v>44300.8413</v>
      </c>
      <c r="AT91" s="11">
        <f t="shared" si="13"/>
        <v>1.240200279893046</v>
      </c>
      <c r="AU91" s="5">
        <f t="shared" si="14"/>
        <v>1240.2002798930459</v>
      </c>
    </row>
    <row r="92" spans="1:47" x14ac:dyDescent="0.3">
      <c r="A92" s="1" t="s">
        <v>199</v>
      </c>
      <c r="B92" s="1" t="s">
        <v>200</v>
      </c>
      <c r="C92" s="1" t="s">
        <v>201</v>
      </c>
      <c r="D92" s="1" t="s">
        <v>60</v>
      </c>
      <c r="E92" s="1" t="s">
        <v>74</v>
      </c>
      <c r="F92" s="1" t="s">
        <v>185</v>
      </c>
      <c r="G92" s="1" t="s">
        <v>55</v>
      </c>
      <c r="H92" s="1" t="s">
        <v>104</v>
      </c>
      <c r="I92" s="2">
        <v>6.7399997711181641</v>
      </c>
      <c r="J92" s="2">
        <v>0.08</v>
      </c>
      <c r="K92" s="2">
        <f t="shared" si="8"/>
        <v>0.08</v>
      </c>
      <c r="L92" s="2">
        <f t="shared" si="9"/>
        <v>0</v>
      </c>
      <c r="Z92" s="9">
        <v>0.06</v>
      </c>
      <c r="AA92" s="5">
        <v>8.9783999999999988</v>
      </c>
      <c r="AB92" s="10">
        <v>0.02</v>
      </c>
      <c r="AC92" s="5">
        <v>2.6936</v>
      </c>
      <c r="AL92" s="5" t="str">
        <f t="shared" si="10"/>
        <v/>
      </c>
      <c r="AN92" s="5" t="str">
        <f t="shared" si="11"/>
        <v/>
      </c>
      <c r="AP92" s="5" t="str">
        <f t="shared" si="12"/>
        <v/>
      </c>
      <c r="AS92" s="5">
        <f t="shared" si="15"/>
        <v>11.671999999999999</v>
      </c>
      <c r="AT92" s="11">
        <f t="shared" si="13"/>
        <v>3.2675717304970532E-4</v>
      </c>
      <c r="AU92" s="5">
        <f t="shared" si="14"/>
        <v>0.32675717304970531</v>
      </c>
    </row>
    <row r="93" spans="1:47" x14ac:dyDescent="0.3">
      <c r="A93" s="1" t="s">
        <v>199</v>
      </c>
      <c r="B93" s="1" t="s">
        <v>200</v>
      </c>
      <c r="C93" s="1" t="s">
        <v>201</v>
      </c>
      <c r="D93" s="1" t="s">
        <v>60</v>
      </c>
      <c r="E93" s="1" t="s">
        <v>75</v>
      </c>
      <c r="F93" s="1" t="s">
        <v>185</v>
      </c>
      <c r="G93" s="1" t="s">
        <v>55</v>
      </c>
      <c r="H93" s="1" t="s">
        <v>104</v>
      </c>
      <c r="I93" s="2">
        <v>6.7399997711181641</v>
      </c>
      <c r="J93" s="2">
        <v>0.36</v>
      </c>
      <c r="K93" s="2">
        <f t="shared" si="8"/>
        <v>0.36</v>
      </c>
      <c r="L93" s="2">
        <f t="shared" si="9"/>
        <v>0</v>
      </c>
      <c r="Z93" s="9">
        <v>0.35</v>
      </c>
      <c r="AA93" s="5">
        <v>52.374000000000002</v>
      </c>
      <c r="AB93" s="10">
        <v>0.01</v>
      </c>
      <c r="AC93" s="5">
        <v>1.3468</v>
      </c>
      <c r="AL93" s="5" t="str">
        <f t="shared" si="10"/>
        <v/>
      </c>
      <c r="AN93" s="5" t="str">
        <f t="shared" si="11"/>
        <v/>
      </c>
      <c r="AP93" s="5" t="str">
        <f t="shared" si="12"/>
        <v/>
      </c>
      <c r="AS93" s="5">
        <f t="shared" si="15"/>
        <v>53.720800000000004</v>
      </c>
      <c r="AT93" s="11">
        <f t="shared" si="13"/>
        <v>1.5039116468444664E-3</v>
      </c>
      <c r="AU93" s="5">
        <f t="shared" si="14"/>
        <v>1.5039116468444664</v>
      </c>
    </row>
    <row r="94" spans="1:47" x14ac:dyDescent="0.3">
      <c r="A94" s="1" t="s">
        <v>199</v>
      </c>
      <c r="B94" s="1" t="s">
        <v>200</v>
      </c>
      <c r="C94" s="1" t="s">
        <v>201</v>
      </c>
      <c r="D94" s="1" t="s">
        <v>60</v>
      </c>
      <c r="E94" s="1" t="s">
        <v>114</v>
      </c>
      <c r="F94" s="1" t="s">
        <v>185</v>
      </c>
      <c r="G94" s="1" t="s">
        <v>55</v>
      </c>
      <c r="H94" s="1" t="s">
        <v>104</v>
      </c>
      <c r="I94" s="2">
        <v>6.7399997711181641</v>
      </c>
      <c r="J94" s="2">
        <v>2.73</v>
      </c>
      <c r="K94" s="2">
        <f t="shared" si="8"/>
        <v>2.72</v>
      </c>
      <c r="L94" s="2">
        <f t="shared" si="9"/>
        <v>0</v>
      </c>
      <c r="Z94" s="9">
        <v>0.08</v>
      </c>
      <c r="AA94" s="5">
        <v>8.6042999999999985</v>
      </c>
      <c r="AB94" s="10">
        <v>2.64</v>
      </c>
      <c r="AC94" s="5">
        <v>276.76740000000012</v>
      </c>
      <c r="AL94" s="5" t="str">
        <f t="shared" si="10"/>
        <v/>
      </c>
      <c r="AN94" s="5" t="str">
        <f t="shared" si="11"/>
        <v/>
      </c>
      <c r="AP94" s="5" t="str">
        <f t="shared" si="12"/>
        <v/>
      </c>
      <c r="AS94" s="5">
        <f t="shared" si="15"/>
        <v>285.37170000000015</v>
      </c>
      <c r="AT94" s="11">
        <f t="shared" si="13"/>
        <v>7.9889693249133517E-3</v>
      </c>
      <c r="AU94" s="5">
        <f t="shared" si="14"/>
        <v>7.9889693249133522</v>
      </c>
    </row>
    <row r="95" spans="1:47" x14ac:dyDescent="0.3">
      <c r="A95" s="1" t="s">
        <v>199</v>
      </c>
      <c r="B95" s="1" t="s">
        <v>200</v>
      </c>
      <c r="C95" s="1" t="s">
        <v>201</v>
      </c>
      <c r="D95" s="1" t="s">
        <v>60</v>
      </c>
      <c r="E95" s="1" t="s">
        <v>120</v>
      </c>
      <c r="F95" s="1" t="s">
        <v>185</v>
      </c>
      <c r="G95" s="1" t="s">
        <v>55</v>
      </c>
      <c r="H95" s="1" t="s">
        <v>104</v>
      </c>
      <c r="I95" s="2">
        <v>6.7399997711181641</v>
      </c>
      <c r="J95" s="2">
        <v>3.51</v>
      </c>
      <c r="K95" s="2">
        <f t="shared" si="8"/>
        <v>3.5</v>
      </c>
      <c r="L95" s="2">
        <f t="shared" si="9"/>
        <v>0</v>
      </c>
      <c r="Z95" s="9">
        <v>3.21</v>
      </c>
      <c r="AA95" s="5">
        <v>341.74034999999998</v>
      </c>
      <c r="AB95" s="10">
        <v>0.28999999999999998</v>
      </c>
      <c r="AC95" s="5">
        <v>27.946100000000001</v>
      </c>
      <c r="AL95" s="5" t="str">
        <f t="shared" si="10"/>
        <v/>
      </c>
      <c r="AN95" s="5" t="str">
        <f t="shared" si="11"/>
        <v/>
      </c>
      <c r="AP95" s="5" t="str">
        <f t="shared" si="12"/>
        <v/>
      </c>
      <c r="AS95" s="5">
        <f t="shared" si="15"/>
        <v>369.68644999999998</v>
      </c>
      <c r="AT95" s="11">
        <f t="shared" si="13"/>
        <v>1.0349357378065561E-2</v>
      </c>
      <c r="AU95" s="5">
        <f t="shared" si="14"/>
        <v>10.349357378065562</v>
      </c>
    </row>
    <row r="96" spans="1:47" x14ac:dyDescent="0.3">
      <c r="A96" s="1" t="s">
        <v>202</v>
      </c>
      <c r="B96" s="1" t="s">
        <v>203</v>
      </c>
      <c r="C96" s="1" t="s">
        <v>204</v>
      </c>
      <c r="D96" s="1" t="s">
        <v>205</v>
      </c>
      <c r="E96" s="1" t="s">
        <v>85</v>
      </c>
      <c r="F96" s="1" t="s">
        <v>206</v>
      </c>
      <c r="G96" s="1" t="s">
        <v>55</v>
      </c>
      <c r="H96" s="1" t="s">
        <v>104</v>
      </c>
      <c r="I96" s="2">
        <v>154.22999572753909</v>
      </c>
      <c r="J96" s="2">
        <v>38.76</v>
      </c>
      <c r="K96" s="2">
        <f t="shared" si="8"/>
        <v>38.770000000000003</v>
      </c>
      <c r="L96" s="2">
        <f t="shared" si="9"/>
        <v>0</v>
      </c>
      <c r="P96" s="6">
        <v>17.600000000000001</v>
      </c>
      <c r="Q96" s="5">
        <v>21266.36</v>
      </c>
      <c r="R96" s="7">
        <v>18.989999999999998</v>
      </c>
      <c r="S96" s="5">
        <v>12208.13</v>
      </c>
      <c r="T96" s="8">
        <v>2.1800000000000002</v>
      </c>
      <c r="U96" s="5">
        <v>407.76900000000012</v>
      </c>
      <c r="AL96" s="5" t="str">
        <f t="shared" si="10"/>
        <v/>
      </c>
      <c r="AN96" s="5" t="str">
        <f t="shared" si="11"/>
        <v/>
      </c>
      <c r="AP96" s="5" t="str">
        <f t="shared" si="12"/>
        <v/>
      </c>
      <c r="AS96" s="5">
        <f t="shared" si="15"/>
        <v>33882.258999999998</v>
      </c>
      <c r="AT96" s="11">
        <f t="shared" si="13"/>
        <v>0.94853248521058386</v>
      </c>
      <c r="AU96" s="5">
        <f t="shared" si="14"/>
        <v>948.5324852105839</v>
      </c>
    </row>
    <row r="97" spans="1:47" x14ac:dyDescent="0.3">
      <c r="A97" s="1" t="s">
        <v>202</v>
      </c>
      <c r="B97" s="1" t="s">
        <v>203</v>
      </c>
      <c r="C97" s="1" t="s">
        <v>204</v>
      </c>
      <c r="D97" s="1" t="s">
        <v>205</v>
      </c>
      <c r="E97" s="1" t="s">
        <v>86</v>
      </c>
      <c r="F97" s="1" t="s">
        <v>206</v>
      </c>
      <c r="G97" s="1" t="s">
        <v>55</v>
      </c>
      <c r="H97" s="1" t="s">
        <v>104</v>
      </c>
      <c r="I97" s="2">
        <v>154.22999572753909</v>
      </c>
      <c r="J97" s="2">
        <v>41.04</v>
      </c>
      <c r="K97" s="2">
        <f t="shared" si="8"/>
        <v>39.99</v>
      </c>
      <c r="L97" s="2">
        <f t="shared" si="9"/>
        <v>0</v>
      </c>
      <c r="N97" s="4">
        <v>8.5299999999999994</v>
      </c>
      <c r="O97" s="5">
        <v>11997.445</v>
      </c>
      <c r="P97" s="6">
        <v>14</v>
      </c>
      <c r="Q97" s="5">
        <v>16352</v>
      </c>
      <c r="R97" s="7">
        <v>10.85</v>
      </c>
      <c r="S97" s="5">
        <v>6764.9749999999995</v>
      </c>
      <c r="T97" s="8">
        <v>5.24</v>
      </c>
      <c r="U97" s="5">
        <v>980.14200000000005</v>
      </c>
      <c r="AB97" s="10">
        <v>1.37</v>
      </c>
      <c r="AC97" s="5">
        <v>92.255800000000008</v>
      </c>
      <c r="AL97" s="5" t="str">
        <f t="shared" si="10"/>
        <v/>
      </c>
      <c r="AN97" s="5" t="str">
        <f t="shared" si="11"/>
        <v/>
      </c>
      <c r="AP97" s="5" t="str">
        <f t="shared" si="12"/>
        <v/>
      </c>
      <c r="AS97" s="5">
        <f t="shared" si="15"/>
        <v>36186.817799999997</v>
      </c>
      <c r="AT97" s="11">
        <f t="shared" si="13"/>
        <v>1.0130485166203527</v>
      </c>
      <c r="AU97" s="5">
        <f t="shared" si="14"/>
        <v>1013.0485166203526</v>
      </c>
    </row>
    <row r="98" spans="1:47" x14ac:dyDescent="0.3">
      <c r="A98" s="1" t="s">
        <v>202</v>
      </c>
      <c r="B98" s="1" t="s">
        <v>203</v>
      </c>
      <c r="C98" s="1" t="s">
        <v>204</v>
      </c>
      <c r="D98" s="1" t="s">
        <v>205</v>
      </c>
      <c r="E98" s="1" t="s">
        <v>154</v>
      </c>
      <c r="F98" s="1" t="s">
        <v>206</v>
      </c>
      <c r="G98" s="1" t="s">
        <v>55</v>
      </c>
      <c r="H98" s="1" t="s">
        <v>104</v>
      </c>
      <c r="I98" s="2">
        <v>154.22999572753909</v>
      </c>
      <c r="J98" s="2">
        <v>30.88</v>
      </c>
      <c r="K98" s="2">
        <f t="shared" si="8"/>
        <v>30.88</v>
      </c>
      <c r="L98" s="2">
        <f t="shared" si="9"/>
        <v>0</v>
      </c>
      <c r="N98" s="4">
        <v>3.44</v>
      </c>
      <c r="O98" s="5">
        <v>6047.95</v>
      </c>
      <c r="P98" s="6">
        <v>10.54</v>
      </c>
      <c r="Q98" s="5">
        <v>15005.88</v>
      </c>
      <c r="R98" s="7">
        <v>14.9</v>
      </c>
      <c r="S98" s="5">
        <v>10077.31875</v>
      </c>
      <c r="T98" s="8">
        <v>0.18</v>
      </c>
      <c r="U98" s="5">
        <v>40.21575</v>
      </c>
      <c r="Z98" s="9">
        <v>0.87000000000000011</v>
      </c>
      <c r="AA98" s="5">
        <v>78.186899999999994</v>
      </c>
      <c r="AB98" s="10">
        <v>0.95000000000000007</v>
      </c>
      <c r="AC98" s="5">
        <v>79.629550000000023</v>
      </c>
      <c r="AL98" s="5" t="str">
        <f t="shared" si="10"/>
        <v/>
      </c>
      <c r="AN98" s="5" t="str">
        <f t="shared" si="11"/>
        <v/>
      </c>
      <c r="AP98" s="5" t="str">
        <f t="shared" si="12"/>
        <v/>
      </c>
      <c r="AS98" s="5">
        <f t="shared" si="15"/>
        <v>31329.180950000002</v>
      </c>
      <c r="AT98" s="11">
        <f t="shared" si="13"/>
        <v>0.87705916733933198</v>
      </c>
      <c r="AU98" s="5">
        <f t="shared" si="14"/>
        <v>877.05916733933202</v>
      </c>
    </row>
    <row r="99" spans="1:47" x14ac:dyDescent="0.3">
      <c r="A99" s="1" t="s">
        <v>202</v>
      </c>
      <c r="B99" s="1" t="s">
        <v>203</v>
      </c>
      <c r="C99" s="1" t="s">
        <v>204</v>
      </c>
      <c r="D99" s="1" t="s">
        <v>205</v>
      </c>
      <c r="E99" s="1" t="s">
        <v>112</v>
      </c>
      <c r="F99" s="1" t="s">
        <v>206</v>
      </c>
      <c r="G99" s="1" t="s">
        <v>55</v>
      </c>
      <c r="H99" s="1" t="s">
        <v>104</v>
      </c>
      <c r="I99" s="2">
        <v>154.22999572753909</v>
      </c>
      <c r="J99" s="2">
        <v>39.36</v>
      </c>
      <c r="K99" s="2">
        <f t="shared" si="8"/>
        <v>39.369999999999997</v>
      </c>
      <c r="L99" s="2">
        <f t="shared" si="9"/>
        <v>0</v>
      </c>
      <c r="N99" s="4">
        <v>1.31</v>
      </c>
      <c r="O99" s="5">
        <v>1842.5150000000001</v>
      </c>
      <c r="P99" s="6">
        <v>11.82</v>
      </c>
      <c r="Q99" s="5">
        <v>14176.6</v>
      </c>
      <c r="R99" s="7">
        <v>16.45</v>
      </c>
      <c r="S99" s="5">
        <v>11489.546249999999</v>
      </c>
      <c r="T99" s="8">
        <v>8.83</v>
      </c>
      <c r="U99" s="5">
        <v>1916.32725</v>
      </c>
      <c r="AB99" s="10">
        <v>0.96</v>
      </c>
      <c r="AC99" s="5">
        <v>64.983100000000007</v>
      </c>
      <c r="AL99" s="5" t="str">
        <f t="shared" si="10"/>
        <v/>
      </c>
      <c r="AN99" s="5" t="str">
        <f t="shared" si="11"/>
        <v/>
      </c>
      <c r="AP99" s="5" t="str">
        <f t="shared" si="12"/>
        <v/>
      </c>
      <c r="AS99" s="5">
        <f t="shared" si="15"/>
        <v>29489.971599999997</v>
      </c>
      <c r="AT99" s="11">
        <f t="shared" si="13"/>
        <v>0.82557057516553256</v>
      </c>
      <c r="AU99" s="5">
        <f t="shared" si="14"/>
        <v>825.57057516553255</v>
      </c>
    </row>
    <row r="100" spans="1:47" x14ac:dyDescent="0.3">
      <c r="A100" s="1" t="s">
        <v>207</v>
      </c>
      <c r="B100" s="1" t="s">
        <v>208</v>
      </c>
      <c r="C100" s="1" t="s">
        <v>209</v>
      </c>
      <c r="D100" s="1" t="s">
        <v>60</v>
      </c>
      <c r="E100" s="1" t="s">
        <v>154</v>
      </c>
      <c r="F100" s="1" t="s">
        <v>206</v>
      </c>
      <c r="G100" s="1" t="s">
        <v>55</v>
      </c>
      <c r="H100" s="1" t="s">
        <v>104</v>
      </c>
      <c r="I100" s="2">
        <v>5.7699999809265137</v>
      </c>
      <c r="J100" s="2">
        <v>5.53</v>
      </c>
      <c r="K100" s="2">
        <f t="shared" si="8"/>
        <v>5.54</v>
      </c>
      <c r="L100" s="2">
        <f t="shared" si="9"/>
        <v>0</v>
      </c>
      <c r="P100" s="6">
        <v>0.16</v>
      </c>
      <c r="Q100" s="5">
        <v>233.6</v>
      </c>
      <c r="R100" s="7">
        <v>0.03</v>
      </c>
      <c r="S100" s="5">
        <v>18.704999999999998</v>
      </c>
      <c r="Z100" s="9">
        <v>1.39</v>
      </c>
      <c r="AA100" s="5">
        <v>119.15085000000001</v>
      </c>
      <c r="AB100" s="10">
        <v>3.96</v>
      </c>
      <c r="AC100" s="5">
        <v>325.42054999999999</v>
      </c>
      <c r="AL100" s="5" t="str">
        <f t="shared" si="10"/>
        <v/>
      </c>
      <c r="AN100" s="5" t="str">
        <f t="shared" si="11"/>
        <v/>
      </c>
      <c r="AP100" s="5" t="str">
        <f t="shared" si="12"/>
        <v/>
      </c>
      <c r="AS100" s="5">
        <f t="shared" si="15"/>
        <v>696.87639999999999</v>
      </c>
      <c r="AT100" s="11">
        <f t="shared" si="13"/>
        <v>1.9509026938747058E-2</v>
      </c>
      <c r="AU100" s="5">
        <f t="shared" si="14"/>
        <v>19.509026938747059</v>
      </c>
    </row>
    <row r="101" spans="1:47" x14ac:dyDescent="0.3">
      <c r="A101" s="1" t="s">
        <v>210</v>
      </c>
      <c r="B101" s="1" t="s">
        <v>211</v>
      </c>
      <c r="C101" s="1" t="s">
        <v>212</v>
      </c>
      <c r="D101" s="1" t="s">
        <v>213</v>
      </c>
      <c r="E101" s="1" t="s">
        <v>68</v>
      </c>
      <c r="F101" s="1" t="s">
        <v>206</v>
      </c>
      <c r="G101" s="1" t="s">
        <v>55</v>
      </c>
      <c r="H101" s="1" t="s">
        <v>104</v>
      </c>
      <c r="I101" s="2">
        <v>98.5</v>
      </c>
      <c r="J101" s="2">
        <v>37.049999999999997</v>
      </c>
      <c r="K101" s="2">
        <f t="shared" si="8"/>
        <v>29.55</v>
      </c>
      <c r="L101" s="2">
        <f t="shared" si="9"/>
        <v>5</v>
      </c>
      <c r="M101" s="3">
        <v>5</v>
      </c>
      <c r="P101" s="6">
        <v>14.01</v>
      </c>
      <c r="Q101" s="5">
        <v>16363.68</v>
      </c>
      <c r="R101" s="7">
        <v>13.73</v>
      </c>
      <c r="S101" s="5">
        <v>8560.6550000000007</v>
      </c>
      <c r="T101" s="8">
        <v>1.33</v>
      </c>
      <c r="U101" s="5">
        <v>248.7765</v>
      </c>
      <c r="Z101" s="9">
        <v>0.17</v>
      </c>
      <c r="AA101" s="5">
        <v>12.7194</v>
      </c>
      <c r="AB101" s="10">
        <v>0.31</v>
      </c>
      <c r="AC101" s="5">
        <v>20.875399999999999</v>
      </c>
      <c r="AL101" s="5" t="str">
        <f t="shared" si="10"/>
        <v/>
      </c>
      <c r="AN101" s="5" t="str">
        <f t="shared" si="11"/>
        <v/>
      </c>
      <c r="AP101" s="5" t="str">
        <f t="shared" si="12"/>
        <v/>
      </c>
      <c r="AS101" s="5">
        <f t="shared" si="15"/>
        <v>25206.706300000002</v>
      </c>
      <c r="AT101" s="11">
        <f t="shared" si="13"/>
        <v>0.70566073444844057</v>
      </c>
      <c r="AU101" s="5">
        <f t="shared" si="14"/>
        <v>705.66073444844062</v>
      </c>
    </row>
    <row r="102" spans="1:47" x14ac:dyDescent="0.3">
      <c r="A102" s="1" t="s">
        <v>210</v>
      </c>
      <c r="B102" s="1" t="s">
        <v>211</v>
      </c>
      <c r="C102" s="1" t="s">
        <v>212</v>
      </c>
      <c r="D102" s="1" t="s">
        <v>213</v>
      </c>
      <c r="E102" s="1" t="s">
        <v>74</v>
      </c>
      <c r="F102" s="1" t="s">
        <v>206</v>
      </c>
      <c r="G102" s="1" t="s">
        <v>55</v>
      </c>
      <c r="H102" s="1" t="s">
        <v>104</v>
      </c>
      <c r="I102" s="2">
        <v>98.5</v>
      </c>
      <c r="J102" s="2">
        <v>30.44</v>
      </c>
      <c r="K102" s="2">
        <f t="shared" si="8"/>
        <v>27.07</v>
      </c>
      <c r="L102" s="2">
        <f t="shared" si="9"/>
        <v>3.36</v>
      </c>
      <c r="M102" s="3">
        <v>3.36</v>
      </c>
      <c r="N102" s="4">
        <v>1.94</v>
      </c>
      <c r="O102" s="5">
        <v>2728.61</v>
      </c>
      <c r="P102" s="6">
        <v>13.13</v>
      </c>
      <c r="Q102" s="5">
        <v>15335.84</v>
      </c>
      <c r="R102" s="7">
        <v>8.75</v>
      </c>
      <c r="S102" s="5">
        <v>5455.625</v>
      </c>
      <c r="T102" s="8">
        <v>0.23</v>
      </c>
      <c r="U102" s="5">
        <v>43.021500000000003</v>
      </c>
      <c r="Z102" s="9">
        <v>0.19</v>
      </c>
      <c r="AA102" s="5">
        <v>14.2158</v>
      </c>
      <c r="AB102" s="10">
        <v>2.83</v>
      </c>
      <c r="AC102" s="5">
        <v>190.57220000000001</v>
      </c>
      <c r="AL102" s="5" t="str">
        <f t="shared" si="10"/>
        <v/>
      </c>
      <c r="AN102" s="5" t="str">
        <f t="shared" si="11"/>
        <v/>
      </c>
      <c r="AP102" s="5" t="str">
        <f t="shared" si="12"/>
        <v/>
      </c>
      <c r="AS102" s="5">
        <f t="shared" si="15"/>
        <v>23767.8845</v>
      </c>
      <c r="AT102" s="11">
        <f t="shared" si="13"/>
        <v>0.66538097571897781</v>
      </c>
      <c r="AU102" s="5">
        <f t="shared" si="14"/>
        <v>665.38097571897777</v>
      </c>
    </row>
    <row r="103" spans="1:47" x14ac:dyDescent="0.3">
      <c r="A103" s="1" t="s">
        <v>210</v>
      </c>
      <c r="B103" s="1" t="s">
        <v>211</v>
      </c>
      <c r="C103" s="1" t="s">
        <v>212</v>
      </c>
      <c r="D103" s="1" t="s">
        <v>213</v>
      </c>
      <c r="E103" s="1" t="s">
        <v>75</v>
      </c>
      <c r="F103" s="1" t="s">
        <v>206</v>
      </c>
      <c r="G103" s="1" t="s">
        <v>55</v>
      </c>
      <c r="H103" s="1" t="s">
        <v>104</v>
      </c>
      <c r="I103" s="2">
        <v>98.5</v>
      </c>
      <c r="J103" s="2">
        <v>28.81</v>
      </c>
      <c r="K103" s="2">
        <f t="shared" si="8"/>
        <v>23.9</v>
      </c>
      <c r="L103" s="2">
        <f t="shared" si="9"/>
        <v>1.17</v>
      </c>
      <c r="M103" s="3">
        <v>1.17</v>
      </c>
      <c r="P103" s="6">
        <v>6.62</v>
      </c>
      <c r="Q103" s="5">
        <v>7732.16</v>
      </c>
      <c r="R103" s="7">
        <v>9.19</v>
      </c>
      <c r="S103" s="5">
        <v>5729.9649999999992</v>
      </c>
      <c r="Z103" s="9">
        <v>2.0099999999999998</v>
      </c>
      <c r="AA103" s="5">
        <v>150.38820000000001</v>
      </c>
      <c r="AB103" s="10">
        <v>6.08</v>
      </c>
      <c r="AC103" s="5">
        <v>409.42720000000003</v>
      </c>
      <c r="AL103" s="5" t="str">
        <f t="shared" si="10"/>
        <v/>
      </c>
      <c r="AN103" s="5" t="str">
        <f t="shared" si="11"/>
        <v/>
      </c>
      <c r="AP103" s="5" t="str">
        <f t="shared" si="12"/>
        <v/>
      </c>
      <c r="AS103" s="5">
        <f t="shared" si="15"/>
        <v>14021.940399999999</v>
      </c>
      <c r="AT103" s="11">
        <f t="shared" si="13"/>
        <v>0.39254366053593676</v>
      </c>
      <c r="AU103" s="5">
        <f t="shared" si="14"/>
        <v>392.54366053593679</v>
      </c>
    </row>
    <row r="104" spans="1:47" x14ac:dyDescent="0.3">
      <c r="A104" s="1" t="s">
        <v>214</v>
      </c>
      <c r="B104" s="1" t="s">
        <v>215</v>
      </c>
      <c r="C104" s="1" t="s">
        <v>216</v>
      </c>
      <c r="D104" s="1" t="s">
        <v>60</v>
      </c>
      <c r="E104" s="1" t="s">
        <v>68</v>
      </c>
      <c r="F104" s="1" t="s">
        <v>206</v>
      </c>
      <c r="G104" s="1" t="s">
        <v>55</v>
      </c>
      <c r="H104" s="1" t="s">
        <v>104</v>
      </c>
      <c r="I104" s="2">
        <v>1.5</v>
      </c>
      <c r="J104" s="2">
        <v>1.23</v>
      </c>
      <c r="K104" s="2">
        <f t="shared" si="8"/>
        <v>1.24</v>
      </c>
      <c r="L104" s="2">
        <f t="shared" si="9"/>
        <v>0</v>
      </c>
      <c r="P104" s="6">
        <v>0.04</v>
      </c>
      <c r="Q104" s="5">
        <v>46.72</v>
      </c>
      <c r="R104" s="7">
        <v>1.1299999999999999</v>
      </c>
      <c r="S104" s="5">
        <v>704.55499999999995</v>
      </c>
      <c r="AB104" s="10">
        <v>7.0000000000000007E-2</v>
      </c>
      <c r="AC104" s="5">
        <v>4.7138000000000009</v>
      </c>
      <c r="AL104" s="5" t="str">
        <f t="shared" si="10"/>
        <v/>
      </c>
      <c r="AN104" s="5" t="str">
        <f t="shared" si="11"/>
        <v/>
      </c>
      <c r="AP104" s="5" t="str">
        <f t="shared" si="12"/>
        <v/>
      </c>
      <c r="AS104" s="5">
        <f t="shared" si="15"/>
        <v>755.98879999999997</v>
      </c>
      <c r="AT104" s="11">
        <f t="shared" si="13"/>
        <v>2.1163876211895055E-2</v>
      </c>
      <c r="AU104" s="5">
        <f t="shared" si="14"/>
        <v>21.163876211895055</v>
      </c>
    </row>
    <row r="105" spans="1:47" x14ac:dyDescent="0.3">
      <c r="A105" s="1" t="s">
        <v>217</v>
      </c>
      <c r="B105" s="1" t="s">
        <v>218</v>
      </c>
      <c r="C105" s="1" t="s">
        <v>219</v>
      </c>
      <c r="D105" s="1" t="s">
        <v>60</v>
      </c>
      <c r="E105" s="1" t="s">
        <v>120</v>
      </c>
      <c r="F105" s="1" t="s">
        <v>206</v>
      </c>
      <c r="G105" s="1" t="s">
        <v>55</v>
      </c>
      <c r="H105" s="1" t="s">
        <v>104</v>
      </c>
      <c r="I105" s="2">
        <v>50</v>
      </c>
      <c r="J105" s="2">
        <v>38.01</v>
      </c>
      <c r="K105" s="2">
        <f t="shared" si="8"/>
        <v>37.93</v>
      </c>
      <c r="L105" s="2">
        <f t="shared" si="9"/>
        <v>0.08</v>
      </c>
      <c r="N105" s="4">
        <v>2.0499999999999998</v>
      </c>
      <c r="O105" s="5">
        <v>2883.3249999999998</v>
      </c>
      <c r="P105" s="6">
        <v>25.29</v>
      </c>
      <c r="Q105" s="5">
        <v>29538.720000000001</v>
      </c>
      <c r="R105" s="7">
        <v>9.0500000000000007</v>
      </c>
      <c r="S105" s="5">
        <v>5642.6749999999993</v>
      </c>
      <c r="T105" s="8">
        <v>1.54</v>
      </c>
      <c r="U105" s="5">
        <v>288.05700000000002</v>
      </c>
      <c r="AL105" s="5" t="str">
        <f t="shared" si="10"/>
        <v/>
      </c>
      <c r="AM105" s="3">
        <v>0.05</v>
      </c>
      <c r="AN105" s="5">
        <f t="shared" si="11"/>
        <v>281.40000000000003</v>
      </c>
      <c r="AP105" s="5" t="str">
        <f t="shared" si="12"/>
        <v/>
      </c>
      <c r="AQ105" s="2">
        <v>0.03</v>
      </c>
      <c r="AS105" s="5">
        <f t="shared" si="15"/>
        <v>38352.777000000002</v>
      </c>
      <c r="AT105" s="11">
        <f t="shared" si="13"/>
        <v>1.0736844577729403</v>
      </c>
      <c r="AU105" s="5">
        <f t="shared" si="14"/>
        <v>1073.6844577729403</v>
      </c>
    </row>
    <row r="106" spans="1:47" x14ac:dyDescent="0.3">
      <c r="A106" s="1" t="s">
        <v>217</v>
      </c>
      <c r="B106" s="1" t="s">
        <v>218</v>
      </c>
      <c r="C106" s="1" t="s">
        <v>219</v>
      </c>
      <c r="D106" s="1" t="s">
        <v>60</v>
      </c>
      <c r="E106" s="1" t="s">
        <v>75</v>
      </c>
      <c r="F106" s="1" t="s">
        <v>206</v>
      </c>
      <c r="G106" s="1" t="s">
        <v>55</v>
      </c>
      <c r="H106" s="1" t="s">
        <v>104</v>
      </c>
      <c r="I106" s="2">
        <v>50</v>
      </c>
      <c r="J106" s="2">
        <v>9.69</v>
      </c>
      <c r="K106" s="2">
        <f t="shared" si="8"/>
        <v>9.6999999999999993</v>
      </c>
      <c r="L106" s="2">
        <f t="shared" si="9"/>
        <v>0</v>
      </c>
      <c r="P106" s="6">
        <v>6.6</v>
      </c>
      <c r="Q106" s="5">
        <v>7708.7999999999993</v>
      </c>
      <c r="R106" s="7">
        <v>3.1</v>
      </c>
      <c r="S106" s="5">
        <v>1932.85</v>
      </c>
      <c r="AL106" s="5" t="str">
        <f t="shared" si="10"/>
        <v/>
      </c>
      <c r="AN106" s="5" t="str">
        <f t="shared" si="11"/>
        <v/>
      </c>
      <c r="AP106" s="5" t="str">
        <f t="shared" si="12"/>
        <v/>
      </c>
      <c r="AS106" s="5">
        <f t="shared" si="15"/>
        <v>9641.65</v>
      </c>
      <c r="AT106" s="11">
        <f t="shared" si="13"/>
        <v>0.26991760602593312</v>
      </c>
      <c r="AU106" s="5">
        <f t="shared" si="14"/>
        <v>269.91760602593314</v>
      </c>
    </row>
    <row r="107" spans="1:47" x14ac:dyDescent="0.3">
      <c r="A107" s="1" t="s">
        <v>220</v>
      </c>
      <c r="B107" s="1" t="s">
        <v>221</v>
      </c>
      <c r="C107" s="1" t="s">
        <v>222</v>
      </c>
      <c r="D107" s="1" t="s">
        <v>60</v>
      </c>
      <c r="E107" s="1" t="s">
        <v>74</v>
      </c>
      <c r="F107" s="1" t="s">
        <v>206</v>
      </c>
      <c r="G107" s="1" t="s">
        <v>55</v>
      </c>
      <c r="H107" s="1" t="s">
        <v>104</v>
      </c>
      <c r="I107" s="2">
        <v>50</v>
      </c>
      <c r="J107" s="2">
        <v>10.31</v>
      </c>
      <c r="K107" s="2">
        <f t="shared" si="8"/>
        <v>10.31</v>
      </c>
      <c r="L107" s="2">
        <f t="shared" si="9"/>
        <v>0</v>
      </c>
      <c r="P107" s="6">
        <v>9.93</v>
      </c>
      <c r="Q107" s="5">
        <v>11598.24</v>
      </c>
      <c r="R107" s="7">
        <v>0.23</v>
      </c>
      <c r="S107" s="5">
        <v>143.405</v>
      </c>
      <c r="AB107" s="10">
        <v>0.15</v>
      </c>
      <c r="AC107" s="5">
        <v>10.101000000000001</v>
      </c>
      <c r="AL107" s="5" t="str">
        <f t="shared" si="10"/>
        <v/>
      </c>
      <c r="AN107" s="5" t="str">
        <f t="shared" si="11"/>
        <v/>
      </c>
      <c r="AP107" s="5" t="str">
        <f t="shared" si="12"/>
        <v/>
      </c>
      <c r="AS107" s="5">
        <f t="shared" si="15"/>
        <v>11751.746000000001</v>
      </c>
      <c r="AT107" s="11">
        <f t="shared" si="13"/>
        <v>0.32898965912938505</v>
      </c>
      <c r="AU107" s="5">
        <f t="shared" si="14"/>
        <v>328.98965912938502</v>
      </c>
    </row>
    <row r="108" spans="1:47" x14ac:dyDescent="0.3">
      <c r="A108" s="1" t="s">
        <v>220</v>
      </c>
      <c r="B108" s="1" t="s">
        <v>221</v>
      </c>
      <c r="C108" s="1" t="s">
        <v>222</v>
      </c>
      <c r="D108" s="1" t="s">
        <v>60</v>
      </c>
      <c r="E108" s="1" t="s">
        <v>114</v>
      </c>
      <c r="F108" s="1" t="s">
        <v>206</v>
      </c>
      <c r="G108" s="1" t="s">
        <v>55</v>
      </c>
      <c r="H108" s="1" t="s">
        <v>104</v>
      </c>
      <c r="I108" s="2">
        <v>50</v>
      </c>
      <c r="J108" s="2">
        <v>39.200000000000003</v>
      </c>
      <c r="K108" s="2">
        <f t="shared" si="8"/>
        <v>39.19</v>
      </c>
      <c r="L108" s="2">
        <f t="shared" si="9"/>
        <v>0</v>
      </c>
      <c r="P108" s="6">
        <v>4.22</v>
      </c>
      <c r="Q108" s="5">
        <v>4928.9599999999991</v>
      </c>
      <c r="R108" s="7">
        <v>19.07</v>
      </c>
      <c r="S108" s="5">
        <v>11891.703750000001</v>
      </c>
      <c r="T108" s="8">
        <v>15.5</v>
      </c>
      <c r="U108" s="5">
        <v>2899.2750000000001</v>
      </c>
      <c r="AB108" s="10">
        <v>0.4</v>
      </c>
      <c r="AC108" s="5">
        <v>26.936</v>
      </c>
      <c r="AL108" s="5" t="str">
        <f t="shared" si="10"/>
        <v/>
      </c>
      <c r="AN108" s="5" t="str">
        <f t="shared" si="11"/>
        <v/>
      </c>
      <c r="AP108" s="5" t="str">
        <f t="shared" si="12"/>
        <v/>
      </c>
      <c r="AS108" s="5">
        <f t="shared" si="15"/>
        <v>19746.874750000003</v>
      </c>
      <c r="AT108" s="11">
        <f t="shared" si="13"/>
        <v>0.55281296863233442</v>
      </c>
      <c r="AU108" s="5">
        <f t="shared" si="14"/>
        <v>552.81296863233445</v>
      </c>
    </row>
    <row r="109" spans="1:47" x14ac:dyDescent="0.3">
      <c r="A109" s="1" t="s">
        <v>223</v>
      </c>
      <c r="B109" s="1" t="s">
        <v>224</v>
      </c>
      <c r="C109" s="1" t="s">
        <v>225</v>
      </c>
      <c r="D109" s="1" t="s">
        <v>111</v>
      </c>
      <c r="E109" s="1" t="s">
        <v>61</v>
      </c>
      <c r="F109" s="1" t="s">
        <v>206</v>
      </c>
      <c r="G109" s="1" t="s">
        <v>55</v>
      </c>
      <c r="H109" s="1" t="s">
        <v>104</v>
      </c>
      <c r="I109" s="2">
        <v>40</v>
      </c>
      <c r="J109" s="2">
        <v>40</v>
      </c>
      <c r="K109" s="2">
        <f t="shared" si="8"/>
        <v>37.700000000000003</v>
      </c>
      <c r="L109" s="2">
        <f t="shared" si="9"/>
        <v>2.2999999999999998</v>
      </c>
      <c r="M109" s="3">
        <v>2.2999999999999998</v>
      </c>
      <c r="P109" s="6">
        <v>13.47</v>
      </c>
      <c r="Q109" s="5">
        <v>15732.96</v>
      </c>
      <c r="R109" s="7">
        <v>20.62</v>
      </c>
      <c r="S109" s="5">
        <v>12856.57</v>
      </c>
      <c r="T109" s="8">
        <v>2.87</v>
      </c>
      <c r="U109" s="5">
        <v>536.83350000000007</v>
      </c>
      <c r="Z109" s="9">
        <v>0.04</v>
      </c>
      <c r="AA109" s="5">
        <v>2.9927999999999999</v>
      </c>
      <c r="AB109" s="10">
        <v>0.70000000000000007</v>
      </c>
      <c r="AC109" s="5">
        <v>47.138000000000012</v>
      </c>
      <c r="AL109" s="5" t="str">
        <f t="shared" si="10"/>
        <v/>
      </c>
      <c r="AN109" s="5" t="str">
        <f t="shared" si="11"/>
        <v/>
      </c>
      <c r="AP109" s="5" t="str">
        <f t="shared" si="12"/>
        <v/>
      </c>
      <c r="AS109" s="5">
        <f t="shared" si="15"/>
        <v>29176.494299999998</v>
      </c>
      <c r="AT109" s="11">
        <f t="shared" si="13"/>
        <v>0.81679479069301253</v>
      </c>
      <c r="AU109" s="5">
        <f t="shared" si="14"/>
        <v>816.79479069301249</v>
      </c>
    </row>
    <row r="110" spans="1:47" x14ac:dyDescent="0.3">
      <c r="A110" s="1" t="s">
        <v>226</v>
      </c>
      <c r="B110" s="1" t="s">
        <v>227</v>
      </c>
      <c r="C110" s="1" t="s">
        <v>228</v>
      </c>
      <c r="D110" s="1" t="s">
        <v>60</v>
      </c>
      <c r="E110" s="1" t="s">
        <v>77</v>
      </c>
      <c r="F110" s="1" t="s">
        <v>206</v>
      </c>
      <c r="G110" s="1" t="s">
        <v>55</v>
      </c>
      <c r="H110" s="1" t="s">
        <v>104</v>
      </c>
      <c r="I110" s="2">
        <v>160</v>
      </c>
      <c r="J110" s="2">
        <v>38.94</v>
      </c>
      <c r="K110" s="2">
        <f t="shared" si="8"/>
        <v>36.49</v>
      </c>
      <c r="L110" s="2">
        <f t="shared" si="9"/>
        <v>2.4500000000000002</v>
      </c>
      <c r="N110" s="4">
        <v>8.4499999999999993</v>
      </c>
      <c r="O110" s="5">
        <v>11884.924999999999</v>
      </c>
      <c r="P110" s="6">
        <v>20.85</v>
      </c>
      <c r="Q110" s="5">
        <v>24352.799999999999</v>
      </c>
      <c r="R110" s="7">
        <v>5.85</v>
      </c>
      <c r="S110" s="5">
        <v>3647.4749999999999</v>
      </c>
      <c r="T110" s="8">
        <v>1.34</v>
      </c>
      <c r="U110" s="5">
        <v>250.64699999999999</v>
      </c>
      <c r="AL110" s="5" t="str">
        <f t="shared" si="10"/>
        <v/>
      </c>
      <c r="AM110" s="3">
        <v>0.98</v>
      </c>
      <c r="AN110" s="5">
        <f t="shared" si="11"/>
        <v>5515.44</v>
      </c>
      <c r="AP110" s="5" t="str">
        <f t="shared" si="12"/>
        <v/>
      </c>
      <c r="AQ110" s="2">
        <v>1.47</v>
      </c>
      <c r="AS110" s="5">
        <f t="shared" si="15"/>
        <v>40135.846999999994</v>
      </c>
      <c r="AT110" s="11">
        <f t="shared" si="13"/>
        <v>1.1236014310894014</v>
      </c>
      <c r="AU110" s="5">
        <f t="shared" si="14"/>
        <v>1123.6014310894013</v>
      </c>
    </row>
    <row r="111" spans="1:47" x14ac:dyDescent="0.3">
      <c r="A111" s="1" t="s">
        <v>226</v>
      </c>
      <c r="B111" s="1" t="s">
        <v>227</v>
      </c>
      <c r="C111" s="1" t="s">
        <v>228</v>
      </c>
      <c r="D111" s="1" t="s">
        <v>60</v>
      </c>
      <c r="E111" s="1" t="s">
        <v>67</v>
      </c>
      <c r="F111" s="1" t="s">
        <v>206</v>
      </c>
      <c r="G111" s="1" t="s">
        <v>55</v>
      </c>
      <c r="H111" s="1" t="s">
        <v>104</v>
      </c>
      <c r="I111" s="2">
        <v>160</v>
      </c>
      <c r="J111" s="2">
        <v>40.32</v>
      </c>
      <c r="K111" s="2">
        <f t="shared" si="8"/>
        <v>39.570000000000007</v>
      </c>
      <c r="L111" s="2">
        <f t="shared" si="9"/>
        <v>0.43</v>
      </c>
      <c r="N111" s="4">
        <v>10.56</v>
      </c>
      <c r="O111" s="5">
        <v>14852.64</v>
      </c>
      <c r="P111" s="6">
        <v>16.46</v>
      </c>
      <c r="Q111" s="5">
        <v>19225.28</v>
      </c>
      <c r="R111" s="7">
        <v>12.13</v>
      </c>
      <c r="S111" s="5">
        <v>8358.0174999999999</v>
      </c>
      <c r="T111" s="8">
        <v>0.42</v>
      </c>
      <c r="U111" s="5">
        <v>78.561000000000007</v>
      </c>
      <c r="AL111" s="5" t="str">
        <f t="shared" si="10"/>
        <v/>
      </c>
      <c r="AM111" s="3">
        <v>0.19</v>
      </c>
      <c r="AN111" s="5">
        <f t="shared" si="11"/>
        <v>1069.32</v>
      </c>
      <c r="AP111" s="5" t="str">
        <f t="shared" si="12"/>
        <v/>
      </c>
      <c r="AQ111" s="2">
        <v>0.24</v>
      </c>
      <c r="AS111" s="5">
        <f t="shared" si="15"/>
        <v>42514.498500000002</v>
      </c>
      <c r="AT111" s="11">
        <f t="shared" si="13"/>
        <v>1.1901916846715164</v>
      </c>
      <c r="AU111" s="5">
        <f t="shared" si="14"/>
        <v>1190.1916846715164</v>
      </c>
    </row>
    <row r="112" spans="1:47" x14ac:dyDescent="0.3">
      <c r="A112" s="1" t="s">
        <v>226</v>
      </c>
      <c r="B112" s="1" t="s">
        <v>227</v>
      </c>
      <c r="C112" s="1" t="s">
        <v>228</v>
      </c>
      <c r="D112" s="1" t="s">
        <v>60</v>
      </c>
      <c r="E112" s="1" t="s">
        <v>66</v>
      </c>
      <c r="F112" s="1" t="s">
        <v>206</v>
      </c>
      <c r="G112" s="1" t="s">
        <v>55</v>
      </c>
      <c r="H112" s="1" t="s">
        <v>104</v>
      </c>
      <c r="I112" s="2">
        <v>160</v>
      </c>
      <c r="J112" s="2">
        <v>40.6</v>
      </c>
      <c r="K112" s="2">
        <f t="shared" si="8"/>
        <v>40</v>
      </c>
      <c r="L112" s="2">
        <f t="shared" si="9"/>
        <v>0</v>
      </c>
      <c r="N112" s="4">
        <v>7.67</v>
      </c>
      <c r="O112" s="5">
        <v>10787.855</v>
      </c>
      <c r="P112" s="6">
        <v>15.42</v>
      </c>
      <c r="Q112" s="5">
        <v>18010.560000000001</v>
      </c>
      <c r="R112" s="7">
        <v>13.61</v>
      </c>
      <c r="S112" s="5">
        <v>8541.9499999999989</v>
      </c>
      <c r="T112" s="8">
        <v>3.3</v>
      </c>
      <c r="U112" s="5">
        <v>617.26499999999999</v>
      </c>
      <c r="AL112" s="5" t="str">
        <f t="shared" si="10"/>
        <v/>
      </c>
      <c r="AN112" s="5" t="str">
        <f t="shared" si="11"/>
        <v/>
      </c>
      <c r="AP112" s="5" t="str">
        <f t="shared" si="12"/>
        <v/>
      </c>
      <c r="AS112" s="5">
        <f t="shared" si="15"/>
        <v>37957.629999999997</v>
      </c>
      <c r="AT112" s="11">
        <f t="shared" si="13"/>
        <v>1.0626223333161999</v>
      </c>
      <c r="AU112" s="5">
        <f t="shared" si="14"/>
        <v>1062.6223333162</v>
      </c>
    </row>
    <row r="113" spans="1:47" x14ac:dyDescent="0.3">
      <c r="A113" s="1" t="s">
        <v>226</v>
      </c>
      <c r="B113" s="1" t="s">
        <v>227</v>
      </c>
      <c r="C113" s="1" t="s">
        <v>228</v>
      </c>
      <c r="D113" s="1" t="s">
        <v>60</v>
      </c>
      <c r="E113" s="1" t="s">
        <v>69</v>
      </c>
      <c r="F113" s="1" t="s">
        <v>206</v>
      </c>
      <c r="G113" s="1" t="s">
        <v>55</v>
      </c>
      <c r="H113" s="1" t="s">
        <v>104</v>
      </c>
      <c r="I113" s="2">
        <v>160</v>
      </c>
      <c r="J113" s="2">
        <v>38.51</v>
      </c>
      <c r="K113" s="2">
        <f t="shared" ref="K113:K132" si="16">SUM(N113,P113,R113,T113,V113,X113,Z113,AB113,AE113,AG113,AI113)</f>
        <v>38.51</v>
      </c>
      <c r="L113" s="2">
        <f t="shared" ref="L113:L132" si="17">SUM(M113,AD113,AK113,AM113,AO113,AQ113,AR113)</f>
        <v>0</v>
      </c>
      <c r="N113" s="4">
        <v>0.56000000000000005</v>
      </c>
      <c r="O113" s="5">
        <v>787.6400000000001</v>
      </c>
      <c r="P113" s="6">
        <v>20.37</v>
      </c>
      <c r="Q113" s="5">
        <v>23792.16</v>
      </c>
      <c r="R113" s="7">
        <v>11.13</v>
      </c>
      <c r="S113" s="5">
        <v>6939.5550000000003</v>
      </c>
      <c r="T113" s="8">
        <v>6.44</v>
      </c>
      <c r="U113" s="5">
        <v>1204.6020000000001</v>
      </c>
      <c r="AB113" s="10">
        <v>0.01</v>
      </c>
      <c r="AC113" s="5">
        <v>0.6734</v>
      </c>
      <c r="AL113" s="5" t="str">
        <f t="shared" ref="AL113:AL132" si="18">IF(AK113&gt;0,AK113*$AL$1,"")</f>
        <v/>
      </c>
      <c r="AN113" s="5" t="str">
        <f t="shared" ref="AN113:AN132" si="19">IF(AM113&gt;0,AM113*$AN$1,"")</f>
        <v/>
      </c>
      <c r="AP113" s="5" t="str">
        <f t="shared" ref="AP113:AP132" si="20">IF(AO113&gt;0,AO113*$AP$1,"")</f>
        <v/>
      </c>
      <c r="AS113" s="5">
        <f t="shared" si="15"/>
        <v>32724.630399999998</v>
      </c>
      <c r="AT113" s="11">
        <f t="shared" si="13"/>
        <v>0.91612471886569968</v>
      </c>
      <c r="AU113" s="5">
        <f t="shared" si="14"/>
        <v>916.12471886569972</v>
      </c>
    </row>
    <row r="114" spans="1:47" x14ac:dyDescent="0.3">
      <c r="A114" s="1" t="s">
        <v>229</v>
      </c>
      <c r="B114" s="1" t="s">
        <v>224</v>
      </c>
      <c r="C114" s="1" t="s">
        <v>225</v>
      </c>
      <c r="D114" s="1" t="s">
        <v>111</v>
      </c>
      <c r="E114" s="1" t="s">
        <v>53</v>
      </c>
      <c r="F114" s="1" t="s">
        <v>206</v>
      </c>
      <c r="G114" s="1" t="s">
        <v>55</v>
      </c>
      <c r="H114" s="1" t="s">
        <v>104</v>
      </c>
      <c r="I114" s="2">
        <v>80</v>
      </c>
      <c r="J114" s="2">
        <v>40.549999999999997</v>
      </c>
      <c r="K114" s="2">
        <f t="shared" si="16"/>
        <v>39.99</v>
      </c>
      <c r="L114" s="2">
        <f t="shared" si="17"/>
        <v>0</v>
      </c>
      <c r="N114" s="4">
        <v>1.31</v>
      </c>
      <c r="O114" s="5">
        <v>1842.5150000000001</v>
      </c>
      <c r="P114" s="6">
        <v>11.36</v>
      </c>
      <c r="Q114" s="5">
        <v>13268.48</v>
      </c>
      <c r="R114" s="7">
        <v>21.27</v>
      </c>
      <c r="S114" s="5">
        <v>13261.844999999999</v>
      </c>
      <c r="T114" s="8">
        <v>5.74</v>
      </c>
      <c r="U114" s="5">
        <v>1073.6669999999999</v>
      </c>
      <c r="AB114" s="10">
        <v>0.31</v>
      </c>
      <c r="AC114" s="5">
        <v>20.875399999999999</v>
      </c>
      <c r="AL114" s="5" t="str">
        <f t="shared" si="18"/>
        <v/>
      </c>
      <c r="AN114" s="5" t="str">
        <f t="shared" si="19"/>
        <v/>
      </c>
      <c r="AP114" s="5" t="str">
        <f t="shared" si="20"/>
        <v/>
      </c>
      <c r="AS114" s="5">
        <f t="shared" si="15"/>
        <v>29467.382399999999</v>
      </c>
      <c r="AT114" s="11">
        <f t="shared" si="13"/>
        <v>0.8249381914152365</v>
      </c>
      <c r="AU114" s="5">
        <f t="shared" si="14"/>
        <v>824.93819141523647</v>
      </c>
    </row>
    <row r="115" spans="1:47" x14ac:dyDescent="0.3">
      <c r="A115" s="1" t="s">
        <v>229</v>
      </c>
      <c r="B115" s="1" t="s">
        <v>224</v>
      </c>
      <c r="C115" s="1" t="s">
        <v>225</v>
      </c>
      <c r="D115" s="1" t="s">
        <v>111</v>
      </c>
      <c r="E115" s="1" t="s">
        <v>84</v>
      </c>
      <c r="F115" s="1" t="s">
        <v>206</v>
      </c>
      <c r="G115" s="1" t="s">
        <v>55</v>
      </c>
      <c r="H115" s="1" t="s">
        <v>104</v>
      </c>
      <c r="I115" s="2">
        <v>80</v>
      </c>
      <c r="J115" s="2">
        <v>38.659999999999997</v>
      </c>
      <c r="K115" s="2">
        <f t="shared" si="16"/>
        <v>38.659999999999997</v>
      </c>
      <c r="L115" s="2">
        <f t="shared" si="17"/>
        <v>0</v>
      </c>
      <c r="P115" s="6">
        <v>21.33</v>
      </c>
      <c r="Q115" s="5">
        <v>24913.439999999999</v>
      </c>
      <c r="R115" s="7">
        <v>17.07</v>
      </c>
      <c r="S115" s="5">
        <v>10643.145</v>
      </c>
      <c r="T115" s="8">
        <v>0.26</v>
      </c>
      <c r="U115" s="5">
        <v>48.633000000000003</v>
      </c>
      <c r="AL115" s="5" t="str">
        <f t="shared" si="18"/>
        <v/>
      </c>
      <c r="AN115" s="5" t="str">
        <f t="shared" si="19"/>
        <v/>
      </c>
      <c r="AP115" s="5" t="str">
        <f t="shared" si="20"/>
        <v/>
      </c>
      <c r="AS115" s="5">
        <f t="shared" si="15"/>
        <v>35605.218000000001</v>
      </c>
      <c r="AT115" s="11">
        <f t="shared" si="13"/>
        <v>0.99676665348684745</v>
      </c>
      <c r="AU115" s="5">
        <f t="shared" si="14"/>
        <v>996.76665348684742</v>
      </c>
    </row>
    <row r="116" spans="1:47" x14ac:dyDescent="0.3">
      <c r="A116" s="1" t="s">
        <v>274</v>
      </c>
      <c r="B116" s="1" t="s">
        <v>227</v>
      </c>
      <c r="C116" s="1" t="s">
        <v>228</v>
      </c>
      <c r="D116" s="1" t="s">
        <v>234</v>
      </c>
      <c r="E116" s="1" t="s">
        <v>74</v>
      </c>
      <c r="F116" s="1" t="s">
        <v>230</v>
      </c>
      <c r="G116" s="1" t="s">
        <v>55</v>
      </c>
      <c r="H116" s="1" t="s">
        <v>104</v>
      </c>
      <c r="I116" s="30"/>
      <c r="J116" s="31">
        <v>13.04</v>
      </c>
      <c r="K116" s="2">
        <f t="shared" si="16"/>
        <v>13.040000000000001</v>
      </c>
      <c r="L116" s="2">
        <f t="shared" si="17"/>
        <v>0</v>
      </c>
      <c r="P116" s="6">
        <v>2.1800000000000002</v>
      </c>
      <c r="Q116" s="5">
        <v>4455.92</v>
      </c>
      <c r="R116" s="7">
        <v>10.71</v>
      </c>
      <c r="S116" s="5">
        <v>9647.1037499999984</v>
      </c>
      <c r="T116" s="8">
        <v>0.15</v>
      </c>
      <c r="U116" s="5">
        <v>33.668999999999997</v>
      </c>
      <c r="AL116" s="5" t="str">
        <f t="shared" si="18"/>
        <v/>
      </c>
      <c r="AN116" s="5" t="str">
        <f t="shared" si="19"/>
        <v/>
      </c>
      <c r="AP116" s="5" t="str">
        <f t="shared" si="20"/>
        <v/>
      </c>
      <c r="AS116" s="5">
        <f t="shared" si="15"/>
        <v>14136.692749999998</v>
      </c>
      <c r="AT116" s="11">
        <f t="shared" si="13"/>
        <v>0.39575614798340164</v>
      </c>
      <c r="AU116" s="5">
        <f t="shared" si="14"/>
        <v>395.75614798340166</v>
      </c>
    </row>
    <row r="117" spans="1:47" x14ac:dyDescent="0.3">
      <c r="A117" s="1" t="s">
        <v>274</v>
      </c>
      <c r="B117" s="1" t="s">
        <v>227</v>
      </c>
      <c r="C117" s="1" t="s">
        <v>228</v>
      </c>
      <c r="D117" s="1" t="s">
        <v>234</v>
      </c>
      <c r="E117" s="1" t="s">
        <v>114</v>
      </c>
      <c r="F117" s="1" t="s">
        <v>230</v>
      </c>
      <c r="G117" s="1" t="s">
        <v>55</v>
      </c>
      <c r="H117" s="1" t="s">
        <v>104</v>
      </c>
      <c r="J117" s="2">
        <v>40.5</v>
      </c>
      <c r="K117" s="2">
        <f t="shared" si="16"/>
        <v>34.510000000000005</v>
      </c>
      <c r="L117" s="2">
        <f t="shared" si="17"/>
        <v>0</v>
      </c>
      <c r="P117" s="6">
        <v>5.92</v>
      </c>
      <c r="Q117" s="5">
        <v>11671.24</v>
      </c>
      <c r="R117" s="7">
        <v>22.64</v>
      </c>
      <c r="S117" s="5">
        <v>22491.203750000001</v>
      </c>
      <c r="T117" s="8">
        <v>5.9499999999999993</v>
      </c>
      <c r="U117" s="5">
        <v>1747.047</v>
      </c>
      <c r="AL117" s="5" t="str">
        <f t="shared" si="18"/>
        <v/>
      </c>
      <c r="AN117" s="5" t="str">
        <f t="shared" si="19"/>
        <v/>
      </c>
      <c r="AP117" s="5" t="str">
        <f t="shared" si="20"/>
        <v/>
      </c>
      <c r="AS117" s="5">
        <f t="shared" si="15"/>
        <v>35909.490749999997</v>
      </c>
      <c r="AT117" s="11">
        <f t="shared" si="13"/>
        <v>1.0052847569503549</v>
      </c>
      <c r="AU117" s="5">
        <f t="shared" si="14"/>
        <v>1005.2847569503549</v>
      </c>
    </row>
    <row r="118" spans="1:47" x14ac:dyDescent="0.3">
      <c r="A118" s="1" t="s">
        <v>274</v>
      </c>
      <c r="B118" s="1" t="s">
        <v>227</v>
      </c>
      <c r="C118" s="1" t="s">
        <v>228</v>
      </c>
      <c r="D118" s="1" t="s">
        <v>234</v>
      </c>
      <c r="E118" s="1" t="s">
        <v>120</v>
      </c>
      <c r="F118" s="1" t="s">
        <v>230</v>
      </c>
      <c r="G118" s="1" t="s">
        <v>55</v>
      </c>
      <c r="H118" s="1" t="s">
        <v>104</v>
      </c>
      <c r="J118" s="2">
        <v>34.700000000000003</v>
      </c>
      <c r="K118" s="2">
        <f t="shared" si="16"/>
        <v>16.799999999999997</v>
      </c>
      <c r="L118" s="2">
        <f t="shared" si="17"/>
        <v>0</v>
      </c>
      <c r="N118" s="4">
        <v>1.03</v>
      </c>
      <c r="O118" s="5">
        <v>1448.6949999999999</v>
      </c>
      <c r="P118" s="6">
        <v>8.31</v>
      </c>
      <c r="Q118" s="5">
        <v>9706.08</v>
      </c>
      <c r="R118" s="7">
        <v>5.26</v>
      </c>
      <c r="S118" s="5">
        <v>3279.61</v>
      </c>
      <c r="T118" s="8">
        <v>1.89</v>
      </c>
      <c r="U118" s="5">
        <v>353.52449999999999</v>
      </c>
      <c r="Z118" s="9">
        <v>0.31</v>
      </c>
      <c r="AA118" s="5">
        <v>23.194199999999999</v>
      </c>
      <c r="AL118" s="5" t="str">
        <f t="shared" si="18"/>
        <v/>
      </c>
      <c r="AN118" s="5" t="str">
        <f t="shared" si="19"/>
        <v/>
      </c>
      <c r="AP118" s="5" t="str">
        <f t="shared" si="20"/>
        <v/>
      </c>
      <c r="AS118" s="5">
        <f t="shared" si="15"/>
        <v>14811.1037</v>
      </c>
      <c r="AT118" s="11">
        <f t="shared" si="13"/>
        <v>0.41463625554815209</v>
      </c>
      <c r="AU118" s="5">
        <f t="shared" si="14"/>
        <v>414.63625554815206</v>
      </c>
    </row>
    <row r="119" spans="1:47" x14ac:dyDescent="0.3">
      <c r="A119" s="1" t="s">
        <v>231</v>
      </c>
      <c r="B119" s="1" t="s">
        <v>215</v>
      </c>
      <c r="C119" s="1" t="s">
        <v>216</v>
      </c>
      <c r="D119" s="1" t="s">
        <v>234</v>
      </c>
      <c r="E119" s="1" t="s">
        <v>120</v>
      </c>
      <c r="F119" s="1" t="s">
        <v>230</v>
      </c>
      <c r="G119" s="1" t="s">
        <v>55</v>
      </c>
      <c r="H119" s="1" t="s">
        <v>104</v>
      </c>
      <c r="I119" s="2">
        <v>3.9800000190734859</v>
      </c>
      <c r="J119" s="2">
        <v>3.74</v>
      </c>
      <c r="K119" s="2">
        <f t="shared" si="16"/>
        <v>1.05</v>
      </c>
      <c r="L119" s="2">
        <f t="shared" si="17"/>
        <v>0</v>
      </c>
      <c r="Z119" s="9">
        <v>1.05</v>
      </c>
      <c r="AA119" s="5">
        <v>78.560999999999993</v>
      </c>
      <c r="AL119" s="5" t="str">
        <f t="shared" si="18"/>
        <v/>
      </c>
      <c r="AN119" s="5" t="str">
        <f t="shared" si="19"/>
        <v/>
      </c>
      <c r="AP119" s="5" t="str">
        <f t="shared" si="20"/>
        <v/>
      </c>
      <c r="AS119" s="5">
        <f t="shared" si="15"/>
        <v>78.560999999999993</v>
      </c>
      <c r="AT119" s="11">
        <f t="shared" si="13"/>
        <v>2.1993120520868658E-3</v>
      </c>
      <c r="AU119" s="5">
        <f t="shared" si="14"/>
        <v>2.1993120520868654</v>
      </c>
    </row>
    <row r="120" spans="1:47" x14ac:dyDescent="0.3">
      <c r="A120" s="1" t="s">
        <v>232</v>
      </c>
      <c r="B120" s="1" t="s">
        <v>233</v>
      </c>
      <c r="C120" s="1" t="s">
        <v>90</v>
      </c>
      <c r="D120" s="1" t="s">
        <v>234</v>
      </c>
      <c r="E120" s="1" t="s">
        <v>86</v>
      </c>
      <c r="F120" s="1" t="s">
        <v>230</v>
      </c>
      <c r="G120" s="1" t="s">
        <v>55</v>
      </c>
      <c r="H120" s="1" t="s">
        <v>104</v>
      </c>
      <c r="I120" s="2">
        <v>97</v>
      </c>
      <c r="J120" s="2">
        <v>35.75</v>
      </c>
      <c r="K120" s="2">
        <f t="shared" si="16"/>
        <v>35.739999999999995</v>
      </c>
      <c r="L120" s="2">
        <f t="shared" si="17"/>
        <v>0</v>
      </c>
      <c r="P120" s="6">
        <v>17.829999999999998</v>
      </c>
      <c r="Q120" s="5">
        <v>23251.96</v>
      </c>
      <c r="R120" s="7">
        <v>15.68</v>
      </c>
      <c r="S120" s="5">
        <v>12236.1875</v>
      </c>
      <c r="T120" s="8">
        <v>2.1800000000000002</v>
      </c>
      <c r="U120" s="5">
        <v>476.50987500000002</v>
      </c>
      <c r="Z120" s="9">
        <v>0.05</v>
      </c>
      <c r="AA120" s="5">
        <v>4.6762499999999996</v>
      </c>
      <c r="AL120" s="5" t="str">
        <f t="shared" si="18"/>
        <v/>
      </c>
      <c r="AN120" s="5" t="str">
        <f t="shared" si="19"/>
        <v/>
      </c>
      <c r="AP120" s="5" t="str">
        <f t="shared" si="20"/>
        <v/>
      </c>
      <c r="AS120" s="5">
        <f t="shared" si="15"/>
        <v>35969.333624999999</v>
      </c>
      <c r="AT120" s="11">
        <f t="shared" si="13"/>
        <v>1.0069600558419045</v>
      </c>
      <c r="AU120" s="5">
        <f t="shared" si="14"/>
        <v>1006.9600558419045</v>
      </c>
    </row>
    <row r="121" spans="1:47" x14ac:dyDescent="0.3">
      <c r="A121" s="1" t="s">
        <v>232</v>
      </c>
      <c r="B121" s="1" t="s">
        <v>233</v>
      </c>
      <c r="C121" s="1" t="s">
        <v>90</v>
      </c>
      <c r="D121" s="1" t="s">
        <v>234</v>
      </c>
      <c r="E121" s="1" t="s">
        <v>112</v>
      </c>
      <c r="F121" s="1" t="s">
        <v>230</v>
      </c>
      <c r="G121" s="1" t="s">
        <v>55</v>
      </c>
      <c r="H121" s="1" t="s">
        <v>104</v>
      </c>
      <c r="I121" s="2">
        <v>97</v>
      </c>
      <c r="J121" s="2">
        <v>40.31</v>
      </c>
      <c r="K121" s="2">
        <f t="shared" si="16"/>
        <v>38.989999999999995</v>
      </c>
      <c r="L121" s="2">
        <f t="shared" si="17"/>
        <v>1.01</v>
      </c>
      <c r="M121" s="3">
        <v>1.01</v>
      </c>
      <c r="P121" s="6">
        <v>22.28</v>
      </c>
      <c r="Q121" s="5">
        <v>29851.16</v>
      </c>
      <c r="R121" s="7">
        <v>12.77</v>
      </c>
      <c r="S121" s="5">
        <v>12007.05125</v>
      </c>
      <c r="T121" s="8">
        <v>3.94</v>
      </c>
      <c r="U121" s="5">
        <v>828.16387500000019</v>
      </c>
      <c r="AL121" s="5" t="str">
        <f t="shared" si="18"/>
        <v/>
      </c>
      <c r="AN121" s="5" t="str">
        <f t="shared" si="19"/>
        <v/>
      </c>
      <c r="AP121" s="5" t="str">
        <f t="shared" si="20"/>
        <v/>
      </c>
      <c r="AS121" s="5">
        <f t="shared" si="15"/>
        <v>42686.375124999999</v>
      </c>
      <c r="AT121" s="11">
        <f t="shared" si="13"/>
        <v>1.1950033639122912</v>
      </c>
      <c r="AU121" s="5">
        <f t="shared" si="14"/>
        <v>1195.0033639122912</v>
      </c>
    </row>
    <row r="122" spans="1:47" x14ac:dyDescent="0.3">
      <c r="A122" s="1" t="s">
        <v>232</v>
      </c>
      <c r="B122" s="1" t="s">
        <v>233</v>
      </c>
      <c r="C122" s="1" t="s">
        <v>90</v>
      </c>
      <c r="D122" s="1" t="s">
        <v>234</v>
      </c>
      <c r="E122" s="1" t="s">
        <v>154</v>
      </c>
      <c r="F122" s="1" t="s">
        <v>230</v>
      </c>
      <c r="G122" s="1" t="s">
        <v>55</v>
      </c>
      <c r="H122" s="1" t="s">
        <v>104</v>
      </c>
      <c r="I122" s="2">
        <v>97</v>
      </c>
      <c r="J122" s="2">
        <v>19.62</v>
      </c>
      <c r="K122" s="2">
        <f t="shared" si="16"/>
        <v>19.61</v>
      </c>
      <c r="L122" s="2">
        <f t="shared" si="17"/>
        <v>0</v>
      </c>
      <c r="N122" s="4">
        <v>7.15</v>
      </c>
      <c r="O122" s="5">
        <v>10056.475</v>
      </c>
      <c r="P122" s="6">
        <v>5.61</v>
      </c>
      <c r="Q122" s="5">
        <v>6552.48</v>
      </c>
      <c r="R122" s="7">
        <v>2.72</v>
      </c>
      <c r="S122" s="5">
        <v>1695.92</v>
      </c>
      <c r="T122" s="8">
        <v>3.55</v>
      </c>
      <c r="U122" s="5">
        <v>664.02750000000003</v>
      </c>
      <c r="AB122" s="10">
        <v>0.57999999999999996</v>
      </c>
      <c r="AC122" s="5">
        <v>39.057200000000002</v>
      </c>
      <c r="AL122" s="5" t="str">
        <f t="shared" si="18"/>
        <v/>
      </c>
      <c r="AN122" s="5" t="str">
        <f t="shared" si="19"/>
        <v/>
      </c>
      <c r="AP122" s="5" t="str">
        <f t="shared" si="20"/>
        <v/>
      </c>
      <c r="AS122" s="5">
        <f t="shared" si="15"/>
        <v>19007.959699999999</v>
      </c>
      <c r="AT122" s="11">
        <f t="shared" si="13"/>
        <v>0.53212707136863646</v>
      </c>
      <c r="AU122" s="5">
        <f t="shared" si="14"/>
        <v>532.12707136863651</v>
      </c>
    </row>
    <row r="123" spans="1:47" x14ac:dyDescent="0.3">
      <c r="A123" s="1" t="s">
        <v>235</v>
      </c>
      <c r="B123" s="1" t="s">
        <v>89</v>
      </c>
      <c r="C123" s="1" t="s">
        <v>90</v>
      </c>
      <c r="D123" s="1" t="s">
        <v>60</v>
      </c>
      <c r="E123" s="1" t="s">
        <v>86</v>
      </c>
      <c r="F123" s="1" t="s">
        <v>230</v>
      </c>
      <c r="G123" s="1" t="s">
        <v>55</v>
      </c>
      <c r="H123" s="1" t="s">
        <v>104</v>
      </c>
      <c r="I123" s="2">
        <v>3</v>
      </c>
      <c r="J123" s="2">
        <v>2.66</v>
      </c>
      <c r="K123" s="2">
        <f t="shared" si="16"/>
        <v>2.65</v>
      </c>
      <c r="L123" s="2">
        <f t="shared" si="17"/>
        <v>0</v>
      </c>
      <c r="R123" s="7">
        <v>0.3</v>
      </c>
      <c r="S123" s="5">
        <v>187.05</v>
      </c>
      <c r="T123" s="8">
        <v>0.14000000000000001</v>
      </c>
      <c r="U123" s="5">
        <v>26.654624999999999</v>
      </c>
      <c r="Z123" s="9">
        <v>2.21</v>
      </c>
      <c r="AA123" s="5">
        <v>189.2946</v>
      </c>
      <c r="AL123" s="5" t="str">
        <f t="shared" si="18"/>
        <v/>
      </c>
      <c r="AN123" s="5" t="str">
        <f t="shared" si="19"/>
        <v/>
      </c>
      <c r="AP123" s="5" t="str">
        <f t="shared" si="20"/>
        <v/>
      </c>
      <c r="AS123" s="5">
        <f t="shared" si="15"/>
        <v>402.99922500000002</v>
      </c>
      <c r="AT123" s="11">
        <f t="shared" si="13"/>
        <v>1.1281947181478937E-2</v>
      </c>
      <c r="AU123" s="5">
        <f t="shared" si="14"/>
        <v>11.281947181478936</v>
      </c>
    </row>
    <row r="124" spans="1:47" x14ac:dyDescent="0.3">
      <c r="A124" s="1" t="s">
        <v>236</v>
      </c>
      <c r="B124" s="1" t="s">
        <v>173</v>
      </c>
      <c r="C124" s="1" t="s">
        <v>167</v>
      </c>
      <c r="D124" s="1" t="s">
        <v>111</v>
      </c>
      <c r="E124" s="1" t="s">
        <v>66</v>
      </c>
      <c r="F124" s="1" t="s">
        <v>230</v>
      </c>
      <c r="G124" s="1" t="s">
        <v>55</v>
      </c>
      <c r="H124" s="1" t="s">
        <v>104</v>
      </c>
      <c r="I124" s="2">
        <v>80</v>
      </c>
      <c r="J124" s="2">
        <v>40</v>
      </c>
      <c r="K124" s="2">
        <f t="shared" si="16"/>
        <v>1.17</v>
      </c>
      <c r="L124" s="2">
        <f t="shared" si="17"/>
        <v>0</v>
      </c>
      <c r="T124" s="8">
        <v>1.17</v>
      </c>
      <c r="U124" s="5">
        <v>218.8485</v>
      </c>
      <c r="AL124" s="5" t="str">
        <f t="shared" si="18"/>
        <v/>
      </c>
      <c r="AN124" s="5" t="str">
        <f t="shared" si="19"/>
        <v/>
      </c>
      <c r="AP124" s="5" t="str">
        <f t="shared" si="20"/>
        <v/>
      </c>
      <c r="AS124" s="5">
        <f t="shared" si="15"/>
        <v>218.8485</v>
      </c>
      <c r="AT124" s="11">
        <f t="shared" si="13"/>
        <v>6.1266550022419843E-3</v>
      </c>
      <c r="AU124" s="5">
        <f t="shared" si="14"/>
        <v>6.1266550022419839</v>
      </c>
    </row>
    <row r="125" spans="1:47" x14ac:dyDescent="0.3">
      <c r="A125" s="1" t="s">
        <v>236</v>
      </c>
      <c r="B125" s="1" t="s">
        <v>173</v>
      </c>
      <c r="C125" s="1" t="s">
        <v>167</v>
      </c>
      <c r="D125" s="1" t="s">
        <v>111</v>
      </c>
      <c r="E125" s="1" t="s">
        <v>61</v>
      </c>
      <c r="F125" s="1" t="s">
        <v>230</v>
      </c>
      <c r="G125" s="1" t="s">
        <v>55</v>
      </c>
      <c r="H125" s="1" t="s">
        <v>104</v>
      </c>
      <c r="I125" s="2">
        <v>80</v>
      </c>
      <c r="J125" s="2">
        <v>40</v>
      </c>
      <c r="K125" s="2">
        <f t="shared" si="16"/>
        <v>8.0299999999999994</v>
      </c>
      <c r="L125" s="2">
        <f t="shared" si="17"/>
        <v>0</v>
      </c>
      <c r="R125" s="7">
        <v>3.26</v>
      </c>
      <c r="S125" s="5">
        <v>2032.61</v>
      </c>
      <c r="T125" s="8">
        <v>4.7699999999999996</v>
      </c>
      <c r="U125" s="5">
        <v>892.22849999999994</v>
      </c>
      <c r="AL125" s="5" t="str">
        <f t="shared" si="18"/>
        <v/>
      </c>
      <c r="AN125" s="5" t="str">
        <f t="shared" si="19"/>
        <v/>
      </c>
      <c r="AP125" s="5" t="str">
        <f t="shared" si="20"/>
        <v/>
      </c>
      <c r="AS125" s="5">
        <f t="shared" si="15"/>
        <v>2924.8384999999998</v>
      </c>
      <c r="AT125" s="11">
        <f t="shared" si="13"/>
        <v>8.1880736796345138E-2</v>
      </c>
      <c r="AU125" s="5">
        <f t="shared" si="14"/>
        <v>81.880736796345133</v>
      </c>
    </row>
    <row r="126" spans="1:47" x14ac:dyDescent="0.3">
      <c r="A126" s="1" t="s">
        <v>237</v>
      </c>
      <c r="B126" s="1" t="s">
        <v>173</v>
      </c>
      <c r="C126" s="1" t="s">
        <v>167</v>
      </c>
      <c r="D126" s="1" t="s">
        <v>111</v>
      </c>
      <c r="E126" s="1" t="s">
        <v>67</v>
      </c>
      <c r="F126" s="1" t="s">
        <v>230</v>
      </c>
      <c r="G126" s="1" t="s">
        <v>55</v>
      </c>
      <c r="H126" s="1" t="s">
        <v>104</v>
      </c>
      <c r="I126" s="2">
        <v>41.700000762939453</v>
      </c>
      <c r="J126" s="2">
        <v>40.33</v>
      </c>
      <c r="K126" s="2">
        <f t="shared" si="16"/>
        <v>14.280000000000001</v>
      </c>
      <c r="L126" s="2">
        <f t="shared" si="17"/>
        <v>0</v>
      </c>
      <c r="P126" s="6">
        <v>6.17</v>
      </c>
      <c r="Q126" s="5">
        <v>9008.2000000000007</v>
      </c>
      <c r="R126" s="7">
        <v>6.61</v>
      </c>
      <c r="S126" s="5">
        <v>5151.6687499999998</v>
      </c>
      <c r="T126" s="8">
        <v>1.5</v>
      </c>
      <c r="U126" s="5">
        <v>337.157625</v>
      </c>
      <c r="AL126" s="5" t="str">
        <f t="shared" si="18"/>
        <v/>
      </c>
      <c r="AN126" s="5" t="str">
        <f t="shared" si="19"/>
        <v/>
      </c>
      <c r="AP126" s="5" t="str">
        <f t="shared" si="20"/>
        <v/>
      </c>
      <c r="AS126" s="5">
        <f t="shared" si="15"/>
        <v>14497.026375000001</v>
      </c>
      <c r="AT126" s="11">
        <f t="shared" si="13"/>
        <v>0.40584367339976163</v>
      </c>
      <c r="AU126" s="5">
        <f t="shared" si="14"/>
        <v>405.84367339976166</v>
      </c>
    </row>
    <row r="127" spans="1:47" x14ac:dyDescent="0.3">
      <c r="A127" s="1" t="s">
        <v>238</v>
      </c>
      <c r="B127" s="1" t="s">
        <v>239</v>
      </c>
      <c r="C127" s="1" t="s">
        <v>115</v>
      </c>
      <c r="D127" s="1" t="s">
        <v>111</v>
      </c>
      <c r="E127" s="1" t="s">
        <v>85</v>
      </c>
      <c r="F127" s="1" t="s">
        <v>230</v>
      </c>
      <c r="G127" s="1" t="s">
        <v>55</v>
      </c>
      <c r="H127" s="1" t="s">
        <v>104</v>
      </c>
      <c r="I127" s="2">
        <v>60</v>
      </c>
      <c r="J127" s="2">
        <v>37.53</v>
      </c>
      <c r="K127" s="2">
        <f t="shared" si="16"/>
        <v>37.53</v>
      </c>
      <c r="L127" s="2">
        <f t="shared" si="17"/>
        <v>0</v>
      </c>
      <c r="P127" s="6">
        <v>9.77</v>
      </c>
      <c r="Q127" s="5">
        <v>12126.76</v>
      </c>
      <c r="R127" s="7">
        <v>17.649999999999999</v>
      </c>
      <c r="S127" s="5">
        <v>12290.74375</v>
      </c>
      <c r="T127" s="8">
        <v>10.11</v>
      </c>
      <c r="U127" s="5">
        <v>2227.2978750000002</v>
      </c>
      <c r="AL127" s="5" t="str">
        <f t="shared" si="18"/>
        <v/>
      </c>
      <c r="AN127" s="5" t="str">
        <f t="shared" si="19"/>
        <v/>
      </c>
      <c r="AP127" s="5" t="str">
        <f t="shared" si="20"/>
        <v/>
      </c>
      <c r="AS127" s="5">
        <f t="shared" si="15"/>
        <v>26644.801625</v>
      </c>
      <c r="AT127" s="11">
        <f t="shared" si="13"/>
        <v>0.74592015553934155</v>
      </c>
      <c r="AU127" s="5">
        <f t="shared" si="14"/>
        <v>745.92015553934152</v>
      </c>
    </row>
    <row r="128" spans="1:47" x14ac:dyDescent="0.3">
      <c r="A128" s="1" t="s">
        <v>238</v>
      </c>
      <c r="B128" s="1" t="s">
        <v>239</v>
      </c>
      <c r="C128" s="1" t="s">
        <v>115</v>
      </c>
      <c r="D128" s="1" t="s">
        <v>111</v>
      </c>
      <c r="E128" s="1" t="s">
        <v>154</v>
      </c>
      <c r="F128" s="1" t="s">
        <v>230</v>
      </c>
      <c r="G128" s="1" t="s">
        <v>55</v>
      </c>
      <c r="H128" s="1" t="s">
        <v>104</v>
      </c>
      <c r="I128" s="2">
        <v>60</v>
      </c>
      <c r="J128" s="2">
        <v>19.63</v>
      </c>
      <c r="K128" s="2">
        <f t="shared" si="16"/>
        <v>17.649999999999999</v>
      </c>
      <c r="L128" s="2">
        <f t="shared" si="17"/>
        <v>1.98</v>
      </c>
      <c r="N128" s="4">
        <v>3.55</v>
      </c>
      <c r="O128" s="5">
        <v>4993.0749999999998</v>
      </c>
      <c r="P128" s="6">
        <v>13.97</v>
      </c>
      <c r="Q128" s="5">
        <v>16316.96</v>
      </c>
      <c r="R128" s="7">
        <v>0.13</v>
      </c>
      <c r="S128" s="5">
        <v>81.054999999999993</v>
      </c>
      <c r="AL128" s="5" t="str">
        <f t="shared" si="18"/>
        <v/>
      </c>
      <c r="AM128" s="3">
        <v>0.81</v>
      </c>
      <c r="AN128" s="5">
        <f t="shared" si="19"/>
        <v>4558.68</v>
      </c>
      <c r="AP128" s="5" t="str">
        <f t="shared" si="20"/>
        <v/>
      </c>
      <c r="AQ128" s="2">
        <v>1.17</v>
      </c>
      <c r="AS128" s="5">
        <f t="shared" si="15"/>
        <v>21391.09</v>
      </c>
      <c r="AT128" s="11">
        <f t="shared" si="13"/>
        <v>0.59884270877757206</v>
      </c>
      <c r="AU128" s="5">
        <f t="shared" si="14"/>
        <v>598.84270877757206</v>
      </c>
    </row>
    <row r="129" spans="1:47" x14ac:dyDescent="0.3">
      <c r="A129" s="1" t="s">
        <v>240</v>
      </c>
      <c r="B129" s="1" t="s">
        <v>241</v>
      </c>
      <c r="C129" s="1" t="s">
        <v>153</v>
      </c>
      <c r="D129" s="1" t="s">
        <v>94</v>
      </c>
      <c r="E129" s="1" t="s">
        <v>53</v>
      </c>
      <c r="F129" s="1" t="s">
        <v>230</v>
      </c>
      <c r="G129" s="1" t="s">
        <v>55</v>
      </c>
      <c r="H129" s="1" t="s">
        <v>104</v>
      </c>
      <c r="I129" s="2">
        <v>40</v>
      </c>
      <c r="J129" s="2">
        <v>40</v>
      </c>
      <c r="K129" s="2">
        <f t="shared" si="16"/>
        <v>40.000000000000007</v>
      </c>
      <c r="L129" s="2">
        <f t="shared" si="17"/>
        <v>0</v>
      </c>
      <c r="P129" s="6">
        <v>3.2</v>
      </c>
      <c r="Q129" s="5">
        <v>3953.68</v>
      </c>
      <c r="R129" s="7">
        <v>32.450000000000003</v>
      </c>
      <c r="S129" s="5">
        <v>24168.418750000001</v>
      </c>
      <c r="T129" s="8">
        <v>4.3499999999999996</v>
      </c>
      <c r="U129" s="5">
        <v>945.07012500000008</v>
      </c>
      <c r="AL129" s="5" t="str">
        <f t="shared" si="18"/>
        <v/>
      </c>
      <c r="AN129" s="5" t="str">
        <f t="shared" si="19"/>
        <v/>
      </c>
      <c r="AP129" s="5" t="str">
        <f t="shared" si="20"/>
        <v/>
      </c>
      <c r="AS129" s="5">
        <f t="shared" si="15"/>
        <v>29067.168874999999</v>
      </c>
      <c r="AT129" s="11">
        <f t="shared" si="13"/>
        <v>0.81373422979381282</v>
      </c>
      <c r="AU129" s="5">
        <f t="shared" si="14"/>
        <v>813.7342297938128</v>
      </c>
    </row>
    <row r="130" spans="1:47" x14ac:dyDescent="0.3">
      <c r="A130" s="1" t="s">
        <v>242</v>
      </c>
      <c r="B130" s="1" t="s">
        <v>173</v>
      </c>
      <c r="C130" s="1" t="s">
        <v>167</v>
      </c>
      <c r="D130" s="1" t="s">
        <v>111</v>
      </c>
      <c r="E130" s="1" t="s">
        <v>77</v>
      </c>
      <c r="F130" s="1" t="s">
        <v>230</v>
      </c>
      <c r="G130" s="1" t="s">
        <v>55</v>
      </c>
      <c r="H130" s="1" t="s">
        <v>104</v>
      </c>
      <c r="I130" s="2">
        <v>80</v>
      </c>
      <c r="J130" s="2">
        <v>39.33</v>
      </c>
      <c r="K130" s="2">
        <f t="shared" si="16"/>
        <v>38.75</v>
      </c>
      <c r="L130" s="2">
        <f t="shared" si="17"/>
        <v>0</v>
      </c>
      <c r="P130" s="6">
        <v>17.72</v>
      </c>
      <c r="Q130" s="5">
        <v>28189.68</v>
      </c>
      <c r="R130" s="7">
        <v>20.45</v>
      </c>
      <c r="S130" s="5">
        <v>17841.452499999999</v>
      </c>
      <c r="T130" s="8">
        <v>0.57999999999999996</v>
      </c>
      <c r="U130" s="5">
        <v>145.431375</v>
      </c>
      <c r="AL130" s="5" t="str">
        <f t="shared" si="18"/>
        <v/>
      </c>
      <c r="AN130" s="5" t="str">
        <f t="shared" si="19"/>
        <v/>
      </c>
      <c r="AP130" s="5" t="str">
        <f t="shared" si="20"/>
        <v/>
      </c>
      <c r="AS130" s="5">
        <f t="shared" si="15"/>
        <v>46176.563875</v>
      </c>
      <c r="AT130" s="11">
        <f t="shared" si="13"/>
        <v>1.2927110583399715</v>
      </c>
      <c r="AU130" s="5">
        <f t="shared" si="14"/>
        <v>1292.7110583399715</v>
      </c>
    </row>
    <row r="131" spans="1:47" x14ac:dyDescent="0.3">
      <c r="A131" s="1" t="s">
        <v>242</v>
      </c>
      <c r="B131" s="1" t="s">
        <v>173</v>
      </c>
      <c r="C131" s="1" t="s">
        <v>167</v>
      </c>
      <c r="D131" s="1" t="s">
        <v>111</v>
      </c>
      <c r="E131" s="1" t="s">
        <v>84</v>
      </c>
      <c r="F131" s="1" t="s">
        <v>230</v>
      </c>
      <c r="G131" s="1" t="s">
        <v>55</v>
      </c>
      <c r="H131" s="1" t="s">
        <v>104</v>
      </c>
      <c r="I131" s="2">
        <v>80</v>
      </c>
      <c r="J131" s="2">
        <v>39.369999999999997</v>
      </c>
      <c r="K131" s="2">
        <f t="shared" si="16"/>
        <v>39.379999999999995</v>
      </c>
      <c r="L131" s="2">
        <f t="shared" si="17"/>
        <v>0</v>
      </c>
      <c r="P131" s="6">
        <v>26.87</v>
      </c>
      <c r="Q131" s="5">
        <v>39230.199999999997</v>
      </c>
      <c r="R131" s="7">
        <v>12.04</v>
      </c>
      <c r="S131" s="5">
        <v>9383.6749999999993</v>
      </c>
      <c r="T131" s="8">
        <v>0.47</v>
      </c>
      <c r="U131" s="5">
        <v>109.891875</v>
      </c>
      <c r="AL131" s="5" t="str">
        <f t="shared" si="18"/>
        <v/>
      </c>
      <c r="AN131" s="5" t="str">
        <f t="shared" si="19"/>
        <v/>
      </c>
      <c r="AP131" s="5" t="str">
        <f t="shared" si="20"/>
        <v/>
      </c>
      <c r="AS131" s="5">
        <f t="shared" si="15"/>
        <v>48723.766875000001</v>
      </c>
      <c r="AT131" s="11">
        <f t="shared" ref="AT131:AT157" si="21">(AS131/$AS$159)*100</f>
        <v>1.3640199044215109</v>
      </c>
      <c r="AU131" s="5">
        <f t="shared" ref="AU131:AU152" si="22">(AT131/100)*$AU$1</f>
        <v>1364.019904421511</v>
      </c>
    </row>
    <row r="132" spans="1:47" x14ac:dyDescent="0.3">
      <c r="A132" s="1" t="s">
        <v>243</v>
      </c>
      <c r="B132" s="1" t="s">
        <v>166</v>
      </c>
      <c r="C132" s="1" t="s">
        <v>167</v>
      </c>
      <c r="D132" s="1" t="s">
        <v>111</v>
      </c>
      <c r="E132" s="1" t="s">
        <v>154</v>
      </c>
      <c r="F132" s="1" t="s">
        <v>244</v>
      </c>
      <c r="G132" s="1" t="s">
        <v>55</v>
      </c>
      <c r="H132" s="1" t="s">
        <v>104</v>
      </c>
      <c r="I132" s="2">
        <v>40</v>
      </c>
      <c r="J132" s="2">
        <v>39.25</v>
      </c>
      <c r="K132" s="2">
        <f t="shared" si="16"/>
        <v>12.749999999999998</v>
      </c>
      <c r="L132" s="2">
        <f t="shared" si="17"/>
        <v>0</v>
      </c>
      <c r="P132" s="6">
        <v>3.11</v>
      </c>
      <c r="Q132" s="5">
        <v>5448.7199999999993</v>
      </c>
      <c r="R132" s="7">
        <v>9.11</v>
      </c>
      <c r="S132" s="5">
        <v>8520.1274999999987</v>
      </c>
      <c r="T132" s="8">
        <v>0.53</v>
      </c>
      <c r="U132" s="5">
        <v>148.70474999999999</v>
      </c>
      <c r="AL132" s="5" t="str">
        <f t="shared" si="18"/>
        <v/>
      </c>
      <c r="AN132" s="5" t="str">
        <f t="shared" si="19"/>
        <v/>
      </c>
      <c r="AP132" s="5" t="str">
        <f t="shared" si="20"/>
        <v/>
      </c>
      <c r="AS132" s="5">
        <f t="shared" ref="AS132:AS158" si="23">SUM(O132,Q132,S132,U132,W132,Y132,AA132,AC132,AF132,AH132,AJ132)</f>
        <v>14117.552249999999</v>
      </c>
      <c r="AT132" s="11">
        <f t="shared" si="21"/>
        <v>0.39522031045163691</v>
      </c>
      <c r="AU132" s="5">
        <f t="shared" si="22"/>
        <v>395.22031045163692</v>
      </c>
    </row>
    <row r="133" spans="1:47" x14ac:dyDescent="0.3">
      <c r="A133" s="1" t="s">
        <v>247</v>
      </c>
      <c r="B133" s="1" t="s">
        <v>248</v>
      </c>
      <c r="C133" s="1" t="s">
        <v>97</v>
      </c>
      <c r="D133" s="1" t="s">
        <v>60</v>
      </c>
      <c r="E133" s="1" t="s">
        <v>84</v>
      </c>
      <c r="F133" s="1" t="s">
        <v>249</v>
      </c>
      <c r="G133" s="1" t="s">
        <v>250</v>
      </c>
      <c r="H133" s="1" t="s">
        <v>56</v>
      </c>
      <c r="I133" s="2">
        <v>82.540000915527344</v>
      </c>
      <c r="J133" s="2">
        <v>22.21</v>
      </c>
      <c r="K133" s="2">
        <f t="shared" ref="K133:K141" si="24">SUM(N133,P133,R133,T133,V133,X133,Z133,AB133,AE133,AG133,AI133)</f>
        <v>13.540000000000001</v>
      </c>
      <c r="L133" s="2">
        <f t="shared" ref="L133:L141" si="25">SUM(M133,AD133,AK133,AM133,AO133,AQ133,AR133)</f>
        <v>0</v>
      </c>
      <c r="P133" s="6">
        <v>3.48</v>
      </c>
      <c r="Q133" s="5">
        <v>4064.64</v>
      </c>
      <c r="R133" s="7">
        <v>10.06</v>
      </c>
      <c r="S133" s="5">
        <v>6272.4100000000008</v>
      </c>
      <c r="AL133" s="5" t="str">
        <f t="shared" ref="AL133:AL141" si="26">IF(AK133&gt;0,AK133*$AL$1,"")</f>
        <v/>
      </c>
      <c r="AN133" s="5" t="str">
        <f t="shared" ref="AN133:AN141" si="27">IF(AM133&gt;0,AM133*$AN$1,"")</f>
        <v/>
      </c>
      <c r="AP133" s="5" t="str">
        <f t="shared" ref="AP133:AP141" si="28">IF(AO133&gt;0,AO133*$AP$1,"")</f>
        <v/>
      </c>
      <c r="AS133" s="5">
        <f t="shared" si="23"/>
        <v>10337.050000000001</v>
      </c>
      <c r="AT133" s="11">
        <f t="shared" si="21"/>
        <v>0.28938530120574513</v>
      </c>
      <c r="AU133" s="5">
        <f t="shared" si="22"/>
        <v>289.38530120574512</v>
      </c>
    </row>
    <row r="134" spans="1:47" x14ac:dyDescent="0.3">
      <c r="A134" s="1" t="s">
        <v>247</v>
      </c>
      <c r="B134" s="1" t="s">
        <v>248</v>
      </c>
      <c r="C134" s="1" t="s">
        <v>97</v>
      </c>
      <c r="D134" s="1" t="s">
        <v>60</v>
      </c>
      <c r="E134" s="1" t="s">
        <v>53</v>
      </c>
      <c r="F134" s="1" t="s">
        <v>249</v>
      </c>
      <c r="G134" s="1" t="s">
        <v>250</v>
      </c>
      <c r="H134" s="1" t="s">
        <v>56</v>
      </c>
      <c r="I134" s="2">
        <v>82.540000915527344</v>
      </c>
      <c r="J134" s="2">
        <v>40.68</v>
      </c>
      <c r="K134" s="2">
        <f t="shared" si="24"/>
        <v>7.91</v>
      </c>
      <c r="L134" s="2">
        <f t="shared" si="25"/>
        <v>0</v>
      </c>
      <c r="R134" s="7">
        <v>7.91</v>
      </c>
      <c r="S134" s="5">
        <v>4931.8850000000002</v>
      </c>
      <c r="AL134" s="5" t="str">
        <f t="shared" si="26"/>
        <v/>
      </c>
      <c r="AN134" s="5" t="str">
        <f t="shared" si="27"/>
        <v/>
      </c>
      <c r="AP134" s="5" t="str">
        <f t="shared" si="28"/>
        <v/>
      </c>
      <c r="AS134" s="5">
        <f t="shared" si="23"/>
        <v>4931.8850000000002</v>
      </c>
      <c r="AT134" s="11">
        <f t="shared" si="21"/>
        <v>0.13806792326989772</v>
      </c>
      <c r="AU134" s="5">
        <f t="shared" si="22"/>
        <v>138.0679232698977</v>
      </c>
    </row>
    <row r="135" spans="1:47" x14ac:dyDescent="0.3">
      <c r="A135" s="1" t="s">
        <v>247</v>
      </c>
      <c r="B135" s="1" t="s">
        <v>248</v>
      </c>
      <c r="C135" s="1" t="s">
        <v>97</v>
      </c>
      <c r="D135" s="1" t="s">
        <v>60</v>
      </c>
      <c r="E135" s="1" t="s">
        <v>85</v>
      </c>
      <c r="F135" s="1" t="s">
        <v>249</v>
      </c>
      <c r="G135" s="1" t="s">
        <v>250</v>
      </c>
      <c r="H135" s="1" t="s">
        <v>56</v>
      </c>
      <c r="I135" s="2">
        <v>82.540000915527344</v>
      </c>
      <c r="J135" s="2">
        <v>0.04</v>
      </c>
      <c r="K135" s="2">
        <f t="shared" si="24"/>
        <v>0.04</v>
      </c>
      <c r="L135" s="2">
        <f t="shared" si="25"/>
        <v>0</v>
      </c>
      <c r="P135" s="6">
        <v>0.03</v>
      </c>
      <c r="Q135" s="5">
        <v>35.04</v>
      </c>
      <c r="R135" s="7">
        <v>0.01</v>
      </c>
      <c r="S135" s="5">
        <v>6.2350000000000003</v>
      </c>
      <c r="AL135" s="5" t="str">
        <f t="shared" si="26"/>
        <v/>
      </c>
      <c r="AN135" s="5" t="str">
        <f t="shared" si="27"/>
        <v/>
      </c>
      <c r="AP135" s="5" t="str">
        <f t="shared" si="28"/>
        <v/>
      </c>
      <c r="AS135" s="5">
        <f t="shared" si="23"/>
        <v>41.274999999999999</v>
      </c>
      <c r="AT135" s="11">
        <f t="shared" si="21"/>
        <v>1.1554919737514211E-3</v>
      </c>
      <c r="AU135" s="5">
        <f t="shared" si="22"/>
        <v>1.1554919737514211</v>
      </c>
    </row>
    <row r="136" spans="1:47" x14ac:dyDescent="0.3">
      <c r="A136" s="1" t="s">
        <v>251</v>
      </c>
      <c r="B136" s="1" t="s">
        <v>252</v>
      </c>
      <c r="C136" s="1" t="s">
        <v>253</v>
      </c>
      <c r="D136" s="1" t="s">
        <v>234</v>
      </c>
      <c r="E136" s="1" t="s">
        <v>84</v>
      </c>
      <c r="F136" s="1" t="s">
        <v>249</v>
      </c>
      <c r="G136" s="1" t="s">
        <v>250</v>
      </c>
      <c r="H136" s="1" t="s">
        <v>56</v>
      </c>
      <c r="I136" s="2">
        <v>8.5299997329711914</v>
      </c>
      <c r="J136" s="2">
        <v>7.93</v>
      </c>
      <c r="K136" s="2">
        <f t="shared" si="24"/>
        <v>3.21</v>
      </c>
      <c r="L136" s="2">
        <f t="shared" si="25"/>
        <v>0</v>
      </c>
      <c r="P136" s="6">
        <v>0.62</v>
      </c>
      <c r="Q136" s="5">
        <v>724.16</v>
      </c>
      <c r="R136" s="7">
        <v>2.59</v>
      </c>
      <c r="S136" s="5">
        <v>1614.865</v>
      </c>
      <c r="AL136" s="5" t="str">
        <f t="shared" si="26"/>
        <v/>
      </c>
      <c r="AN136" s="5" t="str">
        <f t="shared" si="27"/>
        <v/>
      </c>
      <c r="AP136" s="5" t="str">
        <f t="shared" si="28"/>
        <v/>
      </c>
      <c r="AS136" s="5">
        <f t="shared" si="23"/>
        <v>2339.0250000000001</v>
      </c>
      <c r="AT136" s="11">
        <f t="shared" si="21"/>
        <v>6.5480911299913208E-2</v>
      </c>
      <c r="AU136" s="5">
        <f t="shared" si="22"/>
        <v>65.480911299913203</v>
      </c>
    </row>
    <row r="137" spans="1:47" x14ac:dyDescent="0.3">
      <c r="A137" s="1" t="s">
        <v>254</v>
      </c>
      <c r="B137" s="1" t="s">
        <v>255</v>
      </c>
      <c r="C137" s="1" t="s">
        <v>256</v>
      </c>
      <c r="D137" s="1" t="s">
        <v>119</v>
      </c>
      <c r="E137" s="1" t="s">
        <v>154</v>
      </c>
      <c r="F137" s="1" t="s">
        <v>249</v>
      </c>
      <c r="G137" s="1" t="s">
        <v>250</v>
      </c>
      <c r="H137" s="1" t="s">
        <v>56</v>
      </c>
      <c r="I137" s="2">
        <v>73.629997253417969</v>
      </c>
      <c r="J137" s="2">
        <v>27.53</v>
      </c>
      <c r="K137" s="2">
        <f t="shared" si="24"/>
        <v>3.34</v>
      </c>
      <c r="L137" s="2">
        <f t="shared" si="25"/>
        <v>0</v>
      </c>
      <c r="R137" s="7">
        <v>3.34</v>
      </c>
      <c r="S137" s="5">
        <v>2082.4899999999998</v>
      </c>
      <c r="AL137" s="5" t="str">
        <f t="shared" si="26"/>
        <v/>
      </c>
      <c r="AN137" s="5" t="str">
        <f t="shared" si="27"/>
        <v/>
      </c>
      <c r="AP137" s="5" t="str">
        <f t="shared" si="28"/>
        <v/>
      </c>
      <c r="AS137" s="5">
        <f t="shared" si="23"/>
        <v>2082.4899999999998</v>
      </c>
      <c r="AT137" s="11">
        <f t="shared" si="21"/>
        <v>5.8299224237858188E-2</v>
      </c>
      <c r="AU137" s="5">
        <f t="shared" si="22"/>
        <v>58.299224237858191</v>
      </c>
    </row>
    <row r="138" spans="1:47" x14ac:dyDescent="0.3">
      <c r="A138" s="1" t="s">
        <v>257</v>
      </c>
      <c r="B138" s="1" t="s">
        <v>255</v>
      </c>
      <c r="C138" s="1" t="s">
        <v>256</v>
      </c>
      <c r="D138" s="1" t="s">
        <v>119</v>
      </c>
      <c r="E138" s="1" t="s">
        <v>53</v>
      </c>
      <c r="F138" s="1" t="s">
        <v>249</v>
      </c>
      <c r="G138" s="1" t="s">
        <v>250</v>
      </c>
      <c r="H138" s="1" t="s">
        <v>56</v>
      </c>
      <c r="I138" s="2">
        <v>73.629997253417969</v>
      </c>
      <c r="J138" s="2">
        <v>7.0000000000000007E-2</v>
      </c>
      <c r="K138" s="2">
        <f t="shared" si="24"/>
        <v>0.03</v>
      </c>
      <c r="L138" s="2">
        <f t="shared" si="25"/>
        <v>0</v>
      </c>
      <c r="R138" s="7">
        <v>0.03</v>
      </c>
      <c r="S138" s="5">
        <v>18.704999999999998</v>
      </c>
      <c r="AL138" s="5" t="str">
        <f t="shared" si="26"/>
        <v/>
      </c>
      <c r="AN138" s="5" t="str">
        <f t="shared" si="27"/>
        <v/>
      </c>
      <c r="AP138" s="5" t="str">
        <f t="shared" si="28"/>
        <v/>
      </c>
      <c r="AS138" s="5">
        <f t="shared" si="23"/>
        <v>18.704999999999998</v>
      </c>
      <c r="AT138" s="11">
        <f t="shared" si="21"/>
        <v>5.2364572668734907E-4</v>
      </c>
      <c r="AU138" s="5">
        <f t="shared" si="22"/>
        <v>0.52364572668734899</v>
      </c>
    </row>
    <row r="139" spans="1:47" x14ac:dyDescent="0.3">
      <c r="A139" s="1" t="s">
        <v>257</v>
      </c>
      <c r="B139" s="1" t="s">
        <v>255</v>
      </c>
      <c r="C139" s="1" t="s">
        <v>256</v>
      </c>
      <c r="D139" s="1" t="s">
        <v>119</v>
      </c>
      <c r="E139" s="1" t="s">
        <v>85</v>
      </c>
      <c r="F139" s="1" t="s">
        <v>249</v>
      </c>
      <c r="G139" s="1" t="s">
        <v>250</v>
      </c>
      <c r="H139" s="1" t="s">
        <v>56</v>
      </c>
      <c r="I139" s="2">
        <v>73.629997253417969</v>
      </c>
      <c r="J139" s="2">
        <v>30.17</v>
      </c>
      <c r="K139" s="2">
        <f t="shared" si="24"/>
        <v>29.13</v>
      </c>
      <c r="L139" s="2">
        <f t="shared" si="25"/>
        <v>0</v>
      </c>
      <c r="P139" s="6">
        <v>6.82</v>
      </c>
      <c r="Q139" s="5">
        <v>7965.76</v>
      </c>
      <c r="R139" s="7">
        <v>22.31</v>
      </c>
      <c r="S139" s="5">
        <v>13910.285</v>
      </c>
      <c r="AL139" s="5" t="str">
        <f t="shared" si="26"/>
        <v/>
      </c>
      <c r="AN139" s="5" t="str">
        <f t="shared" si="27"/>
        <v/>
      </c>
      <c r="AP139" s="5" t="str">
        <f t="shared" si="28"/>
        <v/>
      </c>
      <c r="AS139" s="5">
        <f t="shared" si="23"/>
        <v>21876.044999999998</v>
      </c>
      <c r="AT139" s="11">
        <f t="shared" si="21"/>
        <v>0.61241900460145138</v>
      </c>
      <c r="AU139" s="5">
        <f t="shared" si="22"/>
        <v>612.41900460145143</v>
      </c>
    </row>
    <row r="140" spans="1:47" x14ac:dyDescent="0.3">
      <c r="A140" s="1" t="s">
        <v>257</v>
      </c>
      <c r="B140" s="1" t="s">
        <v>255</v>
      </c>
      <c r="C140" s="1" t="s">
        <v>256</v>
      </c>
      <c r="D140" s="1" t="s">
        <v>119</v>
      </c>
      <c r="E140" s="1" t="s">
        <v>154</v>
      </c>
      <c r="F140" s="1" t="s">
        <v>249</v>
      </c>
      <c r="G140" s="1" t="s">
        <v>250</v>
      </c>
      <c r="H140" s="1" t="s">
        <v>56</v>
      </c>
      <c r="I140" s="2">
        <v>73.629997253417969</v>
      </c>
      <c r="J140" s="2">
        <v>0.42</v>
      </c>
      <c r="K140" s="2">
        <f t="shared" si="24"/>
        <v>0.25</v>
      </c>
      <c r="L140" s="2">
        <f t="shared" si="25"/>
        <v>0</v>
      </c>
      <c r="R140" s="7">
        <v>0.25</v>
      </c>
      <c r="S140" s="5">
        <v>155.875</v>
      </c>
      <c r="AL140" s="5" t="str">
        <f t="shared" si="26"/>
        <v/>
      </c>
      <c r="AN140" s="5" t="str">
        <f t="shared" si="27"/>
        <v/>
      </c>
      <c r="AP140" s="5" t="str">
        <f t="shared" si="28"/>
        <v/>
      </c>
      <c r="AS140" s="5">
        <f t="shared" si="23"/>
        <v>155.875</v>
      </c>
      <c r="AT140" s="11">
        <f t="shared" si="21"/>
        <v>4.3637143890612419E-3</v>
      </c>
      <c r="AU140" s="5">
        <f t="shared" si="22"/>
        <v>4.3637143890612418</v>
      </c>
    </row>
    <row r="141" spans="1:47" x14ac:dyDescent="0.3">
      <c r="A141" s="1" t="s">
        <v>257</v>
      </c>
      <c r="B141" s="1" t="s">
        <v>255</v>
      </c>
      <c r="C141" s="1" t="s">
        <v>256</v>
      </c>
      <c r="D141" s="1" t="s">
        <v>119</v>
      </c>
      <c r="E141" s="1" t="s">
        <v>86</v>
      </c>
      <c r="F141" s="1" t="s">
        <v>249</v>
      </c>
      <c r="G141" s="1" t="s">
        <v>250</v>
      </c>
      <c r="H141" s="1" t="s">
        <v>56</v>
      </c>
      <c r="I141" s="2">
        <v>73.629997253417969</v>
      </c>
      <c r="J141" s="2">
        <v>40.659999999999997</v>
      </c>
      <c r="K141" s="2">
        <f t="shared" si="24"/>
        <v>8.42</v>
      </c>
      <c r="L141" s="2">
        <f t="shared" si="25"/>
        <v>0</v>
      </c>
      <c r="R141" s="7">
        <v>8.42</v>
      </c>
      <c r="S141" s="5">
        <v>5249.87</v>
      </c>
      <c r="AL141" s="5" t="str">
        <f t="shared" si="26"/>
        <v/>
      </c>
      <c r="AN141" s="5" t="str">
        <f t="shared" si="27"/>
        <v/>
      </c>
      <c r="AP141" s="5" t="str">
        <f t="shared" si="28"/>
        <v/>
      </c>
      <c r="AS141" s="5">
        <f t="shared" si="23"/>
        <v>5249.87</v>
      </c>
      <c r="AT141" s="11">
        <f t="shared" si="21"/>
        <v>0.14696990062358264</v>
      </c>
      <c r="AU141" s="5">
        <f t="shared" si="22"/>
        <v>146.96990062358265</v>
      </c>
    </row>
    <row r="142" spans="1:47" x14ac:dyDescent="0.3">
      <c r="A142" s="1" t="s">
        <v>172</v>
      </c>
      <c r="B142" s="1" t="s">
        <v>173</v>
      </c>
      <c r="C142" s="1" t="s">
        <v>167</v>
      </c>
      <c r="D142" s="1" t="s">
        <v>111</v>
      </c>
      <c r="E142" s="1" t="s">
        <v>61</v>
      </c>
      <c r="F142" s="1" t="s">
        <v>159</v>
      </c>
      <c r="G142" s="1" t="s">
        <v>55</v>
      </c>
      <c r="H142" s="1" t="s">
        <v>104</v>
      </c>
      <c r="I142" s="2">
        <v>149.36000000000001</v>
      </c>
      <c r="J142" s="2">
        <v>42.5</v>
      </c>
      <c r="K142" s="2">
        <v>42.5</v>
      </c>
      <c r="L142" s="2">
        <v>0</v>
      </c>
      <c r="N142" s="4">
        <v>0.01</v>
      </c>
      <c r="O142" s="5">
        <v>17.581250000000001</v>
      </c>
      <c r="P142" s="6">
        <v>12.64</v>
      </c>
      <c r="Q142" s="5">
        <v>18454.400000000001</v>
      </c>
      <c r="R142" s="7">
        <v>23.74</v>
      </c>
      <c r="S142" s="5">
        <v>18502.362499999999</v>
      </c>
      <c r="T142" s="8">
        <v>6.11</v>
      </c>
      <c r="U142" s="5">
        <v>1428.5943749999999</v>
      </c>
      <c r="AL142" s="5" t="s">
        <v>267</v>
      </c>
      <c r="AN142" s="5" t="s">
        <v>267</v>
      </c>
      <c r="AP142" s="5" t="s">
        <v>267</v>
      </c>
      <c r="AS142" s="5">
        <f t="shared" si="23"/>
        <v>38402.938125000001</v>
      </c>
      <c r="AT142" s="11">
        <f t="shared" si="21"/>
        <v>1.0750887164605682</v>
      </c>
      <c r="AU142" s="5">
        <f t="shared" si="22"/>
        <v>1075.0887164605683</v>
      </c>
    </row>
    <row r="143" spans="1:47" x14ac:dyDescent="0.3">
      <c r="A143" s="1" t="s">
        <v>172</v>
      </c>
      <c r="B143" s="1" t="s">
        <v>173</v>
      </c>
      <c r="C143" s="1" t="s">
        <v>167</v>
      </c>
      <c r="D143" s="1" t="s">
        <v>111</v>
      </c>
      <c r="E143" s="1" t="s">
        <v>74</v>
      </c>
      <c r="F143" s="1" t="s">
        <v>159</v>
      </c>
      <c r="G143" s="1" t="s">
        <v>55</v>
      </c>
      <c r="H143" s="1" t="s">
        <v>104</v>
      </c>
      <c r="I143" s="2">
        <v>149.36000000000001</v>
      </c>
      <c r="J143" s="2">
        <v>42.69</v>
      </c>
      <c r="K143" s="2">
        <v>42.69</v>
      </c>
      <c r="L143" s="2">
        <v>0</v>
      </c>
      <c r="P143" s="6">
        <v>13.04</v>
      </c>
      <c r="Q143" s="5">
        <v>19038.400000000001</v>
      </c>
      <c r="R143" s="7">
        <v>29.42</v>
      </c>
      <c r="S143" s="5">
        <v>22929.212500000001</v>
      </c>
      <c r="T143" s="8">
        <v>0.23</v>
      </c>
      <c r="U143" s="5">
        <v>53.776874999999997</v>
      </c>
      <c r="AL143" s="5" t="s">
        <v>267</v>
      </c>
      <c r="AN143" s="5" t="s">
        <v>267</v>
      </c>
      <c r="AP143" s="5" t="s">
        <v>267</v>
      </c>
      <c r="AS143" s="5">
        <f t="shared" si="23"/>
        <v>42021.389375000006</v>
      </c>
      <c r="AT143" s="11">
        <f t="shared" si="21"/>
        <v>1.1763871144444762</v>
      </c>
      <c r="AU143" s="5">
        <f t="shared" si="22"/>
        <v>1176.3871144444763</v>
      </c>
    </row>
    <row r="144" spans="1:47" x14ac:dyDescent="0.3">
      <c r="A144" s="1" t="s">
        <v>177</v>
      </c>
      <c r="B144" s="1" t="s">
        <v>178</v>
      </c>
      <c r="C144" s="1" t="s">
        <v>179</v>
      </c>
      <c r="D144" s="1" t="s">
        <v>180</v>
      </c>
      <c r="E144" s="1" t="s">
        <v>114</v>
      </c>
      <c r="F144" s="1" t="s">
        <v>159</v>
      </c>
      <c r="G144" s="1" t="s">
        <v>55</v>
      </c>
      <c r="H144" s="1" t="s">
        <v>104</v>
      </c>
      <c r="I144" s="2">
        <v>80</v>
      </c>
      <c r="J144" s="2">
        <v>42.17</v>
      </c>
      <c r="K144" s="2">
        <v>42.17</v>
      </c>
      <c r="L144" s="2">
        <v>0</v>
      </c>
      <c r="N144" s="4">
        <v>0.62</v>
      </c>
      <c r="O144" s="5">
        <v>1090.0374999999999</v>
      </c>
      <c r="P144" s="6">
        <v>20.63</v>
      </c>
      <c r="Q144" s="5">
        <v>30119.8</v>
      </c>
      <c r="R144" s="7">
        <v>15.93</v>
      </c>
      <c r="S144" s="5">
        <v>12415.44375</v>
      </c>
      <c r="T144" s="8">
        <v>4.99</v>
      </c>
      <c r="U144" s="5">
        <v>1166.724375</v>
      </c>
      <c r="AL144" s="5" t="s">
        <v>267</v>
      </c>
      <c r="AN144" s="5" t="s">
        <v>267</v>
      </c>
      <c r="AP144" s="5" t="s">
        <v>267</v>
      </c>
      <c r="AS144" s="5">
        <f t="shared" si="23"/>
        <v>44792.005624999998</v>
      </c>
      <c r="AT144" s="11">
        <f t="shared" si="21"/>
        <v>1.25395040552189</v>
      </c>
      <c r="AU144" s="5">
        <f t="shared" si="22"/>
        <v>1253.9504055218899</v>
      </c>
    </row>
    <row r="145" spans="1:47" x14ac:dyDescent="0.3">
      <c r="A145" s="1" t="s">
        <v>195</v>
      </c>
      <c r="B145" s="1" t="s">
        <v>196</v>
      </c>
      <c r="C145" s="1" t="s">
        <v>197</v>
      </c>
      <c r="D145" s="1" t="s">
        <v>60</v>
      </c>
      <c r="E145" s="1" t="s">
        <v>61</v>
      </c>
      <c r="F145" s="1" t="s">
        <v>185</v>
      </c>
      <c r="G145" s="1" t="s">
        <v>55</v>
      </c>
      <c r="H145" s="1" t="s">
        <v>104</v>
      </c>
      <c r="I145" s="2">
        <v>200</v>
      </c>
      <c r="J145" s="2">
        <v>42.14</v>
      </c>
      <c r="K145" s="2">
        <v>42.14</v>
      </c>
      <c r="L145" s="2">
        <v>0</v>
      </c>
      <c r="P145" s="6">
        <v>15.83</v>
      </c>
      <c r="Q145" s="5">
        <v>23111.8</v>
      </c>
      <c r="R145" s="7">
        <v>23.31</v>
      </c>
      <c r="S145" s="5">
        <v>18167.231250000001</v>
      </c>
      <c r="T145" s="8">
        <v>3</v>
      </c>
      <c r="U145" s="5">
        <v>701.4375</v>
      </c>
      <c r="AL145" s="5" t="s">
        <v>267</v>
      </c>
      <c r="AN145" s="5" t="s">
        <v>267</v>
      </c>
      <c r="AP145" s="5" t="s">
        <v>267</v>
      </c>
      <c r="AS145" s="5">
        <f t="shared" si="23"/>
        <v>41980.46875</v>
      </c>
      <c r="AT145" s="11">
        <f t="shared" si="21"/>
        <v>1.1752415431846723</v>
      </c>
      <c r="AU145" s="5">
        <f t="shared" si="22"/>
        <v>1175.2415431846723</v>
      </c>
    </row>
    <row r="146" spans="1:47" x14ac:dyDescent="0.3">
      <c r="B146" s="29" t="s">
        <v>265</v>
      </c>
    </row>
    <row r="147" spans="1:47" x14ac:dyDescent="0.3">
      <c r="B147" s="1" t="s">
        <v>262</v>
      </c>
      <c r="C147" s="1" t="s">
        <v>272</v>
      </c>
      <c r="D147" s="1" t="s">
        <v>273</v>
      </c>
      <c r="E147" s="1" t="s">
        <v>68</v>
      </c>
      <c r="F147" s="1" t="s">
        <v>206</v>
      </c>
      <c r="G147" s="1" t="s">
        <v>55</v>
      </c>
      <c r="H147" s="1" t="s">
        <v>104</v>
      </c>
      <c r="J147" s="2">
        <v>0.78</v>
      </c>
      <c r="K147" s="2">
        <f t="shared" ref="K147:K148" si="29">SUM(N147,P147,R147,T147,V147,X147,Z147,AB147,AE147,AG147,AI147)</f>
        <v>4.78</v>
      </c>
      <c r="L147" s="2">
        <f t="shared" ref="L147:L149" si="30">SUM(M147,AD147,AK147,AM147,AO147,AQ147,AR147)</f>
        <v>0</v>
      </c>
      <c r="AG147" s="9">
        <v>4.78</v>
      </c>
      <c r="AH147" s="5">
        <v>4466.43</v>
      </c>
      <c r="AL147" s="5" t="str">
        <f t="shared" ref="AL147:AL148" si="31">IF(AK147&gt;0,AK147*$AL$1,"")</f>
        <v/>
      </c>
      <c r="AN147" s="5" t="str">
        <f t="shared" ref="AN147:AN148" si="32">IF(AM147&gt;0,AM147*$AN$1,"")</f>
        <v/>
      </c>
      <c r="AP147" s="5" t="str">
        <f t="shared" ref="AP147:AP148" si="33">IF(AO147&gt;0,AO147*$AP$1,"")</f>
        <v/>
      </c>
      <c r="AS147" s="5">
        <f t="shared" si="23"/>
        <v>4466.43</v>
      </c>
      <c r="AT147" s="11">
        <f t="shared" si="21"/>
        <v>0.12503752916590091</v>
      </c>
      <c r="AU147" s="5">
        <f t="shared" si="22"/>
        <v>125.03752916590092</v>
      </c>
    </row>
    <row r="148" spans="1:47" x14ac:dyDescent="0.3">
      <c r="B148" s="1" t="s">
        <v>261</v>
      </c>
      <c r="C148" s="1" t="s">
        <v>272</v>
      </c>
      <c r="D148" s="1" t="s">
        <v>273</v>
      </c>
      <c r="E148" s="1" t="s">
        <v>66</v>
      </c>
      <c r="F148" s="1" t="s">
        <v>54</v>
      </c>
      <c r="G148" s="1" t="s">
        <v>55</v>
      </c>
      <c r="H148" s="1" t="s">
        <v>56</v>
      </c>
      <c r="J148" s="2">
        <v>1.66</v>
      </c>
      <c r="K148" s="2">
        <f t="shared" si="29"/>
        <v>28.2</v>
      </c>
      <c r="L148" s="2">
        <f t="shared" si="30"/>
        <v>0</v>
      </c>
      <c r="AG148" s="9">
        <v>28.2</v>
      </c>
      <c r="AH148" s="5">
        <v>34598.5</v>
      </c>
      <c r="AL148" s="5" t="str">
        <f t="shared" si="31"/>
        <v/>
      </c>
      <c r="AN148" s="5" t="str">
        <f t="shared" si="32"/>
        <v/>
      </c>
      <c r="AP148" s="5" t="str">
        <f t="shared" si="33"/>
        <v/>
      </c>
      <c r="AS148" s="5">
        <f t="shared" si="23"/>
        <v>34598.5</v>
      </c>
      <c r="AT148" s="11">
        <f t="shared" si="21"/>
        <v>0.96858362335163029</v>
      </c>
      <c r="AU148" s="5">
        <f t="shared" si="22"/>
        <v>968.58362335163031</v>
      </c>
    </row>
    <row r="149" spans="1:47" x14ac:dyDescent="0.3">
      <c r="B149" s="1" t="s">
        <v>263</v>
      </c>
      <c r="C149" s="1" t="s">
        <v>272</v>
      </c>
      <c r="D149" s="1" t="s">
        <v>273</v>
      </c>
      <c r="E149" s="1" t="s">
        <v>120</v>
      </c>
      <c r="F149" s="1" t="s">
        <v>206</v>
      </c>
      <c r="G149" s="1" t="s">
        <v>55</v>
      </c>
      <c r="H149" s="1" t="s">
        <v>104</v>
      </c>
      <c r="J149" s="2">
        <v>1.55</v>
      </c>
      <c r="K149" s="2">
        <f t="shared" ref="K149" si="34">SUM(N149,P149,R149,T149,V149,X149,Z149,AB149,AE149,AG149,AI149)</f>
        <v>5.83</v>
      </c>
      <c r="L149" s="2">
        <f t="shared" si="30"/>
        <v>0</v>
      </c>
      <c r="AG149" s="9">
        <v>5.83</v>
      </c>
      <c r="AH149" s="5">
        <v>5447.55</v>
      </c>
      <c r="AL149" s="5" t="str">
        <f t="shared" ref="AL149" si="35">IF(AK149&gt;0,AK149*$AL$1,"")</f>
        <v/>
      </c>
      <c r="AN149" s="5" t="str">
        <f t="shared" ref="AN149" si="36">IF(AM149&gt;0,AM149*$AN$1,"")</f>
        <v/>
      </c>
      <c r="AP149" s="5" t="str">
        <f t="shared" ref="AP149" si="37">IF(AO149&gt;0,AO149*$AP$1,"")</f>
        <v/>
      </c>
      <c r="AS149" s="5">
        <f t="shared" si="23"/>
        <v>5447.55</v>
      </c>
      <c r="AT149" s="11">
        <f t="shared" si="21"/>
        <v>0.15250394431519212</v>
      </c>
      <c r="AU149" s="5">
        <f t="shared" si="22"/>
        <v>152.50394431519211</v>
      </c>
    </row>
    <row r="150" spans="1:47" x14ac:dyDescent="0.3">
      <c r="B150" s="29" t="s">
        <v>268</v>
      </c>
    </row>
    <row r="151" spans="1:47" x14ac:dyDescent="0.3">
      <c r="B151" s="1" t="s">
        <v>246</v>
      </c>
      <c r="C151" s="1" t="s">
        <v>269</v>
      </c>
      <c r="D151" s="1" t="s">
        <v>111</v>
      </c>
      <c r="E151" s="1" t="s">
        <v>77</v>
      </c>
      <c r="F151" s="1" t="s">
        <v>54</v>
      </c>
      <c r="G151" s="1" t="s">
        <v>55</v>
      </c>
      <c r="H151" s="1" t="s">
        <v>56</v>
      </c>
      <c r="J151" s="2">
        <v>0.93</v>
      </c>
      <c r="K151" s="2">
        <f t="shared" ref="K151:K152" si="38">SUM(N151,P151,R151,T151,V151,X151,Z151,AB151,AE151,AG151,AI151)</f>
        <v>0.33</v>
      </c>
      <c r="L151" s="2">
        <f t="shared" ref="L151:L152" si="39">SUM(M151,AD151,AK151,AM151,AO151,AQ151,AR151)</f>
        <v>0</v>
      </c>
      <c r="AG151" s="9">
        <v>0.33</v>
      </c>
      <c r="AH151" s="5">
        <v>616.70400000000006</v>
      </c>
      <c r="AL151" s="5" t="str">
        <f t="shared" ref="AL151:AL152" si="40">IF(AK151&gt;0,AK151*$AL$1,"")</f>
        <v/>
      </c>
      <c r="AN151" s="5" t="str">
        <f t="shared" ref="AN151:AN152" si="41">IF(AM151&gt;0,AM151*$AN$1,"")</f>
        <v/>
      </c>
      <c r="AP151" s="5" t="str">
        <f t="shared" ref="AP151:AP152" si="42">IF(AO151&gt;0,AO151*$AP$1,"")</f>
        <v/>
      </c>
      <c r="AS151" s="5">
        <f t="shared" si="23"/>
        <v>616.70400000000006</v>
      </c>
      <c r="AT151" s="11">
        <f t="shared" si="21"/>
        <v>1.7264603808125899E-2</v>
      </c>
      <c r="AU151" s="5">
        <f t="shared" si="22"/>
        <v>17.264603808125901</v>
      </c>
    </row>
    <row r="152" spans="1:47" x14ac:dyDescent="0.3">
      <c r="B152" s="1" t="s">
        <v>245</v>
      </c>
      <c r="C152" s="1" t="s">
        <v>269</v>
      </c>
      <c r="D152" s="1" t="s">
        <v>111</v>
      </c>
      <c r="E152" s="1" t="s">
        <v>68</v>
      </c>
      <c r="F152" s="1" t="s">
        <v>54</v>
      </c>
      <c r="G152" s="1" t="s">
        <v>55</v>
      </c>
      <c r="H152" s="1" t="s">
        <v>56</v>
      </c>
      <c r="J152" s="2">
        <v>0.98</v>
      </c>
      <c r="K152" s="2">
        <f t="shared" si="38"/>
        <v>5.4</v>
      </c>
      <c r="L152" s="2">
        <f t="shared" si="39"/>
        <v>0</v>
      </c>
      <c r="AG152" s="9">
        <v>5.4</v>
      </c>
      <c r="AH152" s="5">
        <v>6134.34</v>
      </c>
      <c r="AL152" s="5" t="str">
        <f t="shared" si="40"/>
        <v/>
      </c>
      <c r="AN152" s="5" t="str">
        <f t="shared" si="41"/>
        <v/>
      </c>
      <c r="AP152" s="5" t="str">
        <f t="shared" si="42"/>
        <v/>
      </c>
      <c r="AS152" s="5">
        <f t="shared" si="23"/>
        <v>6134.34</v>
      </c>
      <c r="AT152" s="11">
        <f t="shared" si="21"/>
        <v>0.17173060288945591</v>
      </c>
      <c r="AU152" s="5">
        <f t="shared" si="22"/>
        <v>171.73060288945592</v>
      </c>
    </row>
    <row r="153" spans="1:47" x14ac:dyDescent="0.3">
      <c r="B153" s="29" t="s">
        <v>266</v>
      </c>
    </row>
    <row r="154" spans="1:47" x14ac:dyDescent="0.3">
      <c r="B154" s="1" t="s">
        <v>260</v>
      </c>
      <c r="C154" s="1" t="s">
        <v>270</v>
      </c>
      <c r="D154" s="1" t="s">
        <v>271</v>
      </c>
      <c r="E154" s="1" t="s">
        <v>69</v>
      </c>
      <c r="F154" s="1" t="s">
        <v>113</v>
      </c>
      <c r="G154" s="1" t="s">
        <v>55</v>
      </c>
      <c r="H154" s="1" t="s">
        <v>104</v>
      </c>
      <c r="J154" s="2">
        <v>1.07</v>
      </c>
      <c r="K154" s="2">
        <f t="shared" ref="K154:K156" si="43">SUM(N154,P154,R154,T154,V154,X154,Z154,AB154,AE154,AG154,AI154)</f>
        <v>9.92</v>
      </c>
      <c r="L154" s="2">
        <f t="shared" ref="L154:L156" si="44">SUM(M154,AD154,AK154,AM154,AO154,AQ154,AR154)</f>
        <v>0</v>
      </c>
      <c r="AG154" s="9">
        <v>9.92</v>
      </c>
      <c r="AH154" s="5">
        <v>12600.39</v>
      </c>
      <c r="AL154" s="5" t="str">
        <f t="shared" ref="AL154:AL156" si="45">IF(AK154&gt;0,AK154*$AL$1,"")</f>
        <v/>
      </c>
      <c r="AN154" s="5" t="str">
        <f t="shared" ref="AN154:AN156" si="46">IF(AM154&gt;0,AM154*$AN$1,"")</f>
        <v/>
      </c>
      <c r="AP154" s="5" t="str">
        <f t="shared" ref="AP154:AP156" si="47">IF(AO154&gt;0,AO154*$AP$1,"")</f>
        <v/>
      </c>
      <c r="AS154" s="5">
        <f t="shared" si="23"/>
        <v>12600.39</v>
      </c>
      <c r="AT154" s="11">
        <f t="shared" si="21"/>
        <v>0.35274741395851406</v>
      </c>
      <c r="AU154" s="5">
        <f t="shared" ref="AU154:AU156" si="48">(AT154/100)*$AU$1</f>
        <v>352.74741395851402</v>
      </c>
    </row>
    <row r="155" spans="1:47" x14ac:dyDescent="0.3">
      <c r="B155" s="1" t="s">
        <v>259</v>
      </c>
      <c r="C155" s="1" t="s">
        <v>270</v>
      </c>
      <c r="D155" s="1" t="s">
        <v>271</v>
      </c>
      <c r="E155" s="1" t="s">
        <v>75</v>
      </c>
      <c r="F155" s="1" t="s">
        <v>159</v>
      </c>
      <c r="G155" s="1" t="s">
        <v>55</v>
      </c>
      <c r="H155" s="1" t="s">
        <v>104</v>
      </c>
      <c r="J155" s="2">
        <v>0.05</v>
      </c>
      <c r="K155" s="2">
        <f t="shared" si="43"/>
        <v>4.75</v>
      </c>
      <c r="L155" s="2">
        <f t="shared" si="44"/>
        <v>0</v>
      </c>
      <c r="AG155" s="9">
        <v>4.75</v>
      </c>
      <c r="AH155" s="5">
        <v>5090.1400000000003</v>
      </c>
      <c r="AL155" s="5" t="str">
        <f t="shared" si="45"/>
        <v/>
      </c>
      <c r="AN155" s="5" t="str">
        <f t="shared" si="46"/>
        <v/>
      </c>
      <c r="AP155" s="5" t="str">
        <f t="shared" si="47"/>
        <v/>
      </c>
      <c r="AS155" s="5">
        <f t="shared" si="23"/>
        <v>5090.1400000000003</v>
      </c>
      <c r="AT155" s="11">
        <f t="shared" si="21"/>
        <v>0.14249826566374463</v>
      </c>
      <c r="AU155" s="5">
        <f t="shared" si="48"/>
        <v>142.49826566374463</v>
      </c>
    </row>
    <row r="156" spans="1:47" x14ac:dyDescent="0.3">
      <c r="B156" s="1" t="s">
        <v>258</v>
      </c>
      <c r="C156" s="1" t="s">
        <v>270</v>
      </c>
      <c r="D156" s="1" t="s">
        <v>271</v>
      </c>
      <c r="E156" s="1" t="s">
        <v>112</v>
      </c>
      <c r="F156" s="1" t="s">
        <v>103</v>
      </c>
      <c r="G156" s="1" t="s">
        <v>55</v>
      </c>
      <c r="H156" s="1" t="s">
        <v>104</v>
      </c>
      <c r="J156" s="2">
        <v>0.9</v>
      </c>
      <c r="K156" s="2">
        <f t="shared" si="43"/>
        <v>9.32</v>
      </c>
      <c r="L156" s="2">
        <f t="shared" si="44"/>
        <v>0</v>
      </c>
      <c r="AG156" s="9">
        <v>9.32</v>
      </c>
      <c r="AH156" s="5">
        <v>10878.75</v>
      </c>
      <c r="AL156" s="5" t="str">
        <f t="shared" si="45"/>
        <v/>
      </c>
      <c r="AN156" s="5" t="str">
        <f t="shared" si="46"/>
        <v/>
      </c>
      <c r="AP156" s="5" t="str">
        <f t="shared" si="47"/>
        <v/>
      </c>
      <c r="AS156" s="5">
        <f t="shared" si="23"/>
        <v>10878.75</v>
      </c>
      <c r="AT156" s="11">
        <f t="shared" si="21"/>
        <v>0.30455017103448268</v>
      </c>
      <c r="AU156" s="5">
        <f t="shared" si="48"/>
        <v>304.55017103448267</v>
      </c>
    </row>
    <row r="157" spans="1:47" x14ac:dyDescent="0.3">
      <c r="B157" s="1" t="s">
        <v>246</v>
      </c>
      <c r="C157" s="1" t="s">
        <v>270</v>
      </c>
      <c r="D157" s="1" t="s">
        <v>271</v>
      </c>
      <c r="E157" s="1" t="s">
        <v>68</v>
      </c>
      <c r="F157" s="1" t="s">
        <v>103</v>
      </c>
      <c r="G157" s="1" t="s">
        <v>55</v>
      </c>
      <c r="H157" s="1" t="s">
        <v>104</v>
      </c>
      <c r="J157" s="2">
        <v>1.1000000000000001</v>
      </c>
      <c r="K157" s="2">
        <f t="shared" ref="K157:K158" si="49">SUM(N157,P157,R157,T157,V157,X157,Z157,AB157,AE157,AG157,AI157)</f>
        <v>16.32</v>
      </c>
      <c r="L157" s="2">
        <f t="shared" ref="L157:L158" si="50">SUM(M157,AD157,AK157,AM157,AO157,AQ157,AR157)</f>
        <v>0</v>
      </c>
      <c r="AG157" s="9">
        <v>16.32</v>
      </c>
      <c r="AH157" s="5">
        <v>20967.939999999999</v>
      </c>
      <c r="AL157" s="5" t="str">
        <f t="shared" ref="AL157:AL158" si="51">IF(AK157&gt;0,AK157*$AL$1,"")</f>
        <v/>
      </c>
      <c r="AN157" s="5" t="str">
        <f t="shared" ref="AN157:AN158" si="52">IF(AM157&gt;0,AM157*$AN$1,"")</f>
        <v/>
      </c>
      <c r="AP157" s="5" t="str">
        <f t="shared" ref="AP157:AP158" si="53">IF(AO157&gt;0,AO157*$AP$1,"")</f>
        <v/>
      </c>
      <c r="AS157" s="5">
        <f t="shared" si="23"/>
        <v>20967.939999999999</v>
      </c>
      <c r="AT157" s="11">
        <f t="shared" si="21"/>
        <v>0.58699664145612052</v>
      </c>
      <c r="AU157" s="5">
        <f t="shared" ref="AU157" si="54">(AT157/100)*$AU$1</f>
        <v>586.99664145612053</v>
      </c>
    </row>
    <row r="158" spans="1:47" ht="15" thickBot="1" x14ac:dyDescent="0.35">
      <c r="B158" s="1" t="s">
        <v>245</v>
      </c>
      <c r="C158" s="1" t="s">
        <v>270</v>
      </c>
      <c r="D158" s="1" t="s">
        <v>271</v>
      </c>
      <c r="E158" s="1" t="s">
        <v>69</v>
      </c>
      <c r="F158" s="1" t="s">
        <v>159</v>
      </c>
      <c r="G158" s="1" t="s">
        <v>55</v>
      </c>
      <c r="H158" s="1" t="s">
        <v>104</v>
      </c>
      <c r="J158" s="2">
        <v>0.95</v>
      </c>
      <c r="K158" s="2">
        <f t="shared" si="49"/>
        <v>16.739999999999998</v>
      </c>
      <c r="L158" s="2">
        <f t="shared" si="50"/>
        <v>0</v>
      </c>
      <c r="AG158" s="9">
        <v>16.739999999999998</v>
      </c>
      <c r="AH158" s="5">
        <v>19257.98</v>
      </c>
      <c r="AL158" s="5" t="str">
        <f t="shared" si="51"/>
        <v/>
      </c>
      <c r="AN158" s="5" t="str">
        <f t="shared" si="52"/>
        <v/>
      </c>
      <c r="AP158" s="5" t="str">
        <f t="shared" si="53"/>
        <v/>
      </c>
      <c r="AS158" s="5">
        <f t="shared" si="23"/>
        <v>19257.98</v>
      </c>
      <c r="AT158" s="11">
        <f>(AS158/$AS$159)*100</f>
        <v>0.53912637966481869</v>
      </c>
      <c r="AU158" s="5">
        <f>(AT158/100)*$AU$1</f>
        <v>539.12637966481873</v>
      </c>
    </row>
    <row r="159" spans="1:47" ht="15" thickTop="1" x14ac:dyDescent="0.3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>
        <f t="shared" ref="K159:AU159" si="55">SUM(K3:K158)</f>
        <v>3498.1000000000004</v>
      </c>
      <c r="L159" s="20">
        <f t="shared" si="55"/>
        <v>67.650000000000006</v>
      </c>
      <c r="M159" s="21">
        <f t="shared" si="55"/>
        <v>18.98</v>
      </c>
      <c r="N159" s="22">
        <f t="shared" si="55"/>
        <v>207.84000000000003</v>
      </c>
      <c r="O159" s="23">
        <f t="shared" si="55"/>
        <v>357011.89499999996</v>
      </c>
      <c r="P159" s="24">
        <f t="shared" si="55"/>
        <v>1256.2999999999997</v>
      </c>
      <c r="Q159" s="23">
        <f t="shared" si="55"/>
        <v>1840414.6799999997</v>
      </c>
      <c r="R159" s="25">
        <f t="shared" si="55"/>
        <v>1498.74</v>
      </c>
      <c r="S159" s="23">
        <f t="shared" si="55"/>
        <v>1171788.7529999996</v>
      </c>
      <c r="T159" s="26">
        <f t="shared" si="55"/>
        <v>298.12000000000012</v>
      </c>
      <c r="U159" s="23">
        <f t="shared" si="55"/>
        <v>70796.554475000012</v>
      </c>
      <c r="V159" s="20">
        <f t="shared" si="55"/>
        <v>0</v>
      </c>
      <c r="W159" s="23">
        <f t="shared" si="55"/>
        <v>0</v>
      </c>
      <c r="X159" s="20">
        <f t="shared" si="55"/>
        <v>0</v>
      </c>
      <c r="Y159" s="23">
        <f t="shared" si="55"/>
        <v>0</v>
      </c>
      <c r="Z159" s="27">
        <f t="shared" si="55"/>
        <v>47.110000000000007</v>
      </c>
      <c r="AA159" s="23">
        <f t="shared" si="55"/>
        <v>4522.4948999999988</v>
      </c>
      <c r="AB159" s="28">
        <f t="shared" si="55"/>
        <v>73.390000000000029</v>
      </c>
      <c r="AC159" s="23">
        <f t="shared" si="55"/>
        <v>6161.6099999999988</v>
      </c>
      <c r="AD159" s="20">
        <f t="shared" si="55"/>
        <v>0</v>
      </c>
      <c r="AE159" s="20">
        <f t="shared" si="55"/>
        <v>15.010000000000002</v>
      </c>
      <c r="AF159" s="23">
        <f t="shared" si="55"/>
        <v>1316.8337000000001</v>
      </c>
      <c r="AG159" s="27">
        <f t="shared" si="55"/>
        <v>101.58999999999999</v>
      </c>
      <c r="AH159" s="23">
        <f t="shared" si="55"/>
        <v>120058.724</v>
      </c>
      <c r="AI159" s="20">
        <f t="shared" si="55"/>
        <v>0</v>
      </c>
      <c r="AJ159" s="23">
        <f t="shared" si="55"/>
        <v>0</v>
      </c>
      <c r="AK159" s="21">
        <f t="shared" si="55"/>
        <v>2.97</v>
      </c>
      <c r="AL159" s="23">
        <f t="shared" si="55"/>
        <v>10029.096000000001</v>
      </c>
      <c r="AM159" s="21">
        <f t="shared" si="55"/>
        <v>14.510000000000002</v>
      </c>
      <c r="AN159" s="23">
        <f t="shared" si="55"/>
        <v>81662.28</v>
      </c>
      <c r="AO159" s="20">
        <f t="shared" si="55"/>
        <v>0</v>
      </c>
      <c r="AP159" s="23">
        <f t="shared" si="55"/>
        <v>0</v>
      </c>
      <c r="AQ159" s="20">
        <f t="shared" si="55"/>
        <v>31.189999999999998</v>
      </c>
      <c r="AR159" s="20">
        <f t="shared" si="55"/>
        <v>0</v>
      </c>
      <c r="AS159" s="23">
        <f t="shared" si="55"/>
        <v>3572071.5450749998</v>
      </c>
      <c r="AT159" s="20">
        <f t="shared" si="55"/>
        <v>99.999999999999986</v>
      </c>
      <c r="AU159" s="23">
        <f t="shared" si="55"/>
        <v>100000.00000000001</v>
      </c>
    </row>
    <row r="162" spans="2:3" x14ac:dyDescent="0.3">
      <c r="B162" s="29" t="s">
        <v>264</v>
      </c>
      <c r="C162" s="1">
        <f>SUM(K159,L159)</f>
        <v>3565.7500000000005</v>
      </c>
    </row>
  </sheetData>
  <autoFilter ref="A2:AU159" xr:uid="{00000000-0001-0000-0000-000000000000}"/>
  <phoneticPr fontId="5" type="noConversion"/>
  <conditionalFormatting sqref="I26:I27 I147:I158">
    <cfRule type="notContainsText" dxfId="3" priority="23" operator="notContains" text="#########">
      <formula>ISERROR(SEARCH("#########",I26))</formula>
    </cfRule>
  </conditionalFormatting>
  <conditionalFormatting sqref="I116:I118 I151:J151">
    <cfRule type="notContainsText" dxfId="2" priority="18" operator="notContains" text="#########">
      <formula>ISERROR(SEARCH("#########",I116))</formula>
    </cfRule>
  </conditionalFormatting>
  <conditionalFormatting sqref="I142:I143">
    <cfRule type="notContainsText" dxfId="1" priority="1" operator="notContains" text="#########">
      <formula>ISERROR(SEARCH("#########",I142))</formula>
    </cfRule>
  </conditionalFormatting>
  <conditionalFormatting sqref="J148">
    <cfRule type="notContainsText" dxfId="0" priority="217" operator="notContains" text="#########">
      <formula>ISERROR(SEARCH("#########",J148))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86e58739-8685-4d29-a2ec-7c9c68f6c483">
      <Terms xmlns="http://schemas.microsoft.com/office/infopath/2007/PartnerControls"/>
    </lcf76f155ced4ddcb4097134ff3c332f>
    <TaxCatchAll xmlns="0443536a-32f8-43be-b347-138dc7c4b70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F471694366554EA47E0857EFF9B72E" ma:contentTypeVersion="18" ma:contentTypeDescription="Create a new document." ma:contentTypeScope="" ma:versionID="1d0dd6c6eec1556cbb840b6c64a9791a">
  <xsd:schema xmlns:xsd="http://www.w3.org/2001/XMLSchema" xmlns:xs="http://www.w3.org/2001/XMLSchema" xmlns:p="http://schemas.microsoft.com/office/2006/metadata/properties" xmlns:ns1="http://schemas.microsoft.com/sharepoint/v3" xmlns:ns2="86e58739-8685-4d29-a2ec-7c9c68f6c483" xmlns:ns3="0443536a-32f8-43be-b347-138dc7c4b70d" targetNamespace="http://schemas.microsoft.com/office/2006/metadata/properties" ma:root="true" ma:fieldsID="785ba6ae5d7ccd4810d80ae85b9c0276" ns1:_="" ns2:_="" ns3:_="">
    <xsd:import namespace="http://schemas.microsoft.com/sharepoint/v3"/>
    <xsd:import namespace="86e58739-8685-4d29-a2ec-7c9c68f6c483"/>
    <xsd:import namespace="0443536a-32f8-43be-b347-138dc7c4b7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e58739-8685-4d29-a2ec-7c9c68f6c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bccc17c-46ff-49d2-8759-2bb659646c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43536a-32f8-43be-b347-138dc7c4b70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914a0cd-eb9a-4db4-97f4-816251a3ff74}" ma:internalName="TaxCatchAll" ma:showField="CatchAllData" ma:web="0443536a-32f8-43be-b347-138dc7c4b7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2DE711-2DEE-4FF4-8882-A6C84E2328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C2B6EB-139F-4B9D-A280-D27EF85AD36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86e58739-8685-4d29-a2ec-7c9c68f6c483"/>
    <ds:schemaRef ds:uri="0443536a-32f8-43be-b347-138dc7c4b70d"/>
  </ds:schemaRefs>
</ds:datastoreItem>
</file>

<file path=customXml/itemProps3.xml><?xml version="1.0" encoding="utf-8"?>
<ds:datastoreItem xmlns:ds="http://schemas.openxmlformats.org/officeDocument/2006/customXml" ds:itemID="{8638E4CF-04B0-4DF9-A403-C17549D4CF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6e58739-8685-4d29-a2ec-7c9c68f6c483"/>
    <ds:schemaRef ds:uri="0443536a-32f8-43be-b347-138dc7c4b7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Kayla Boettcher</dc:creator>
  <cp:lastModifiedBy>Derek Ebertowski</cp:lastModifiedBy>
  <dcterms:created xsi:type="dcterms:W3CDTF">2023-08-22T16:27:27Z</dcterms:created>
  <dcterms:modified xsi:type="dcterms:W3CDTF">2024-01-15T18:21:33Z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0x01010099F471694366554EA47E0857EFF9B72E</vt:lpwstr>
  </property>
  <property fmtid="{D5CDD505-2E9C-101B-9397-08002B2CF9AE}" pid="3" name="MediaServiceImageTags">
    <vt:lpwstr/>
  </property>
</Properties>
</file>