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Lac qui Parle County/Group 4/CD 83/"/>
    </mc:Choice>
  </mc:AlternateContent>
  <xr:revisionPtr revIDLastSave="0" documentId="8_{1BAA1312-FCA7-46EE-BD82-E2522C60CED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Sheet1!$A$2:$AU$153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3" i="1" l="1"/>
  <c r="AR153" i="1" l="1"/>
  <c r="AQ153" i="1"/>
  <c r="AO153" i="1"/>
  <c r="AM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AS143" i="1"/>
  <c r="AP143" i="1"/>
  <c r="AN143" i="1"/>
  <c r="AL143" i="1"/>
  <c r="L143" i="1"/>
  <c r="K143" i="1"/>
  <c r="AS145" i="1"/>
  <c r="AP145" i="1"/>
  <c r="AN145" i="1"/>
  <c r="AL145" i="1"/>
  <c r="L145" i="1"/>
  <c r="K145" i="1"/>
  <c r="AS141" i="1"/>
  <c r="AP141" i="1"/>
  <c r="AN141" i="1"/>
  <c r="AL141" i="1"/>
  <c r="L141" i="1"/>
  <c r="K141" i="1"/>
  <c r="AS140" i="1"/>
  <c r="AP140" i="1"/>
  <c r="AN140" i="1"/>
  <c r="AL140" i="1"/>
  <c r="L140" i="1"/>
  <c r="K140" i="1"/>
  <c r="AS139" i="1"/>
  <c r="AP139" i="1"/>
  <c r="AN139" i="1"/>
  <c r="AL139" i="1"/>
  <c r="L139" i="1"/>
  <c r="K139" i="1"/>
  <c r="AS138" i="1"/>
  <c r="AP138" i="1"/>
  <c r="AN138" i="1"/>
  <c r="AL138" i="1"/>
  <c r="L138" i="1"/>
  <c r="K138" i="1"/>
  <c r="AS137" i="1"/>
  <c r="AP137" i="1"/>
  <c r="AN137" i="1"/>
  <c r="AL137" i="1"/>
  <c r="L137" i="1"/>
  <c r="K137" i="1"/>
  <c r="AS136" i="1"/>
  <c r="AP136" i="1"/>
  <c r="AN136" i="1"/>
  <c r="AL136" i="1"/>
  <c r="L136" i="1"/>
  <c r="K136" i="1"/>
  <c r="AS135" i="1"/>
  <c r="AP135" i="1"/>
  <c r="AN135" i="1"/>
  <c r="AL135" i="1"/>
  <c r="L135" i="1"/>
  <c r="K135" i="1"/>
  <c r="AS134" i="1"/>
  <c r="AP134" i="1"/>
  <c r="AN134" i="1"/>
  <c r="AL134" i="1"/>
  <c r="L134" i="1"/>
  <c r="K134" i="1"/>
  <c r="AS133" i="1"/>
  <c r="AP133" i="1"/>
  <c r="AN133" i="1"/>
  <c r="AL133" i="1"/>
  <c r="L133" i="1"/>
  <c r="K133" i="1"/>
  <c r="AS132" i="1"/>
  <c r="AP132" i="1"/>
  <c r="AN132" i="1"/>
  <c r="AL132" i="1"/>
  <c r="L132" i="1"/>
  <c r="K132" i="1"/>
  <c r="AS131" i="1"/>
  <c r="AP131" i="1"/>
  <c r="AN131" i="1"/>
  <c r="AL131" i="1"/>
  <c r="L131" i="1"/>
  <c r="K131" i="1"/>
  <c r="AS130" i="1"/>
  <c r="AP130" i="1"/>
  <c r="AN130" i="1"/>
  <c r="AL130" i="1"/>
  <c r="L130" i="1"/>
  <c r="K130" i="1"/>
  <c r="AS129" i="1"/>
  <c r="AP129" i="1"/>
  <c r="AN129" i="1"/>
  <c r="AL129" i="1"/>
  <c r="L129" i="1"/>
  <c r="K129" i="1"/>
  <c r="AS128" i="1"/>
  <c r="AP128" i="1"/>
  <c r="AN128" i="1"/>
  <c r="AL128" i="1"/>
  <c r="L128" i="1"/>
  <c r="K128" i="1"/>
  <c r="AS127" i="1"/>
  <c r="AP127" i="1"/>
  <c r="AN127" i="1"/>
  <c r="AL127" i="1"/>
  <c r="L127" i="1"/>
  <c r="K127" i="1"/>
  <c r="AS126" i="1"/>
  <c r="AP126" i="1"/>
  <c r="AN126" i="1"/>
  <c r="AL126" i="1"/>
  <c r="L126" i="1"/>
  <c r="K126" i="1"/>
  <c r="AS125" i="1"/>
  <c r="AP125" i="1"/>
  <c r="AN125" i="1"/>
  <c r="AL125" i="1"/>
  <c r="L125" i="1"/>
  <c r="K125" i="1"/>
  <c r="AS124" i="1"/>
  <c r="AP124" i="1"/>
  <c r="AN124" i="1"/>
  <c r="AL124" i="1"/>
  <c r="L124" i="1"/>
  <c r="K124" i="1"/>
  <c r="AS123" i="1"/>
  <c r="AP123" i="1"/>
  <c r="AN123" i="1"/>
  <c r="AL123" i="1"/>
  <c r="L123" i="1"/>
  <c r="K123" i="1"/>
  <c r="AS122" i="1"/>
  <c r="AP122" i="1"/>
  <c r="AN122" i="1"/>
  <c r="AL122" i="1"/>
  <c r="L122" i="1"/>
  <c r="K122" i="1"/>
  <c r="AS121" i="1"/>
  <c r="AP121" i="1"/>
  <c r="AN121" i="1"/>
  <c r="AL121" i="1"/>
  <c r="L121" i="1"/>
  <c r="K121" i="1"/>
  <c r="AS120" i="1"/>
  <c r="AP120" i="1"/>
  <c r="AN120" i="1"/>
  <c r="AL120" i="1"/>
  <c r="L120" i="1"/>
  <c r="K120" i="1"/>
  <c r="AS119" i="1"/>
  <c r="AP119" i="1"/>
  <c r="AN119" i="1"/>
  <c r="AL119" i="1"/>
  <c r="L119" i="1"/>
  <c r="K119" i="1"/>
  <c r="AS118" i="1"/>
  <c r="AP118" i="1"/>
  <c r="AN118" i="1"/>
  <c r="AL118" i="1"/>
  <c r="L118" i="1"/>
  <c r="K118" i="1"/>
  <c r="AS117" i="1"/>
  <c r="AP117" i="1"/>
  <c r="AN117" i="1"/>
  <c r="AL117" i="1"/>
  <c r="L117" i="1"/>
  <c r="K117" i="1"/>
  <c r="AS116" i="1"/>
  <c r="AP116" i="1"/>
  <c r="AN116" i="1"/>
  <c r="AL116" i="1"/>
  <c r="L116" i="1"/>
  <c r="K116" i="1"/>
  <c r="AS115" i="1"/>
  <c r="AP115" i="1"/>
  <c r="AN115" i="1"/>
  <c r="AL115" i="1"/>
  <c r="L115" i="1"/>
  <c r="K115" i="1"/>
  <c r="AS114" i="1"/>
  <c r="AP114" i="1"/>
  <c r="AN114" i="1"/>
  <c r="AL114" i="1"/>
  <c r="L114" i="1"/>
  <c r="K114" i="1"/>
  <c r="AS113" i="1"/>
  <c r="AP113" i="1"/>
  <c r="AN113" i="1"/>
  <c r="AL113" i="1"/>
  <c r="L113" i="1"/>
  <c r="K113" i="1"/>
  <c r="AS112" i="1"/>
  <c r="AP112" i="1"/>
  <c r="AN112" i="1"/>
  <c r="AL112" i="1"/>
  <c r="L112" i="1"/>
  <c r="K112" i="1"/>
  <c r="AS111" i="1"/>
  <c r="AP111" i="1"/>
  <c r="AN111" i="1"/>
  <c r="AL111" i="1"/>
  <c r="L111" i="1"/>
  <c r="K111" i="1"/>
  <c r="AS110" i="1"/>
  <c r="AP110" i="1"/>
  <c r="AN110" i="1"/>
  <c r="AL110" i="1"/>
  <c r="L110" i="1"/>
  <c r="K110" i="1"/>
  <c r="AS109" i="1"/>
  <c r="AP109" i="1"/>
  <c r="AN109" i="1"/>
  <c r="AL109" i="1"/>
  <c r="L109" i="1"/>
  <c r="K109" i="1"/>
  <c r="AS108" i="1"/>
  <c r="AP108" i="1"/>
  <c r="AN108" i="1"/>
  <c r="AL108" i="1"/>
  <c r="L108" i="1"/>
  <c r="K108" i="1"/>
  <c r="AS107" i="1"/>
  <c r="AP107" i="1"/>
  <c r="AN107" i="1"/>
  <c r="AL107" i="1"/>
  <c r="L107" i="1"/>
  <c r="K107" i="1"/>
  <c r="AS106" i="1"/>
  <c r="AP106" i="1"/>
  <c r="AN106" i="1"/>
  <c r="AL106" i="1"/>
  <c r="L106" i="1"/>
  <c r="K106" i="1"/>
  <c r="AS105" i="1"/>
  <c r="AP105" i="1"/>
  <c r="AN105" i="1"/>
  <c r="AL105" i="1"/>
  <c r="L105" i="1"/>
  <c r="K105" i="1"/>
  <c r="AS104" i="1"/>
  <c r="AP104" i="1"/>
  <c r="AN104" i="1"/>
  <c r="AL104" i="1"/>
  <c r="L104" i="1"/>
  <c r="K104" i="1"/>
  <c r="AS103" i="1"/>
  <c r="AP103" i="1"/>
  <c r="AN103" i="1"/>
  <c r="AL103" i="1"/>
  <c r="L103" i="1"/>
  <c r="K103" i="1"/>
  <c r="AS102" i="1"/>
  <c r="AP102" i="1"/>
  <c r="AN102" i="1"/>
  <c r="AL102" i="1"/>
  <c r="L102" i="1"/>
  <c r="K102" i="1"/>
  <c r="AS101" i="1"/>
  <c r="AP101" i="1"/>
  <c r="AN101" i="1"/>
  <c r="AL101" i="1"/>
  <c r="L101" i="1"/>
  <c r="K101" i="1"/>
  <c r="AS100" i="1"/>
  <c r="AP100" i="1"/>
  <c r="AN100" i="1"/>
  <c r="AL100" i="1"/>
  <c r="L100" i="1"/>
  <c r="K100" i="1"/>
  <c r="AS99" i="1"/>
  <c r="AP99" i="1"/>
  <c r="AN99" i="1"/>
  <c r="AL99" i="1"/>
  <c r="L99" i="1"/>
  <c r="K99" i="1"/>
  <c r="AS98" i="1"/>
  <c r="AP98" i="1"/>
  <c r="AN98" i="1"/>
  <c r="AL98" i="1"/>
  <c r="L98" i="1"/>
  <c r="K98" i="1"/>
  <c r="AS97" i="1"/>
  <c r="AP97" i="1"/>
  <c r="AN97" i="1"/>
  <c r="AL97" i="1"/>
  <c r="L97" i="1"/>
  <c r="K97" i="1"/>
  <c r="AS96" i="1"/>
  <c r="AP96" i="1"/>
  <c r="AN96" i="1"/>
  <c r="AL96" i="1"/>
  <c r="L96" i="1"/>
  <c r="K96" i="1"/>
  <c r="AS95" i="1"/>
  <c r="AP95" i="1"/>
  <c r="AN95" i="1"/>
  <c r="AL95" i="1"/>
  <c r="L95" i="1"/>
  <c r="K95" i="1"/>
  <c r="AS94" i="1"/>
  <c r="AP94" i="1"/>
  <c r="AN94" i="1"/>
  <c r="AL94" i="1"/>
  <c r="L94" i="1"/>
  <c r="K94" i="1"/>
  <c r="AS93" i="1"/>
  <c r="AP93" i="1"/>
  <c r="AN93" i="1"/>
  <c r="AL93" i="1"/>
  <c r="L93" i="1"/>
  <c r="K93" i="1"/>
  <c r="AS92" i="1"/>
  <c r="AP92" i="1"/>
  <c r="AN92" i="1"/>
  <c r="AL92" i="1"/>
  <c r="L92" i="1"/>
  <c r="K92" i="1"/>
  <c r="AS91" i="1"/>
  <c r="AP91" i="1"/>
  <c r="AN91" i="1"/>
  <c r="AL91" i="1"/>
  <c r="L91" i="1"/>
  <c r="K91" i="1"/>
  <c r="AS90" i="1"/>
  <c r="AP90" i="1"/>
  <c r="AN90" i="1"/>
  <c r="AL90" i="1"/>
  <c r="L90" i="1"/>
  <c r="K90" i="1"/>
  <c r="AS89" i="1"/>
  <c r="AP89" i="1"/>
  <c r="AN89" i="1"/>
  <c r="AL89" i="1"/>
  <c r="L89" i="1"/>
  <c r="K89" i="1"/>
  <c r="AS88" i="1"/>
  <c r="AP88" i="1"/>
  <c r="AN88" i="1"/>
  <c r="AL88" i="1"/>
  <c r="L88" i="1"/>
  <c r="K88" i="1"/>
  <c r="AS87" i="1"/>
  <c r="AP87" i="1"/>
  <c r="AN87" i="1"/>
  <c r="AL87" i="1"/>
  <c r="L87" i="1"/>
  <c r="K87" i="1"/>
  <c r="AS86" i="1"/>
  <c r="AP86" i="1"/>
  <c r="AN86" i="1"/>
  <c r="AL86" i="1"/>
  <c r="L86" i="1"/>
  <c r="K86" i="1"/>
  <c r="AS85" i="1"/>
  <c r="AP85" i="1"/>
  <c r="AN85" i="1"/>
  <c r="AL85" i="1"/>
  <c r="L85" i="1"/>
  <c r="K85" i="1"/>
  <c r="AS84" i="1"/>
  <c r="AP84" i="1"/>
  <c r="AN84" i="1"/>
  <c r="AL84" i="1"/>
  <c r="L84" i="1"/>
  <c r="K84" i="1"/>
  <c r="AS83" i="1"/>
  <c r="AP83" i="1"/>
  <c r="AN83" i="1"/>
  <c r="AL83" i="1"/>
  <c r="L83" i="1"/>
  <c r="K83" i="1"/>
  <c r="AS82" i="1"/>
  <c r="AP82" i="1"/>
  <c r="AN82" i="1"/>
  <c r="AL82" i="1"/>
  <c r="L82" i="1"/>
  <c r="K82" i="1"/>
  <c r="AS81" i="1"/>
  <c r="AP81" i="1"/>
  <c r="AN81" i="1"/>
  <c r="AL81" i="1"/>
  <c r="L81" i="1"/>
  <c r="K81" i="1"/>
  <c r="AS80" i="1"/>
  <c r="AP80" i="1"/>
  <c r="AN80" i="1"/>
  <c r="AL80" i="1"/>
  <c r="L80" i="1"/>
  <c r="K80" i="1"/>
  <c r="AS79" i="1"/>
  <c r="AP79" i="1"/>
  <c r="AN79" i="1"/>
  <c r="AL79" i="1"/>
  <c r="L79" i="1"/>
  <c r="K79" i="1"/>
  <c r="AS78" i="1"/>
  <c r="AP78" i="1"/>
  <c r="AN78" i="1"/>
  <c r="AL78" i="1"/>
  <c r="L78" i="1"/>
  <c r="K78" i="1"/>
  <c r="AS77" i="1"/>
  <c r="AP77" i="1"/>
  <c r="AN77" i="1"/>
  <c r="AL77" i="1"/>
  <c r="L77" i="1"/>
  <c r="K77" i="1"/>
  <c r="AS76" i="1"/>
  <c r="AP76" i="1"/>
  <c r="AN76" i="1"/>
  <c r="AL76" i="1"/>
  <c r="L76" i="1"/>
  <c r="K76" i="1"/>
  <c r="AS75" i="1"/>
  <c r="AP75" i="1"/>
  <c r="AN75" i="1"/>
  <c r="AL75" i="1"/>
  <c r="L75" i="1"/>
  <c r="K75" i="1"/>
  <c r="AS74" i="1"/>
  <c r="AP74" i="1"/>
  <c r="AN74" i="1"/>
  <c r="AL74" i="1"/>
  <c r="L74" i="1"/>
  <c r="K74" i="1"/>
  <c r="AS73" i="1"/>
  <c r="AP73" i="1"/>
  <c r="AN73" i="1"/>
  <c r="AL73" i="1"/>
  <c r="L73" i="1"/>
  <c r="K73" i="1"/>
  <c r="AS72" i="1"/>
  <c r="AP72" i="1"/>
  <c r="AN72" i="1"/>
  <c r="AL72" i="1"/>
  <c r="L72" i="1"/>
  <c r="K72" i="1"/>
  <c r="AS71" i="1"/>
  <c r="AP71" i="1"/>
  <c r="AN71" i="1"/>
  <c r="AL71" i="1"/>
  <c r="L71" i="1"/>
  <c r="K71" i="1"/>
  <c r="AS70" i="1"/>
  <c r="AP70" i="1"/>
  <c r="AN70" i="1"/>
  <c r="AL70" i="1"/>
  <c r="L70" i="1"/>
  <c r="K70" i="1"/>
  <c r="AS69" i="1"/>
  <c r="AP69" i="1"/>
  <c r="AN69" i="1"/>
  <c r="AL69" i="1"/>
  <c r="L69" i="1"/>
  <c r="K69" i="1"/>
  <c r="AS68" i="1"/>
  <c r="AP68" i="1"/>
  <c r="AN68" i="1"/>
  <c r="AL68" i="1"/>
  <c r="L68" i="1"/>
  <c r="K68" i="1"/>
  <c r="AS67" i="1"/>
  <c r="AP67" i="1"/>
  <c r="AN67" i="1"/>
  <c r="AL67" i="1"/>
  <c r="L67" i="1"/>
  <c r="K67" i="1"/>
  <c r="AS66" i="1"/>
  <c r="AP66" i="1"/>
  <c r="AN66" i="1"/>
  <c r="AL66" i="1"/>
  <c r="L66" i="1"/>
  <c r="K66" i="1"/>
  <c r="AS65" i="1"/>
  <c r="AP65" i="1"/>
  <c r="AN65" i="1"/>
  <c r="AL65" i="1"/>
  <c r="L65" i="1"/>
  <c r="K65" i="1"/>
  <c r="AS64" i="1"/>
  <c r="AP64" i="1"/>
  <c r="AN64" i="1"/>
  <c r="AL64" i="1"/>
  <c r="L64" i="1"/>
  <c r="K64" i="1"/>
  <c r="AS63" i="1"/>
  <c r="AP63" i="1"/>
  <c r="AN63" i="1"/>
  <c r="AL63" i="1"/>
  <c r="L63" i="1"/>
  <c r="K63" i="1"/>
  <c r="AS62" i="1"/>
  <c r="AP62" i="1"/>
  <c r="AN62" i="1"/>
  <c r="AL62" i="1"/>
  <c r="L62" i="1"/>
  <c r="K62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59" i="1"/>
  <c r="AP59" i="1"/>
  <c r="AN59" i="1"/>
  <c r="AL59" i="1"/>
  <c r="L59" i="1"/>
  <c r="K59" i="1"/>
  <c r="AS58" i="1"/>
  <c r="AP58" i="1"/>
  <c r="AN58" i="1"/>
  <c r="AL58" i="1"/>
  <c r="L58" i="1"/>
  <c r="K58" i="1"/>
  <c r="AS57" i="1"/>
  <c r="AP57" i="1"/>
  <c r="AN57" i="1"/>
  <c r="AL57" i="1"/>
  <c r="L57" i="1"/>
  <c r="K57" i="1"/>
  <c r="AS56" i="1"/>
  <c r="AP56" i="1"/>
  <c r="AN56" i="1"/>
  <c r="AL56" i="1"/>
  <c r="L56" i="1"/>
  <c r="K56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S152" i="1"/>
  <c r="AP152" i="1"/>
  <c r="AN152" i="1"/>
  <c r="AL152" i="1"/>
  <c r="L152" i="1"/>
  <c r="K152" i="1"/>
  <c r="AS151" i="1"/>
  <c r="AP151" i="1"/>
  <c r="AN151" i="1"/>
  <c r="AL151" i="1"/>
  <c r="L151" i="1"/>
  <c r="K151" i="1"/>
  <c r="AS150" i="1"/>
  <c r="AP150" i="1"/>
  <c r="AN150" i="1"/>
  <c r="AL150" i="1"/>
  <c r="L150" i="1"/>
  <c r="K150" i="1"/>
  <c r="AS149" i="1"/>
  <c r="AP149" i="1"/>
  <c r="AN149" i="1"/>
  <c r="AL149" i="1"/>
  <c r="L149" i="1"/>
  <c r="K149" i="1"/>
  <c r="AS148" i="1"/>
  <c r="AP148" i="1"/>
  <c r="AN148" i="1"/>
  <c r="AL148" i="1"/>
  <c r="L148" i="1"/>
  <c r="K148" i="1"/>
  <c r="AS147" i="1"/>
  <c r="AP147" i="1"/>
  <c r="AN147" i="1"/>
  <c r="AL147" i="1"/>
  <c r="L147" i="1"/>
  <c r="K147" i="1"/>
  <c r="L153" i="1" l="1"/>
  <c r="AP153" i="1"/>
  <c r="AN153" i="1"/>
  <c r="AL153" i="1"/>
  <c r="AS153" i="1"/>
  <c r="C156" i="1" l="1"/>
  <c r="AT39" i="1"/>
  <c r="AU39" i="1" s="1"/>
  <c r="AT130" i="1"/>
  <c r="AU130" i="1" s="1"/>
  <c r="AT149" i="1"/>
  <c r="AU149" i="1" s="1"/>
  <c r="AT128" i="1"/>
  <c r="AU128" i="1" s="1"/>
  <c r="AT15" i="1"/>
  <c r="AU15" i="1" s="1"/>
  <c r="AT98" i="1"/>
  <c r="AU98" i="1" s="1"/>
  <c r="AT42" i="1"/>
  <c r="AU42" i="1" s="1"/>
  <c r="AT41" i="1"/>
  <c r="AU41" i="1" s="1"/>
  <c r="AT28" i="1"/>
  <c r="AU28" i="1" s="1"/>
  <c r="AT94" i="1"/>
  <c r="AU94" i="1" s="1"/>
  <c r="AT33" i="1"/>
  <c r="AU33" i="1" s="1"/>
  <c r="AT13" i="1"/>
  <c r="AU13" i="1" s="1"/>
  <c r="AT90" i="1"/>
  <c r="AU90" i="1" s="1"/>
  <c r="AT7" i="1"/>
  <c r="AU7" i="1" s="1"/>
  <c r="AT111" i="1"/>
  <c r="AU111" i="1" s="1"/>
  <c r="AT49" i="1"/>
  <c r="AU49" i="1" s="1"/>
  <c r="AT91" i="1"/>
  <c r="AU91" i="1" s="1"/>
  <c r="AT118" i="1"/>
  <c r="AU118" i="1" s="1"/>
  <c r="AT80" i="1"/>
  <c r="AU80" i="1" s="1"/>
  <c r="AT4" i="1"/>
  <c r="AU4" i="1" s="1"/>
  <c r="AT83" i="1"/>
  <c r="AU83" i="1" s="1"/>
  <c r="AT105" i="1"/>
  <c r="AU105" i="1" s="1"/>
  <c r="AT36" i="1"/>
  <c r="AU36" i="1" s="1"/>
  <c r="AT89" i="1"/>
  <c r="AU89" i="1" s="1"/>
  <c r="AT19" i="1"/>
  <c r="AU19" i="1" s="1"/>
  <c r="AT114" i="1"/>
  <c r="AU114" i="1" s="1"/>
  <c r="AT63" i="1"/>
  <c r="AU63" i="1" s="1"/>
  <c r="AT139" i="1"/>
  <c r="AU139" i="1" s="1"/>
  <c r="AT101" i="1"/>
  <c r="AU101" i="1" s="1"/>
  <c r="AT145" i="1"/>
  <c r="AU145" i="1" s="1"/>
  <c r="AT55" i="1"/>
  <c r="AU55" i="1" s="1"/>
  <c r="AT50" i="1"/>
  <c r="AU50" i="1" s="1"/>
  <c r="AT133" i="1"/>
  <c r="AU133" i="1" s="1"/>
  <c r="AT95" i="1"/>
  <c r="AU95" i="1" s="1"/>
  <c r="AT53" i="1"/>
  <c r="AU53" i="1" s="1"/>
  <c r="AT24" i="1"/>
  <c r="AU24" i="1" s="1"/>
  <c r="AT82" i="1"/>
  <c r="AU82" i="1" s="1"/>
  <c r="AT6" i="1"/>
  <c r="AU6" i="1" s="1"/>
  <c r="AT86" i="1"/>
  <c r="AU86" i="1" s="1"/>
  <c r="AT10" i="1"/>
  <c r="AU10" i="1" s="1"/>
  <c r="AT68" i="1"/>
  <c r="AU68" i="1" s="1"/>
  <c r="AT143" i="1"/>
  <c r="AU143" i="1" s="1"/>
  <c r="AT140" i="1"/>
  <c r="AU140" i="1" s="1"/>
  <c r="AT137" i="1"/>
  <c r="AU137" i="1" s="1"/>
  <c r="AT134" i="1"/>
  <c r="AU134" i="1" s="1"/>
  <c r="AT131" i="1"/>
  <c r="AU131" i="1" s="1"/>
  <c r="AT125" i="1"/>
  <c r="AU125" i="1" s="1"/>
  <c r="AT123" i="1"/>
  <c r="AU123" i="1" s="1"/>
  <c r="AT121" i="1"/>
  <c r="AU121" i="1" s="1"/>
  <c r="AT116" i="1"/>
  <c r="AU116" i="1" s="1"/>
  <c r="AT112" i="1"/>
  <c r="AU112" i="1" s="1"/>
  <c r="AT109" i="1"/>
  <c r="AU109" i="1" s="1"/>
  <c r="AT106" i="1"/>
  <c r="AU106" i="1" s="1"/>
  <c r="AT102" i="1"/>
  <c r="AU102" i="1" s="1"/>
  <c r="AT99" i="1"/>
  <c r="AU99" i="1" s="1"/>
  <c r="AT96" i="1"/>
  <c r="AU96" i="1" s="1"/>
  <c r="AT88" i="1"/>
  <c r="AU88" i="1" s="1"/>
  <c r="AT85" i="1"/>
  <c r="AU85" i="1" s="1"/>
  <c r="AT81" i="1"/>
  <c r="AU81" i="1" s="1"/>
  <c r="AT76" i="1"/>
  <c r="AU76" i="1" s="1"/>
  <c r="AT72" i="1"/>
  <c r="AU72" i="1" s="1"/>
  <c r="AT67" i="1"/>
  <c r="AU67" i="1" s="1"/>
  <c r="AT59" i="1"/>
  <c r="AU59" i="1" s="1"/>
  <c r="AT56" i="1"/>
  <c r="AU56" i="1" s="1"/>
  <c r="AT52" i="1"/>
  <c r="AU52" i="1" s="1"/>
  <c r="AT48" i="1"/>
  <c r="AU48" i="1" s="1"/>
  <c r="AT44" i="1"/>
  <c r="AU44" i="1" s="1"/>
  <c r="AT40" i="1"/>
  <c r="AU40" i="1" s="1"/>
  <c r="AT35" i="1"/>
  <c r="AU35" i="1" s="1"/>
  <c r="AT32" i="1"/>
  <c r="AU32" i="1" s="1"/>
  <c r="AT27" i="1"/>
  <c r="AU27" i="1" s="1"/>
  <c r="AT23" i="1"/>
  <c r="AU23" i="1" s="1"/>
  <c r="AT18" i="1"/>
  <c r="AU18" i="1" s="1"/>
  <c r="AT14" i="1"/>
  <c r="AU14" i="1" s="1"/>
  <c r="AT9" i="1"/>
  <c r="AU9" i="1" s="1"/>
  <c r="AT5" i="1"/>
  <c r="AU5" i="1" s="1"/>
  <c r="AT92" i="1"/>
  <c r="AU92" i="1" s="1"/>
  <c r="AT87" i="1"/>
  <c r="AU87" i="1" s="1"/>
  <c r="AT78" i="1"/>
  <c r="AU78" i="1" s="1"/>
  <c r="AT69" i="1"/>
  <c r="AU69" i="1" s="1"/>
  <c r="AT61" i="1"/>
  <c r="AU61" i="1" s="1"/>
  <c r="AT46" i="1"/>
  <c r="AU46" i="1" s="1"/>
  <c r="AT37" i="1"/>
  <c r="AU37" i="1" s="1"/>
  <c r="AT29" i="1"/>
  <c r="AU29" i="1" s="1"/>
  <c r="AT20" i="1"/>
  <c r="AU20" i="1" s="1"/>
  <c r="AT11" i="1"/>
  <c r="AU11" i="1" s="1"/>
  <c r="AT141" i="1"/>
  <c r="AU141" i="1" s="1"/>
  <c r="AT126" i="1"/>
  <c r="AU126" i="1" s="1"/>
  <c r="AT113" i="1"/>
  <c r="AU113" i="1" s="1"/>
  <c r="AT97" i="1"/>
  <c r="AU97" i="1" s="1"/>
  <c r="AT75" i="1"/>
  <c r="AU75" i="1" s="1"/>
  <c r="AT62" i="1"/>
  <c r="AU62" i="1" s="1"/>
  <c r="AT51" i="1"/>
  <c r="AU51" i="1" s="1"/>
  <c r="AT38" i="1"/>
  <c r="AU38" i="1" s="1"/>
  <c r="AT26" i="1"/>
  <c r="AU26" i="1" s="1"/>
  <c r="AT12" i="1"/>
  <c r="AU12" i="1" s="1"/>
  <c r="AT66" i="1"/>
  <c r="AU66" i="1" s="1"/>
  <c r="AT54" i="1"/>
  <c r="AU54" i="1" s="1"/>
  <c r="AT30" i="1"/>
  <c r="AU30" i="1" s="1"/>
  <c r="AT17" i="1"/>
  <c r="AU17" i="1" s="1"/>
  <c r="AT3" i="1"/>
  <c r="AU3" i="1" s="1"/>
  <c r="AT100" i="1"/>
  <c r="AU100" i="1" s="1"/>
  <c r="AT138" i="1"/>
  <c r="AU138" i="1" s="1"/>
  <c r="AT124" i="1"/>
  <c r="AU124" i="1" s="1"/>
  <c r="AT110" i="1"/>
  <c r="AU110" i="1" s="1"/>
  <c r="AT151" i="1"/>
  <c r="AU151" i="1" s="1"/>
  <c r="AT103" i="1"/>
  <c r="AU103" i="1" s="1"/>
  <c r="AT152" i="1"/>
  <c r="AU152" i="1" s="1"/>
  <c r="AT135" i="1"/>
  <c r="AU135" i="1" s="1"/>
  <c r="AT122" i="1"/>
  <c r="AU122" i="1" s="1"/>
  <c r="AT107" i="1"/>
  <c r="AU107" i="1" s="1"/>
  <c r="AT93" i="1"/>
  <c r="AU93" i="1" s="1"/>
  <c r="AT84" i="1"/>
  <c r="AU84" i="1" s="1"/>
  <c r="AT70" i="1"/>
  <c r="AU70" i="1" s="1"/>
  <c r="AT58" i="1"/>
  <c r="AU58" i="1" s="1"/>
  <c r="AT47" i="1"/>
  <c r="AU47" i="1" s="1"/>
  <c r="AT34" i="1"/>
  <c r="AU34" i="1" s="1"/>
  <c r="AT21" i="1"/>
  <c r="AU21" i="1" s="1"/>
  <c r="AT8" i="1"/>
  <c r="AU8" i="1" s="1"/>
  <c r="AT117" i="1"/>
  <c r="AU117" i="1" s="1"/>
  <c r="AT79" i="1"/>
  <c r="AU79" i="1" s="1"/>
  <c r="AT43" i="1"/>
  <c r="AU43" i="1" s="1"/>
  <c r="AT127" i="1"/>
  <c r="AU127" i="1" s="1"/>
  <c r="AT150" i="1"/>
  <c r="AU150" i="1" s="1"/>
  <c r="AT132" i="1"/>
  <c r="AU132" i="1" s="1"/>
  <c r="AT119" i="1"/>
  <c r="AU119" i="1" s="1"/>
  <c r="AT104" i="1"/>
  <c r="AU104" i="1" s="1"/>
  <c r="AT129" i="1"/>
  <c r="AU129" i="1" s="1"/>
  <c r="AT73" i="1"/>
  <c r="AU73" i="1" s="1"/>
  <c r="AT77" i="1"/>
  <c r="AU77" i="1" s="1"/>
  <c r="AT57" i="1"/>
  <c r="AU57" i="1" s="1"/>
  <c r="AT147" i="1"/>
  <c r="AU147" i="1" s="1"/>
  <c r="AT31" i="1"/>
  <c r="AU31" i="1" s="1"/>
  <c r="AT74" i="1"/>
  <c r="AU74" i="1" s="1"/>
  <c r="AT25" i="1"/>
  <c r="AU25" i="1" s="1"/>
  <c r="AT120" i="1"/>
  <c r="AU120" i="1" s="1"/>
  <c r="AT136" i="1"/>
  <c r="AU136" i="1" s="1"/>
  <c r="AT108" i="1"/>
  <c r="AU108" i="1" s="1"/>
  <c r="AT71" i="1"/>
  <c r="AU71" i="1" s="1"/>
  <c r="AT22" i="1"/>
  <c r="AU22" i="1" s="1"/>
  <c r="AT65" i="1"/>
  <c r="AU65" i="1" s="1"/>
  <c r="AT16" i="1"/>
  <c r="AU16" i="1" s="1"/>
  <c r="AT115" i="1"/>
  <c r="AU115" i="1" s="1"/>
  <c r="AT60" i="1"/>
  <c r="AU60" i="1" s="1"/>
  <c r="AT64" i="1"/>
  <c r="AU64" i="1" s="1"/>
  <c r="AT45" i="1"/>
  <c r="AU45" i="1" s="1"/>
  <c r="AT148" i="1"/>
  <c r="AU148" i="1" s="1"/>
  <c r="AU153" i="1" l="1"/>
  <c r="AT153" i="1"/>
</calcChain>
</file>

<file path=xl/sharedStrings.xml><?xml version="1.0" encoding="utf-8"?>
<sst xmlns="http://schemas.openxmlformats.org/spreadsheetml/2006/main" count="1205" uniqueCount="223">
  <si>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</si>
  <si>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</si>
  <si>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</si>
  <si>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</si>
  <si>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</si>
  <si>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</si>
  <si>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</si>
  <si>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</si>
  <si>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</si>
  <si>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</si>
  <si>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</si>
  <si>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</si>
  <si>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</si>
  <si>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</si>
  <si>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</si>
  <si>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</si>
  <si>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</si>
  <si>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</si>
  <si>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</si>
  <si>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</si>
  <si>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</si>
  <si>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</si>
  <si>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</si>
  <si>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</si>
  <si>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</si>
  <si>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</si>
  <si>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</si>
  <si>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</si>
  <si>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</si>
  <si>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</si>
  <si>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</si>
  <si>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</si>
  <si>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</si>
  <si>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</si>
  <si>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</si>
  <si>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</si>
  <si>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</si>
  <si>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</si>
  <si>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</si>
  <si>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</si>
  <si>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</si>
  <si>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</si>
  <si>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</si>
  <si>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</si>
  <si>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</si>
  <si>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</si>
  <si>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</si>
  <si>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</si>
  <si>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</si>
  <si>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SWSW</t>
  </si>
  <si>
    <t>116</t>
  </si>
  <si>
    <t>044</t>
  </si>
  <si>
    <t>NWSW</t>
  </si>
  <si>
    <t>110TH ST N</t>
  </si>
  <si>
    <t>28</t>
  </si>
  <si>
    <t>SESW</t>
  </si>
  <si>
    <t>29</t>
  </si>
  <si>
    <t>SWSE</t>
  </si>
  <si>
    <t>SESE</t>
  </si>
  <si>
    <t>NENW</t>
  </si>
  <si>
    <t>32</t>
  </si>
  <si>
    <t>NWNE</t>
  </si>
  <si>
    <t>NENE</t>
  </si>
  <si>
    <t>NWNW</t>
  </si>
  <si>
    <t>33</t>
  </si>
  <si>
    <t>120TH ST N</t>
  </si>
  <si>
    <t>19</t>
  </si>
  <si>
    <t>20</t>
  </si>
  <si>
    <t>21</t>
  </si>
  <si>
    <t>30</t>
  </si>
  <si>
    <t>120TH ST</t>
  </si>
  <si>
    <t>27</t>
  </si>
  <si>
    <t>235TH AVE N</t>
  </si>
  <si>
    <t>16</t>
  </si>
  <si>
    <t>17</t>
  </si>
  <si>
    <t>SENE</t>
  </si>
  <si>
    <t>NESE</t>
  </si>
  <si>
    <t>SWNW</t>
  </si>
  <si>
    <t>235TH AVE</t>
  </si>
  <si>
    <t>245TH AVE</t>
  </si>
  <si>
    <t>34</t>
  </si>
  <si>
    <t>30-0087-010</t>
  </si>
  <si>
    <t>SHELSTAD, TERESA</t>
  </si>
  <si>
    <t>1219 LINCOLN AVE</t>
  </si>
  <si>
    <t>MONTEVIDEO, MN 56265</t>
  </si>
  <si>
    <t>18</t>
  </si>
  <si>
    <t>36-0078-000</t>
  </si>
  <si>
    <t>LARSON, DAVID LIVING TRUST</t>
  </si>
  <si>
    <t>1265 235TH AVE N</t>
  </si>
  <si>
    <t>CANBY, MN 56220</t>
  </si>
  <si>
    <t>36-0080-000</t>
  </si>
  <si>
    <t>LUND, ADAM</t>
  </si>
  <si>
    <t>1086 275TH AVE</t>
  </si>
  <si>
    <t>DAWSON, MN 56232</t>
  </si>
  <si>
    <t>NWSE</t>
  </si>
  <si>
    <t>36-0080-010</t>
  </si>
  <si>
    <t>SCHACHERER, TRAVIS &amp; KOENIG, JULIE</t>
  </si>
  <si>
    <t>2344 130TH ST N</t>
  </si>
  <si>
    <t>36-0082-000</t>
  </si>
  <si>
    <t>LARSON, GARY &amp; INGRID</t>
  </si>
  <si>
    <t>2282 130TH ST N</t>
  </si>
  <si>
    <t>NESW</t>
  </si>
  <si>
    <t>36-0087-000</t>
  </si>
  <si>
    <t>BUER, R &amp; J LIVING TRUST</t>
  </si>
  <si>
    <t>1113 MEADOW HILLS AVE</t>
  </si>
  <si>
    <t>MADISON, MN 56256</t>
  </si>
  <si>
    <t>36-0088-000</t>
  </si>
  <si>
    <t>SWNE</t>
  </si>
  <si>
    <t>36-0088-010</t>
  </si>
  <si>
    <t>LARSON, RICHARD S.</t>
  </si>
  <si>
    <t>1289 HWY 75 N</t>
  </si>
  <si>
    <t>36-0092-000</t>
  </si>
  <si>
    <t>36-0092-020</t>
  </si>
  <si>
    <t>BUER, CURTIS &amp; IRMA</t>
  </si>
  <si>
    <t>1241 HWY 75 N</t>
  </si>
  <si>
    <t>36-0092-030</t>
  </si>
  <si>
    <t>LARSON, KEVIN S</t>
  </si>
  <si>
    <t>1237 HWY 75 N</t>
  </si>
  <si>
    <t>36-0093-000</t>
  </si>
  <si>
    <t>HEGG, SHEILA</t>
  </si>
  <si>
    <t>206 WALNUT AVE N</t>
  </si>
  <si>
    <t>CANBY MN 56220</t>
  </si>
  <si>
    <t>36-0094-000</t>
  </si>
  <si>
    <t>NIKOLAISEN, N. DALE</t>
  </si>
  <si>
    <t>1210 HWY 75 N</t>
  </si>
  <si>
    <t>SENW</t>
  </si>
  <si>
    <t>36-0095-000</t>
  </si>
  <si>
    <t>LARSON, BARBARA LIVING TRUST</t>
  </si>
  <si>
    <t>36-0096-000</t>
  </si>
  <si>
    <t>PETERSON, DALE &amp; KAY</t>
  </si>
  <si>
    <t>1258 235TH AVE N</t>
  </si>
  <si>
    <t>36-0098-000</t>
  </si>
  <si>
    <t>HEGG, ANNIE</t>
  </si>
  <si>
    <t>201 MINNESOTA AVE</t>
  </si>
  <si>
    <t>BIG LAKE MN 55309</t>
  </si>
  <si>
    <t>36-0099-000</t>
  </si>
  <si>
    <t>MILLER, ARLENE</t>
  </si>
  <si>
    <t>2925 130TH ST</t>
  </si>
  <si>
    <t>36-0099-010</t>
  </si>
  <si>
    <t>36-0099-020</t>
  </si>
  <si>
    <t>BUER, BRETT &amp; ROSEMARY</t>
  </si>
  <si>
    <t>1221 245TH AVE</t>
  </si>
  <si>
    <t>36-0099-030</t>
  </si>
  <si>
    <t>BUER, BRETT &amp; ROSE</t>
  </si>
  <si>
    <t>36-0100-000</t>
  </si>
  <si>
    <t>BUER, TROY &amp; NATALIE</t>
  </si>
  <si>
    <t>2631 301ST AVE</t>
  </si>
  <si>
    <t>36-0100-020</t>
  </si>
  <si>
    <t>BUER, TODD</t>
  </si>
  <si>
    <t>1257 245TH AVE</t>
  </si>
  <si>
    <t>36-0139-000</t>
  </si>
  <si>
    <t>PROV VALLEY LUTH CEMETERY ASSOC</t>
  </si>
  <si>
    <t>2526 120TH ST</t>
  </si>
  <si>
    <t>DAWSON MN 56232</t>
  </si>
  <si>
    <t>36-0139-900</t>
  </si>
  <si>
    <t>36-0140-000</t>
  </si>
  <si>
    <t>ANDERSON, CAROL &amp; GRIFFIS, RUTH</t>
  </si>
  <si>
    <t>8432 JEFFERY AVE S</t>
  </si>
  <si>
    <t>COTTAGE GROVE MN 55016</t>
  </si>
  <si>
    <t>36-0141-000</t>
  </si>
  <si>
    <t>36-0143-000</t>
  </si>
  <si>
    <t>BOTHUN, TAMARA</t>
  </si>
  <si>
    <t>3263 210TH ST</t>
  </si>
  <si>
    <t>36-0143-010</t>
  </si>
  <si>
    <t>BOTHUN, CORI</t>
  </si>
  <si>
    <t>2389 120TH ST N</t>
  </si>
  <si>
    <t>36-0144-000</t>
  </si>
  <si>
    <t>STRATMOEN GRANDCHILDREN TRUST</t>
  </si>
  <si>
    <t>PO BOX 699</t>
  </si>
  <si>
    <t>36-0144-010</t>
  </si>
  <si>
    <t>SCHMIDT, DAVID &amp; MELISSA REV TRT</t>
  </si>
  <si>
    <t>2368 110TH ST N</t>
  </si>
  <si>
    <t>36-0145-000</t>
  </si>
  <si>
    <t>HEGG, ADAM</t>
  </si>
  <si>
    <t>36-0146-000</t>
  </si>
  <si>
    <t>STRATMOEN, BEVERLY FAMILY TRUST</t>
  </si>
  <si>
    <t>36-0147-000</t>
  </si>
  <si>
    <t>36-0148-000</t>
  </si>
  <si>
    <t>FLOTO, BARBARA</t>
  </si>
  <si>
    <t>1645 HWY 75</t>
  </si>
  <si>
    <t>36-0148-010</t>
  </si>
  <si>
    <t>ZINTER, SHAWN &amp; SHANE, SCHMITZ, S.</t>
  </si>
  <si>
    <t>2315 110TH ST N</t>
  </si>
  <si>
    <t>36-0148-020</t>
  </si>
  <si>
    <t>DAHL, CHRISTOPHER J &amp; BRITTANY A</t>
  </si>
  <si>
    <t>2279 120TH ST N</t>
  </si>
  <si>
    <t>36-0150-000</t>
  </si>
  <si>
    <t>BUER, NATHAN PAUL &amp; DANA JO</t>
  </si>
  <si>
    <t>311 PARK AVE</t>
  </si>
  <si>
    <t>MADISON MN 56256</t>
  </si>
  <si>
    <t>36-0150-010</t>
  </si>
  <si>
    <t>36-0157-000</t>
  </si>
  <si>
    <t>36-0159-000</t>
  </si>
  <si>
    <t>TELFORD, DAVID &amp; BEA</t>
  </si>
  <si>
    <t>35161 JOLLY ANN DR</t>
  </si>
  <si>
    <t>ASHBY MN 56309</t>
  </si>
  <si>
    <t>36-0160-000</t>
  </si>
  <si>
    <t>HEGG, SHEILA LIVING TRST</t>
  </si>
  <si>
    <t>36-0161-000</t>
  </si>
  <si>
    <t>36-0162-000</t>
  </si>
  <si>
    <t>36-0163-000</t>
  </si>
  <si>
    <t>CITROWSKE, GREG &amp; KEVIN</t>
  </si>
  <si>
    <t>2450 250TH ST</t>
  </si>
  <si>
    <t>36-0163-010</t>
  </si>
  <si>
    <t>36-0164-000</t>
  </si>
  <si>
    <t>36-0165-000</t>
  </si>
  <si>
    <t>BOTHUN FARMS LLC</t>
  </si>
  <si>
    <t>36-0166-000</t>
  </si>
  <si>
    <t>ROBERTSON FARM, FLP</t>
  </si>
  <si>
    <t>1187 265TH AVE</t>
  </si>
  <si>
    <t>36-0167-000</t>
  </si>
  <si>
    <t>SEGAL, GUIMONT, HANSON ET AL</t>
  </si>
  <si>
    <t>6447 24TH ST NE</t>
  </si>
  <si>
    <t>WILLMAR MN 56201</t>
  </si>
  <si>
    <t>CR 2</t>
  </si>
  <si>
    <t>HWY 75 N</t>
  </si>
  <si>
    <t>TOTAL WATERSHED ACRES:</t>
  </si>
  <si>
    <t>LAC QUI PARLE CTY RDS</t>
  </si>
  <si>
    <t>PROVIDENCE TWP RDS</t>
  </si>
  <si>
    <t>MN STATE HWYS</t>
  </si>
  <si>
    <t>2505 TRANSPORTATION ROAD</t>
  </si>
  <si>
    <t>PROVIDENCE TWP C/O AMANDA BARTUNEK 1549 265TH AVE</t>
  </si>
  <si>
    <t>422 5TH AVE SUITE 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</si>
</sst>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0" fontId="4" fillId="9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4" fillId="9" borderId="0" xfId="1" applyNumberFormat="1" applyAlignment="1">
      <alignment horizontal="center"/>
    </xf>
  </cellXfs>
  <cellStyles count="2">
    <cellStyle name="Bad" xfId="1" builtinId="27"/>
    <cellStyle name="Normal" xfId="0" builtinId="0"/>
  </cellStyles>
  <dxfs count="6"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6"/>
  <sheetViews>
    <sheetView tabSelected="1" workbookViewId="0">
      <pane xSplit="2" ySplit="2" topLeftCell="AB106" activePane="bottomRight" state="frozen"/>
      <selection pane="topRight" activeCell="C1" sqref="C1"/>
      <selection pane="bottomLeft" activeCell="A3" sqref="A3"/>
      <selection pane="bottomRight" activeCell="AQ141" sqref="AQ141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30.6640625" style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hidden="1" customWidth="1"/>
    <col min="25" max="25" width="17.6640625" style="5" hidden="1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1" width="17.6640625" style="2" hidden="1" customWidth="1"/>
    <col min="32" max="32" width="17.6640625" style="5" hidden="1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2851.8</v>
      </c>
      <c r="AN1" s="5">
        <v>4753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81</v>
      </c>
      <c r="B3" s="1" t="s">
        <v>82</v>
      </c>
      <c r="C3" s="1" t="s">
        <v>83</v>
      </c>
      <c r="D3" s="1" t="s">
        <v>84</v>
      </c>
      <c r="E3" s="1" t="s">
        <v>58</v>
      </c>
      <c r="F3" s="1" t="s">
        <v>85</v>
      </c>
      <c r="G3" s="1" t="s">
        <v>50</v>
      </c>
      <c r="H3" s="1" t="s">
        <v>51</v>
      </c>
      <c r="I3" s="2">
        <v>80</v>
      </c>
      <c r="J3" s="2">
        <v>9.06</v>
      </c>
      <c r="K3" s="2">
        <f t="shared" ref="K3:K51" si="0">SUM(N3,P3,R3,T3,V3,X3,Z3,AB3,AE3,AG3,AI3)</f>
        <v>4.2699999999999996</v>
      </c>
      <c r="L3" s="2">
        <f t="shared" ref="L3:L51" si="1">SUM(M3,AD3,AK3,AM3,AO3,AQ3,AR3)</f>
        <v>0</v>
      </c>
      <c r="Z3" s="9">
        <v>1.72</v>
      </c>
      <c r="AA3" s="5">
        <v>85.623750000000001</v>
      </c>
      <c r="AB3" s="10">
        <v>2.5499999999999998</v>
      </c>
      <c r="AC3" s="5">
        <v>114.1125</v>
      </c>
      <c r="AL3" s="5" t="str">
        <f t="shared" ref="AL3:AL34" si="2">IF(AK3&gt;0,AK3*$AL$1,"")</f>
        <v/>
      </c>
      <c r="AN3" s="5" t="str">
        <f t="shared" ref="AN3:AN34" si="3">IF(AM3&gt;0,AM3*$AN$1,"")</f>
        <v/>
      </c>
      <c r="AP3" s="5" t="str">
        <f t="shared" ref="AP3:AP34" si="4">IF(AO3&gt;0,AO3*$AP$1,"")</f>
        <v/>
      </c>
      <c r="AS3" s="5">
        <f t="shared" ref="AS3:AS51" si="5">SUM(O3,Q3,S3,U3,W3,Y3,AA3,AC3,AF3,AH3,AJ3)</f>
        <v>199.73624999999998</v>
      </c>
      <c r="AT3" s="11">
        <f t="shared" ref="AT3:AT34" si="6">(AS3/$AS$153)*100</f>
        <v>9.4206414828097145E-3</v>
      </c>
      <c r="AU3" s="5">
        <f t="shared" ref="AU3:AU34" si="7">(AT3/100)*$AU$1</f>
        <v>9.4206414828097156</v>
      </c>
    </row>
    <row r="4" spans="1:47" x14ac:dyDescent="0.3">
      <c r="A4" s="1" t="s">
        <v>86</v>
      </c>
      <c r="B4" s="1" t="s">
        <v>87</v>
      </c>
      <c r="C4" s="1" t="s">
        <v>88</v>
      </c>
      <c r="D4" s="1" t="s">
        <v>89</v>
      </c>
      <c r="E4" s="1" t="s">
        <v>49</v>
      </c>
      <c r="F4" s="1" t="s">
        <v>73</v>
      </c>
      <c r="G4" s="1" t="s">
        <v>50</v>
      </c>
      <c r="H4" s="1" t="s">
        <v>51</v>
      </c>
      <c r="I4" s="2">
        <v>160</v>
      </c>
      <c r="J4" s="2">
        <v>38.200000000000003</v>
      </c>
      <c r="K4" s="2">
        <f t="shared" si="0"/>
        <v>16.939999999999998</v>
      </c>
      <c r="L4" s="2">
        <f t="shared" si="1"/>
        <v>0</v>
      </c>
      <c r="T4" s="8">
        <v>16.88</v>
      </c>
      <c r="U4" s="5">
        <v>2098.395</v>
      </c>
      <c r="AB4" s="10">
        <v>0.06</v>
      </c>
      <c r="AC4" s="5">
        <v>2.6850000000000001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2101.08</v>
      </c>
      <c r="AT4" s="11">
        <f t="shared" si="6"/>
        <v>9.9098292907280658E-2</v>
      </c>
      <c r="AU4" s="5">
        <f t="shared" si="7"/>
        <v>99.098292907280666</v>
      </c>
    </row>
    <row r="5" spans="1:47" x14ac:dyDescent="0.3">
      <c r="A5" s="1" t="s">
        <v>86</v>
      </c>
      <c r="B5" s="1" t="s">
        <v>87</v>
      </c>
      <c r="C5" s="1" t="s">
        <v>88</v>
      </c>
      <c r="D5" s="1" t="s">
        <v>89</v>
      </c>
      <c r="E5" s="1" t="s">
        <v>55</v>
      </c>
      <c r="F5" s="1" t="s">
        <v>73</v>
      </c>
      <c r="G5" s="1" t="s">
        <v>50</v>
      </c>
      <c r="H5" s="1" t="s">
        <v>51</v>
      </c>
      <c r="I5" s="2">
        <v>160</v>
      </c>
      <c r="J5" s="2">
        <v>39.82</v>
      </c>
      <c r="K5" s="2">
        <f t="shared" si="0"/>
        <v>0.83000000000000007</v>
      </c>
      <c r="L5" s="2">
        <f t="shared" si="1"/>
        <v>0</v>
      </c>
      <c r="T5" s="8">
        <v>0.39</v>
      </c>
      <c r="U5" s="5">
        <v>48.481875000000002</v>
      </c>
      <c r="AB5" s="10">
        <v>0.44</v>
      </c>
      <c r="AC5" s="5">
        <v>19.690000000000001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68.171875</v>
      </c>
      <c r="AT5" s="11">
        <f t="shared" si="6"/>
        <v>3.2153542163023416E-3</v>
      </c>
      <c r="AU5" s="5">
        <f t="shared" si="7"/>
        <v>3.2153542163023414</v>
      </c>
    </row>
    <row r="6" spans="1:47" x14ac:dyDescent="0.3">
      <c r="A6" s="1" t="s">
        <v>90</v>
      </c>
      <c r="B6" s="1" t="s">
        <v>91</v>
      </c>
      <c r="C6" s="1" t="s">
        <v>92</v>
      </c>
      <c r="D6" s="1" t="s">
        <v>93</v>
      </c>
      <c r="E6" s="1" t="s">
        <v>76</v>
      </c>
      <c r="F6" s="1" t="s">
        <v>74</v>
      </c>
      <c r="G6" s="1" t="s">
        <v>50</v>
      </c>
      <c r="H6" s="1" t="s">
        <v>51</v>
      </c>
      <c r="I6" s="2">
        <v>182.4</v>
      </c>
      <c r="J6" s="2">
        <v>38.57</v>
      </c>
      <c r="K6" s="2">
        <f t="shared" si="0"/>
        <v>0.27</v>
      </c>
      <c r="L6" s="2">
        <f t="shared" si="1"/>
        <v>0</v>
      </c>
      <c r="T6" s="8">
        <v>0.27</v>
      </c>
      <c r="U6" s="5">
        <v>33.564375000000013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33.564375000000013</v>
      </c>
      <c r="AT6" s="11">
        <f t="shared" si="6"/>
        <v>1.583077400670041E-3</v>
      </c>
      <c r="AU6" s="5">
        <f t="shared" si="7"/>
        <v>1.583077400670041</v>
      </c>
    </row>
    <row r="7" spans="1:47" x14ac:dyDescent="0.3">
      <c r="A7" s="1" t="s">
        <v>90</v>
      </c>
      <c r="B7" s="1" t="s">
        <v>91</v>
      </c>
      <c r="C7" s="1" t="s">
        <v>92</v>
      </c>
      <c r="D7" s="1" t="s">
        <v>93</v>
      </c>
      <c r="E7" s="1" t="s">
        <v>94</v>
      </c>
      <c r="F7" s="1" t="s">
        <v>74</v>
      </c>
      <c r="G7" s="1" t="s">
        <v>50</v>
      </c>
      <c r="H7" s="1" t="s">
        <v>51</v>
      </c>
      <c r="I7" s="2">
        <v>182.4</v>
      </c>
      <c r="J7" s="2">
        <v>0.62</v>
      </c>
      <c r="K7" s="2">
        <f t="shared" si="0"/>
        <v>0.1</v>
      </c>
      <c r="L7" s="2">
        <f t="shared" si="1"/>
        <v>0</v>
      </c>
      <c r="T7" s="8">
        <v>0.1</v>
      </c>
      <c r="U7" s="5">
        <v>12.43125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12.43125</v>
      </c>
      <c r="AT7" s="11">
        <f t="shared" si="6"/>
        <v>5.8632496321112603E-4</v>
      </c>
      <c r="AU7" s="5">
        <f t="shared" si="7"/>
        <v>0.58632496321112604</v>
      </c>
    </row>
    <row r="8" spans="1:47" x14ac:dyDescent="0.3">
      <c r="A8" s="1" t="s">
        <v>90</v>
      </c>
      <c r="B8" s="1" t="s">
        <v>91</v>
      </c>
      <c r="C8" s="1" t="s">
        <v>92</v>
      </c>
      <c r="D8" s="1" t="s">
        <v>93</v>
      </c>
      <c r="E8" s="1" t="s">
        <v>55</v>
      </c>
      <c r="F8" s="1" t="s">
        <v>74</v>
      </c>
      <c r="G8" s="1" t="s">
        <v>50</v>
      </c>
      <c r="H8" s="1" t="s">
        <v>51</v>
      </c>
      <c r="I8" s="2">
        <v>182.4</v>
      </c>
      <c r="J8" s="2">
        <v>0.59</v>
      </c>
      <c r="K8" s="2">
        <f t="shared" si="0"/>
        <v>0.56000000000000005</v>
      </c>
      <c r="L8" s="2">
        <f t="shared" si="1"/>
        <v>0.02</v>
      </c>
      <c r="P8" s="6">
        <v>0.25</v>
      </c>
      <c r="Q8" s="5">
        <v>270.15625</v>
      </c>
      <c r="R8" s="7">
        <v>0.15</v>
      </c>
      <c r="S8" s="5">
        <v>62.15625</v>
      </c>
      <c r="T8" s="8">
        <v>0.16</v>
      </c>
      <c r="U8" s="5">
        <v>19.89</v>
      </c>
      <c r="AL8" s="5" t="str">
        <f t="shared" si="2"/>
        <v/>
      </c>
      <c r="AM8" s="3">
        <v>0.02</v>
      </c>
      <c r="AN8" s="5">
        <f t="shared" si="3"/>
        <v>95.06</v>
      </c>
      <c r="AP8" s="5" t="str">
        <f t="shared" si="4"/>
        <v/>
      </c>
      <c r="AS8" s="5">
        <f t="shared" si="5"/>
        <v>352.20249999999999</v>
      </c>
      <c r="AT8" s="11">
        <f t="shared" si="6"/>
        <v>1.6611774186454834E-2</v>
      </c>
      <c r="AU8" s="5">
        <f t="shared" si="7"/>
        <v>16.611774186454834</v>
      </c>
    </row>
    <row r="9" spans="1:47" x14ac:dyDescent="0.3">
      <c r="A9" s="1" t="s">
        <v>90</v>
      </c>
      <c r="B9" s="1" t="s">
        <v>91</v>
      </c>
      <c r="C9" s="1" t="s">
        <v>92</v>
      </c>
      <c r="D9" s="1" t="s">
        <v>93</v>
      </c>
      <c r="E9" s="1" t="s">
        <v>57</v>
      </c>
      <c r="F9" s="1" t="s">
        <v>74</v>
      </c>
      <c r="G9" s="1" t="s">
        <v>50</v>
      </c>
      <c r="H9" s="1" t="s">
        <v>51</v>
      </c>
      <c r="I9" s="2">
        <v>182.4</v>
      </c>
      <c r="J9" s="2">
        <v>38.880000000000003</v>
      </c>
      <c r="K9" s="2">
        <f t="shared" si="0"/>
        <v>33.36</v>
      </c>
      <c r="L9" s="2">
        <f t="shared" si="1"/>
        <v>5.51</v>
      </c>
      <c r="M9" s="3">
        <v>5.51</v>
      </c>
      <c r="P9" s="6">
        <v>6.73</v>
      </c>
      <c r="Q9" s="5">
        <v>7272.6062500000007</v>
      </c>
      <c r="R9" s="7">
        <v>20</v>
      </c>
      <c r="S9" s="5">
        <v>8287.5</v>
      </c>
      <c r="T9" s="8">
        <v>6.63</v>
      </c>
      <c r="U9" s="5">
        <v>824.19187499999998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16384.298125000001</v>
      </c>
      <c r="AT9" s="11">
        <f t="shared" si="6"/>
        <v>0.77277208610403203</v>
      </c>
      <c r="AU9" s="5">
        <f t="shared" si="7"/>
        <v>772.77208610403204</v>
      </c>
    </row>
    <row r="10" spans="1:47" x14ac:dyDescent="0.3">
      <c r="A10" s="1" t="s">
        <v>90</v>
      </c>
      <c r="B10" s="1" t="s">
        <v>91</v>
      </c>
      <c r="C10" s="1" t="s">
        <v>92</v>
      </c>
      <c r="D10" s="1" t="s">
        <v>93</v>
      </c>
      <c r="E10" s="1" t="s">
        <v>58</v>
      </c>
      <c r="F10" s="1" t="s">
        <v>74</v>
      </c>
      <c r="G10" s="1" t="s">
        <v>50</v>
      </c>
      <c r="H10" s="1" t="s">
        <v>51</v>
      </c>
      <c r="I10" s="2">
        <v>182.4</v>
      </c>
      <c r="J10" s="2">
        <v>22.18</v>
      </c>
      <c r="K10" s="2">
        <f t="shared" si="0"/>
        <v>12.530000000000001</v>
      </c>
      <c r="L10" s="2">
        <f t="shared" si="1"/>
        <v>4.8899999999999997</v>
      </c>
      <c r="M10" s="3">
        <v>4.8899999999999997</v>
      </c>
      <c r="R10" s="7">
        <v>7.74</v>
      </c>
      <c r="S10" s="5">
        <v>3207.2624999999998</v>
      </c>
      <c r="T10" s="8">
        <v>4.38</v>
      </c>
      <c r="U10" s="5">
        <v>544.48874999999998</v>
      </c>
      <c r="Z10" s="9">
        <v>0.2</v>
      </c>
      <c r="AA10" s="5">
        <v>9.9562500000000007</v>
      </c>
      <c r="AB10" s="10">
        <v>0.21</v>
      </c>
      <c r="AC10" s="5">
        <v>9.3974999999999991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3771.105</v>
      </c>
      <c r="AT10" s="11">
        <f t="shared" si="6"/>
        <v>0.17786570138886224</v>
      </c>
      <c r="AU10" s="5">
        <f t="shared" si="7"/>
        <v>177.86570138886225</v>
      </c>
    </row>
    <row r="11" spans="1:47" x14ac:dyDescent="0.3">
      <c r="A11" s="1" t="s">
        <v>95</v>
      </c>
      <c r="B11" s="1" t="s">
        <v>96</v>
      </c>
      <c r="C11" s="1" t="s">
        <v>97</v>
      </c>
      <c r="D11" s="1" t="s">
        <v>89</v>
      </c>
      <c r="E11" s="1" t="s">
        <v>58</v>
      </c>
      <c r="F11" s="1" t="s">
        <v>74</v>
      </c>
      <c r="G11" s="1" t="s">
        <v>50</v>
      </c>
      <c r="H11" s="1" t="s">
        <v>51</v>
      </c>
      <c r="I11" s="2">
        <v>17.600000000000001</v>
      </c>
      <c r="J11" s="2">
        <v>16.010000000000002</v>
      </c>
      <c r="K11" s="2">
        <f t="shared" si="0"/>
        <v>15.93</v>
      </c>
      <c r="L11" s="2">
        <f t="shared" si="1"/>
        <v>7.0000000000000007E-2</v>
      </c>
      <c r="M11" s="3">
        <v>7.0000000000000007E-2</v>
      </c>
      <c r="R11" s="7">
        <v>3.53</v>
      </c>
      <c r="S11" s="5">
        <v>1462.7437500000001</v>
      </c>
      <c r="T11" s="8">
        <v>6.52</v>
      </c>
      <c r="U11" s="5">
        <v>810.51750000000004</v>
      </c>
      <c r="Z11" s="9">
        <v>2.73</v>
      </c>
      <c r="AA11" s="5">
        <v>135.90281250000001</v>
      </c>
      <c r="AB11" s="10">
        <v>3.15</v>
      </c>
      <c r="AC11" s="5">
        <v>140.96250000000001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2550.1265625000001</v>
      </c>
      <c r="AT11" s="11">
        <f t="shared" si="6"/>
        <v>0.1202777566971566</v>
      </c>
      <c r="AU11" s="5">
        <f t="shared" si="7"/>
        <v>120.2777566971566</v>
      </c>
    </row>
    <row r="12" spans="1:47" x14ac:dyDescent="0.3">
      <c r="A12" s="1" t="s">
        <v>98</v>
      </c>
      <c r="B12" s="1" t="s">
        <v>99</v>
      </c>
      <c r="C12" s="1" t="s">
        <v>100</v>
      </c>
      <c r="D12" s="1" t="s">
        <v>89</v>
      </c>
      <c r="E12" s="1" t="s">
        <v>101</v>
      </c>
      <c r="F12" s="1" t="s">
        <v>74</v>
      </c>
      <c r="G12" s="1" t="s">
        <v>50</v>
      </c>
      <c r="H12" s="1" t="s">
        <v>51</v>
      </c>
      <c r="I12" s="2">
        <v>200</v>
      </c>
      <c r="J12" s="2">
        <v>40.549999999999997</v>
      </c>
      <c r="K12" s="2">
        <f t="shared" si="0"/>
        <v>23.919999999999998</v>
      </c>
      <c r="L12" s="2">
        <f t="shared" si="1"/>
        <v>0</v>
      </c>
      <c r="P12" s="6">
        <v>2.31</v>
      </c>
      <c r="Q12" s="5">
        <v>2496.2437500000001</v>
      </c>
      <c r="R12" s="7">
        <v>17.09</v>
      </c>
      <c r="S12" s="5">
        <v>7081.6687499999998</v>
      </c>
      <c r="T12" s="8">
        <v>4.5199999999999996</v>
      </c>
      <c r="U12" s="5">
        <v>561.89249999999993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10139.805</v>
      </c>
      <c r="AT12" s="11">
        <f t="shared" si="6"/>
        <v>0.4782480276394564</v>
      </c>
      <c r="AU12" s="5">
        <f t="shared" si="7"/>
        <v>478.24802763945638</v>
      </c>
    </row>
    <row r="13" spans="1:47" x14ac:dyDescent="0.3">
      <c r="A13" s="1" t="s">
        <v>98</v>
      </c>
      <c r="B13" s="1" t="s">
        <v>99</v>
      </c>
      <c r="C13" s="1" t="s">
        <v>100</v>
      </c>
      <c r="D13" s="1" t="s">
        <v>89</v>
      </c>
      <c r="E13" s="1" t="s">
        <v>94</v>
      </c>
      <c r="F13" s="1" t="s">
        <v>74</v>
      </c>
      <c r="G13" s="1" t="s">
        <v>50</v>
      </c>
      <c r="H13" s="1" t="s">
        <v>51</v>
      </c>
      <c r="I13" s="2">
        <v>200</v>
      </c>
      <c r="J13" s="2">
        <v>39.47</v>
      </c>
      <c r="K13" s="2">
        <f t="shared" si="0"/>
        <v>5.81</v>
      </c>
      <c r="L13" s="2">
        <f t="shared" si="1"/>
        <v>0</v>
      </c>
      <c r="T13" s="8">
        <v>5.81</v>
      </c>
      <c r="U13" s="5">
        <v>722.25562500000001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722.25562500000001</v>
      </c>
      <c r="AT13" s="11">
        <f t="shared" si="6"/>
        <v>3.4065480362566423E-2</v>
      </c>
      <c r="AU13" s="5">
        <f t="shared" si="7"/>
        <v>34.065480362566426</v>
      </c>
    </row>
    <row r="14" spans="1:47" x14ac:dyDescent="0.3">
      <c r="A14" s="1" t="s">
        <v>98</v>
      </c>
      <c r="B14" s="1" t="s">
        <v>99</v>
      </c>
      <c r="C14" s="1" t="s">
        <v>100</v>
      </c>
      <c r="D14" s="1" t="s">
        <v>89</v>
      </c>
      <c r="E14" s="1" t="s">
        <v>52</v>
      </c>
      <c r="F14" s="1" t="s">
        <v>74</v>
      </c>
      <c r="G14" s="1" t="s">
        <v>50</v>
      </c>
      <c r="H14" s="1" t="s">
        <v>51</v>
      </c>
      <c r="I14" s="2">
        <v>200</v>
      </c>
      <c r="J14" s="2">
        <v>39.020000000000003</v>
      </c>
      <c r="K14" s="2">
        <f t="shared" si="0"/>
        <v>23.25</v>
      </c>
      <c r="L14" s="2">
        <f t="shared" si="1"/>
        <v>0</v>
      </c>
      <c r="P14" s="6">
        <v>5.35</v>
      </c>
      <c r="Q14" s="5">
        <v>5781.34375</v>
      </c>
      <c r="R14" s="7">
        <v>11.54</v>
      </c>
      <c r="S14" s="5">
        <v>4781.8874999999998</v>
      </c>
      <c r="T14" s="8">
        <v>6.36</v>
      </c>
      <c r="U14" s="5">
        <v>790.62750000000005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11353.858750000001</v>
      </c>
      <c r="AT14" s="11">
        <f t="shared" si="6"/>
        <v>0.53550936662830151</v>
      </c>
      <c r="AU14" s="5">
        <f t="shared" si="7"/>
        <v>535.50936662830145</v>
      </c>
    </row>
    <row r="15" spans="1:47" x14ac:dyDescent="0.3">
      <c r="A15" s="1" t="s">
        <v>98</v>
      </c>
      <c r="B15" s="1" t="s">
        <v>99</v>
      </c>
      <c r="C15" s="1" t="s">
        <v>100</v>
      </c>
      <c r="D15" s="1" t="s">
        <v>89</v>
      </c>
      <c r="E15" s="1" t="s">
        <v>49</v>
      </c>
      <c r="F15" s="1" t="s">
        <v>74</v>
      </c>
      <c r="G15" s="1" t="s">
        <v>50</v>
      </c>
      <c r="H15" s="1" t="s">
        <v>51</v>
      </c>
      <c r="I15" s="2">
        <v>200</v>
      </c>
      <c r="J15" s="2">
        <v>36.68</v>
      </c>
      <c r="K15" s="2">
        <f t="shared" si="0"/>
        <v>35.25</v>
      </c>
      <c r="L15" s="2">
        <f t="shared" si="1"/>
        <v>1.42</v>
      </c>
      <c r="N15" s="4">
        <v>9.76</v>
      </c>
      <c r="O15" s="5">
        <v>15494</v>
      </c>
      <c r="P15" s="6">
        <v>21.57</v>
      </c>
      <c r="Q15" s="5">
        <v>23309.081249999999</v>
      </c>
      <c r="R15" s="7">
        <v>3.28</v>
      </c>
      <c r="S15" s="5">
        <v>1359.15</v>
      </c>
      <c r="Z15" s="9">
        <v>0.21</v>
      </c>
      <c r="AA15" s="5">
        <v>10.454062499999999</v>
      </c>
      <c r="AB15" s="10">
        <v>0.43</v>
      </c>
      <c r="AC15" s="5">
        <v>19.2425</v>
      </c>
      <c r="AL15" s="5" t="str">
        <f t="shared" si="2"/>
        <v/>
      </c>
      <c r="AM15" s="3">
        <v>0.67</v>
      </c>
      <c r="AN15" s="5">
        <f t="shared" si="3"/>
        <v>3184.51</v>
      </c>
      <c r="AP15" s="5" t="str">
        <f t="shared" si="4"/>
        <v/>
      </c>
      <c r="AQ15" s="2">
        <v>0.75</v>
      </c>
      <c r="AS15" s="5">
        <f t="shared" si="5"/>
        <v>40191.927812500006</v>
      </c>
      <c r="AT15" s="11">
        <f t="shared" si="6"/>
        <v>1.8956686251220354</v>
      </c>
      <c r="AU15" s="5">
        <f t="shared" si="7"/>
        <v>1895.6686251220353</v>
      </c>
    </row>
    <row r="16" spans="1:47" x14ac:dyDescent="0.3">
      <c r="A16" s="1" t="s">
        <v>98</v>
      </c>
      <c r="B16" s="1" t="s">
        <v>99</v>
      </c>
      <c r="C16" s="1" t="s">
        <v>100</v>
      </c>
      <c r="D16" s="1" t="s">
        <v>89</v>
      </c>
      <c r="E16" s="1" t="s">
        <v>55</v>
      </c>
      <c r="F16" s="1" t="s">
        <v>74</v>
      </c>
      <c r="G16" s="1" t="s">
        <v>50</v>
      </c>
      <c r="H16" s="1" t="s">
        <v>51</v>
      </c>
      <c r="I16" s="2">
        <v>200</v>
      </c>
      <c r="J16" s="2">
        <v>39.29</v>
      </c>
      <c r="K16" s="2">
        <f t="shared" si="0"/>
        <v>37.39</v>
      </c>
      <c r="L16" s="2">
        <f t="shared" si="1"/>
        <v>1.91</v>
      </c>
      <c r="P16" s="6">
        <v>11.88</v>
      </c>
      <c r="Q16" s="5">
        <v>12837.825000000001</v>
      </c>
      <c r="R16" s="7">
        <v>11.2</v>
      </c>
      <c r="S16" s="5">
        <v>4641</v>
      </c>
      <c r="T16" s="8">
        <v>3.39</v>
      </c>
      <c r="U16" s="5">
        <v>421.419375</v>
      </c>
      <c r="Z16" s="9">
        <v>4.28</v>
      </c>
      <c r="AA16" s="5">
        <v>213.06375</v>
      </c>
      <c r="AB16" s="10">
        <v>6.6400000000000006</v>
      </c>
      <c r="AC16" s="5">
        <v>297.14</v>
      </c>
      <c r="AK16" s="3">
        <v>0.14000000000000001</v>
      </c>
      <c r="AL16" s="5">
        <f t="shared" si="2"/>
        <v>399.25200000000007</v>
      </c>
      <c r="AM16" s="3">
        <v>0.63</v>
      </c>
      <c r="AN16" s="5">
        <f t="shared" si="3"/>
        <v>2994.39</v>
      </c>
      <c r="AP16" s="5" t="str">
        <f t="shared" si="4"/>
        <v/>
      </c>
      <c r="AQ16" s="2">
        <v>1.1399999999999999</v>
      </c>
      <c r="AS16" s="5">
        <f t="shared" si="5"/>
        <v>18410.448125000003</v>
      </c>
      <c r="AT16" s="11">
        <f t="shared" si="6"/>
        <v>0.86833627508021893</v>
      </c>
      <c r="AU16" s="5">
        <f t="shared" si="7"/>
        <v>868.33627508021891</v>
      </c>
    </row>
    <row r="17" spans="1:47" x14ac:dyDescent="0.3">
      <c r="A17" s="1" t="s">
        <v>98</v>
      </c>
      <c r="B17" s="1" t="s">
        <v>99</v>
      </c>
      <c r="C17" s="1" t="s">
        <v>100</v>
      </c>
      <c r="D17" s="1" t="s">
        <v>89</v>
      </c>
      <c r="E17" s="1" t="s">
        <v>57</v>
      </c>
      <c r="F17" s="1" t="s">
        <v>74</v>
      </c>
      <c r="G17" s="1" t="s">
        <v>50</v>
      </c>
      <c r="H17" s="1" t="s">
        <v>51</v>
      </c>
      <c r="I17" s="2">
        <v>200</v>
      </c>
      <c r="J17" s="2">
        <v>0.46</v>
      </c>
      <c r="K17" s="2">
        <f t="shared" si="0"/>
        <v>0.46</v>
      </c>
      <c r="L17" s="2">
        <f t="shared" si="1"/>
        <v>0</v>
      </c>
      <c r="T17" s="8">
        <v>0.46</v>
      </c>
      <c r="U17" s="5">
        <v>57.183750000000003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57.183750000000003</v>
      </c>
      <c r="AT17" s="11">
        <f t="shared" si="6"/>
        <v>2.6970948307711799E-3</v>
      </c>
      <c r="AU17" s="5">
        <f t="shared" si="7"/>
        <v>2.6970948307711797</v>
      </c>
    </row>
    <row r="18" spans="1:47" x14ac:dyDescent="0.3">
      <c r="A18" s="1" t="s">
        <v>102</v>
      </c>
      <c r="B18" s="1" t="s">
        <v>103</v>
      </c>
      <c r="C18" s="1" t="s">
        <v>104</v>
      </c>
      <c r="D18" s="1" t="s">
        <v>105</v>
      </c>
      <c r="E18" s="1" t="s">
        <v>76</v>
      </c>
      <c r="F18" s="1" t="s">
        <v>85</v>
      </c>
      <c r="G18" s="1" t="s">
        <v>50</v>
      </c>
      <c r="H18" s="1" t="s">
        <v>51</v>
      </c>
      <c r="I18" s="2">
        <v>160</v>
      </c>
      <c r="J18" s="2">
        <v>38.51</v>
      </c>
      <c r="K18" s="2">
        <f t="shared" si="0"/>
        <v>3.5999999999999996</v>
      </c>
      <c r="L18" s="2">
        <f t="shared" si="1"/>
        <v>0</v>
      </c>
      <c r="R18" s="7">
        <v>2.5099999999999998</v>
      </c>
      <c r="S18" s="5">
        <v>1040.08125</v>
      </c>
      <c r="T18" s="8">
        <v>1.0900000000000001</v>
      </c>
      <c r="U18" s="5">
        <v>135.50062500000001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1175.5818749999999</v>
      </c>
      <c r="AT18" s="11">
        <f t="shared" si="6"/>
        <v>5.5446797354332146E-2</v>
      </c>
      <c r="AU18" s="5">
        <f t="shared" si="7"/>
        <v>55.446797354332148</v>
      </c>
    </row>
    <row r="19" spans="1:47" x14ac:dyDescent="0.3">
      <c r="A19" s="1" t="s">
        <v>102</v>
      </c>
      <c r="B19" s="1" t="s">
        <v>103</v>
      </c>
      <c r="C19" s="1" t="s">
        <v>104</v>
      </c>
      <c r="D19" s="1" t="s">
        <v>105</v>
      </c>
      <c r="E19" s="1" t="s">
        <v>58</v>
      </c>
      <c r="F19" s="1" t="s">
        <v>85</v>
      </c>
      <c r="G19" s="1" t="s">
        <v>50</v>
      </c>
      <c r="H19" s="1" t="s">
        <v>51</v>
      </c>
      <c r="I19" s="2">
        <v>160</v>
      </c>
      <c r="J19" s="2">
        <v>27.71</v>
      </c>
      <c r="K19" s="2">
        <f t="shared" si="0"/>
        <v>9.89</v>
      </c>
      <c r="L19" s="2">
        <f t="shared" si="1"/>
        <v>0</v>
      </c>
      <c r="P19" s="6">
        <v>2</v>
      </c>
      <c r="Q19" s="5">
        <v>2161.25</v>
      </c>
      <c r="R19" s="7">
        <v>6.35</v>
      </c>
      <c r="S19" s="5">
        <v>2631.28125</v>
      </c>
      <c r="T19" s="8">
        <v>0.98</v>
      </c>
      <c r="U19" s="5">
        <v>121.82625</v>
      </c>
      <c r="Z19" s="9">
        <v>0.41</v>
      </c>
      <c r="AA19" s="5">
        <v>20.4103125</v>
      </c>
      <c r="AB19" s="10">
        <v>0.15</v>
      </c>
      <c r="AC19" s="5">
        <v>6.7124999999999986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4941.4803124999999</v>
      </c>
      <c r="AT19" s="11">
        <f t="shared" si="6"/>
        <v>0.23306692910488214</v>
      </c>
      <c r="AU19" s="5">
        <f t="shared" si="7"/>
        <v>233.06692910488215</v>
      </c>
    </row>
    <row r="20" spans="1:47" x14ac:dyDescent="0.3">
      <c r="A20" s="1" t="s">
        <v>106</v>
      </c>
      <c r="B20" s="1" t="s">
        <v>103</v>
      </c>
      <c r="C20" s="1" t="s">
        <v>104</v>
      </c>
      <c r="D20" s="1" t="s">
        <v>105</v>
      </c>
      <c r="E20" s="1" t="s">
        <v>107</v>
      </c>
      <c r="F20" s="1" t="s">
        <v>66</v>
      </c>
      <c r="G20" s="1" t="s">
        <v>50</v>
      </c>
      <c r="H20" s="1" t="s">
        <v>51</v>
      </c>
      <c r="I20" s="2">
        <v>150.49</v>
      </c>
      <c r="J20" s="2">
        <v>36.880000000000003</v>
      </c>
      <c r="K20" s="2">
        <f t="shared" si="0"/>
        <v>1.7599999999999998</v>
      </c>
      <c r="L20" s="2">
        <f t="shared" si="1"/>
        <v>0</v>
      </c>
      <c r="R20" s="7">
        <v>0.38</v>
      </c>
      <c r="S20" s="5">
        <v>125.97</v>
      </c>
      <c r="T20" s="8">
        <v>1.38</v>
      </c>
      <c r="U20" s="5">
        <v>137.24100000000001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263.21100000000001</v>
      </c>
      <c r="AT20" s="11">
        <f t="shared" si="6"/>
        <v>1.2414453887723578E-2</v>
      </c>
      <c r="AU20" s="5">
        <f t="shared" si="7"/>
        <v>12.414453887723576</v>
      </c>
    </row>
    <row r="21" spans="1:47" x14ac:dyDescent="0.3">
      <c r="A21" s="1" t="s">
        <v>106</v>
      </c>
      <c r="B21" s="1" t="s">
        <v>103</v>
      </c>
      <c r="C21" s="1" t="s">
        <v>104</v>
      </c>
      <c r="D21" s="1" t="s">
        <v>105</v>
      </c>
      <c r="E21" s="1" t="s">
        <v>94</v>
      </c>
      <c r="F21" s="1" t="s">
        <v>66</v>
      </c>
      <c r="G21" s="1" t="s">
        <v>50</v>
      </c>
      <c r="H21" s="1" t="s">
        <v>51</v>
      </c>
      <c r="I21" s="2">
        <v>150.49</v>
      </c>
      <c r="J21" s="2">
        <v>0.54</v>
      </c>
      <c r="K21" s="2">
        <f t="shared" si="0"/>
        <v>0.12000000000000001</v>
      </c>
      <c r="L21" s="2">
        <f t="shared" si="1"/>
        <v>0</v>
      </c>
      <c r="R21" s="7">
        <v>0.05</v>
      </c>
      <c r="S21" s="5">
        <v>16.574999999999999</v>
      </c>
      <c r="T21" s="8">
        <v>7.0000000000000007E-2</v>
      </c>
      <c r="U21" s="5">
        <v>6.9615000000000009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23.5365</v>
      </c>
      <c r="AT21" s="11">
        <f t="shared" si="6"/>
        <v>1.1101085970130656E-3</v>
      </c>
      <c r="AU21" s="5">
        <f t="shared" si="7"/>
        <v>1.1101085970130655</v>
      </c>
    </row>
    <row r="22" spans="1:47" x14ac:dyDescent="0.3">
      <c r="A22" s="1" t="s">
        <v>106</v>
      </c>
      <c r="B22" s="1" t="s">
        <v>103</v>
      </c>
      <c r="C22" s="1" t="s">
        <v>104</v>
      </c>
      <c r="D22" s="1" t="s">
        <v>105</v>
      </c>
      <c r="E22" s="1" t="s">
        <v>62</v>
      </c>
      <c r="F22" s="1" t="s">
        <v>66</v>
      </c>
      <c r="G22" s="1" t="s">
        <v>50</v>
      </c>
      <c r="H22" s="1" t="s">
        <v>51</v>
      </c>
      <c r="I22" s="2">
        <v>150.49</v>
      </c>
      <c r="J22" s="2">
        <v>30.77</v>
      </c>
      <c r="K22" s="2">
        <f t="shared" si="0"/>
        <v>18.38</v>
      </c>
      <c r="L22" s="2">
        <f t="shared" si="1"/>
        <v>0</v>
      </c>
      <c r="N22" s="4">
        <v>0.14000000000000001</v>
      </c>
      <c r="O22" s="5">
        <v>177.8</v>
      </c>
      <c r="P22" s="6">
        <v>10.78</v>
      </c>
      <c r="Q22" s="5">
        <v>9319.31</v>
      </c>
      <c r="R22" s="7">
        <v>5.96</v>
      </c>
      <c r="S22" s="5">
        <v>1975.74</v>
      </c>
      <c r="T22" s="8">
        <v>1.34</v>
      </c>
      <c r="U22" s="5">
        <v>133.26300000000001</v>
      </c>
      <c r="Z22" s="9">
        <v>0.16</v>
      </c>
      <c r="AA22" s="5">
        <v>6.3720000000000008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11612.484999999999</v>
      </c>
      <c r="AT22" s="11">
        <f t="shared" si="6"/>
        <v>0.54770757891722499</v>
      </c>
      <c r="AU22" s="5">
        <f t="shared" si="7"/>
        <v>547.70757891722496</v>
      </c>
    </row>
    <row r="23" spans="1:47" x14ac:dyDescent="0.3">
      <c r="A23" s="1" t="s">
        <v>106</v>
      </c>
      <c r="B23" s="1" t="s">
        <v>103</v>
      </c>
      <c r="C23" s="1" t="s">
        <v>104</v>
      </c>
      <c r="D23" s="1" t="s">
        <v>105</v>
      </c>
      <c r="E23" s="1" t="s">
        <v>75</v>
      </c>
      <c r="F23" s="1" t="s">
        <v>66</v>
      </c>
      <c r="G23" s="1" t="s">
        <v>50</v>
      </c>
      <c r="H23" s="1" t="s">
        <v>51</v>
      </c>
      <c r="I23" s="2">
        <v>150.49</v>
      </c>
      <c r="J23" s="2">
        <v>37.049999999999997</v>
      </c>
      <c r="K23" s="2">
        <f t="shared" si="0"/>
        <v>33.729999999999997</v>
      </c>
      <c r="L23" s="2">
        <f t="shared" si="1"/>
        <v>1.03</v>
      </c>
      <c r="N23" s="4">
        <v>17.95</v>
      </c>
      <c r="O23" s="5">
        <v>22796.5</v>
      </c>
      <c r="P23" s="6">
        <v>10.14</v>
      </c>
      <c r="Q23" s="5">
        <v>8766.0300000000007</v>
      </c>
      <c r="R23" s="7">
        <v>5.09</v>
      </c>
      <c r="S23" s="5">
        <v>1687.335</v>
      </c>
      <c r="T23" s="8">
        <v>0.4</v>
      </c>
      <c r="U23" s="5">
        <v>39.78</v>
      </c>
      <c r="Z23" s="9">
        <v>0.15</v>
      </c>
      <c r="AA23" s="5">
        <v>5.9737499999999999</v>
      </c>
      <c r="AL23" s="5" t="str">
        <f t="shared" si="2"/>
        <v/>
      </c>
      <c r="AM23" s="3">
        <v>0.43</v>
      </c>
      <c r="AN23" s="5">
        <f t="shared" si="3"/>
        <v>2043.79</v>
      </c>
      <c r="AP23" s="5" t="str">
        <f t="shared" si="4"/>
        <v/>
      </c>
      <c r="AQ23" s="2">
        <v>0.6</v>
      </c>
      <c r="AS23" s="5">
        <f t="shared" si="5"/>
        <v>33295.618749999994</v>
      </c>
      <c r="AT23" s="11">
        <f t="shared" si="6"/>
        <v>1.5704014028102908</v>
      </c>
      <c r="AU23" s="5">
        <f t="shared" si="7"/>
        <v>1570.4014028102908</v>
      </c>
    </row>
    <row r="24" spans="1:47" x14ac:dyDescent="0.3">
      <c r="A24" s="1" t="s">
        <v>106</v>
      </c>
      <c r="B24" s="1" t="s">
        <v>103</v>
      </c>
      <c r="C24" s="1" t="s">
        <v>104</v>
      </c>
      <c r="D24" s="1" t="s">
        <v>105</v>
      </c>
      <c r="E24" s="1" t="s">
        <v>76</v>
      </c>
      <c r="F24" s="1" t="s">
        <v>66</v>
      </c>
      <c r="G24" s="1" t="s">
        <v>50</v>
      </c>
      <c r="H24" s="1" t="s">
        <v>51</v>
      </c>
      <c r="I24" s="2">
        <v>150.49</v>
      </c>
      <c r="J24" s="2">
        <v>0.5</v>
      </c>
      <c r="K24" s="2">
        <f t="shared" si="0"/>
        <v>0.5</v>
      </c>
      <c r="L24" s="2">
        <f t="shared" si="1"/>
        <v>0</v>
      </c>
      <c r="R24" s="7">
        <v>0.14000000000000001</v>
      </c>
      <c r="S24" s="5">
        <v>46.41</v>
      </c>
      <c r="Z24" s="9">
        <v>0.2</v>
      </c>
      <c r="AA24" s="5">
        <v>7.9650000000000007</v>
      </c>
      <c r="AB24" s="10">
        <v>0.16</v>
      </c>
      <c r="AC24" s="5">
        <v>5.7279999999999998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60.103000000000002</v>
      </c>
      <c r="AT24" s="11">
        <f t="shared" si="6"/>
        <v>2.8347824445553193E-3</v>
      </c>
      <c r="AU24" s="5">
        <f t="shared" si="7"/>
        <v>2.8347824445553194</v>
      </c>
    </row>
    <row r="25" spans="1:47" x14ac:dyDescent="0.3">
      <c r="A25" s="1" t="s">
        <v>108</v>
      </c>
      <c r="B25" s="1" t="s">
        <v>109</v>
      </c>
      <c r="C25" s="1" t="s">
        <v>110</v>
      </c>
      <c r="D25" s="1" t="s">
        <v>89</v>
      </c>
      <c r="E25" s="1" t="s">
        <v>62</v>
      </c>
      <c r="F25" s="1" t="s">
        <v>66</v>
      </c>
      <c r="G25" s="1" t="s">
        <v>50</v>
      </c>
      <c r="H25" s="1" t="s">
        <v>51</v>
      </c>
      <c r="I25" s="2">
        <v>9.51</v>
      </c>
      <c r="J25" s="2">
        <v>8.7899999999999991</v>
      </c>
      <c r="K25" s="2">
        <f t="shared" si="0"/>
        <v>7.0600000000000005</v>
      </c>
      <c r="L25" s="2">
        <f t="shared" si="1"/>
        <v>0</v>
      </c>
      <c r="P25" s="6">
        <v>0.37</v>
      </c>
      <c r="Q25" s="5">
        <v>319.86500000000001</v>
      </c>
      <c r="R25" s="7">
        <v>0.23</v>
      </c>
      <c r="S25" s="5">
        <v>76.245000000000005</v>
      </c>
      <c r="T25" s="8">
        <v>0.01</v>
      </c>
      <c r="U25" s="5">
        <v>0.99450000000000005</v>
      </c>
      <c r="Z25" s="9">
        <v>4.6500000000000004</v>
      </c>
      <c r="AA25" s="5">
        <v>185.18625</v>
      </c>
      <c r="AB25" s="10">
        <v>1.8</v>
      </c>
      <c r="AC25" s="5">
        <v>64.44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646.73074999999994</v>
      </c>
      <c r="AT25" s="11">
        <f t="shared" si="6"/>
        <v>3.0503318910105898E-2</v>
      </c>
      <c r="AU25" s="5">
        <f t="shared" si="7"/>
        <v>30.5033189101059</v>
      </c>
    </row>
    <row r="26" spans="1:47" x14ac:dyDescent="0.3">
      <c r="A26" s="1" t="s">
        <v>111</v>
      </c>
      <c r="B26" s="1" t="s">
        <v>103</v>
      </c>
      <c r="C26" s="1" t="s">
        <v>104</v>
      </c>
      <c r="D26" s="1" t="s">
        <v>105</v>
      </c>
      <c r="E26" s="1" t="s">
        <v>94</v>
      </c>
      <c r="F26" s="1" t="s">
        <v>66</v>
      </c>
      <c r="G26" s="1" t="s">
        <v>50</v>
      </c>
      <c r="H26" s="1" t="s">
        <v>51</v>
      </c>
      <c r="I26" s="2">
        <v>143.26</v>
      </c>
      <c r="J26" s="2">
        <v>41.36</v>
      </c>
      <c r="K26" s="2">
        <f t="shared" si="0"/>
        <v>4.6100000000000003</v>
      </c>
      <c r="L26" s="2">
        <f t="shared" si="1"/>
        <v>0</v>
      </c>
      <c r="R26" s="7">
        <v>2.87</v>
      </c>
      <c r="S26" s="5">
        <v>1229.865</v>
      </c>
      <c r="T26" s="8">
        <v>1.74</v>
      </c>
      <c r="U26" s="5">
        <v>173.04300000000001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1402.9079999999999</v>
      </c>
      <c r="AT26" s="11">
        <f t="shared" si="6"/>
        <v>6.6168726514919604E-2</v>
      </c>
      <c r="AU26" s="5">
        <f t="shared" si="7"/>
        <v>66.168726514919598</v>
      </c>
    </row>
    <row r="27" spans="1:47" x14ac:dyDescent="0.3">
      <c r="A27" s="1" t="s">
        <v>111</v>
      </c>
      <c r="B27" s="1" t="s">
        <v>103</v>
      </c>
      <c r="C27" s="1" t="s">
        <v>104</v>
      </c>
      <c r="D27" s="1" t="s">
        <v>105</v>
      </c>
      <c r="E27" s="1" t="s">
        <v>76</v>
      </c>
      <c r="F27" s="1" t="s">
        <v>66</v>
      </c>
      <c r="G27" s="1" t="s">
        <v>50</v>
      </c>
      <c r="H27" s="1" t="s">
        <v>51</v>
      </c>
      <c r="I27" s="2">
        <v>143.26</v>
      </c>
      <c r="J27" s="2">
        <v>26.37</v>
      </c>
      <c r="K27" s="2">
        <f t="shared" si="0"/>
        <v>21</v>
      </c>
      <c r="L27" s="2">
        <f t="shared" si="1"/>
        <v>0</v>
      </c>
      <c r="P27" s="6">
        <v>7.78</v>
      </c>
      <c r="Q27" s="5">
        <v>10088.715</v>
      </c>
      <c r="R27" s="7">
        <v>6.23</v>
      </c>
      <c r="S27" s="5">
        <v>2607.2474999999999</v>
      </c>
      <c r="T27" s="8">
        <v>5.04</v>
      </c>
      <c r="U27" s="5">
        <v>671.78475000000003</v>
      </c>
      <c r="Z27" s="9">
        <v>0.43</v>
      </c>
      <c r="AA27" s="5">
        <v>19.315124999999998</v>
      </c>
      <c r="AB27" s="10">
        <v>1.52</v>
      </c>
      <c r="AC27" s="5">
        <v>56.384999999999991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13443.447375</v>
      </c>
      <c r="AT27" s="11">
        <f t="shared" si="6"/>
        <v>0.63406566415908172</v>
      </c>
      <c r="AU27" s="5">
        <f t="shared" si="7"/>
        <v>634.06566415908173</v>
      </c>
    </row>
    <row r="28" spans="1:47" x14ac:dyDescent="0.3">
      <c r="A28" s="1" t="s">
        <v>111</v>
      </c>
      <c r="B28" s="1" t="s">
        <v>103</v>
      </c>
      <c r="C28" s="1" t="s">
        <v>104</v>
      </c>
      <c r="D28" s="1" t="s">
        <v>105</v>
      </c>
      <c r="E28" s="1" t="s">
        <v>58</v>
      </c>
      <c r="F28" s="1" t="s">
        <v>66</v>
      </c>
      <c r="G28" s="1" t="s">
        <v>50</v>
      </c>
      <c r="H28" s="1" t="s">
        <v>51</v>
      </c>
      <c r="I28" s="2">
        <v>143.26</v>
      </c>
      <c r="J28" s="2">
        <v>35.74</v>
      </c>
      <c r="K28" s="2">
        <f t="shared" si="0"/>
        <v>35.729999999999997</v>
      </c>
      <c r="L28" s="2">
        <f t="shared" si="1"/>
        <v>0.02</v>
      </c>
      <c r="P28" s="6">
        <v>21.41</v>
      </c>
      <c r="Q28" s="5">
        <v>27763.4175</v>
      </c>
      <c r="R28" s="7">
        <v>12.41</v>
      </c>
      <c r="S28" s="5">
        <v>6170.8725000000004</v>
      </c>
      <c r="T28" s="8">
        <v>1.91</v>
      </c>
      <c r="U28" s="5">
        <v>284.92424999999997</v>
      </c>
      <c r="AL28" s="5" t="str">
        <f t="shared" si="2"/>
        <v/>
      </c>
      <c r="AM28" s="3">
        <v>0.02</v>
      </c>
      <c r="AN28" s="5">
        <f t="shared" si="3"/>
        <v>95.06</v>
      </c>
      <c r="AP28" s="5" t="str">
        <f t="shared" si="4"/>
        <v/>
      </c>
      <c r="AS28" s="5">
        <f t="shared" si="5"/>
        <v>34219.214249999997</v>
      </c>
      <c r="AT28" s="11">
        <f t="shared" si="6"/>
        <v>1.6139631602811375</v>
      </c>
      <c r="AU28" s="5">
        <f t="shared" si="7"/>
        <v>1613.9631602811376</v>
      </c>
    </row>
    <row r="29" spans="1:47" x14ac:dyDescent="0.3">
      <c r="A29" s="1" t="s">
        <v>111</v>
      </c>
      <c r="B29" s="1" t="s">
        <v>103</v>
      </c>
      <c r="C29" s="1" t="s">
        <v>104</v>
      </c>
      <c r="D29" s="1" t="s">
        <v>105</v>
      </c>
      <c r="E29" s="1" t="s">
        <v>57</v>
      </c>
      <c r="F29" s="1" t="s">
        <v>66</v>
      </c>
      <c r="G29" s="1" t="s">
        <v>50</v>
      </c>
      <c r="H29" s="1" t="s">
        <v>51</v>
      </c>
      <c r="I29" s="2">
        <v>143.26</v>
      </c>
      <c r="J29" s="2">
        <v>35.159999999999997</v>
      </c>
      <c r="K29" s="2">
        <f t="shared" si="0"/>
        <v>26.47</v>
      </c>
      <c r="L29" s="2">
        <f t="shared" si="1"/>
        <v>0</v>
      </c>
      <c r="P29" s="6">
        <v>15.76</v>
      </c>
      <c r="Q29" s="5">
        <v>20436.78</v>
      </c>
      <c r="R29" s="7">
        <v>10</v>
      </c>
      <c r="S29" s="5">
        <v>4972.5</v>
      </c>
      <c r="T29" s="8">
        <v>0.71</v>
      </c>
      <c r="U29" s="5">
        <v>105.91425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25515.19425</v>
      </c>
      <c r="AT29" s="11">
        <f t="shared" si="6"/>
        <v>1.2034345162357758</v>
      </c>
      <c r="AU29" s="5">
        <f t="shared" si="7"/>
        <v>1203.4345162357758</v>
      </c>
    </row>
    <row r="30" spans="1:47" x14ac:dyDescent="0.3">
      <c r="A30" s="1" t="s">
        <v>112</v>
      </c>
      <c r="B30" s="1" t="s">
        <v>113</v>
      </c>
      <c r="C30" s="1" t="s">
        <v>114</v>
      </c>
      <c r="D30" s="1" t="s">
        <v>89</v>
      </c>
      <c r="E30" s="1" t="s">
        <v>76</v>
      </c>
      <c r="F30" s="1" t="s">
        <v>66</v>
      </c>
      <c r="G30" s="1" t="s">
        <v>50</v>
      </c>
      <c r="H30" s="1" t="s">
        <v>51</v>
      </c>
      <c r="I30" s="2">
        <v>5.42</v>
      </c>
      <c r="J30" s="2">
        <v>4.71</v>
      </c>
      <c r="K30" s="2">
        <f t="shared" si="0"/>
        <v>4.71</v>
      </c>
      <c r="L30" s="2">
        <f t="shared" si="1"/>
        <v>0</v>
      </c>
      <c r="Z30" s="9">
        <v>0.39</v>
      </c>
      <c r="AA30" s="5">
        <v>22.70025</v>
      </c>
      <c r="AB30" s="10">
        <v>4.32</v>
      </c>
      <c r="AC30" s="5">
        <v>163.24799999999999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185.94825</v>
      </c>
      <c r="AT30" s="11">
        <f t="shared" si="6"/>
        <v>8.7703248539304796E-3</v>
      </c>
      <c r="AU30" s="5">
        <f t="shared" si="7"/>
        <v>8.7703248539304806</v>
      </c>
    </row>
    <row r="31" spans="1:47" x14ac:dyDescent="0.3">
      <c r="A31" s="1" t="s">
        <v>115</v>
      </c>
      <c r="B31" s="1" t="s">
        <v>116</v>
      </c>
      <c r="C31" s="1" t="s">
        <v>117</v>
      </c>
      <c r="D31" s="1" t="s">
        <v>89</v>
      </c>
      <c r="E31" s="1" t="s">
        <v>76</v>
      </c>
      <c r="F31" s="1" t="s">
        <v>66</v>
      </c>
      <c r="G31" s="1" t="s">
        <v>50</v>
      </c>
      <c r="H31" s="1" t="s">
        <v>51</v>
      </c>
      <c r="I31" s="2">
        <v>11.32</v>
      </c>
      <c r="J31" s="2">
        <v>10.68</v>
      </c>
      <c r="K31" s="2">
        <f t="shared" si="0"/>
        <v>10.68</v>
      </c>
      <c r="L31" s="2">
        <f t="shared" si="1"/>
        <v>0</v>
      </c>
      <c r="R31" s="7">
        <v>0.03</v>
      </c>
      <c r="S31" s="5">
        <v>14.9175</v>
      </c>
      <c r="Z31" s="9">
        <v>5.33</v>
      </c>
      <c r="AA31" s="5">
        <v>279.57150000000001</v>
      </c>
      <c r="AB31" s="10">
        <v>5.32</v>
      </c>
      <c r="AC31" s="5">
        <v>225.18199999999999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519.67100000000005</v>
      </c>
      <c r="AT31" s="11">
        <f t="shared" si="6"/>
        <v>2.4510494114179118E-2</v>
      </c>
      <c r="AU31" s="5">
        <f t="shared" si="7"/>
        <v>24.510494114179117</v>
      </c>
    </row>
    <row r="32" spans="1:47" x14ac:dyDescent="0.3">
      <c r="A32" s="1" t="s">
        <v>118</v>
      </c>
      <c r="B32" s="1" t="s">
        <v>119</v>
      </c>
      <c r="C32" s="1" t="s">
        <v>120</v>
      </c>
      <c r="D32" s="1" t="s">
        <v>121</v>
      </c>
      <c r="E32" s="1" t="s">
        <v>101</v>
      </c>
      <c r="F32" s="1" t="s">
        <v>67</v>
      </c>
      <c r="G32" s="1" t="s">
        <v>50</v>
      </c>
      <c r="H32" s="1" t="s">
        <v>51</v>
      </c>
      <c r="I32" s="2">
        <v>160</v>
      </c>
      <c r="J32" s="2">
        <v>0.16</v>
      </c>
      <c r="K32" s="2">
        <f t="shared" si="0"/>
        <v>0.14000000000000001</v>
      </c>
      <c r="L32" s="2">
        <f t="shared" si="1"/>
        <v>0</v>
      </c>
      <c r="P32" s="6">
        <v>0.06</v>
      </c>
      <c r="Q32" s="5">
        <v>64.837499999999991</v>
      </c>
      <c r="R32" s="7">
        <v>0.05</v>
      </c>
      <c r="S32" s="5">
        <v>20.71875</v>
      </c>
      <c r="T32" s="8">
        <v>0.03</v>
      </c>
      <c r="U32" s="5">
        <v>3.7293750000000001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89.285624999999996</v>
      </c>
      <c r="AT32" s="11">
        <f t="shared" si="6"/>
        <v>4.211192824004617E-3</v>
      </c>
      <c r="AU32" s="5">
        <f t="shared" si="7"/>
        <v>4.211192824004617</v>
      </c>
    </row>
    <row r="33" spans="1:47" x14ac:dyDescent="0.3">
      <c r="A33" s="1" t="s">
        <v>118</v>
      </c>
      <c r="B33" s="1" t="s">
        <v>119</v>
      </c>
      <c r="C33" s="1" t="s">
        <v>120</v>
      </c>
      <c r="D33" s="1" t="s">
        <v>121</v>
      </c>
      <c r="E33" s="1" t="s">
        <v>57</v>
      </c>
      <c r="F33" s="1" t="s">
        <v>67</v>
      </c>
      <c r="G33" s="1" t="s">
        <v>50</v>
      </c>
      <c r="H33" s="1" t="s">
        <v>51</v>
      </c>
      <c r="I33" s="2">
        <v>160</v>
      </c>
      <c r="J33" s="2">
        <v>37.950000000000003</v>
      </c>
      <c r="K33" s="2">
        <f t="shared" si="0"/>
        <v>37.949999999999996</v>
      </c>
      <c r="L33" s="2">
        <f t="shared" si="1"/>
        <v>0</v>
      </c>
      <c r="N33" s="4">
        <v>1.18</v>
      </c>
      <c r="O33" s="5">
        <v>1873.25</v>
      </c>
      <c r="P33" s="6">
        <v>3.26</v>
      </c>
      <c r="Q33" s="5">
        <v>3522.8375000000001</v>
      </c>
      <c r="R33" s="7">
        <v>18.59</v>
      </c>
      <c r="S33" s="5">
        <v>7703.2312499999998</v>
      </c>
      <c r="T33" s="8">
        <v>4.3600000000000003</v>
      </c>
      <c r="U33" s="5">
        <v>542.00250000000005</v>
      </c>
      <c r="Z33" s="9">
        <v>5.94</v>
      </c>
      <c r="AA33" s="5">
        <v>295.700625</v>
      </c>
      <c r="AB33" s="10">
        <v>4.62</v>
      </c>
      <c r="AC33" s="5">
        <v>206.745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14143.766874999999</v>
      </c>
      <c r="AT33" s="11">
        <f t="shared" si="6"/>
        <v>0.66709651826253347</v>
      </c>
      <c r="AU33" s="5">
        <f t="shared" si="7"/>
        <v>667.09651826253355</v>
      </c>
    </row>
    <row r="34" spans="1:47" x14ac:dyDescent="0.3">
      <c r="A34" s="1" t="s">
        <v>118</v>
      </c>
      <c r="B34" s="1" t="s">
        <v>119</v>
      </c>
      <c r="C34" s="1" t="s">
        <v>120</v>
      </c>
      <c r="D34" s="1" t="s">
        <v>121</v>
      </c>
      <c r="E34" s="1" t="s">
        <v>94</v>
      </c>
      <c r="F34" s="1" t="s">
        <v>67</v>
      </c>
      <c r="G34" s="1" t="s">
        <v>50</v>
      </c>
      <c r="H34" s="1" t="s">
        <v>51</v>
      </c>
      <c r="I34" s="2">
        <v>160</v>
      </c>
      <c r="J34" s="2">
        <v>41.33</v>
      </c>
      <c r="K34" s="2">
        <f t="shared" si="0"/>
        <v>40</v>
      </c>
      <c r="L34" s="2">
        <f t="shared" si="1"/>
        <v>0</v>
      </c>
      <c r="P34" s="6">
        <v>3.59</v>
      </c>
      <c r="Q34" s="5">
        <v>3879.4437499999999</v>
      </c>
      <c r="R34" s="7">
        <v>26.99</v>
      </c>
      <c r="S34" s="5">
        <v>11183.981250000001</v>
      </c>
      <c r="T34" s="8">
        <v>9.42</v>
      </c>
      <c r="U34" s="5">
        <v>1171.0237500000001</v>
      </c>
      <c r="AL34" s="5" t="str">
        <f t="shared" si="2"/>
        <v/>
      </c>
      <c r="AN34" s="5" t="str">
        <f t="shared" si="3"/>
        <v/>
      </c>
      <c r="AP34" s="5" t="str">
        <f t="shared" si="4"/>
        <v/>
      </c>
      <c r="AS34" s="5">
        <f t="shared" si="5"/>
        <v>16234.448750000001</v>
      </c>
      <c r="AT34" s="11">
        <f t="shared" si="6"/>
        <v>0.7657043793742917</v>
      </c>
      <c r="AU34" s="5">
        <f t="shared" si="7"/>
        <v>765.70437937429176</v>
      </c>
    </row>
    <row r="35" spans="1:47" x14ac:dyDescent="0.3">
      <c r="A35" s="1" t="s">
        <v>118</v>
      </c>
      <c r="B35" s="1" t="s">
        <v>119</v>
      </c>
      <c r="C35" s="1" t="s">
        <v>120</v>
      </c>
      <c r="D35" s="1" t="s">
        <v>121</v>
      </c>
      <c r="E35" s="1" t="s">
        <v>76</v>
      </c>
      <c r="F35" s="1" t="s">
        <v>67</v>
      </c>
      <c r="G35" s="1" t="s">
        <v>50</v>
      </c>
      <c r="H35" s="1" t="s">
        <v>51</v>
      </c>
      <c r="I35" s="2">
        <v>160</v>
      </c>
      <c r="J35" s="2">
        <v>39.97</v>
      </c>
      <c r="K35" s="2">
        <f t="shared" si="0"/>
        <v>39.97</v>
      </c>
      <c r="L35" s="2">
        <f t="shared" si="1"/>
        <v>0</v>
      </c>
      <c r="P35" s="6">
        <v>4.57</v>
      </c>
      <c r="Q35" s="5">
        <v>4938.4562500000002</v>
      </c>
      <c r="R35" s="7">
        <v>25.73</v>
      </c>
      <c r="S35" s="5">
        <v>10661.86875</v>
      </c>
      <c r="T35" s="8">
        <v>9.67</v>
      </c>
      <c r="U35" s="5">
        <v>1202.1018750000001</v>
      </c>
      <c r="AL35" s="5" t="str">
        <f t="shared" ref="AL35:AL66" si="8">IF(AK35&gt;0,AK35*$AL$1,"")</f>
        <v/>
      </c>
      <c r="AN35" s="5" t="str">
        <f t="shared" ref="AN35:AN66" si="9">IF(AM35&gt;0,AM35*$AN$1,"")</f>
        <v/>
      </c>
      <c r="AP35" s="5" t="str">
        <f t="shared" ref="AP35:AP66" si="10">IF(AO35&gt;0,AO35*$AP$1,"")</f>
        <v/>
      </c>
      <c r="AS35" s="5">
        <f t="shared" si="5"/>
        <v>16802.426875000001</v>
      </c>
      <c r="AT35" s="11">
        <f t="shared" ref="AT35:AT66" si="11">(AS35/$AS$153)*100</f>
        <v>0.79249329869015683</v>
      </c>
      <c r="AU35" s="5">
        <f t="shared" ref="AU35:AU66" si="12">(AT35/100)*$AU$1</f>
        <v>792.49329869015685</v>
      </c>
    </row>
    <row r="36" spans="1:47" x14ac:dyDescent="0.3">
      <c r="A36" s="1" t="s">
        <v>118</v>
      </c>
      <c r="B36" s="1" t="s">
        <v>119</v>
      </c>
      <c r="C36" s="1" t="s">
        <v>120</v>
      </c>
      <c r="D36" s="1" t="s">
        <v>121</v>
      </c>
      <c r="E36" s="1" t="s">
        <v>58</v>
      </c>
      <c r="F36" s="1" t="s">
        <v>67</v>
      </c>
      <c r="G36" s="1" t="s">
        <v>50</v>
      </c>
      <c r="H36" s="1" t="s">
        <v>51</v>
      </c>
      <c r="I36" s="2">
        <v>160</v>
      </c>
      <c r="J36" s="2">
        <v>37.57</v>
      </c>
      <c r="K36" s="2">
        <f t="shared" si="0"/>
        <v>37.57</v>
      </c>
      <c r="L36" s="2">
        <f t="shared" si="1"/>
        <v>0</v>
      </c>
      <c r="P36" s="6">
        <v>18.21</v>
      </c>
      <c r="Q36" s="5">
        <v>19678.181250000001</v>
      </c>
      <c r="R36" s="7">
        <v>16.32</v>
      </c>
      <c r="S36" s="5">
        <v>6762.6</v>
      </c>
      <c r="T36" s="8">
        <v>3.04</v>
      </c>
      <c r="U36" s="5">
        <v>377.91</v>
      </c>
      <c r="AL36" s="5" t="str">
        <f t="shared" si="8"/>
        <v/>
      </c>
      <c r="AN36" s="5" t="str">
        <f t="shared" si="9"/>
        <v/>
      </c>
      <c r="AP36" s="5" t="str">
        <f t="shared" si="10"/>
        <v/>
      </c>
      <c r="AS36" s="5">
        <f t="shared" si="5"/>
        <v>26818.69125</v>
      </c>
      <c r="AT36" s="11">
        <f t="shared" si="11"/>
        <v>1.2649144824958711</v>
      </c>
      <c r="AU36" s="5">
        <f t="shared" si="12"/>
        <v>1264.9144824958712</v>
      </c>
    </row>
    <row r="37" spans="1:47" x14ac:dyDescent="0.3">
      <c r="A37" s="1" t="s">
        <v>122</v>
      </c>
      <c r="B37" s="1" t="s">
        <v>123</v>
      </c>
      <c r="C37" s="1" t="s">
        <v>124</v>
      </c>
      <c r="D37" s="1" t="s">
        <v>89</v>
      </c>
      <c r="E37" s="1" t="s">
        <v>49</v>
      </c>
      <c r="F37" s="1" t="s">
        <v>67</v>
      </c>
      <c r="G37" s="1" t="s">
        <v>50</v>
      </c>
      <c r="H37" s="1" t="s">
        <v>51</v>
      </c>
      <c r="I37" s="2">
        <v>320</v>
      </c>
      <c r="J37" s="2">
        <v>34.909999999999997</v>
      </c>
      <c r="K37" s="2">
        <f t="shared" si="0"/>
        <v>31.300000000000004</v>
      </c>
      <c r="L37" s="2">
        <f t="shared" si="1"/>
        <v>3.6100000000000003</v>
      </c>
      <c r="N37" s="4">
        <v>4.5</v>
      </c>
      <c r="O37" s="5">
        <v>7143.75</v>
      </c>
      <c r="P37" s="6">
        <v>9.8000000000000007</v>
      </c>
      <c r="Q37" s="5">
        <v>11465.8104</v>
      </c>
      <c r="R37" s="7">
        <v>8.8000000000000007</v>
      </c>
      <c r="S37" s="5">
        <v>3933.247499999999</v>
      </c>
      <c r="Z37" s="9">
        <v>4.46</v>
      </c>
      <c r="AA37" s="5">
        <v>250.20056249999999</v>
      </c>
      <c r="AB37" s="10">
        <v>3.74</v>
      </c>
      <c r="AC37" s="5">
        <v>200.83799999999999</v>
      </c>
      <c r="AK37" s="3">
        <v>0.33</v>
      </c>
      <c r="AL37" s="5">
        <f t="shared" si="8"/>
        <v>941.09400000000005</v>
      </c>
      <c r="AM37" s="3">
        <v>1.1100000000000001</v>
      </c>
      <c r="AN37" s="5">
        <f t="shared" si="9"/>
        <v>5275.8300000000008</v>
      </c>
      <c r="AP37" s="5" t="str">
        <f t="shared" si="10"/>
        <v/>
      </c>
      <c r="AQ37" s="2">
        <v>2.17</v>
      </c>
      <c r="AS37" s="5">
        <f t="shared" si="5"/>
        <v>22993.846462499998</v>
      </c>
      <c r="AT37" s="11">
        <f t="shared" si="11"/>
        <v>1.0845141221685344</v>
      </c>
      <c r="AU37" s="5">
        <f t="shared" si="12"/>
        <v>1084.5141221685344</v>
      </c>
    </row>
    <row r="38" spans="1:47" x14ac:dyDescent="0.3">
      <c r="A38" s="1" t="s">
        <v>122</v>
      </c>
      <c r="B38" s="1" t="s">
        <v>123</v>
      </c>
      <c r="C38" s="1" t="s">
        <v>124</v>
      </c>
      <c r="D38" s="1" t="s">
        <v>89</v>
      </c>
      <c r="E38" s="1" t="s">
        <v>52</v>
      </c>
      <c r="F38" s="1" t="s">
        <v>67</v>
      </c>
      <c r="G38" s="1" t="s">
        <v>50</v>
      </c>
      <c r="H38" s="1" t="s">
        <v>51</v>
      </c>
      <c r="I38" s="2">
        <v>320</v>
      </c>
      <c r="J38" s="2">
        <v>40.21</v>
      </c>
      <c r="K38" s="2">
        <f t="shared" si="0"/>
        <v>36.65</v>
      </c>
      <c r="L38" s="2">
        <f t="shared" si="1"/>
        <v>3.3499999999999996</v>
      </c>
      <c r="N38" s="4">
        <v>5.07</v>
      </c>
      <c r="O38" s="5">
        <v>8048.625</v>
      </c>
      <c r="P38" s="6">
        <v>23.5</v>
      </c>
      <c r="Q38" s="5">
        <v>25399.01</v>
      </c>
      <c r="R38" s="7">
        <v>8.08</v>
      </c>
      <c r="S38" s="5">
        <v>3375.4987500000002</v>
      </c>
      <c r="AL38" s="5" t="str">
        <f t="shared" si="8"/>
        <v/>
      </c>
      <c r="AM38" s="3">
        <v>1.34</v>
      </c>
      <c r="AN38" s="5">
        <f t="shared" si="9"/>
        <v>6369.02</v>
      </c>
      <c r="AP38" s="5" t="str">
        <f t="shared" si="10"/>
        <v/>
      </c>
      <c r="AQ38" s="2">
        <v>2.0099999999999998</v>
      </c>
      <c r="AS38" s="5">
        <f t="shared" si="5"/>
        <v>36823.133749999994</v>
      </c>
      <c r="AT38" s="11">
        <f t="shared" si="11"/>
        <v>1.7367780827581396</v>
      </c>
      <c r="AU38" s="5">
        <f t="shared" si="12"/>
        <v>1736.7780827581396</v>
      </c>
    </row>
    <row r="39" spans="1:47" x14ac:dyDescent="0.3">
      <c r="A39" s="1" t="s">
        <v>122</v>
      </c>
      <c r="B39" s="1" t="s">
        <v>123</v>
      </c>
      <c r="C39" s="1" t="s">
        <v>124</v>
      </c>
      <c r="D39" s="1" t="s">
        <v>89</v>
      </c>
      <c r="E39" s="1" t="s">
        <v>77</v>
      </c>
      <c r="F39" s="1" t="s">
        <v>67</v>
      </c>
      <c r="G39" s="1" t="s">
        <v>50</v>
      </c>
      <c r="H39" s="1" t="s">
        <v>51</v>
      </c>
      <c r="I39" s="2">
        <v>320</v>
      </c>
      <c r="J39" s="2">
        <v>35.54</v>
      </c>
      <c r="K39" s="2">
        <f t="shared" si="0"/>
        <v>34.279999999999994</v>
      </c>
      <c r="L39" s="2">
        <f t="shared" si="1"/>
        <v>1.25</v>
      </c>
      <c r="P39" s="6">
        <v>7.7799999999999994</v>
      </c>
      <c r="Q39" s="5">
        <v>8407.2625000000007</v>
      </c>
      <c r="R39" s="7">
        <v>18.989999999999998</v>
      </c>
      <c r="S39" s="5">
        <v>7868.9812499999998</v>
      </c>
      <c r="T39" s="8">
        <v>7.51</v>
      </c>
      <c r="U39" s="5">
        <v>933.58687499999996</v>
      </c>
      <c r="AL39" s="5" t="str">
        <f t="shared" si="8"/>
        <v/>
      </c>
      <c r="AM39" s="3">
        <v>0.63</v>
      </c>
      <c r="AN39" s="5">
        <f t="shared" si="9"/>
        <v>2994.39</v>
      </c>
      <c r="AP39" s="5" t="str">
        <f t="shared" si="10"/>
        <v/>
      </c>
      <c r="AQ39" s="2">
        <v>0.62</v>
      </c>
      <c r="AS39" s="5">
        <f t="shared" si="5"/>
        <v>17209.830625000002</v>
      </c>
      <c r="AT39" s="11">
        <f t="shared" si="11"/>
        <v>0.81170866228841321</v>
      </c>
      <c r="AU39" s="5">
        <f t="shared" si="12"/>
        <v>811.70866228841317</v>
      </c>
    </row>
    <row r="40" spans="1:47" x14ac:dyDescent="0.3">
      <c r="A40" s="1" t="s">
        <v>122</v>
      </c>
      <c r="B40" s="1" t="s">
        <v>123</v>
      </c>
      <c r="C40" s="1" t="s">
        <v>124</v>
      </c>
      <c r="D40" s="1" t="s">
        <v>89</v>
      </c>
      <c r="E40" s="1" t="s">
        <v>63</v>
      </c>
      <c r="F40" s="1" t="s">
        <v>67</v>
      </c>
      <c r="G40" s="1" t="s">
        <v>50</v>
      </c>
      <c r="H40" s="1" t="s">
        <v>51</v>
      </c>
      <c r="I40" s="2">
        <v>320</v>
      </c>
      <c r="J40" s="2">
        <v>38.44</v>
      </c>
      <c r="K40" s="2">
        <f t="shared" si="0"/>
        <v>34.549999999999997</v>
      </c>
      <c r="L40" s="2">
        <f t="shared" si="1"/>
        <v>3.9</v>
      </c>
      <c r="N40" s="4">
        <v>1.79</v>
      </c>
      <c r="O40" s="5">
        <v>2841.625</v>
      </c>
      <c r="P40" s="6">
        <v>23.55</v>
      </c>
      <c r="Q40" s="5">
        <v>25448.71875</v>
      </c>
      <c r="R40" s="7">
        <v>9.2100000000000009</v>
      </c>
      <c r="S40" s="5">
        <v>3816.3937500000002</v>
      </c>
      <c r="AL40" s="5" t="str">
        <f t="shared" si="8"/>
        <v/>
      </c>
      <c r="AM40" s="3">
        <v>1.81</v>
      </c>
      <c r="AN40" s="5">
        <f t="shared" si="9"/>
        <v>8602.93</v>
      </c>
      <c r="AP40" s="5" t="str">
        <f t="shared" si="10"/>
        <v/>
      </c>
      <c r="AQ40" s="2">
        <v>2.09</v>
      </c>
      <c r="AS40" s="5">
        <f t="shared" si="5"/>
        <v>32106.737499999999</v>
      </c>
      <c r="AT40" s="11">
        <f t="shared" si="11"/>
        <v>1.5143273350239743</v>
      </c>
      <c r="AU40" s="5">
        <f t="shared" si="12"/>
        <v>1514.3273350239745</v>
      </c>
    </row>
    <row r="41" spans="1:47" x14ac:dyDescent="0.3">
      <c r="A41" s="1" t="s">
        <v>122</v>
      </c>
      <c r="B41" s="1" t="s">
        <v>123</v>
      </c>
      <c r="C41" s="1" t="s">
        <v>124</v>
      </c>
      <c r="D41" s="1" t="s">
        <v>89</v>
      </c>
      <c r="E41" s="1" t="s">
        <v>59</v>
      </c>
      <c r="F41" s="1" t="s">
        <v>67</v>
      </c>
      <c r="G41" s="1" t="s">
        <v>50</v>
      </c>
      <c r="H41" s="1" t="s">
        <v>51</v>
      </c>
      <c r="I41" s="2">
        <v>320</v>
      </c>
      <c r="J41" s="2">
        <v>40.840000000000003</v>
      </c>
      <c r="K41" s="2">
        <f t="shared" si="0"/>
        <v>39.43</v>
      </c>
      <c r="L41" s="2">
        <f t="shared" si="1"/>
        <v>0.57000000000000006</v>
      </c>
      <c r="N41" s="4">
        <v>0.17</v>
      </c>
      <c r="O41" s="5">
        <v>269.875</v>
      </c>
      <c r="P41" s="6">
        <v>27.22</v>
      </c>
      <c r="Q41" s="5">
        <v>29414.612499999999</v>
      </c>
      <c r="R41" s="7">
        <v>12.04</v>
      </c>
      <c r="S41" s="5">
        <v>4989.0749999999998</v>
      </c>
      <c r="AL41" s="5" t="str">
        <f t="shared" si="8"/>
        <v/>
      </c>
      <c r="AM41" s="3">
        <v>0.24</v>
      </c>
      <c r="AN41" s="5">
        <f t="shared" si="9"/>
        <v>1140.72</v>
      </c>
      <c r="AP41" s="5" t="str">
        <f t="shared" si="10"/>
        <v/>
      </c>
      <c r="AQ41" s="2">
        <v>0.33</v>
      </c>
      <c r="AS41" s="5">
        <f t="shared" si="5"/>
        <v>34673.5625</v>
      </c>
      <c r="AT41" s="11">
        <f t="shared" si="11"/>
        <v>1.6353926803186469</v>
      </c>
      <c r="AU41" s="5">
        <f t="shared" si="12"/>
        <v>1635.3926803186471</v>
      </c>
    </row>
    <row r="42" spans="1:47" x14ac:dyDescent="0.3">
      <c r="A42" s="1" t="s">
        <v>122</v>
      </c>
      <c r="B42" s="1" t="s">
        <v>123</v>
      </c>
      <c r="C42" s="1" t="s">
        <v>124</v>
      </c>
      <c r="D42" s="1" t="s">
        <v>89</v>
      </c>
      <c r="E42" s="1" t="s">
        <v>125</v>
      </c>
      <c r="F42" s="1" t="s">
        <v>67</v>
      </c>
      <c r="G42" s="1" t="s">
        <v>50</v>
      </c>
      <c r="H42" s="1" t="s">
        <v>51</v>
      </c>
      <c r="I42" s="2">
        <v>320</v>
      </c>
      <c r="J42" s="2">
        <v>38.94</v>
      </c>
      <c r="K42" s="2">
        <f t="shared" si="0"/>
        <v>38.94</v>
      </c>
      <c r="L42" s="2">
        <f t="shared" si="1"/>
        <v>0</v>
      </c>
      <c r="P42" s="6">
        <v>15.89</v>
      </c>
      <c r="Q42" s="5">
        <v>17171.131249999999</v>
      </c>
      <c r="R42" s="7">
        <v>20.57</v>
      </c>
      <c r="S42" s="5">
        <v>8523.6937500000004</v>
      </c>
      <c r="T42" s="8">
        <v>2.48</v>
      </c>
      <c r="U42" s="5">
        <v>308.29500000000002</v>
      </c>
      <c r="AL42" s="5" t="str">
        <f t="shared" si="8"/>
        <v/>
      </c>
      <c r="AN42" s="5" t="str">
        <f t="shared" si="9"/>
        <v/>
      </c>
      <c r="AP42" s="5" t="str">
        <f t="shared" si="10"/>
        <v/>
      </c>
      <c r="AS42" s="5">
        <f t="shared" si="5"/>
        <v>26003.119999999995</v>
      </c>
      <c r="AT42" s="11">
        <f t="shared" si="11"/>
        <v>1.226447732719919</v>
      </c>
      <c r="AU42" s="5">
        <f t="shared" si="12"/>
        <v>1226.447732719919</v>
      </c>
    </row>
    <row r="43" spans="1:47" x14ac:dyDescent="0.3">
      <c r="A43" s="1" t="s">
        <v>122</v>
      </c>
      <c r="B43" s="1" t="s">
        <v>123</v>
      </c>
      <c r="C43" s="1" t="s">
        <v>124</v>
      </c>
      <c r="D43" s="1" t="s">
        <v>89</v>
      </c>
      <c r="E43" s="1" t="s">
        <v>101</v>
      </c>
      <c r="F43" s="1" t="s">
        <v>67</v>
      </c>
      <c r="G43" s="1" t="s">
        <v>50</v>
      </c>
      <c r="H43" s="1" t="s">
        <v>51</v>
      </c>
      <c r="I43" s="2">
        <v>320</v>
      </c>
      <c r="J43" s="2">
        <v>43.07</v>
      </c>
      <c r="K43" s="2">
        <f t="shared" si="0"/>
        <v>43.08</v>
      </c>
      <c r="L43" s="2">
        <f t="shared" si="1"/>
        <v>0</v>
      </c>
      <c r="N43" s="4">
        <v>0.06</v>
      </c>
      <c r="O43" s="5">
        <v>95.25</v>
      </c>
      <c r="P43" s="6">
        <v>16.22</v>
      </c>
      <c r="Q43" s="5">
        <v>17527.737499999999</v>
      </c>
      <c r="R43" s="7">
        <v>21.83</v>
      </c>
      <c r="S43" s="5">
        <v>9045.8062499999996</v>
      </c>
      <c r="T43" s="8">
        <v>4.9700000000000006</v>
      </c>
      <c r="U43" s="5">
        <v>617.83312500000011</v>
      </c>
      <c r="AL43" s="5" t="str">
        <f t="shared" si="8"/>
        <v/>
      </c>
      <c r="AN43" s="5" t="str">
        <f t="shared" si="9"/>
        <v/>
      </c>
      <c r="AP43" s="5" t="str">
        <f t="shared" si="10"/>
        <v/>
      </c>
      <c r="AS43" s="5">
        <f t="shared" si="5"/>
        <v>27286.626874999998</v>
      </c>
      <c r="AT43" s="11">
        <f t="shared" si="11"/>
        <v>1.2869848566025217</v>
      </c>
      <c r="AU43" s="5">
        <f t="shared" si="12"/>
        <v>1286.9848566025219</v>
      </c>
    </row>
    <row r="44" spans="1:47" x14ac:dyDescent="0.3">
      <c r="A44" s="1" t="s">
        <v>122</v>
      </c>
      <c r="B44" s="1" t="s">
        <v>123</v>
      </c>
      <c r="C44" s="1" t="s">
        <v>124</v>
      </c>
      <c r="D44" s="1" t="s">
        <v>89</v>
      </c>
      <c r="E44" s="1" t="s">
        <v>55</v>
      </c>
      <c r="F44" s="1" t="s">
        <v>67</v>
      </c>
      <c r="G44" s="1" t="s">
        <v>50</v>
      </c>
      <c r="H44" s="1" t="s">
        <v>51</v>
      </c>
      <c r="I44" s="2">
        <v>320</v>
      </c>
      <c r="J44" s="2">
        <v>38.130000000000003</v>
      </c>
      <c r="K44" s="2">
        <f t="shared" si="0"/>
        <v>35.86</v>
      </c>
      <c r="L44" s="2">
        <f t="shared" si="1"/>
        <v>2.2600000000000002</v>
      </c>
      <c r="N44" s="4">
        <v>5.33</v>
      </c>
      <c r="O44" s="5">
        <v>8461.375</v>
      </c>
      <c r="P44" s="6">
        <v>18.5</v>
      </c>
      <c r="Q44" s="5">
        <v>19991.5625</v>
      </c>
      <c r="R44" s="7">
        <v>11.86</v>
      </c>
      <c r="S44" s="5">
        <v>4914.4875000000002</v>
      </c>
      <c r="T44" s="8">
        <v>0.17</v>
      </c>
      <c r="U44" s="5">
        <v>21.133125</v>
      </c>
      <c r="AL44" s="5" t="str">
        <f t="shared" si="8"/>
        <v/>
      </c>
      <c r="AM44" s="3">
        <v>0.89</v>
      </c>
      <c r="AN44" s="5">
        <f t="shared" si="9"/>
        <v>4230.17</v>
      </c>
      <c r="AP44" s="5" t="str">
        <f t="shared" si="10"/>
        <v/>
      </c>
      <c r="AQ44" s="2">
        <v>1.37</v>
      </c>
      <c r="AS44" s="5">
        <f t="shared" si="5"/>
        <v>33388.558125000003</v>
      </c>
      <c r="AT44" s="11">
        <f t="shared" si="11"/>
        <v>1.5747849262393703</v>
      </c>
      <c r="AU44" s="5">
        <f t="shared" si="12"/>
        <v>1574.7849262393702</v>
      </c>
    </row>
    <row r="45" spans="1:47" x14ac:dyDescent="0.3">
      <c r="A45" s="1" t="s">
        <v>122</v>
      </c>
      <c r="B45" s="1" t="s">
        <v>123</v>
      </c>
      <c r="C45" s="1" t="s">
        <v>124</v>
      </c>
      <c r="D45" s="1" t="s">
        <v>89</v>
      </c>
      <c r="E45" s="1" t="s">
        <v>57</v>
      </c>
      <c r="F45" s="1" t="s">
        <v>67</v>
      </c>
      <c r="G45" s="1" t="s">
        <v>50</v>
      </c>
      <c r="H45" s="1" t="s">
        <v>51</v>
      </c>
      <c r="I45" s="2">
        <v>320</v>
      </c>
      <c r="J45" s="2">
        <v>0.04</v>
      </c>
      <c r="K45" s="2">
        <f t="shared" si="0"/>
        <v>0.04</v>
      </c>
      <c r="L45" s="2">
        <f t="shared" si="1"/>
        <v>0</v>
      </c>
      <c r="N45" s="4">
        <v>0.02</v>
      </c>
      <c r="O45" s="5">
        <v>31.75</v>
      </c>
      <c r="P45" s="6">
        <v>0.01</v>
      </c>
      <c r="Q45" s="5">
        <v>10.80625</v>
      </c>
      <c r="R45" s="7">
        <v>0.01</v>
      </c>
      <c r="S45" s="5">
        <v>4.1437499999999998</v>
      </c>
      <c r="AL45" s="5" t="str">
        <f t="shared" si="8"/>
        <v/>
      </c>
      <c r="AN45" s="5" t="str">
        <f t="shared" si="9"/>
        <v/>
      </c>
      <c r="AP45" s="5" t="str">
        <f t="shared" si="10"/>
        <v/>
      </c>
      <c r="AS45" s="5">
        <f t="shared" si="5"/>
        <v>46.699999999999996</v>
      </c>
      <c r="AT45" s="11">
        <f t="shared" si="11"/>
        <v>2.2026244972918724E-3</v>
      </c>
      <c r="AU45" s="5">
        <f t="shared" si="12"/>
        <v>2.2026244972918723</v>
      </c>
    </row>
    <row r="46" spans="1:47" x14ac:dyDescent="0.3">
      <c r="A46" s="1" t="s">
        <v>126</v>
      </c>
      <c r="B46" s="1" t="s">
        <v>127</v>
      </c>
      <c r="C46" s="1" t="s">
        <v>88</v>
      </c>
      <c r="D46" s="1" t="s">
        <v>89</v>
      </c>
      <c r="E46" s="1" t="s">
        <v>59</v>
      </c>
      <c r="F46" s="1" t="s">
        <v>67</v>
      </c>
      <c r="G46" s="1" t="s">
        <v>50</v>
      </c>
      <c r="H46" s="1" t="s">
        <v>51</v>
      </c>
      <c r="I46" s="2">
        <v>160</v>
      </c>
      <c r="J46" s="2">
        <v>0.52</v>
      </c>
      <c r="K46" s="2">
        <f t="shared" si="0"/>
        <v>0.52</v>
      </c>
      <c r="L46" s="2">
        <f t="shared" si="1"/>
        <v>0</v>
      </c>
      <c r="P46" s="6">
        <v>0.47</v>
      </c>
      <c r="Q46" s="5">
        <v>507.89375000000001</v>
      </c>
      <c r="R46" s="7">
        <v>0.05</v>
      </c>
      <c r="S46" s="5">
        <v>20.71875</v>
      </c>
      <c r="AL46" s="5" t="str">
        <f t="shared" si="8"/>
        <v/>
      </c>
      <c r="AN46" s="5" t="str">
        <f t="shared" si="9"/>
        <v/>
      </c>
      <c r="AP46" s="5" t="str">
        <f t="shared" si="10"/>
        <v/>
      </c>
      <c r="AS46" s="5">
        <f t="shared" si="5"/>
        <v>528.61249999999995</v>
      </c>
      <c r="AT46" s="11">
        <f t="shared" si="11"/>
        <v>2.4932223599029975E-2</v>
      </c>
      <c r="AU46" s="5">
        <f t="shared" si="12"/>
        <v>24.932223599029975</v>
      </c>
    </row>
    <row r="47" spans="1:47" x14ac:dyDescent="0.3">
      <c r="A47" s="1" t="s">
        <v>126</v>
      </c>
      <c r="B47" s="1" t="s">
        <v>127</v>
      </c>
      <c r="C47" s="1" t="s">
        <v>88</v>
      </c>
      <c r="D47" s="1" t="s">
        <v>89</v>
      </c>
      <c r="E47" s="1" t="s">
        <v>125</v>
      </c>
      <c r="F47" s="1" t="s">
        <v>67</v>
      </c>
      <c r="G47" s="1" t="s">
        <v>50</v>
      </c>
      <c r="H47" s="1" t="s">
        <v>51</v>
      </c>
      <c r="I47" s="2">
        <v>160</v>
      </c>
      <c r="J47" s="2">
        <v>0.33</v>
      </c>
      <c r="K47" s="2">
        <f t="shared" si="0"/>
        <v>0.33</v>
      </c>
      <c r="L47" s="2">
        <f t="shared" si="1"/>
        <v>0</v>
      </c>
      <c r="R47" s="7">
        <v>0.33</v>
      </c>
      <c r="S47" s="5">
        <v>136.74375000000001</v>
      </c>
      <c r="AL47" s="5" t="str">
        <f t="shared" si="8"/>
        <v/>
      </c>
      <c r="AN47" s="5" t="str">
        <f t="shared" si="9"/>
        <v/>
      </c>
      <c r="AP47" s="5" t="str">
        <f t="shared" si="10"/>
        <v/>
      </c>
      <c r="AS47" s="5">
        <f t="shared" si="5"/>
        <v>136.74375000000001</v>
      </c>
      <c r="AT47" s="11">
        <f t="shared" si="11"/>
        <v>6.4495745953223873E-3</v>
      </c>
      <c r="AU47" s="5">
        <f t="shared" si="12"/>
        <v>6.4495745953223871</v>
      </c>
    </row>
    <row r="48" spans="1:47" x14ac:dyDescent="0.3">
      <c r="A48" s="1" t="s">
        <v>126</v>
      </c>
      <c r="B48" s="1" t="s">
        <v>127</v>
      </c>
      <c r="C48" s="1" t="s">
        <v>88</v>
      </c>
      <c r="D48" s="1" t="s">
        <v>89</v>
      </c>
      <c r="E48" s="1" t="s">
        <v>94</v>
      </c>
      <c r="F48" s="1" t="s">
        <v>67</v>
      </c>
      <c r="G48" s="1" t="s">
        <v>50</v>
      </c>
      <c r="H48" s="1" t="s">
        <v>51</v>
      </c>
      <c r="I48" s="2">
        <v>160</v>
      </c>
      <c r="J48" s="2">
        <v>0.47</v>
      </c>
      <c r="K48" s="2">
        <f t="shared" si="0"/>
        <v>0.47</v>
      </c>
      <c r="L48" s="2">
        <f t="shared" si="1"/>
        <v>0</v>
      </c>
      <c r="R48" s="7">
        <v>0.47</v>
      </c>
      <c r="S48" s="5">
        <v>194.75624999999999</v>
      </c>
      <c r="AL48" s="5" t="str">
        <f t="shared" si="8"/>
        <v/>
      </c>
      <c r="AN48" s="5" t="str">
        <f t="shared" si="9"/>
        <v/>
      </c>
      <c r="AP48" s="5" t="str">
        <f t="shared" si="10"/>
        <v/>
      </c>
      <c r="AS48" s="5">
        <f t="shared" si="5"/>
        <v>194.75624999999999</v>
      </c>
      <c r="AT48" s="11">
        <f t="shared" si="11"/>
        <v>9.1857577569743089E-3</v>
      </c>
      <c r="AU48" s="5">
        <f t="shared" si="12"/>
        <v>9.1857577569743096</v>
      </c>
    </row>
    <row r="49" spans="1:47" x14ac:dyDescent="0.3">
      <c r="A49" s="1" t="s">
        <v>126</v>
      </c>
      <c r="B49" s="1" t="s">
        <v>127</v>
      </c>
      <c r="C49" s="1" t="s">
        <v>88</v>
      </c>
      <c r="D49" s="1" t="s">
        <v>89</v>
      </c>
      <c r="E49" s="1" t="s">
        <v>107</v>
      </c>
      <c r="F49" s="1" t="s">
        <v>67</v>
      </c>
      <c r="G49" s="1" t="s">
        <v>50</v>
      </c>
      <c r="H49" s="1" t="s">
        <v>51</v>
      </c>
      <c r="I49" s="2">
        <v>160</v>
      </c>
      <c r="J49" s="2">
        <v>38.65</v>
      </c>
      <c r="K49" s="2">
        <f t="shared" si="0"/>
        <v>38.64</v>
      </c>
      <c r="L49" s="2">
        <f t="shared" si="1"/>
        <v>0</v>
      </c>
      <c r="R49" s="7">
        <v>34.31</v>
      </c>
      <c r="S49" s="5">
        <v>14217.206249999999</v>
      </c>
      <c r="T49" s="8">
        <v>3.07</v>
      </c>
      <c r="U49" s="5">
        <v>381.63937499999997</v>
      </c>
      <c r="AB49" s="10">
        <v>1.26</v>
      </c>
      <c r="AC49" s="5">
        <v>56.384999999999998</v>
      </c>
      <c r="AL49" s="5" t="str">
        <f t="shared" si="8"/>
        <v/>
      </c>
      <c r="AN49" s="5" t="str">
        <f t="shared" si="9"/>
        <v/>
      </c>
      <c r="AP49" s="5" t="str">
        <f t="shared" si="10"/>
        <v/>
      </c>
      <c r="AS49" s="5">
        <f t="shared" si="5"/>
        <v>14655.230625</v>
      </c>
      <c r="AT49" s="11">
        <f t="shared" si="11"/>
        <v>0.69121991409180039</v>
      </c>
      <c r="AU49" s="5">
        <f t="shared" si="12"/>
        <v>691.21991409180043</v>
      </c>
    </row>
    <row r="50" spans="1:47" x14ac:dyDescent="0.3">
      <c r="A50" s="1" t="s">
        <v>126</v>
      </c>
      <c r="B50" s="1" t="s">
        <v>127</v>
      </c>
      <c r="C50" s="1" t="s">
        <v>88</v>
      </c>
      <c r="D50" s="1" t="s">
        <v>89</v>
      </c>
      <c r="E50" s="1" t="s">
        <v>61</v>
      </c>
      <c r="F50" s="1" t="s">
        <v>67</v>
      </c>
      <c r="G50" s="1" t="s">
        <v>50</v>
      </c>
      <c r="H50" s="1" t="s">
        <v>51</v>
      </c>
      <c r="I50" s="2">
        <v>160</v>
      </c>
      <c r="J50" s="2">
        <v>39.65</v>
      </c>
      <c r="K50" s="2">
        <f t="shared" si="0"/>
        <v>39.65</v>
      </c>
      <c r="L50" s="2">
        <f t="shared" si="1"/>
        <v>0</v>
      </c>
      <c r="P50" s="6">
        <v>21.37</v>
      </c>
      <c r="Q50" s="5">
        <v>23092.956249999999</v>
      </c>
      <c r="R50" s="7">
        <v>15.52</v>
      </c>
      <c r="S50" s="5">
        <v>6431.0999999999995</v>
      </c>
      <c r="T50" s="8">
        <v>2.3199999999999998</v>
      </c>
      <c r="U50" s="5">
        <v>288.40499999999997</v>
      </c>
      <c r="AB50" s="10">
        <v>0.44</v>
      </c>
      <c r="AC50" s="5">
        <v>19.690000000000001</v>
      </c>
      <c r="AL50" s="5" t="str">
        <f t="shared" si="8"/>
        <v/>
      </c>
      <c r="AN50" s="5" t="str">
        <f t="shared" si="9"/>
        <v/>
      </c>
      <c r="AP50" s="5" t="str">
        <f t="shared" si="10"/>
        <v/>
      </c>
      <c r="AS50" s="5">
        <f t="shared" si="5"/>
        <v>29832.151249999995</v>
      </c>
      <c r="AT50" s="11">
        <f t="shared" si="11"/>
        <v>1.4070455492540972</v>
      </c>
      <c r="AU50" s="5">
        <f t="shared" si="12"/>
        <v>1407.0455492540973</v>
      </c>
    </row>
    <row r="51" spans="1:47" x14ac:dyDescent="0.3">
      <c r="A51" s="1" t="s">
        <v>126</v>
      </c>
      <c r="B51" s="1" t="s">
        <v>127</v>
      </c>
      <c r="C51" s="1" t="s">
        <v>88</v>
      </c>
      <c r="D51" s="1" t="s">
        <v>89</v>
      </c>
      <c r="E51" s="1" t="s">
        <v>62</v>
      </c>
      <c r="F51" s="1" t="s">
        <v>67</v>
      </c>
      <c r="G51" s="1" t="s">
        <v>50</v>
      </c>
      <c r="H51" s="1" t="s">
        <v>51</v>
      </c>
      <c r="I51" s="2">
        <v>160</v>
      </c>
      <c r="J51" s="2">
        <v>38.54</v>
      </c>
      <c r="K51" s="2">
        <f t="shared" si="0"/>
        <v>38.549999999999997</v>
      </c>
      <c r="L51" s="2">
        <f t="shared" si="1"/>
        <v>0</v>
      </c>
      <c r="R51" s="7">
        <v>37.57</v>
      </c>
      <c r="S51" s="5">
        <v>15568.06875</v>
      </c>
      <c r="T51" s="8">
        <v>0.28000000000000003</v>
      </c>
      <c r="U51" s="5">
        <v>34.807499999999997</v>
      </c>
      <c r="Z51" s="9">
        <v>0.41</v>
      </c>
      <c r="AA51" s="5">
        <v>20.4103125</v>
      </c>
      <c r="AB51" s="10">
        <v>0.28999999999999998</v>
      </c>
      <c r="AC51" s="5">
        <v>12.977499999999999</v>
      </c>
      <c r="AL51" s="5" t="str">
        <f t="shared" si="8"/>
        <v/>
      </c>
      <c r="AN51" s="5" t="str">
        <f t="shared" si="9"/>
        <v/>
      </c>
      <c r="AP51" s="5" t="str">
        <f t="shared" si="10"/>
        <v/>
      </c>
      <c r="AS51" s="5">
        <f t="shared" si="5"/>
        <v>15636.264062500002</v>
      </c>
      <c r="AT51" s="11">
        <f t="shared" si="11"/>
        <v>0.73749075525025776</v>
      </c>
      <c r="AU51" s="5">
        <f t="shared" si="12"/>
        <v>737.49075525025773</v>
      </c>
    </row>
    <row r="52" spans="1:47" x14ac:dyDescent="0.3">
      <c r="A52" s="1" t="s">
        <v>126</v>
      </c>
      <c r="B52" s="1" t="s">
        <v>127</v>
      </c>
      <c r="C52" s="1" t="s">
        <v>88</v>
      </c>
      <c r="D52" s="1" t="s">
        <v>89</v>
      </c>
      <c r="E52" s="1" t="s">
        <v>75</v>
      </c>
      <c r="F52" s="1" t="s">
        <v>67</v>
      </c>
      <c r="G52" s="1" t="s">
        <v>50</v>
      </c>
      <c r="H52" s="1" t="s">
        <v>51</v>
      </c>
      <c r="I52" s="2">
        <v>160</v>
      </c>
      <c r="J52" s="2">
        <v>38.29</v>
      </c>
      <c r="K52" s="2">
        <f t="shared" ref="K52:K104" si="13">SUM(N52,P52,R52,T52,V52,X52,Z52,AB52,AE52,AG52,AI52)</f>
        <v>38.29</v>
      </c>
      <c r="L52" s="2">
        <f t="shared" ref="L52:L104" si="14">SUM(M52,AD52,AK52,AM52,AO52,AQ52,AR52)</f>
        <v>0</v>
      </c>
      <c r="R52" s="7">
        <v>29.36</v>
      </c>
      <c r="S52" s="5">
        <v>12166.05</v>
      </c>
      <c r="Z52" s="9">
        <v>3.94</v>
      </c>
      <c r="AA52" s="5">
        <v>196.138125</v>
      </c>
      <c r="AB52" s="10">
        <v>4.99</v>
      </c>
      <c r="AC52" s="5">
        <v>223.30250000000001</v>
      </c>
      <c r="AL52" s="5" t="str">
        <f t="shared" si="8"/>
        <v/>
      </c>
      <c r="AN52" s="5" t="str">
        <f t="shared" si="9"/>
        <v/>
      </c>
      <c r="AP52" s="5" t="str">
        <f t="shared" si="10"/>
        <v/>
      </c>
      <c r="AS52" s="5">
        <f t="shared" ref="AS52:AS104" si="15">SUM(O52,Q52,S52,U52,W52,Y52,AA52,AC52,AF52,AH52,AJ52)</f>
        <v>12585.490624999999</v>
      </c>
      <c r="AT52" s="11">
        <f t="shared" si="11"/>
        <v>0.59359978503345179</v>
      </c>
      <c r="AU52" s="5">
        <f t="shared" si="12"/>
        <v>593.59978503345178</v>
      </c>
    </row>
    <row r="53" spans="1:47" x14ac:dyDescent="0.3">
      <c r="A53" s="1" t="s">
        <v>126</v>
      </c>
      <c r="B53" s="1" t="s">
        <v>127</v>
      </c>
      <c r="C53" s="1" t="s">
        <v>88</v>
      </c>
      <c r="D53" s="1" t="s">
        <v>89</v>
      </c>
      <c r="E53" s="1" t="s">
        <v>76</v>
      </c>
      <c r="F53" s="1" t="s">
        <v>67</v>
      </c>
      <c r="G53" s="1" t="s">
        <v>50</v>
      </c>
      <c r="H53" s="1" t="s">
        <v>51</v>
      </c>
      <c r="I53" s="2">
        <v>160</v>
      </c>
      <c r="J53" s="2">
        <v>0.46</v>
      </c>
      <c r="K53" s="2">
        <f t="shared" si="13"/>
        <v>0.46</v>
      </c>
      <c r="L53" s="2">
        <f t="shared" si="14"/>
        <v>0</v>
      </c>
      <c r="R53" s="7">
        <v>0.46</v>
      </c>
      <c r="S53" s="5">
        <v>190.61250000000001</v>
      </c>
      <c r="AL53" s="5" t="str">
        <f t="shared" si="8"/>
        <v/>
      </c>
      <c r="AN53" s="5" t="str">
        <f t="shared" si="9"/>
        <v/>
      </c>
      <c r="AP53" s="5" t="str">
        <f t="shared" si="10"/>
        <v/>
      </c>
      <c r="AS53" s="5">
        <f t="shared" si="15"/>
        <v>190.61250000000001</v>
      </c>
      <c r="AT53" s="11">
        <f t="shared" si="11"/>
        <v>8.9903161025705995E-3</v>
      </c>
      <c r="AU53" s="5">
        <f t="shared" si="12"/>
        <v>8.9903161025705991</v>
      </c>
    </row>
    <row r="54" spans="1:47" x14ac:dyDescent="0.3">
      <c r="A54" s="1" t="s">
        <v>128</v>
      </c>
      <c r="B54" s="1" t="s">
        <v>129</v>
      </c>
      <c r="C54" s="1" t="s">
        <v>130</v>
      </c>
      <c r="D54" s="1" t="s">
        <v>121</v>
      </c>
      <c r="E54" s="1" t="s">
        <v>77</v>
      </c>
      <c r="F54" s="1" t="s">
        <v>68</v>
      </c>
      <c r="G54" s="1" t="s">
        <v>50</v>
      </c>
      <c r="H54" s="1" t="s">
        <v>51</v>
      </c>
      <c r="I54" s="2">
        <v>160</v>
      </c>
      <c r="J54" s="2">
        <v>38.590000000000003</v>
      </c>
      <c r="K54" s="2">
        <f t="shared" si="13"/>
        <v>38.590000000000003</v>
      </c>
      <c r="L54" s="2">
        <f t="shared" si="14"/>
        <v>0</v>
      </c>
      <c r="R54" s="7">
        <v>24.7</v>
      </c>
      <c r="S54" s="5">
        <v>10235.0625</v>
      </c>
      <c r="T54" s="8">
        <v>3.85</v>
      </c>
      <c r="U54" s="5">
        <v>478.60312499999998</v>
      </c>
      <c r="Z54" s="9">
        <v>4.26</v>
      </c>
      <c r="AA54" s="5">
        <v>212.06812500000001</v>
      </c>
      <c r="AB54" s="10">
        <v>5.7799999999999994</v>
      </c>
      <c r="AC54" s="5">
        <v>258.65499999999997</v>
      </c>
      <c r="AL54" s="5" t="str">
        <f t="shared" si="8"/>
        <v/>
      </c>
      <c r="AN54" s="5" t="str">
        <f t="shared" si="9"/>
        <v/>
      </c>
      <c r="AP54" s="5" t="str">
        <f t="shared" si="10"/>
        <v/>
      </c>
      <c r="AS54" s="5">
        <f t="shared" si="15"/>
        <v>11184.38875</v>
      </c>
      <c r="AT54" s="11">
        <f t="shared" si="11"/>
        <v>0.52751624513887851</v>
      </c>
      <c r="AU54" s="5">
        <f t="shared" si="12"/>
        <v>527.5162451388785</v>
      </c>
    </row>
    <row r="55" spans="1:47" x14ac:dyDescent="0.3">
      <c r="A55" s="1" t="s">
        <v>128</v>
      </c>
      <c r="B55" s="1" t="s">
        <v>129</v>
      </c>
      <c r="C55" s="1" t="s">
        <v>130</v>
      </c>
      <c r="D55" s="1" t="s">
        <v>121</v>
      </c>
      <c r="E55" s="1" t="s">
        <v>63</v>
      </c>
      <c r="F55" s="1" t="s">
        <v>68</v>
      </c>
      <c r="G55" s="1" t="s">
        <v>50</v>
      </c>
      <c r="H55" s="1" t="s">
        <v>51</v>
      </c>
      <c r="I55" s="2">
        <v>160</v>
      </c>
      <c r="J55" s="2">
        <v>37.68</v>
      </c>
      <c r="K55" s="2">
        <f t="shared" si="13"/>
        <v>37.67</v>
      </c>
      <c r="L55" s="2">
        <f t="shared" si="14"/>
        <v>0</v>
      </c>
      <c r="R55" s="7">
        <v>1.53</v>
      </c>
      <c r="S55" s="5">
        <v>633.99374999999998</v>
      </c>
      <c r="T55" s="8">
        <v>36.14</v>
      </c>
      <c r="U55" s="5">
        <v>4492.6537499999986</v>
      </c>
      <c r="AL55" s="5" t="str">
        <f t="shared" si="8"/>
        <v/>
      </c>
      <c r="AN55" s="5" t="str">
        <f t="shared" si="9"/>
        <v/>
      </c>
      <c r="AP55" s="5" t="str">
        <f t="shared" si="10"/>
        <v/>
      </c>
      <c r="AS55" s="5">
        <f t="shared" si="15"/>
        <v>5126.6474999999982</v>
      </c>
      <c r="AT55" s="11">
        <f t="shared" si="11"/>
        <v>0.24180041482826831</v>
      </c>
      <c r="AU55" s="5">
        <f t="shared" si="12"/>
        <v>241.80041482826832</v>
      </c>
    </row>
    <row r="56" spans="1:47" x14ac:dyDescent="0.3">
      <c r="A56" s="1" t="s">
        <v>128</v>
      </c>
      <c r="B56" s="1" t="s">
        <v>129</v>
      </c>
      <c r="C56" s="1" t="s">
        <v>130</v>
      </c>
      <c r="D56" s="1" t="s">
        <v>121</v>
      </c>
      <c r="E56" s="1" t="s">
        <v>59</v>
      </c>
      <c r="F56" s="1" t="s">
        <v>68</v>
      </c>
      <c r="G56" s="1" t="s">
        <v>50</v>
      </c>
      <c r="H56" s="1" t="s">
        <v>51</v>
      </c>
      <c r="I56" s="2">
        <v>160</v>
      </c>
      <c r="J56" s="2">
        <v>39.94</v>
      </c>
      <c r="K56" s="2">
        <f t="shared" si="13"/>
        <v>16.68</v>
      </c>
      <c r="L56" s="2">
        <f t="shared" si="14"/>
        <v>0</v>
      </c>
      <c r="R56" s="7">
        <v>3.2</v>
      </c>
      <c r="S56" s="5">
        <v>1326</v>
      </c>
      <c r="T56" s="8">
        <v>13.48</v>
      </c>
      <c r="U56" s="5">
        <v>1675.7325000000001</v>
      </c>
      <c r="AL56" s="5" t="str">
        <f t="shared" si="8"/>
        <v/>
      </c>
      <c r="AN56" s="5" t="str">
        <f t="shared" si="9"/>
        <v/>
      </c>
      <c r="AP56" s="5" t="str">
        <f t="shared" si="10"/>
        <v/>
      </c>
      <c r="AS56" s="5">
        <f t="shared" si="15"/>
        <v>3001.7325000000001</v>
      </c>
      <c r="AT56" s="11">
        <f t="shared" si="11"/>
        <v>0.14157793445004657</v>
      </c>
      <c r="AU56" s="5">
        <f t="shared" si="12"/>
        <v>141.57793445004657</v>
      </c>
    </row>
    <row r="57" spans="1:47" x14ac:dyDescent="0.3">
      <c r="A57" s="1" t="s">
        <v>128</v>
      </c>
      <c r="B57" s="1" t="s">
        <v>129</v>
      </c>
      <c r="C57" s="1" t="s">
        <v>130</v>
      </c>
      <c r="D57" s="1" t="s">
        <v>121</v>
      </c>
      <c r="E57" s="1" t="s">
        <v>125</v>
      </c>
      <c r="F57" s="1" t="s">
        <v>68</v>
      </c>
      <c r="G57" s="1" t="s">
        <v>50</v>
      </c>
      <c r="H57" s="1" t="s">
        <v>51</v>
      </c>
      <c r="I57" s="2">
        <v>160</v>
      </c>
      <c r="J57" s="2">
        <v>41.27</v>
      </c>
      <c r="K57" s="2">
        <f t="shared" si="13"/>
        <v>36.630000000000003</v>
      </c>
      <c r="L57" s="2">
        <f t="shared" si="14"/>
        <v>0</v>
      </c>
      <c r="R57" s="7">
        <v>32.35</v>
      </c>
      <c r="S57" s="5">
        <v>13405.03125</v>
      </c>
      <c r="T57" s="8">
        <v>4.28</v>
      </c>
      <c r="U57" s="5">
        <v>532.0575</v>
      </c>
      <c r="AL57" s="5" t="str">
        <f t="shared" si="8"/>
        <v/>
      </c>
      <c r="AN57" s="5" t="str">
        <f t="shared" si="9"/>
        <v/>
      </c>
      <c r="AP57" s="5" t="str">
        <f t="shared" si="10"/>
        <v/>
      </c>
      <c r="AS57" s="5">
        <f t="shared" si="15"/>
        <v>13937.088750000001</v>
      </c>
      <c r="AT57" s="11">
        <f t="shared" si="11"/>
        <v>0.6573484604214338</v>
      </c>
      <c r="AU57" s="5">
        <f t="shared" si="12"/>
        <v>657.34846042143386</v>
      </c>
    </row>
    <row r="58" spans="1:47" x14ac:dyDescent="0.3">
      <c r="A58" s="1" t="s">
        <v>131</v>
      </c>
      <c r="B58" s="1" t="s">
        <v>132</v>
      </c>
      <c r="C58" s="1" t="s">
        <v>133</v>
      </c>
      <c r="D58" s="1" t="s">
        <v>134</v>
      </c>
      <c r="E58" s="1" t="s">
        <v>49</v>
      </c>
      <c r="F58" s="1" t="s">
        <v>68</v>
      </c>
      <c r="G58" s="1" t="s">
        <v>50</v>
      </c>
      <c r="H58" s="1" t="s">
        <v>51</v>
      </c>
      <c r="I58" s="2">
        <v>160</v>
      </c>
      <c r="J58" s="2">
        <v>37.65</v>
      </c>
      <c r="K58" s="2">
        <f t="shared" si="13"/>
        <v>37.65</v>
      </c>
      <c r="L58" s="2">
        <f t="shared" si="14"/>
        <v>0</v>
      </c>
      <c r="P58" s="6">
        <v>9.73</v>
      </c>
      <c r="Q58" s="5">
        <v>10514.481250000001</v>
      </c>
      <c r="R58" s="7">
        <v>23.49</v>
      </c>
      <c r="S58" s="5">
        <v>9733.6687499999989</v>
      </c>
      <c r="T58" s="8">
        <v>4.43</v>
      </c>
      <c r="U58" s="5">
        <v>550.70437499999991</v>
      </c>
      <c r="AL58" s="5" t="str">
        <f t="shared" si="8"/>
        <v/>
      </c>
      <c r="AN58" s="5" t="str">
        <f t="shared" si="9"/>
        <v/>
      </c>
      <c r="AP58" s="5" t="str">
        <f t="shared" si="10"/>
        <v/>
      </c>
      <c r="AS58" s="5">
        <f t="shared" si="15"/>
        <v>20798.854375000003</v>
      </c>
      <c r="AT58" s="11">
        <f t="shared" si="11"/>
        <v>0.9809864274514184</v>
      </c>
      <c r="AU58" s="5">
        <f t="shared" si="12"/>
        <v>980.98642745141842</v>
      </c>
    </row>
    <row r="59" spans="1:47" x14ac:dyDescent="0.3">
      <c r="A59" s="1" t="s">
        <v>131</v>
      </c>
      <c r="B59" s="1" t="s">
        <v>132</v>
      </c>
      <c r="C59" s="1" t="s">
        <v>133</v>
      </c>
      <c r="D59" s="1" t="s">
        <v>134</v>
      </c>
      <c r="E59" s="1" t="s">
        <v>52</v>
      </c>
      <c r="F59" s="1" t="s">
        <v>68</v>
      </c>
      <c r="G59" s="1" t="s">
        <v>50</v>
      </c>
      <c r="H59" s="1" t="s">
        <v>51</v>
      </c>
      <c r="I59" s="2">
        <v>160</v>
      </c>
      <c r="J59" s="2">
        <v>39.229999999999997</v>
      </c>
      <c r="K59" s="2">
        <f t="shared" si="13"/>
        <v>39.22</v>
      </c>
      <c r="L59" s="2">
        <f t="shared" si="14"/>
        <v>0</v>
      </c>
      <c r="R59" s="7">
        <v>34.47</v>
      </c>
      <c r="S59" s="5">
        <v>14283.50625</v>
      </c>
      <c r="T59" s="8">
        <v>4.75</v>
      </c>
      <c r="U59" s="5">
        <v>590.48437499999989</v>
      </c>
      <c r="AL59" s="5" t="str">
        <f t="shared" si="8"/>
        <v/>
      </c>
      <c r="AN59" s="5" t="str">
        <f t="shared" si="9"/>
        <v/>
      </c>
      <c r="AP59" s="5" t="str">
        <f t="shared" si="10"/>
        <v/>
      </c>
      <c r="AS59" s="5">
        <f t="shared" si="15"/>
        <v>14873.990625</v>
      </c>
      <c r="AT59" s="11">
        <f t="shared" si="11"/>
        <v>0.70153781848211239</v>
      </c>
      <c r="AU59" s="5">
        <f t="shared" si="12"/>
        <v>701.53781848211236</v>
      </c>
    </row>
    <row r="60" spans="1:47" x14ac:dyDescent="0.3">
      <c r="A60" s="1" t="s">
        <v>131</v>
      </c>
      <c r="B60" s="1" t="s">
        <v>132</v>
      </c>
      <c r="C60" s="1" t="s">
        <v>133</v>
      </c>
      <c r="D60" s="1" t="s">
        <v>134</v>
      </c>
      <c r="E60" s="1" t="s">
        <v>101</v>
      </c>
      <c r="F60" s="1" t="s">
        <v>68</v>
      </c>
      <c r="G60" s="1" t="s">
        <v>50</v>
      </c>
      <c r="H60" s="1" t="s">
        <v>51</v>
      </c>
      <c r="I60" s="2">
        <v>160</v>
      </c>
      <c r="J60" s="2">
        <v>41.46</v>
      </c>
      <c r="K60" s="2">
        <f t="shared" si="13"/>
        <v>40</v>
      </c>
      <c r="L60" s="2">
        <f t="shared" si="14"/>
        <v>0</v>
      </c>
      <c r="P60" s="6">
        <v>0.19</v>
      </c>
      <c r="Q60" s="5">
        <v>205.31874999999999</v>
      </c>
      <c r="R60" s="7">
        <v>38.770000000000003</v>
      </c>
      <c r="S60" s="5">
        <v>16065.31875</v>
      </c>
      <c r="T60" s="8">
        <v>1.04</v>
      </c>
      <c r="U60" s="5">
        <v>129.285</v>
      </c>
      <c r="AL60" s="5" t="str">
        <f t="shared" si="8"/>
        <v/>
      </c>
      <c r="AN60" s="5" t="str">
        <f t="shared" si="9"/>
        <v/>
      </c>
      <c r="AP60" s="5" t="str">
        <f t="shared" si="10"/>
        <v/>
      </c>
      <c r="AS60" s="5">
        <f t="shared" si="15"/>
        <v>16399.922500000001</v>
      </c>
      <c r="AT60" s="11">
        <f t="shared" si="11"/>
        <v>0.773509016106813</v>
      </c>
      <c r="AU60" s="5">
        <f t="shared" si="12"/>
        <v>773.50901610681296</v>
      </c>
    </row>
    <row r="61" spans="1:47" x14ac:dyDescent="0.3">
      <c r="A61" s="1" t="s">
        <v>131</v>
      </c>
      <c r="B61" s="1" t="s">
        <v>132</v>
      </c>
      <c r="C61" s="1" t="s">
        <v>133</v>
      </c>
      <c r="D61" s="1" t="s">
        <v>134</v>
      </c>
      <c r="E61" s="1" t="s">
        <v>55</v>
      </c>
      <c r="F61" s="1" t="s">
        <v>68</v>
      </c>
      <c r="G61" s="1" t="s">
        <v>50</v>
      </c>
      <c r="H61" s="1" t="s">
        <v>51</v>
      </c>
      <c r="I61" s="2">
        <v>160</v>
      </c>
      <c r="J61" s="2">
        <v>40.18</v>
      </c>
      <c r="K61" s="2">
        <f t="shared" si="13"/>
        <v>38.700000000000003</v>
      </c>
      <c r="L61" s="2">
        <f t="shared" si="14"/>
        <v>1.2999999999999998</v>
      </c>
      <c r="M61" s="3">
        <v>0.69</v>
      </c>
      <c r="P61" s="6">
        <v>8.18</v>
      </c>
      <c r="Q61" s="5">
        <v>8839.5124999999989</v>
      </c>
      <c r="R61" s="7">
        <v>29.41</v>
      </c>
      <c r="S61" s="5">
        <v>12186.768749999999</v>
      </c>
      <c r="T61" s="8">
        <v>1.1100000000000001</v>
      </c>
      <c r="U61" s="5">
        <v>137.986875</v>
      </c>
      <c r="AL61" s="5" t="str">
        <f t="shared" si="8"/>
        <v/>
      </c>
      <c r="AM61" s="3">
        <v>0.24</v>
      </c>
      <c r="AN61" s="5">
        <f t="shared" si="9"/>
        <v>1140.72</v>
      </c>
      <c r="AP61" s="5" t="str">
        <f t="shared" si="10"/>
        <v/>
      </c>
      <c r="AQ61" s="2">
        <v>0.37</v>
      </c>
      <c r="AS61" s="5">
        <f t="shared" si="15"/>
        <v>21164.268124999999</v>
      </c>
      <c r="AT61" s="11">
        <f t="shared" si="11"/>
        <v>0.99822131561838368</v>
      </c>
      <c r="AU61" s="5">
        <f t="shared" si="12"/>
        <v>998.22131561838364</v>
      </c>
    </row>
    <row r="62" spans="1:47" x14ac:dyDescent="0.3">
      <c r="A62" s="1" t="s">
        <v>135</v>
      </c>
      <c r="B62" s="1" t="s">
        <v>136</v>
      </c>
      <c r="C62" s="1" t="s">
        <v>137</v>
      </c>
      <c r="D62" s="1" t="s">
        <v>93</v>
      </c>
      <c r="E62" s="1" t="s">
        <v>58</v>
      </c>
      <c r="F62" s="1" t="s">
        <v>68</v>
      </c>
      <c r="G62" s="1" t="s">
        <v>50</v>
      </c>
      <c r="H62" s="1" t="s">
        <v>51</v>
      </c>
      <c r="I62" s="2">
        <v>71</v>
      </c>
      <c r="J62" s="2">
        <v>30.26</v>
      </c>
      <c r="K62" s="2">
        <f t="shared" si="13"/>
        <v>28.320000000000004</v>
      </c>
      <c r="L62" s="2">
        <f t="shared" si="14"/>
        <v>1.94</v>
      </c>
      <c r="N62" s="4">
        <v>7.77</v>
      </c>
      <c r="O62" s="5">
        <v>12334.875</v>
      </c>
      <c r="P62" s="6">
        <v>14.97</v>
      </c>
      <c r="Q62" s="5">
        <v>16176.956249999999</v>
      </c>
      <c r="R62" s="7">
        <v>4.92</v>
      </c>
      <c r="S62" s="5">
        <v>2038.7249999999999</v>
      </c>
      <c r="Z62" s="9">
        <v>0.23</v>
      </c>
      <c r="AA62" s="5">
        <v>11.4496875</v>
      </c>
      <c r="AB62" s="10">
        <v>0.43</v>
      </c>
      <c r="AC62" s="5">
        <v>19.2425</v>
      </c>
      <c r="AL62" s="5" t="str">
        <f t="shared" si="8"/>
        <v/>
      </c>
      <c r="AM62" s="3">
        <v>0.8</v>
      </c>
      <c r="AN62" s="5">
        <f t="shared" si="9"/>
        <v>3802.4</v>
      </c>
      <c r="AP62" s="5" t="str">
        <f t="shared" si="10"/>
        <v/>
      </c>
      <c r="AQ62" s="2">
        <v>1.1399999999999999</v>
      </c>
      <c r="AS62" s="5">
        <f t="shared" si="15"/>
        <v>30581.248437499999</v>
      </c>
      <c r="AT62" s="11">
        <f t="shared" si="11"/>
        <v>1.4423770228309698</v>
      </c>
      <c r="AU62" s="5">
        <f t="shared" si="12"/>
        <v>1442.3770228309697</v>
      </c>
    </row>
    <row r="63" spans="1:47" x14ac:dyDescent="0.3">
      <c r="A63" s="1" t="s">
        <v>135</v>
      </c>
      <c r="B63" s="1" t="s">
        <v>136</v>
      </c>
      <c r="C63" s="1" t="s">
        <v>137</v>
      </c>
      <c r="D63" s="1" t="s">
        <v>93</v>
      </c>
      <c r="E63" s="1" t="s">
        <v>57</v>
      </c>
      <c r="F63" s="1" t="s">
        <v>68</v>
      </c>
      <c r="G63" s="1" t="s">
        <v>50</v>
      </c>
      <c r="H63" s="1" t="s">
        <v>51</v>
      </c>
      <c r="I63" s="2">
        <v>71</v>
      </c>
      <c r="J63" s="2">
        <v>39.76</v>
      </c>
      <c r="K63" s="2">
        <f t="shared" si="13"/>
        <v>36.64</v>
      </c>
      <c r="L63" s="2">
        <f t="shared" si="14"/>
        <v>3.12</v>
      </c>
      <c r="N63" s="4">
        <v>1.01</v>
      </c>
      <c r="O63" s="5">
        <v>1603.375</v>
      </c>
      <c r="P63" s="6">
        <v>32.96</v>
      </c>
      <c r="Q63" s="5">
        <v>35617.4</v>
      </c>
      <c r="R63" s="7">
        <v>2.67</v>
      </c>
      <c r="S63" s="5">
        <v>1106.3812499999999</v>
      </c>
      <c r="AL63" s="5" t="str">
        <f t="shared" si="8"/>
        <v/>
      </c>
      <c r="AM63" s="3">
        <v>1.25</v>
      </c>
      <c r="AN63" s="5">
        <f t="shared" si="9"/>
        <v>5941.25</v>
      </c>
      <c r="AP63" s="5" t="str">
        <f t="shared" si="10"/>
        <v/>
      </c>
      <c r="AQ63" s="2">
        <v>1.87</v>
      </c>
      <c r="AS63" s="5">
        <f t="shared" si="15"/>
        <v>38327.15625</v>
      </c>
      <c r="AT63" s="11">
        <f t="shared" si="11"/>
        <v>1.8077159157983576</v>
      </c>
      <c r="AU63" s="5">
        <f t="shared" si="12"/>
        <v>1807.7159157983576</v>
      </c>
    </row>
    <row r="64" spans="1:47" x14ac:dyDescent="0.3">
      <c r="A64" s="1" t="s">
        <v>138</v>
      </c>
      <c r="B64" s="1" t="s">
        <v>136</v>
      </c>
      <c r="C64" s="1" t="s">
        <v>137</v>
      </c>
      <c r="D64" s="1" t="s">
        <v>93</v>
      </c>
      <c r="E64" s="1" t="s">
        <v>76</v>
      </c>
      <c r="F64" s="1" t="s">
        <v>68</v>
      </c>
      <c r="G64" s="1" t="s">
        <v>50</v>
      </c>
      <c r="H64" s="1" t="s">
        <v>51</v>
      </c>
      <c r="I64" s="2">
        <v>18.399999999999999</v>
      </c>
      <c r="J64" s="2">
        <v>18.36</v>
      </c>
      <c r="K64" s="2">
        <f t="shared" si="13"/>
        <v>15.200000000000001</v>
      </c>
      <c r="L64" s="2">
        <f t="shared" si="14"/>
        <v>0.85000000000000009</v>
      </c>
      <c r="N64" s="4">
        <v>2.4300000000000002</v>
      </c>
      <c r="O64" s="5">
        <v>3857.625</v>
      </c>
      <c r="P64" s="6">
        <v>7.41</v>
      </c>
      <c r="Q64" s="5">
        <v>8007.4312500000005</v>
      </c>
      <c r="R64" s="7">
        <v>1.75</v>
      </c>
      <c r="S64" s="5">
        <v>725.15625</v>
      </c>
      <c r="T64" s="8">
        <v>1.55</v>
      </c>
      <c r="U64" s="5">
        <v>192.68437499999999</v>
      </c>
      <c r="Z64" s="9">
        <v>1.74</v>
      </c>
      <c r="AA64" s="5">
        <v>86.619375000000005</v>
      </c>
      <c r="AB64" s="10">
        <v>0.32</v>
      </c>
      <c r="AC64" s="5">
        <v>14.32</v>
      </c>
      <c r="AL64" s="5" t="str">
        <f t="shared" si="8"/>
        <v/>
      </c>
      <c r="AM64" s="3">
        <v>0.34</v>
      </c>
      <c r="AN64" s="5">
        <f t="shared" si="9"/>
        <v>1616.0200000000002</v>
      </c>
      <c r="AP64" s="5" t="str">
        <f t="shared" si="10"/>
        <v/>
      </c>
      <c r="AQ64" s="2">
        <v>0.51</v>
      </c>
      <c r="AS64" s="5">
        <f t="shared" si="15"/>
        <v>12883.836250000002</v>
      </c>
      <c r="AT64" s="11">
        <f t="shared" si="11"/>
        <v>0.6076713778018642</v>
      </c>
      <c r="AU64" s="5">
        <f t="shared" si="12"/>
        <v>607.6713778018642</v>
      </c>
    </row>
    <row r="65" spans="1:47" x14ac:dyDescent="0.3">
      <c r="A65" s="1" t="s">
        <v>139</v>
      </c>
      <c r="B65" s="1" t="s">
        <v>140</v>
      </c>
      <c r="C65" s="1" t="s">
        <v>141</v>
      </c>
      <c r="D65" s="1" t="s">
        <v>93</v>
      </c>
      <c r="E65" s="1" t="s">
        <v>58</v>
      </c>
      <c r="F65" s="1" t="s">
        <v>68</v>
      </c>
      <c r="G65" s="1" t="s">
        <v>50</v>
      </c>
      <c r="H65" s="1" t="s">
        <v>51</v>
      </c>
      <c r="I65" s="2">
        <v>6.05</v>
      </c>
      <c r="J65" s="2">
        <v>4.47</v>
      </c>
      <c r="K65" s="2">
        <f t="shared" si="13"/>
        <v>4.4800000000000004</v>
      </c>
      <c r="L65" s="2">
        <f t="shared" si="14"/>
        <v>0</v>
      </c>
      <c r="R65" s="7">
        <v>0.17</v>
      </c>
      <c r="S65" s="5">
        <v>70.443750000000009</v>
      </c>
      <c r="Z65" s="9">
        <v>1.08</v>
      </c>
      <c r="AA65" s="5">
        <v>53.763750000000002</v>
      </c>
      <c r="AB65" s="10">
        <v>3.23</v>
      </c>
      <c r="AC65" s="5">
        <v>144.54249999999999</v>
      </c>
      <c r="AL65" s="5" t="str">
        <f t="shared" si="8"/>
        <v/>
      </c>
      <c r="AN65" s="5" t="str">
        <f t="shared" si="9"/>
        <v/>
      </c>
      <c r="AP65" s="5" t="str">
        <f t="shared" si="10"/>
        <v/>
      </c>
      <c r="AS65" s="5">
        <f t="shared" si="15"/>
        <v>268.75</v>
      </c>
      <c r="AT65" s="11">
        <f t="shared" si="11"/>
        <v>1.2675703075956975E-2</v>
      </c>
      <c r="AU65" s="5">
        <f t="shared" si="12"/>
        <v>12.675703075956974</v>
      </c>
    </row>
    <row r="66" spans="1:47" x14ac:dyDescent="0.3">
      <c r="A66" s="1" t="s">
        <v>139</v>
      </c>
      <c r="B66" s="1" t="s">
        <v>140</v>
      </c>
      <c r="C66" s="1" t="s">
        <v>141</v>
      </c>
      <c r="D66" s="1" t="s">
        <v>93</v>
      </c>
      <c r="E66" s="1" t="s">
        <v>76</v>
      </c>
      <c r="F66" s="1" t="s">
        <v>68</v>
      </c>
      <c r="G66" s="1" t="s">
        <v>50</v>
      </c>
      <c r="H66" s="1" t="s">
        <v>51</v>
      </c>
      <c r="I66" s="2">
        <v>6.05</v>
      </c>
      <c r="J66" s="2">
        <v>1.56</v>
      </c>
      <c r="K66" s="2">
        <f t="shared" si="13"/>
        <v>1.56</v>
      </c>
      <c r="L66" s="2">
        <f t="shared" si="14"/>
        <v>0</v>
      </c>
      <c r="Z66" s="9">
        <v>0.2</v>
      </c>
      <c r="AA66" s="5">
        <v>9.9562500000000007</v>
      </c>
      <c r="AB66" s="10">
        <v>1.36</v>
      </c>
      <c r="AC66" s="5">
        <v>60.860000000000007</v>
      </c>
      <c r="AL66" s="5" t="str">
        <f t="shared" si="8"/>
        <v/>
      </c>
      <c r="AN66" s="5" t="str">
        <f t="shared" si="9"/>
        <v/>
      </c>
      <c r="AP66" s="5" t="str">
        <f t="shared" si="10"/>
        <v/>
      </c>
      <c r="AS66" s="5">
        <f t="shared" si="15"/>
        <v>70.816250000000011</v>
      </c>
      <c r="AT66" s="11">
        <f t="shared" si="11"/>
        <v>3.3400772388939093E-3</v>
      </c>
      <c r="AU66" s="5">
        <f t="shared" si="12"/>
        <v>3.3400772388939095</v>
      </c>
    </row>
    <row r="67" spans="1:47" x14ac:dyDescent="0.3">
      <c r="A67" s="1" t="s">
        <v>142</v>
      </c>
      <c r="B67" s="1" t="s">
        <v>143</v>
      </c>
      <c r="C67" s="1" t="s">
        <v>141</v>
      </c>
      <c r="D67" s="1" t="s">
        <v>93</v>
      </c>
      <c r="E67" s="1" t="s">
        <v>58</v>
      </c>
      <c r="F67" s="1" t="s">
        <v>68</v>
      </c>
      <c r="G67" s="1" t="s">
        <v>50</v>
      </c>
      <c r="H67" s="1" t="s">
        <v>51</v>
      </c>
      <c r="I67" s="2">
        <v>4.55</v>
      </c>
      <c r="J67" s="2">
        <v>4.3600000000000003</v>
      </c>
      <c r="K67" s="2">
        <f t="shared" si="13"/>
        <v>3.5599999999999996</v>
      </c>
      <c r="L67" s="2">
        <f t="shared" si="14"/>
        <v>0.79</v>
      </c>
      <c r="Z67" s="9">
        <v>2.78</v>
      </c>
      <c r="AA67" s="5">
        <v>138.391875</v>
      </c>
      <c r="AB67" s="10">
        <v>0.78</v>
      </c>
      <c r="AC67" s="5">
        <v>34.905000000000001</v>
      </c>
      <c r="AK67" s="3">
        <v>0.14000000000000001</v>
      </c>
      <c r="AL67" s="5">
        <f t="shared" ref="AL67:AL98" si="16">IF(AK67&gt;0,AK67*$AL$1,"")</f>
        <v>399.25200000000007</v>
      </c>
      <c r="AM67" s="3">
        <v>0.15</v>
      </c>
      <c r="AN67" s="5">
        <f t="shared" ref="AN67:AN98" si="17">IF(AM67&gt;0,AM67*$AN$1,"")</f>
        <v>712.94999999999993</v>
      </c>
      <c r="AP67" s="5" t="str">
        <f t="shared" ref="AP67:AP98" si="18">IF(AO67&gt;0,AO67*$AP$1,"")</f>
        <v/>
      </c>
      <c r="AQ67" s="2">
        <v>0.5</v>
      </c>
      <c r="AS67" s="5">
        <f t="shared" si="15"/>
        <v>173.296875</v>
      </c>
      <c r="AT67" s="11">
        <f t="shared" ref="AT67:AT98" si="19">(AS67/$AS$153)*100</f>
        <v>8.1736176055487667E-3</v>
      </c>
      <c r="AU67" s="5">
        <f t="shared" ref="AU67:AU98" si="20">(AT67/100)*$AU$1</f>
        <v>8.1736176055487668</v>
      </c>
    </row>
    <row r="68" spans="1:47" x14ac:dyDescent="0.3">
      <c r="A68" s="1" t="s">
        <v>144</v>
      </c>
      <c r="B68" s="1" t="s">
        <v>145</v>
      </c>
      <c r="C68" s="1" t="s">
        <v>146</v>
      </c>
      <c r="D68" s="1" t="s">
        <v>105</v>
      </c>
      <c r="E68" s="1" t="s">
        <v>94</v>
      </c>
      <c r="F68" s="1" t="s">
        <v>68</v>
      </c>
      <c r="G68" s="1" t="s">
        <v>50</v>
      </c>
      <c r="H68" s="1" t="s">
        <v>51</v>
      </c>
      <c r="I68" s="2">
        <v>120.1</v>
      </c>
      <c r="J68" s="2">
        <v>40.06</v>
      </c>
      <c r="K68" s="2">
        <f t="shared" si="13"/>
        <v>39.07</v>
      </c>
      <c r="L68" s="2">
        <f t="shared" si="14"/>
        <v>0.93</v>
      </c>
      <c r="N68" s="4">
        <v>2.37</v>
      </c>
      <c r="O68" s="5">
        <v>3762.375</v>
      </c>
      <c r="P68" s="6">
        <v>21.69</v>
      </c>
      <c r="Q68" s="5">
        <v>23438.756249999999</v>
      </c>
      <c r="R68" s="7">
        <v>15.01</v>
      </c>
      <c r="S68" s="5">
        <v>6219.7687500000002</v>
      </c>
      <c r="AL68" s="5" t="str">
        <f t="shared" si="16"/>
        <v/>
      </c>
      <c r="AM68" s="3">
        <v>0.37</v>
      </c>
      <c r="AN68" s="5">
        <f t="shared" si="17"/>
        <v>1758.61</v>
      </c>
      <c r="AP68" s="5" t="str">
        <f t="shared" si="18"/>
        <v/>
      </c>
      <c r="AQ68" s="2">
        <v>0.56000000000000005</v>
      </c>
      <c r="AS68" s="5">
        <f t="shared" si="15"/>
        <v>33420.9</v>
      </c>
      <c r="AT68" s="11">
        <f t="shared" si="19"/>
        <v>1.5763103439302342</v>
      </c>
      <c r="AU68" s="5">
        <f t="shared" si="20"/>
        <v>1576.3103439302342</v>
      </c>
    </row>
    <row r="69" spans="1:47" x14ac:dyDescent="0.3">
      <c r="A69" s="1" t="s">
        <v>144</v>
      </c>
      <c r="B69" s="1" t="s">
        <v>145</v>
      </c>
      <c r="C69" s="1" t="s">
        <v>146</v>
      </c>
      <c r="D69" s="1" t="s">
        <v>105</v>
      </c>
      <c r="E69" s="1" t="s">
        <v>107</v>
      </c>
      <c r="F69" s="1" t="s">
        <v>68</v>
      </c>
      <c r="G69" s="1" t="s">
        <v>50</v>
      </c>
      <c r="H69" s="1" t="s">
        <v>51</v>
      </c>
      <c r="I69" s="2">
        <v>120.1</v>
      </c>
      <c r="J69" s="2">
        <v>40.770000000000003</v>
      </c>
      <c r="K69" s="2">
        <f t="shared" si="13"/>
        <v>19.98</v>
      </c>
      <c r="L69" s="2">
        <f t="shared" si="14"/>
        <v>0</v>
      </c>
      <c r="P69" s="6">
        <v>1.65</v>
      </c>
      <c r="Q69" s="5">
        <v>1783.03125</v>
      </c>
      <c r="R69" s="7">
        <v>12.13</v>
      </c>
      <c r="S69" s="5">
        <v>5026.3687500000005</v>
      </c>
      <c r="T69" s="8">
        <v>6.2</v>
      </c>
      <c r="U69" s="5">
        <v>770.73750000000007</v>
      </c>
      <c r="AL69" s="5" t="str">
        <f t="shared" si="16"/>
        <v/>
      </c>
      <c r="AN69" s="5" t="str">
        <f t="shared" si="17"/>
        <v/>
      </c>
      <c r="AP69" s="5" t="str">
        <f t="shared" si="18"/>
        <v/>
      </c>
      <c r="AS69" s="5">
        <f t="shared" si="15"/>
        <v>7580.1375000000007</v>
      </c>
      <c r="AT69" s="11">
        <f t="shared" si="19"/>
        <v>0.35752026874391374</v>
      </c>
      <c r="AU69" s="5">
        <f t="shared" si="20"/>
        <v>357.52026874391373</v>
      </c>
    </row>
    <row r="70" spans="1:47" x14ac:dyDescent="0.3">
      <c r="A70" s="1" t="s">
        <v>144</v>
      </c>
      <c r="B70" s="1" t="s">
        <v>145</v>
      </c>
      <c r="C70" s="1" t="s">
        <v>146</v>
      </c>
      <c r="D70" s="1" t="s">
        <v>105</v>
      </c>
      <c r="E70" s="1" t="s">
        <v>75</v>
      </c>
      <c r="F70" s="1" t="s">
        <v>68</v>
      </c>
      <c r="G70" s="1" t="s">
        <v>50</v>
      </c>
      <c r="H70" s="1" t="s">
        <v>51</v>
      </c>
      <c r="I70" s="2">
        <v>120.1</v>
      </c>
      <c r="J70" s="2">
        <v>20.37</v>
      </c>
      <c r="K70" s="2">
        <f t="shared" si="13"/>
        <v>5.8900000000000006</v>
      </c>
      <c r="L70" s="2">
        <f t="shared" si="14"/>
        <v>0</v>
      </c>
      <c r="P70" s="6">
        <v>0.05</v>
      </c>
      <c r="Q70" s="5">
        <v>54.03125</v>
      </c>
      <c r="R70" s="7">
        <v>3.68</v>
      </c>
      <c r="S70" s="5">
        <v>1524.9</v>
      </c>
      <c r="T70" s="8">
        <v>1.08</v>
      </c>
      <c r="U70" s="5">
        <v>134.25749999999999</v>
      </c>
      <c r="Z70" s="9">
        <v>1.06</v>
      </c>
      <c r="AA70" s="5">
        <v>52.768124999999998</v>
      </c>
      <c r="AB70" s="10">
        <v>0.02</v>
      </c>
      <c r="AC70" s="5">
        <v>0.89500000000000002</v>
      </c>
      <c r="AL70" s="5" t="str">
        <f t="shared" si="16"/>
        <v/>
      </c>
      <c r="AN70" s="5" t="str">
        <f t="shared" si="17"/>
        <v/>
      </c>
      <c r="AP70" s="5" t="str">
        <f t="shared" si="18"/>
        <v/>
      </c>
      <c r="AS70" s="5">
        <f t="shared" si="15"/>
        <v>1766.8518750000001</v>
      </c>
      <c r="AT70" s="11">
        <f t="shared" si="19"/>
        <v>8.3334287429573398E-2</v>
      </c>
      <c r="AU70" s="5">
        <f t="shared" si="20"/>
        <v>83.334287429573394</v>
      </c>
    </row>
    <row r="71" spans="1:47" x14ac:dyDescent="0.3">
      <c r="A71" s="1" t="s">
        <v>144</v>
      </c>
      <c r="B71" s="1" t="s">
        <v>145</v>
      </c>
      <c r="C71" s="1" t="s">
        <v>146</v>
      </c>
      <c r="D71" s="1" t="s">
        <v>105</v>
      </c>
      <c r="E71" s="1" t="s">
        <v>76</v>
      </c>
      <c r="F71" s="1" t="s">
        <v>68</v>
      </c>
      <c r="G71" s="1" t="s">
        <v>50</v>
      </c>
      <c r="H71" s="1" t="s">
        <v>51</v>
      </c>
      <c r="I71" s="2">
        <v>120.1</v>
      </c>
      <c r="J71" s="2">
        <v>19.899999999999999</v>
      </c>
      <c r="K71" s="2">
        <f t="shared" si="13"/>
        <v>17.150000000000002</v>
      </c>
      <c r="L71" s="2">
        <f t="shared" si="14"/>
        <v>0</v>
      </c>
      <c r="P71" s="6">
        <v>9.11</v>
      </c>
      <c r="Q71" s="5">
        <v>9844.4937499999996</v>
      </c>
      <c r="R71" s="7">
        <v>5.21</v>
      </c>
      <c r="S71" s="5">
        <v>2158.8937500000002</v>
      </c>
      <c r="T71" s="8">
        <v>2.6</v>
      </c>
      <c r="U71" s="5">
        <v>323.21249999999998</v>
      </c>
      <c r="Z71" s="9">
        <v>0.23</v>
      </c>
      <c r="AA71" s="5">
        <v>11.4496875</v>
      </c>
      <c r="AL71" s="5" t="str">
        <f t="shared" si="16"/>
        <v/>
      </c>
      <c r="AN71" s="5" t="str">
        <f t="shared" si="17"/>
        <v/>
      </c>
      <c r="AP71" s="5" t="str">
        <f t="shared" si="18"/>
        <v/>
      </c>
      <c r="AS71" s="5">
        <f t="shared" si="15"/>
        <v>12338.049687500001</v>
      </c>
      <c r="AT71" s="11">
        <f t="shared" si="19"/>
        <v>0.58192913255871159</v>
      </c>
      <c r="AU71" s="5">
        <f t="shared" si="20"/>
        <v>581.92913255871167</v>
      </c>
    </row>
    <row r="72" spans="1:47" x14ac:dyDescent="0.3">
      <c r="A72" s="1" t="s">
        <v>147</v>
      </c>
      <c r="B72" s="1" t="s">
        <v>148</v>
      </c>
      <c r="C72" s="1" t="s">
        <v>149</v>
      </c>
      <c r="D72" s="1" t="s">
        <v>93</v>
      </c>
      <c r="E72" s="1" t="s">
        <v>75</v>
      </c>
      <c r="F72" s="1" t="s">
        <v>68</v>
      </c>
      <c r="G72" s="1" t="s">
        <v>50</v>
      </c>
      <c r="H72" s="1" t="s">
        <v>51</v>
      </c>
      <c r="I72" s="2">
        <v>19.899999999999999</v>
      </c>
      <c r="J72" s="2">
        <v>19.37</v>
      </c>
      <c r="K72" s="2">
        <f t="shared" si="13"/>
        <v>9.27</v>
      </c>
      <c r="L72" s="2">
        <f t="shared" si="14"/>
        <v>0</v>
      </c>
      <c r="R72" s="7">
        <v>1.1399999999999999</v>
      </c>
      <c r="S72" s="5">
        <v>472.38749999999987</v>
      </c>
      <c r="T72" s="8">
        <v>0.96</v>
      </c>
      <c r="U72" s="5">
        <v>119.34</v>
      </c>
      <c r="Z72" s="9">
        <v>6.56</v>
      </c>
      <c r="AA72" s="5">
        <v>326.565</v>
      </c>
      <c r="AB72" s="10">
        <v>0.61</v>
      </c>
      <c r="AC72" s="5">
        <v>27.297499999999999</v>
      </c>
      <c r="AL72" s="5" t="str">
        <f t="shared" si="16"/>
        <v/>
      </c>
      <c r="AN72" s="5" t="str">
        <f t="shared" si="17"/>
        <v/>
      </c>
      <c r="AP72" s="5" t="str">
        <f t="shared" si="18"/>
        <v/>
      </c>
      <c r="AS72" s="5">
        <f t="shared" si="15"/>
        <v>945.5899999999998</v>
      </c>
      <c r="AT72" s="11">
        <f t="shared" si="19"/>
        <v>4.4599137010582893E-2</v>
      </c>
      <c r="AU72" s="5">
        <f t="shared" si="20"/>
        <v>44.599137010582893</v>
      </c>
    </row>
    <row r="73" spans="1:47" x14ac:dyDescent="0.3">
      <c r="A73" s="1" t="s">
        <v>150</v>
      </c>
      <c r="B73" s="1" t="s">
        <v>151</v>
      </c>
      <c r="C73" s="1" t="s">
        <v>152</v>
      </c>
      <c r="D73" s="1" t="s">
        <v>153</v>
      </c>
      <c r="E73" s="1" t="s">
        <v>59</v>
      </c>
      <c r="F73" s="1" t="s">
        <v>71</v>
      </c>
      <c r="G73" s="1" t="s">
        <v>50</v>
      </c>
      <c r="H73" s="1" t="s">
        <v>51</v>
      </c>
      <c r="I73" s="2">
        <v>35.25</v>
      </c>
      <c r="J73" s="2">
        <v>35.25</v>
      </c>
      <c r="K73" s="2">
        <f t="shared" si="13"/>
        <v>10.84</v>
      </c>
      <c r="L73" s="2">
        <f t="shared" si="14"/>
        <v>0.04</v>
      </c>
      <c r="M73" s="3">
        <v>0.04</v>
      </c>
      <c r="R73" s="7">
        <v>7.3</v>
      </c>
      <c r="S73" s="5">
        <v>3024.9375</v>
      </c>
      <c r="T73" s="8">
        <v>3.47</v>
      </c>
      <c r="U73" s="5">
        <v>431.36437500000011</v>
      </c>
      <c r="Z73" s="9">
        <v>7.0000000000000007E-2</v>
      </c>
      <c r="AA73" s="5">
        <v>3.4846875000000002</v>
      </c>
      <c r="AL73" s="5" t="str">
        <f t="shared" si="16"/>
        <v/>
      </c>
      <c r="AN73" s="5" t="str">
        <f t="shared" si="17"/>
        <v/>
      </c>
      <c r="AP73" s="5" t="str">
        <f t="shared" si="18"/>
        <v/>
      </c>
      <c r="AS73" s="5">
        <f t="shared" si="15"/>
        <v>3459.7865624999999</v>
      </c>
      <c r="AT73" s="11">
        <f t="shared" si="19"/>
        <v>0.16318224064162179</v>
      </c>
      <c r="AU73" s="5">
        <f t="shared" si="20"/>
        <v>163.1822406416218</v>
      </c>
    </row>
    <row r="74" spans="1:47" x14ac:dyDescent="0.3">
      <c r="A74" s="1" t="s">
        <v>154</v>
      </c>
      <c r="B74" s="1" t="s">
        <v>151</v>
      </c>
      <c r="C74" s="1" t="s">
        <v>152</v>
      </c>
      <c r="D74" s="1" t="s">
        <v>153</v>
      </c>
      <c r="E74" s="1" t="s">
        <v>59</v>
      </c>
      <c r="F74" s="1" t="s">
        <v>71</v>
      </c>
      <c r="G74" s="1" t="s">
        <v>50</v>
      </c>
      <c r="H74" s="1" t="s">
        <v>51</v>
      </c>
      <c r="I74" s="2">
        <v>4.75</v>
      </c>
      <c r="J74" s="2">
        <v>3.18</v>
      </c>
      <c r="K74" s="2">
        <f t="shared" si="13"/>
        <v>1.84</v>
      </c>
      <c r="L74" s="2">
        <f t="shared" si="14"/>
        <v>0</v>
      </c>
      <c r="T74" s="8">
        <v>0.1</v>
      </c>
      <c r="U74" s="5">
        <v>12.43125</v>
      </c>
      <c r="Z74" s="9">
        <v>0.4</v>
      </c>
      <c r="AA74" s="5">
        <v>19.912500000000001</v>
      </c>
      <c r="AB74" s="10">
        <v>1.34</v>
      </c>
      <c r="AC74" s="5">
        <v>59.965000000000003</v>
      </c>
      <c r="AL74" s="5" t="str">
        <f t="shared" si="16"/>
        <v/>
      </c>
      <c r="AN74" s="5" t="str">
        <f t="shared" si="17"/>
        <v/>
      </c>
      <c r="AP74" s="5" t="str">
        <f t="shared" si="18"/>
        <v/>
      </c>
      <c r="AS74" s="5">
        <f t="shared" si="15"/>
        <v>92.308750000000003</v>
      </c>
      <c r="AT74" s="11">
        <f t="shared" si="19"/>
        <v>4.3537797444195099E-3</v>
      </c>
      <c r="AU74" s="5">
        <f t="shared" si="20"/>
        <v>4.3537797444195094</v>
      </c>
    </row>
    <row r="75" spans="1:47" x14ac:dyDescent="0.3">
      <c r="A75" s="1" t="s">
        <v>155</v>
      </c>
      <c r="B75" s="1" t="s">
        <v>156</v>
      </c>
      <c r="C75" s="1" t="s">
        <v>157</v>
      </c>
      <c r="D75" s="1" t="s">
        <v>158</v>
      </c>
      <c r="E75" s="1" t="s">
        <v>77</v>
      </c>
      <c r="F75" s="1" t="s">
        <v>71</v>
      </c>
      <c r="G75" s="1" t="s">
        <v>50</v>
      </c>
      <c r="H75" s="1" t="s">
        <v>51</v>
      </c>
      <c r="I75" s="2">
        <v>80</v>
      </c>
      <c r="J75" s="2">
        <v>39.53</v>
      </c>
      <c r="K75" s="2">
        <f t="shared" si="13"/>
        <v>18.010000000000002</v>
      </c>
      <c r="L75" s="2">
        <f t="shared" si="14"/>
        <v>0</v>
      </c>
      <c r="R75" s="7">
        <v>16.420000000000002</v>
      </c>
      <c r="S75" s="5">
        <v>6804.0375000000004</v>
      </c>
      <c r="T75" s="8">
        <v>1.59</v>
      </c>
      <c r="U75" s="5">
        <v>197.65687500000001</v>
      </c>
      <c r="AL75" s="5" t="str">
        <f t="shared" si="16"/>
        <v/>
      </c>
      <c r="AN75" s="5" t="str">
        <f t="shared" si="17"/>
        <v/>
      </c>
      <c r="AP75" s="5" t="str">
        <f t="shared" si="18"/>
        <v/>
      </c>
      <c r="AS75" s="5">
        <f t="shared" si="15"/>
        <v>7001.694375</v>
      </c>
      <c r="AT75" s="11">
        <f t="shared" si="19"/>
        <v>0.33023776344594657</v>
      </c>
      <c r="AU75" s="5">
        <f t="shared" si="20"/>
        <v>330.2377634459466</v>
      </c>
    </row>
    <row r="76" spans="1:47" x14ac:dyDescent="0.3">
      <c r="A76" s="1" t="s">
        <v>155</v>
      </c>
      <c r="B76" s="1" t="s">
        <v>156</v>
      </c>
      <c r="C76" s="1" t="s">
        <v>157</v>
      </c>
      <c r="D76" s="1" t="s">
        <v>158</v>
      </c>
      <c r="E76" s="1" t="s">
        <v>63</v>
      </c>
      <c r="F76" s="1" t="s">
        <v>71</v>
      </c>
      <c r="G76" s="1" t="s">
        <v>50</v>
      </c>
      <c r="H76" s="1" t="s">
        <v>51</v>
      </c>
      <c r="I76" s="2">
        <v>80</v>
      </c>
      <c r="J76" s="2">
        <v>38.64</v>
      </c>
      <c r="K76" s="2">
        <f t="shared" si="13"/>
        <v>28.72</v>
      </c>
      <c r="L76" s="2">
        <f t="shared" si="14"/>
        <v>2.3199999999999998</v>
      </c>
      <c r="M76" s="3">
        <v>2.3199999999999998</v>
      </c>
      <c r="R76" s="7">
        <v>25.47</v>
      </c>
      <c r="S76" s="5">
        <v>10554.13125</v>
      </c>
      <c r="T76" s="8">
        <v>3.25</v>
      </c>
      <c r="U76" s="5">
        <v>404.015625</v>
      </c>
      <c r="AL76" s="5" t="str">
        <f t="shared" si="16"/>
        <v/>
      </c>
      <c r="AN76" s="5" t="str">
        <f t="shared" si="17"/>
        <v/>
      </c>
      <c r="AP76" s="5" t="str">
        <f t="shared" si="18"/>
        <v/>
      </c>
      <c r="AS76" s="5">
        <f t="shared" si="15"/>
        <v>10958.146875</v>
      </c>
      <c r="AT76" s="11">
        <f t="shared" si="19"/>
        <v>0.51684545507060764</v>
      </c>
      <c r="AU76" s="5">
        <f t="shared" si="20"/>
        <v>516.84545507060761</v>
      </c>
    </row>
    <row r="77" spans="1:47" x14ac:dyDescent="0.3">
      <c r="A77" s="1" t="s">
        <v>159</v>
      </c>
      <c r="B77" s="1" t="s">
        <v>156</v>
      </c>
      <c r="C77" s="1" t="s">
        <v>157</v>
      </c>
      <c r="D77" s="1" t="s">
        <v>158</v>
      </c>
      <c r="E77" s="1" t="s">
        <v>62</v>
      </c>
      <c r="F77" s="1" t="s">
        <v>54</v>
      </c>
      <c r="G77" s="1" t="s">
        <v>50</v>
      </c>
      <c r="H77" s="1" t="s">
        <v>51</v>
      </c>
      <c r="I77" s="2">
        <v>160</v>
      </c>
      <c r="J77" s="2">
        <v>39.770000000000003</v>
      </c>
      <c r="K77" s="2">
        <f t="shared" si="13"/>
        <v>31.740000000000002</v>
      </c>
      <c r="L77" s="2">
        <f t="shared" si="14"/>
        <v>0</v>
      </c>
      <c r="N77" s="4">
        <v>0.23</v>
      </c>
      <c r="O77" s="5">
        <v>365.125</v>
      </c>
      <c r="P77" s="6">
        <v>17.29</v>
      </c>
      <c r="Q77" s="5">
        <v>18684.006249999999</v>
      </c>
      <c r="R77" s="7">
        <v>10.8</v>
      </c>
      <c r="S77" s="5">
        <v>4475.25</v>
      </c>
      <c r="Z77" s="9">
        <v>0.73</v>
      </c>
      <c r="AA77" s="5">
        <v>36.340312500000003</v>
      </c>
      <c r="AB77" s="10">
        <v>2.69</v>
      </c>
      <c r="AC77" s="5">
        <v>120.3775</v>
      </c>
      <c r="AL77" s="5" t="str">
        <f t="shared" si="16"/>
        <v/>
      </c>
      <c r="AN77" s="5" t="str">
        <f t="shared" si="17"/>
        <v/>
      </c>
      <c r="AP77" s="5" t="str">
        <f t="shared" si="18"/>
        <v/>
      </c>
      <c r="AS77" s="5">
        <f t="shared" si="15"/>
        <v>23681.099062499998</v>
      </c>
      <c r="AT77" s="11">
        <f t="shared" si="19"/>
        <v>1.1169286706179462</v>
      </c>
      <c r="AU77" s="5">
        <f t="shared" si="20"/>
        <v>1116.9286706179462</v>
      </c>
    </row>
    <row r="78" spans="1:47" x14ac:dyDescent="0.3">
      <c r="A78" s="1" t="s">
        <v>159</v>
      </c>
      <c r="B78" s="1" t="s">
        <v>156</v>
      </c>
      <c r="C78" s="1" t="s">
        <v>157</v>
      </c>
      <c r="D78" s="1" t="s">
        <v>158</v>
      </c>
      <c r="E78" s="1" t="s">
        <v>75</v>
      </c>
      <c r="F78" s="1" t="s">
        <v>54</v>
      </c>
      <c r="G78" s="1" t="s">
        <v>50</v>
      </c>
      <c r="H78" s="1" t="s">
        <v>51</v>
      </c>
      <c r="I78" s="2">
        <v>160</v>
      </c>
      <c r="J78" s="2">
        <v>40.409999999999997</v>
      </c>
      <c r="K78" s="2">
        <f t="shared" si="13"/>
        <v>11.77</v>
      </c>
      <c r="L78" s="2">
        <f t="shared" si="14"/>
        <v>0</v>
      </c>
      <c r="R78" s="7">
        <v>11.03</v>
      </c>
      <c r="S78" s="5">
        <v>4570.5562499999996</v>
      </c>
      <c r="T78" s="8">
        <v>0.74</v>
      </c>
      <c r="U78" s="5">
        <v>91.991249999999994</v>
      </c>
      <c r="AL78" s="5" t="str">
        <f t="shared" si="16"/>
        <v/>
      </c>
      <c r="AN78" s="5" t="str">
        <f t="shared" si="17"/>
        <v/>
      </c>
      <c r="AP78" s="5" t="str">
        <f t="shared" si="18"/>
        <v/>
      </c>
      <c r="AS78" s="5">
        <f t="shared" si="15"/>
        <v>4662.5474999999997</v>
      </c>
      <c r="AT78" s="11">
        <f t="shared" si="19"/>
        <v>0.219910949535053</v>
      </c>
      <c r="AU78" s="5">
        <f t="shared" si="20"/>
        <v>219.91094953505299</v>
      </c>
    </row>
    <row r="79" spans="1:47" x14ac:dyDescent="0.3">
      <c r="A79" s="1" t="s">
        <v>159</v>
      </c>
      <c r="B79" s="1" t="s">
        <v>156</v>
      </c>
      <c r="C79" s="1" t="s">
        <v>157</v>
      </c>
      <c r="D79" s="1" t="s">
        <v>158</v>
      </c>
      <c r="E79" s="1" t="s">
        <v>107</v>
      </c>
      <c r="F79" s="1" t="s">
        <v>54</v>
      </c>
      <c r="G79" s="1" t="s">
        <v>50</v>
      </c>
      <c r="H79" s="1" t="s">
        <v>51</v>
      </c>
      <c r="I79" s="2">
        <v>160</v>
      </c>
      <c r="J79" s="2">
        <v>39.96</v>
      </c>
      <c r="K79" s="2">
        <f t="shared" si="13"/>
        <v>1.54</v>
      </c>
      <c r="L79" s="2">
        <f t="shared" si="14"/>
        <v>0</v>
      </c>
      <c r="R79" s="7">
        <v>0.3</v>
      </c>
      <c r="S79" s="5">
        <v>124.3125</v>
      </c>
      <c r="T79" s="8">
        <v>1.24</v>
      </c>
      <c r="U79" s="5">
        <v>154.14750000000001</v>
      </c>
      <c r="AL79" s="5" t="str">
        <f t="shared" si="16"/>
        <v/>
      </c>
      <c r="AN79" s="5" t="str">
        <f t="shared" si="17"/>
        <v/>
      </c>
      <c r="AP79" s="5" t="str">
        <f t="shared" si="18"/>
        <v/>
      </c>
      <c r="AS79" s="5">
        <f t="shared" si="15"/>
        <v>278.46000000000004</v>
      </c>
      <c r="AT79" s="11">
        <f t="shared" si="19"/>
        <v>1.3133679175929227E-2</v>
      </c>
      <c r="AU79" s="5">
        <f t="shared" si="20"/>
        <v>13.133679175929226</v>
      </c>
    </row>
    <row r="80" spans="1:47" x14ac:dyDescent="0.3">
      <c r="A80" s="1" t="s">
        <v>159</v>
      </c>
      <c r="B80" s="1" t="s">
        <v>156</v>
      </c>
      <c r="C80" s="1" t="s">
        <v>157</v>
      </c>
      <c r="D80" s="1" t="s">
        <v>158</v>
      </c>
      <c r="E80" s="1" t="s">
        <v>61</v>
      </c>
      <c r="F80" s="1" t="s">
        <v>54</v>
      </c>
      <c r="G80" s="1" t="s">
        <v>50</v>
      </c>
      <c r="H80" s="1" t="s">
        <v>51</v>
      </c>
      <c r="I80" s="2">
        <v>160</v>
      </c>
      <c r="J80" s="2">
        <v>39.86</v>
      </c>
      <c r="K80" s="2">
        <f t="shared" si="13"/>
        <v>29.98</v>
      </c>
      <c r="L80" s="2">
        <f t="shared" si="14"/>
        <v>0</v>
      </c>
      <c r="P80" s="6">
        <v>9.1199999999999992</v>
      </c>
      <c r="Q80" s="5">
        <v>9855.2999999999993</v>
      </c>
      <c r="R80" s="7">
        <v>18.27</v>
      </c>
      <c r="S80" s="5">
        <v>7570.6312499999995</v>
      </c>
      <c r="T80" s="8">
        <v>2.59</v>
      </c>
      <c r="U80" s="5">
        <v>321.96937500000001</v>
      </c>
      <c r="AL80" s="5" t="str">
        <f t="shared" si="16"/>
        <v/>
      </c>
      <c r="AN80" s="5" t="str">
        <f t="shared" si="17"/>
        <v/>
      </c>
      <c r="AP80" s="5" t="str">
        <f t="shared" si="18"/>
        <v/>
      </c>
      <c r="AS80" s="5">
        <f t="shared" si="15"/>
        <v>17747.900624999998</v>
      </c>
      <c r="AT80" s="11">
        <f t="shared" si="19"/>
        <v>0.8370869527221998</v>
      </c>
      <c r="AU80" s="5">
        <f t="shared" si="20"/>
        <v>837.08695272219984</v>
      </c>
    </row>
    <row r="81" spans="1:47" x14ac:dyDescent="0.3">
      <c r="A81" s="1" t="s">
        <v>160</v>
      </c>
      <c r="B81" s="1" t="s">
        <v>161</v>
      </c>
      <c r="C81" s="1" t="s">
        <v>162</v>
      </c>
      <c r="D81" s="1" t="s">
        <v>93</v>
      </c>
      <c r="E81" s="1" t="s">
        <v>57</v>
      </c>
      <c r="F81" s="1" t="s">
        <v>54</v>
      </c>
      <c r="G81" s="1" t="s">
        <v>50</v>
      </c>
      <c r="H81" s="1" t="s">
        <v>51</v>
      </c>
      <c r="I81" s="2">
        <v>149.26</v>
      </c>
      <c r="J81" s="2">
        <v>33.81</v>
      </c>
      <c r="K81" s="2">
        <f t="shared" si="13"/>
        <v>6.1400000000000006</v>
      </c>
      <c r="L81" s="2">
        <f t="shared" si="14"/>
        <v>0</v>
      </c>
      <c r="R81" s="7">
        <v>1.6</v>
      </c>
      <c r="S81" s="5">
        <v>663</v>
      </c>
      <c r="T81" s="8">
        <v>4.54</v>
      </c>
      <c r="U81" s="5">
        <v>564.37874999999997</v>
      </c>
      <c r="AL81" s="5" t="str">
        <f t="shared" si="16"/>
        <v/>
      </c>
      <c r="AN81" s="5" t="str">
        <f t="shared" si="17"/>
        <v/>
      </c>
      <c r="AP81" s="5" t="str">
        <f t="shared" si="18"/>
        <v/>
      </c>
      <c r="AS81" s="5">
        <f t="shared" si="15"/>
        <v>1227.3787499999999</v>
      </c>
      <c r="AT81" s="11">
        <f t="shared" si="19"/>
        <v>5.7889818034378503E-2</v>
      </c>
      <c r="AU81" s="5">
        <f t="shared" si="20"/>
        <v>57.889818034378507</v>
      </c>
    </row>
    <row r="82" spans="1:47" x14ac:dyDescent="0.3">
      <c r="A82" s="1" t="s">
        <v>163</v>
      </c>
      <c r="B82" s="1" t="s">
        <v>164</v>
      </c>
      <c r="C82" s="1" t="s">
        <v>165</v>
      </c>
      <c r="D82" s="1" t="s">
        <v>89</v>
      </c>
      <c r="E82" s="1" t="s">
        <v>77</v>
      </c>
      <c r="F82" s="1" t="s">
        <v>54</v>
      </c>
      <c r="G82" s="1" t="s">
        <v>50</v>
      </c>
      <c r="H82" s="1" t="s">
        <v>51</v>
      </c>
      <c r="I82" s="2">
        <v>160</v>
      </c>
      <c r="J82" s="2">
        <v>38.21</v>
      </c>
      <c r="K82" s="2">
        <f t="shared" si="13"/>
        <v>35.480000000000004</v>
      </c>
      <c r="L82" s="2">
        <f t="shared" si="14"/>
        <v>2.7199999999999998</v>
      </c>
      <c r="N82" s="4">
        <v>3.24</v>
      </c>
      <c r="O82" s="5">
        <v>5143.5</v>
      </c>
      <c r="P82" s="6">
        <v>16.670000000000002</v>
      </c>
      <c r="Q82" s="5">
        <v>18014.018749999999</v>
      </c>
      <c r="R82" s="7">
        <v>14.98</v>
      </c>
      <c r="S82" s="5">
        <v>6207.3375000000005</v>
      </c>
      <c r="T82" s="8">
        <v>0.59</v>
      </c>
      <c r="U82" s="5">
        <v>73.344374999999999</v>
      </c>
      <c r="AL82" s="5" t="str">
        <f t="shared" si="16"/>
        <v/>
      </c>
      <c r="AM82" s="3">
        <v>1.0900000000000001</v>
      </c>
      <c r="AN82" s="5">
        <f t="shared" si="17"/>
        <v>5180.7700000000004</v>
      </c>
      <c r="AP82" s="5" t="str">
        <f t="shared" si="18"/>
        <v/>
      </c>
      <c r="AQ82" s="2">
        <v>1.63</v>
      </c>
      <c r="AS82" s="5">
        <f t="shared" si="15"/>
        <v>29438.200625000001</v>
      </c>
      <c r="AT82" s="11">
        <f t="shared" si="19"/>
        <v>1.3884647077691203</v>
      </c>
      <c r="AU82" s="5">
        <f t="shared" si="20"/>
        <v>1388.4647077691204</v>
      </c>
    </row>
    <row r="83" spans="1:47" x14ac:dyDescent="0.3">
      <c r="A83" s="1" t="s">
        <v>163</v>
      </c>
      <c r="B83" s="1" t="s">
        <v>164</v>
      </c>
      <c r="C83" s="1" t="s">
        <v>165</v>
      </c>
      <c r="D83" s="1" t="s">
        <v>89</v>
      </c>
      <c r="E83" s="1" t="s">
        <v>63</v>
      </c>
      <c r="F83" s="1" t="s">
        <v>54</v>
      </c>
      <c r="G83" s="1" t="s">
        <v>50</v>
      </c>
      <c r="H83" s="1" t="s">
        <v>51</v>
      </c>
      <c r="I83" s="2">
        <v>160</v>
      </c>
      <c r="J83" s="2">
        <v>38.58</v>
      </c>
      <c r="K83" s="2">
        <f t="shared" si="13"/>
        <v>38.58</v>
      </c>
      <c r="L83" s="2">
        <f t="shared" si="14"/>
        <v>0</v>
      </c>
      <c r="P83" s="6">
        <v>22.94</v>
      </c>
      <c r="Q83" s="5">
        <v>24789.537499999999</v>
      </c>
      <c r="R83" s="7">
        <v>15.64</v>
      </c>
      <c r="S83" s="5">
        <v>6480.8249999999998</v>
      </c>
      <c r="AL83" s="5" t="str">
        <f t="shared" si="16"/>
        <v/>
      </c>
      <c r="AN83" s="5" t="str">
        <f t="shared" si="17"/>
        <v/>
      </c>
      <c r="AP83" s="5" t="str">
        <f t="shared" si="18"/>
        <v/>
      </c>
      <c r="AS83" s="5">
        <f t="shared" si="15"/>
        <v>31270.362499999999</v>
      </c>
      <c r="AT83" s="11">
        <f t="shared" si="19"/>
        <v>1.4748793679164265</v>
      </c>
      <c r="AU83" s="5">
        <f t="shared" si="20"/>
        <v>1474.8793679164264</v>
      </c>
    </row>
    <row r="84" spans="1:47" x14ac:dyDescent="0.3">
      <c r="A84" s="1" t="s">
        <v>163</v>
      </c>
      <c r="B84" s="1" t="s">
        <v>164</v>
      </c>
      <c r="C84" s="1" t="s">
        <v>165</v>
      </c>
      <c r="D84" s="1" t="s">
        <v>89</v>
      </c>
      <c r="E84" s="1" t="s">
        <v>59</v>
      </c>
      <c r="F84" s="1" t="s">
        <v>54</v>
      </c>
      <c r="G84" s="1" t="s">
        <v>50</v>
      </c>
      <c r="H84" s="1" t="s">
        <v>51</v>
      </c>
      <c r="I84" s="2">
        <v>160</v>
      </c>
      <c r="J84" s="2">
        <v>40.880000000000003</v>
      </c>
      <c r="K84" s="2">
        <f t="shared" si="13"/>
        <v>37.450000000000003</v>
      </c>
      <c r="L84" s="2">
        <f t="shared" si="14"/>
        <v>2.5499999999999998</v>
      </c>
      <c r="N84" s="4">
        <v>7.42</v>
      </c>
      <c r="O84" s="5">
        <v>11779.25</v>
      </c>
      <c r="P84" s="6">
        <v>16.510000000000002</v>
      </c>
      <c r="Q84" s="5">
        <v>17841.118750000001</v>
      </c>
      <c r="R84" s="7">
        <v>7.59</v>
      </c>
      <c r="S84" s="5">
        <v>3145.1062499999998</v>
      </c>
      <c r="T84" s="8">
        <v>0.44</v>
      </c>
      <c r="U84" s="5">
        <v>54.697499999999998</v>
      </c>
      <c r="Z84" s="9">
        <v>2.7</v>
      </c>
      <c r="AA84" s="5">
        <v>134.40937500000001</v>
      </c>
      <c r="AB84" s="10">
        <v>2.79</v>
      </c>
      <c r="AC84" s="5">
        <v>124.85250000000001</v>
      </c>
      <c r="AL84" s="5" t="str">
        <f t="shared" si="16"/>
        <v/>
      </c>
      <c r="AM84" s="3">
        <v>1.02</v>
      </c>
      <c r="AN84" s="5">
        <f t="shared" si="17"/>
        <v>4848.0600000000004</v>
      </c>
      <c r="AP84" s="5" t="str">
        <f t="shared" si="18"/>
        <v/>
      </c>
      <c r="AQ84" s="2">
        <v>1.53</v>
      </c>
      <c r="AS84" s="5">
        <f t="shared" si="15"/>
        <v>33079.434375000004</v>
      </c>
      <c r="AT84" s="11">
        <f t="shared" si="19"/>
        <v>1.5602049788208536</v>
      </c>
      <c r="AU84" s="5">
        <f t="shared" si="20"/>
        <v>1560.2049788208537</v>
      </c>
    </row>
    <row r="85" spans="1:47" x14ac:dyDescent="0.3">
      <c r="A85" s="1" t="s">
        <v>163</v>
      </c>
      <c r="B85" s="1" t="s">
        <v>164</v>
      </c>
      <c r="C85" s="1" t="s">
        <v>165</v>
      </c>
      <c r="D85" s="1" t="s">
        <v>89</v>
      </c>
      <c r="E85" s="1" t="s">
        <v>125</v>
      </c>
      <c r="F85" s="1" t="s">
        <v>54</v>
      </c>
      <c r="G85" s="1" t="s">
        <v>50</v>
      </c>
      <c r="H85" s="1" t="s">
        <v>51</v>
      </c>
      <c r="I85" s="2">
        <v>160</v>
      </c>
      <c r="J85" s="2">
        <v>41.02</v>
      </c>
      <c r="K85" s="2">
        <f t="shared" si="13"/>
        <v>27.16</v>
      </c>
      <c r="L85" s="2">
        <f t="shared" si="14"/>
        <v>2.98</v>
      </c>
      <c r="N85" s="4">
        <v>1.47</v>
      </c>
      <c r="O85" s="5">
        <v>2333.625</v>
      </c>
      <c r="P85" s="6">
        <v>10</v>
      </c>
      <c r="Q85" s="5">
        <v>10806.25</v>
      </c>
      <c r="R85" s="7">
        <v>8.4700000000000006</v>
      </c>
      <c r="S85" s="5">
        <v>3509.7562499999999</v>
      </c>
      <c r="T85" s="8">
        <v>1.2</v>
      </c>
      <c r="U85" s="5">
        <v>149.17500000000001</v>
      </c>
      <c r="Z85" s="9">
        <v>4.47</v>
      </c>
      <c r="AA85" s="5">
        <v>222.5221875</v>
      </c>
      <c r="AB85" s="10">
        <v>1.55</v>
      </c>
      <c r="AC85" s="5">
        <v>69.362499999999997</v>
      </c>
      <c r="AK85" s="3">
        <v>0.17</v>
      </c>
      <c r="AL85" s="5">
        <f t="shared" si="16"/>
        <v>484.80600000000004</v>
      </c>
      <c r="AM85" s="3">
        <v>1.02</v>
      </c>
      <c r="AN85" s="5">
        <f t="shared" si="17"/>
        <v>4848.0600000000004</v>
      </c>
      <c r="AP85" s="5" t="str">
        <f t="shared" si="18"/>
        <v/>
      </c>
      <c r="AQ85" s="2">
        <v>1.79</v>
      </c>
      <c r="AS85" s="5">
        <f t="shared" si="15"/>
        <v>17090.690937499996</v>
      </c>
      <c r="AT85" s="11">
        <f t="shared" si="19"/>
        <v>0.80608939046213457</v>
      </c>
      <c r="AU85" s="5">
        <f t="shared" si="20"/>
        <v>806.08939046213459</v>
      </c>
    </row>
    <row r="86" spans="1:47" x14ac:dyDescent="0.3">
      <c r="A86" s="1" t="s">
        <v>166</v>
      </c>
      <c r="B86" s="1" t="s">
        <v>167</v>
      </c>
      <c r="C86" s="1" t="s">
        <v>168</v>
      </c>
      <c r="D86" s="1" t="s">
        <v>93</v>
      </c>
      <c r="E86" s="1" t="s">
        <v>49</v>
      </c>
      <c r="F86" s="1" t="s">
        <v>54</v>
      </c>
      <c r="G86" s="1" t="s">
        <v>50</v>
      </c>
      <c r="H86" s="1" t="s">
        <v>51</v>
      </c>
      <c r="I86" s="2">
        <v>148.22</v>
      </c>
      <c r="J86" s="2">
        <v>26.78</v>
      </c>
      <c r="K86" s="2">
        <f t="shared" si="13"/>
        <v>26.78</v>
      </c>
      <c r="L86" s="2">
        <f t="shared" si="14"/>
        <v>0</v>
      </c>
      <c r="P86" s="6">
        <v>11.19</v>
      </c>
      <c r="Q86" s="5">
        <v>12450.96125</v>
      </c>
      <c r="R86" s="7">
        <v>11.91</v>
      </c>
      <c r="S86" s="5">
        <v>5211.18</v>
      </c>
      <c r="T86" s="8">
        <v>2.67</v>
      </c>
      <c r="U86" s="5">
        <v>336.88687499999997</v>
      </c>
      <c r="Z86" s="9">
        <v>0.63</v>
      </c>
      <c r="AA86" s="5">
        <v>32.556937499999997</v>
      </c>
      <c r="AB86" s="10">
        <v>0.38</v>
      </c>
      <c r="AC86" s="5">
        <v>17.184000000000001</v>
      </c>
      <c r="AL86" s="5" t="str">
        <f t="shared" si="16"/>
        <v/>
      </c>
      <c r="AN86" s="5" t="str">
        <f t="shared" si="17"/>
        <v/>
      </c>
      <c r="AP86" s="5" t="str">
        <f t="shared" si="18"/>
        <v/>
      </c>
      <c r="AS86" s="5">
        <f t="shared" si="15"/>
        <v>18048.769062500003</v>
      </c>
      <c r="AT86" s="11">
        <f t="shared" si="19"/>
        <v>0.8512775349684405</v>
      </c>
      <c r="AU86" s="5">
        <f t="shared" si="20"/>
        <v>851.27753496844048</v>
      </c>
    </row>
    <row r="87" spans="1:47" x14ac:dyDescent="0.3">
      <c r="A87" s="1" t="s">
        <v>166</v>
      </c>
      <c r="B87" s="1" t="s">
        <v>167</v>
      </c>
      <c r="C87" s="1" t="s">
        <v>168</v>
      </c>
      <c r="D87" s="1" t="s">
        <v>93</v>
      </c>
      <c r="E87" s="1" t="s">
        <v>52</v>
      </c>
      <c r="F87" s="1" t="s">
        <v>54</v>
      </c>
      <c r="G87" s="1" t="s">
        <v>50</v>
      </c>
      <c r="H87" s="1" t="s">
        <v>51</v>
      </c>
      <c r="I87" s="2">
        <v>148.22</v>
      </c>
      <c r="J87" s="2">
        <v>37.92</v>
      </c>
      <c r="K87" s="2">
        <f t="shared" si="13"/>
        <v>37.570000000000007</v>
      </c>
      <c r="L87" s="2">
        <f t="shared" si="14"/>
        <v>0.36</v>
      </c>
      <c r="N87" s="4">
        <v>5.53</v>
      </c>
      <c r="O87" s="5">
        <v>8778.875</v>
      </c>
      <c r="P87" s="6">
        <v>25.42</v>
      </c>
      <c r="Q87" s="5">
        <v>27469.487499999999</v>
      </c>
      <c r="R87" s="7">
        <v>6.56</v>
      </c>
      <c r="S87" s="5">
        <v>2718.3</v>
      </c>
      <c r="T87" s="8">
        <v>0.06</v>
      </c>
      <c r="U87" s="5">
        <v>7.4587499999999993</v>
      </c>
      <c r="AL87" s="5" t="str">
        <f t="shared" si="16"/>
        <v/>
      </c>
      <c r="AM87" s="3">
        <v>0.14000000000000001</v>
      </c>
      <c r="AN87" s="5">
        <f t="shared" si="17"/>
        <v>665.42000000000007</v>
      </c>
      <c r="AP87" s="5" t="str">
        <f t="shared" si="18"/>
        <v/>
      </c>
      <c r="AQ87" s="2">
        <v>0.22</v>
      </c>
      <c r="AS87" s="5">
        <f t="shared" si="15"/>
        <v>38974.121250000004</v>
      </c>
      <c r="AT87" s="11">
        <f t="shared" si="19"/>
        <v>1.838230283205005</v>
      </c>
      <c r="AU87" s="5">
        <f t="shared" si="20"/>
        <v>1838.230283205005</v>
      </c>
    </row>
    <row r="88" spans="1:47" x14ac:dyDescent="0.3">
      <c r="A88" s="1" t="s">
        <v>166</v>
      </c>
      <c r="B88" s="1" t="s">
        <v>167</v>
      </c>
      <c r="C88" s="1" t="s">
        <v>168</v>
      </c>
      <c r="D88" s="1" t="s">
        <v>93</v>
      </c>
      <c r="E88" s="1" t="s">
        <v>101</v>
      </c>
      <c r="F88" s="1" t="s">
        <v>54</v>
      </c>
      <c r="G88" s="1" t="s">
        <v>50</v>
      </c>
      <c r="H88" s="1" t="s">
        <v>51</v>
      </c>
      <c r="I88" s="2">
        <v>148.22</v>
      </c>
      <c r="J88" s="2">
        <v>40.56</v>
      </c>
      <c r="K88" s="2">
        <f t="shared" si="13"/>
        <v>21.330000000000002</v>
      </c>
      <c r="L88" s="2">
        <f t="shared" si="14"/>
        <v>0</v>
      </c>
      <c r="N88" s="4">
        <v>0.48</v>
      </c>
      <c r="O88" s="5">
        <v>762</v>
      </c>
      <c r="P88" s="6">
        <v>5.0999999999999996</v>
      </c>
      <c r="Q88" s="5">
        <v>5511.1875</v>
      </c>
      <c r="R88" s="7">
        <v>14.52</v>
      </c>
      <c r="S88" s="5">
        <v>6016.7249999999995</v>
      </c>
      <c r="T88" s="8">
        <v>1.23</v>
      </c>
      <c r="U88" s="5">
        <v>152.90437499999999</v>
      </c>
      <c r="AL88" s="5" t="str">
        <f t="shared" si="16"/>
        <v/>
      </c>
      <c r="AN88" s="5" t="str">
        <f t="shared" si="17"/>
        <v/>
      </c>
      <c r="AP88" s="5" t="str">
        <f t="shared" si="18"/>
        <v/>
      </c>
      <c r="AS88" s="5">
        <f t="shared" si="15"/>
        <v>12442.816874999999</v>
      </c>
      <c r="AT88" s="11">
        <f t="shared" si="19"/>
        <v>0.58687051957583936</v>
      </c>
      <c r="AU88" s="5">
        <f t="shared" si="20"/>
        <v>586.87051957583935</v>
      </c>
    </row>
    <row r="89" spans="1:47" x14ac:dyDescent="0.3">
      <c r="A89" s="1" t="s">
        <v>166</v>
      </c>
      <c r="B89" s="1" t="s">
        <v>167</v>
      </c>
      <c r="C89" s="1" t="s">
        <v>168</v>
      </c>
      <c r="D89" s="1" t="s">
        <v>93</v>
      </c>
      <c r="E89" s="1" t="s">
        <v>55</v>
      </c>
      <c r="F89" s="1" t="s">
        <v>54</v>
      </c>
      <c r="G89" s="1" t="s">
        <v>50</v>
      </c>
      <c r="H89" s="1" t="s">
        <v>51</v>
      </c>
      <c r="I89" s="2">
        <v>148.22</v>
      </c>
      <c r="J89" s="2">
        <v>41.18</v>
      </c>
      <c r="K89" s="2">
        <f t="shared" si="13"/>
        <v>38.330000000000005</v>
      </c>
      <c r="L89" s="2">
        <f t="shared" si="14"/>
        <v>0</v>
      </c>
      <c r="P89" s="6">
        <v>10.08</v>
      </c>
      <c r="Q89" s="5">
        <v>10892.7</v>
      </c>
      <c r="R89" s="7">
        <v>23.01</v>
      </c>
      <c r="S89" s="5">
        <v>9538.0837499999998</v>
      </c>
      <c r="T89" s="8">
        <v>5.24</v>
      </c>
      <c r="U89" s="5">
        <v>651.39750000000004</v>
      </c>
      <c r="AL89" s="5" t="str">
        <f t="shared" si="16"/>
        <v/>
      </c>
      <c r="AN89" s="5" t="str">
        <f t="shared" si="17"/>
        <v/>
      </c>
      <c r="AP89" s="5" t="str">
        <f t="shared" si="18"/>
        <v/>
      </c>
      <c r="AS89" s="5">
        <f t="shared" si="15"/>
        <v>21082.181250000001</v>
      </c>
      <c r="AT89" s="11">
        <f t="shared" si="19"/>
        <v>0.99434965476653936</v>
      </c>
      <c r="AU89" s="5">
        <f t="shared" si="20"/>
        <v>994.3496547665394</v>
      </c>
    </row>
    <row r="90" spans="1:47" x14ac:dyDescent="0.3">
      <c r="A90" s="1" t="s">
        <v>169</v>
      </c>
      <c r="B90" s="1" t="s">
        <v>170</v>
      </c>
      <c r="C90" s="1" t="s">
        <v>171</v>
      </c>
      <c r="D90" s="1" t="s">
        <v>89</v>
      </c>
      <c r="E90" s="1" t="s">
        <v>49</v>
      </c>
      <c r="F90" s="1" t="s">
        <v>54</v>
      </c>
      <c r="G90" s="1" t="s">
        <v>50</v>
      </c>
      <c r="H90" s="1" t="s">
        <v>51</v>
      </c>
      <c r="I90" s="2">
        <v>11.78</v>
      </c>
      <c r="J90" s="2">
        <v>11.38</v>
      </c>
      <c r="K90" s="2">
        <f t="shared" si="13"/>
        <v>11.370000000000001</v>
      </c>
      <c r="L90" s="2">
        <f t="shared" si="14"/>
        <v>0</v>
      </c>
      <c r="Z90" s="9">
        <v>4.51</v>
      </c>
      <c r="AA90" s="5">
        <v>230.98500000000001</v>
      </c>
      <c r="AB90" s="10">
        <v>6.86</v>
      </c>
      <c r="AC90" s="5">
        <v>331.15</v>
      </c>
      <c r="AL90" s="5" t="str">
        <f t="shared" si="16"/>
        <v/>
      </c>
      <c r="AN90" s="5" t="str">
        <f t="shared" si="17"/>
        <v/>
      </c>
      <c r="AP90" s="5" t="str">
        <f t="shared" si="18"/>
        <v/>
      </c>
      <c r="AS90" s="5">
        <f t="shared" si="15"/>
        <v>562.13499999999999</v>
      </c>
      <c r="AT90" s="11">
        <f t="shared" si="19"/>
        <v>2.6513325948290506E-2</v>
      </c>
      <c r="AU90" s="5">
        <f t="shared" si="20"/>
        <v>26.513325948290507</v>
      </c>
    </row>
    <row r="91" spans="1:47" x14ac:dyDescent="0.3">
      <c r="A91" s="1" t="s">
        <v>172</v>
      </c>
      <c r="B91" s="1" t="s">
        <v>173</v>
      </c>
      <c r="C91" s="1" t="s">
        <v>133</v>
      </c>
      <c r="D91" s="1" t="s">
        <v>134</v>
      </c>
      <c r="E91" s="1" t="s">
        <v>107</v>
      </c>
      <c r="F91" s="1" t="s">
        <v>56</v>
      </c>
      <c r="G91" s="1" t="s">
        <v>50</v>
      </c>
      <c r="H91" s="1" t="s">
        <v>51</v>
      </c>
      <c r="I91" s="2">
        <v>160</v>
      </c>
      <c r="J91" s="2">
        <v>38.81</v>
      </c>
      <c r="K91" s="2">
        <f t="shared" si="13"/>
        <v>35.96</v>
      </c>
      <c r="L91" s="2">
        <f t="shared" si="14"/>
        <v>2.8499999999999996</v>
      </c>
      <c r="N91" s="4">
        <v>1.17</v>
      </c>
      <c r="O91" s="5">
        <v>1857.375</v>
      </c>
      <c r="P91" s="6">
        <v>15.85</v>
      </c>
      <c r="Q91" s="5">
        <v>17127.90625</v>
      </c>
      <c r="R91" s="7">
        <v>15.71</v>
      </c>
      <c r="S91" s="5">
        <v>6509.8312500000002</v>
      </c>
      <c r="T91" s="8">
        <v>3.23</v>
      </c>
      <c r="U91" s="5">
        <v>401.52937500000002</v>
      </c>
      <c r="AL91" s="5" t="str">
        <f t="shared" si="16"/>
        <v/>
      </c>
      <c r="AM91" s="3">
        <v>1.1399999999999999</v>
      </c>
      <c r="AN91" s="5">
        <f t="shared" si="17"/>
        <v>5418.4199999999992</v>
      </c>
      <c r="AP91" s="5" t="str">
        <f t="shared" si="18"/>
        <v/>
      </c>
      <c r="AQ91" s="2">
        <v>1.71</v>
      </c>
      <c r="AS91" s="5">
        <f t="shared" si="15"/>
        <v>25896.641874999998</v>
      </c>
      <c r="AT91" s="11">
        <f t="shared" si="19"/>
        <v>1.2214256486396042</v>
      </c>
      <c r="AU91" s="5">
        <f t="shared" si="20"/>
        <v>1221.4256486396043</v>
      </c>
    </row>
    <row r="92" spans="1:47" x14ac:dyDescent="0.3">
      <c r="A92" s="1" t="s">
        <v>172</v>
      </c>
      <c r="B92" s="1" t="s">
        <v>173</v>
      </c>
      <c r="C92" s="1" t="s">
        <v>133</v>
      </c>
      <c r="D92" s="1" t="s">
        <v>134</v>
      </c>
      <c r="E92" s="1" t="s">
        <v>61</v>
      </c>
      <c r="F92" s="1" t="s">
        <v>56</v>
      </c>
      <c r="G92" s="1" t="s">
        <v>50</v>
      </c>
      <c r="H92" s="1" t="s">
        <v>51</v>
      </c>
      <c r="I92" s="2">
        <v>160</v>
      </c>
      <c r="J92" s="2">
        <v>40.619999999999997</v>
      </c>
      <c r="K92" s="2">
        <f t="shared" si="13"/>
        <v>40</v>
      </c>
      <c r="L92" s="2">
        <f t="shared" si="14"/>
        <v>0</v>
      </c>
      <c r="P92" s="6">
        <v>12.41</v>
      </c>
      <c r="Q92" s="5">
        <v>13410.55625</v>
      </c>
      <c r="R92" s="7">
        <v>20.440000000000001</v>
      </c>
      <c r="S92" s="5">
        <v>8469.8250000000007</v>
      </c>
      <c r="T92" s="8">
        <v>7.15</v>
      </c>
      <c r="U92" s="5">
        <v>888.83437500000002</v>
      </c>
      <c r="AL92" s="5" t="str">
        <f t="shared" si="16"/>
        <v/>
      </c>
      <c r="AN92" s="5" t="str">
        <f t="shared" si="17"/>
        <v/>
      </c>
      <c r="AP92" s="5" t="str">
        <f t="shared" si="18"/>
        <v/>
      </c>
      <c r="AS92" s="5">
        <f t="shared" si="15"/>
        <v>22769.215624999997</v>
      </c>
      <c r="AT92" s="11">
        <f t="shared" si="19"/>
        <v>1.0739193173393118</v>
      </c>
      <c r="AU92" s="5">
        <f t="shared" si="20"/>
        <v>1073.9193173393119</v>
      </c>
    </row>
    <row r="93" spans="1:47" x14ac:dyDescent="0.3">
      <c r="A93" s="1" t="s">
        <v>172</v>
      </c>
      <c r="B93" s="1" t="s">
        <v>173</v>
      </c>
      <c r="C93" s="1" t="s">
        <v>133</v>
      </c>
      <c r="D93" s="1" t="s">
        <v>134</v>
      </c>
      <c r="E93" s="1" t="s">
        <v>62</v>
      </c>
      <c r="F93" s="1" t="s">
        <v>56</v>
      </c>
      <c r="G93" s="1" t="s">
        <v>50</v>
      </c>
      <c r="H93" s="1" t="s">
        <v>51</v>
      </c>
      <c r="I93" s="2">
        <v>160</v>
      </c>
      <c r="J93" s="2">
        <v>39.21</v>
      </c>
      <c r="K93" s="2">
        <f t="shared" si="13"/>
        <v>39.21</v>
      </c>
      <c r="L93" s="2">
        <f t="shared" si="14"/>
        <v>0</v>
      </c>
      <c r="P93" s="6">
        <v>17.39</v>
      </c>
      <c r="Q93" s="5">
        <v>18792.068749999999</v>
      </c>
      <c r="R93" s="7">
        <v>20.5</v>
      </c>
      <c r="S93" s="5">
        <v>8494.6875</v>
      </c>
      <c r="T93" s="8">
        <v>1.32</v>
      </c>
      <c r="U93" s="5">
        <v>164.0925</v>
      </c>
      <c r="AL93" s="5" t="str">
        <f t="shared" si="16"/>
        <v/>
      </c>
      <c r="AN93" s="5" t="str">
        <f t="shared" si="17"/>
        <v/>
      </c>
      <c r="AP93" s="5" t="str">
        <f t="shared" si="18"/>
        <v/>
      </c>
      <c r="AS93" s="5">
        <f t="shared" si="15"/>
        <v>27450.848749999997</v>
      </c>
      <c r="AT93" s="11">
        <f t="shared" si="19"/>
        <v>1.2947304481414126</v>
      </c>
      <c r="AU93" s="5">
        <f t="shared" si="20"/>
        <v>1294.7304481414126</v>
      </c>
    </row>
    <row r="94" spans="1:47" x14ac:dyDescent="0.3">
      <c r="A94" s="1" t="s">
        <v>172</v>
      </c>
      <c r="B94" s="1" t="s">
        <v>173</v>
      </c>
      <c r="C94" s="1" t="s">
        <v>133</v>
      </c>
      <c r="D94" s="1" t="s">
        <v>134</v>
      </c>
      <c r="E94" s="1" t="s">
        <v>75</v>
      </c>
      <c r="F94" s="1" t="s">
        <v>56</v>
      </c>
      <c r="G94" s="1" t="s">
        <v>50</v>
      </c>
      <c r="H94" s="1" t="s">
        <v>51</v>
      </c>
      <c r="I94" s="2">
        <v>160</v>
      </c>
      <c r="J94" s="2">
        <v>38.31</v>
      </c>
      <c r="K94" s="2">
        <f t="shared" si="13"/>
        <v>35.68</v>
      </c>
      <c r="L94" s="2">
        <f t="shared" si="14"/>
        <v>2.63</v>
      </c>
      <c r="N94" s="4">
        <v>0.85</v>
      </c>
      <c r="O94" s="5">
        <v>1349.375</v>
      </c>
      <c r="P94" s="6">
        <v>18.48</v>
      </c>
      <c r="Q94" s="5">
        <v>19969.95</v>
      </c>
      <c r="R94" s="7">
        <v>15.67</v>
      </c>
      <c r="S94" s="5">
        <v>6493.2562500000004</v>
      </c>
      <c r="T94" s="8">
        <v>0.68</v>
      </c>
      <c r="U94" s="5">
        <v>84.532500000000013</v>
      </c>
      <c r="AL94" s="5" t="str">
        <f t="shared" si="16"/>
        <v/>
      </c>
      <c r="AM94" s="3">
        <v>1.06</v>
      </c>
      <c r="AN94" s="5">
        <f t="shared" si="17"/>
        <v>5038.18</v>
      </c>
      <c r="AP94" s="5" t="str">
        <f t="shared" si="18"/>
        <v/>
      </c>
      <c r="AQ94" s="2">
        <v>1.57</v>
      </c>
      <c r="AS94" s="5">
        <f t="shared" si="15"/>
        <v>27897.113750000004</v>
      </c>
      <c r="AT94" s="11">
        <f t="shared" si="19"/>
        <v>1.3157787184044527</v>
      </c>
      <c r="AU94" s="5">
        <f t="shared" si="20"/>
        <v>1315.7787184044528</v>
      </c>
    </row>
    <row r="95" spans="1:47" x14ac:dyDescent="0.3">
      <c r="A95" s="1" t="s">
        <v>174</v>
      </c>
      <c r="B95" s="1" t="s">
        <v>175</v>
      </c>
      <c r="C95" s="1" t="s">
        <v>168</v>
      </c>
      <c r="D95" s="1" t="s">
        <v>153</v>
      </c>
      <c r="E95" s="1" t="s">
        <v>57</v>
      </c>
      <c r="F95" s="1" t="s">
        <v>56</v>
      </c>
      <c r="G95" s="1" t="s">
        <v>50</v>
      </c>
      <c r="H95" s="1" t="s">
        <v>51</v>
      </c>
      <c r="I95" s="2">
        <v>80</v>
      </c>
      <c r="J95" s="2">
        <v>39.64</v>
      </c>
      <c r="K95" s="2">
        <f t="shared" si="13"/>
        <v>38.67</v>
      </c>
      <c r="L95" s="2">
        <f t="shared" si="14"/>
        <v>0.97</v>
      </c>
      <c r="N95" s="4">
        <v>12.66</v>
      </c>
      <c r="O95" s="5">
        <v>24117.3</v>
      </c>
      <c r="P95" s="6">
        <v>21.68</v>
      </c>
      <c r="Q95" s="5">
        <v>28113.54</v>
      </c>
      <c r="R95" s="7">
        <v>4.33</v>
      </c>
      <c r="S95" s="5">
        <v>2153.0925000000002</v>
      </c>
      <c r="AL95" s="5" t="str">
        <f t="shared" si="16"/>
        <v/>
      </c>
      <c r="AM95" s="3">
        <v>0.42</v>
      </c>
      <c r="AN95" s="5">
        <f t="shared" si="17"/>
        <v>1996.26</v>
      </c>
      <c r="AP95" s="5" t="str">
        <f t="shared" si="18"/>
        <v/>
      </c>
      <c r="AQ95" s="2">
        <v>0.55000000000000004</v>
      </c>
      <c r="AS95" s="5">
        <f t="shared" si="15"/>
        <v>54383.932499999995</v>
      </c>
      <c r="AT95" s="11">
        <f t="shared" si="19"/>
        <v>2.565040299433996</v>
      </c>
      <c r="AU95" s="5">
        <f t="shared" si="20"/>
        <v>2565.0402994339961</v>
      </c>
    </row>
    <row r="96" spans="1:47" x14ac:dyDescent="0.3">
      <c r="A96" s="1" t="s">
        <v>174</v>
      </c>
      <c r="B96" s="1" t="s">
        <v>175</v>
      </c>
      <c r="C96" s="1" t="s">
        <v>168</v>
      </c>
      <c r="D96" s="1" t="s">
        <v>153</v>
      </c>
      <c r="E96" s="1" t="s">
        <v>94</v>
      </c>
      <c r="F96" s="1" t="s">
        <v>56</v>
      </c>
      <c r="G96" s="1" t="s">
        <v>50</v>
      </c>
      <c r="H96" s="1" t="s">
        <v>51</v>
      </c>
      <c r="I96" s="2">
        <v>80</v>
      </c>
      <c r="J96" s="2">
        <v>39.92</v>
      </c>
      <c r="K96" s="2">
        <f t="shared" si="13"/>
        <v>39.92</v>
      </c>
      <c r="L96" s="2">
        <f t="shared" si="14"/>
        <v>0</v>
      </c>
      <c r="N96" s="4">
        <v>0.60000000000000009</v>
      </c>
      <c r="O96" s="5">
        <v>1127.125</v>
      </c>
      <c r="P96" s="6">
        <v>21.39</v>
      </c>
      <c r="Q96" s="5">
        <v>26362.927500000002</v>
      </c>
      <c r="R96" s="7">
        <v>15.5</v>
      </c>
      <c r="S96" s="5">
        <v>7160.4</v>
      </c>
      <c r="T96" s="8">
        <v>2.4300000000000002</v>
      </c>
      <c r="U96" s="5">
        <v>343.84837499999998</v>
      </c>
      <c r="AL96" s="5" t="str">
        <f t="shared" si="16"/>
        <v/>
      </c>
      <c r="AN96" s="5" t="str">
        <f t="shared" si="17"/>
        <v/>
      </c>
      <c r="AP96" s="5" t="str">
        <f t="shared" si="18"/>
        <v/>
      </c>
      <c r="AS96" s="5">
        <f t="shared" si="15"/>
        <v>34994.300875000001</v>
      </c>
      <c r="AT96" s="11">
        <f t="shared" si="19"/>
        <v>1.6505204362500514</v>
      </c>
      <c r="AU96" s="5">
        <f t="shared" si="20"/>
        <v>1650.5204362500515</v>
      </c>
    </row>
    <row r="97" spans="1:47" x14ac:dyDescent="0.3">
      <c r="A97" s="1" t="s">
        <v>176</v>
      </c>
      <c r="B97" s="1" t="s">
        <v>119</v>
      </c>
      <c r="C97" s="1" t="s">
        <v>120</v>
      </c>
      <c r="D97" s="1" t="s">
        <v>121</v>
      </c>
      <c r="E97" s="1" t="s">
        <v>52</v>
      </c>
      <c r="F97" s="1" t="s">
        <v>56</v>
      </c>
      <c r="G97" s="1" t="s">
        <v>50</v>
      </c>
      <c r="H97" s="1" t="s">
        <v>51</v>
      </c>
      <c r="I97" s="2">
        <v>120</v>
      </c>
      <c r="J97" s="2">
        <v>38.75</v>
      </c>
      <c r="K97" s="2">
        <f t="shared" si="13"/>
        <v>18.43</v>
      </c>
      <c r="L97" s="2">
        <f t="shared" si="14"/>
        <v>0</v>
      </c>
      <c r="P97" s="6">
        <v>3.61</v>
      </c>
      <c r="Q97" s="5">
        <v>4681.2674999999999</v>
      </c>
      <c r="R97" s="7">
        <v>11.31</v>
      </c>
      <c r="S97" s="5">
        <v>5623.8975</v>
      </c>
      <c r="T97" s="8">
        <v>3.51</v>
      </c>
      <c r="U97" s="5">
        <v>522.11250000000007</v>
      </c>
      <c r="AL97" s="5" t="str">
        <f t="shared" si="16"/>
        <v/>
      </c>
      <c r="AN97" s="5" t="str">
        <f t="shared" si="17"/>
        <v/>
      </c>
      <c r="AP97" s="5" t="str">
        <f t="shared" si="18"/>
        <v/>
      </c>
      <c r="AS97" s="5">
        <f t="shared" si="15"/>
        <v>10827.2775</v>
      </c>
      <c r="AT97" s="11">
        <f t="shared" si="19"/>
        <v>0.51067294776182226</v>
      </c>
      <c r="AU97" s="5">
        <f t="shared" si="20"/>
        <v>510.67294776182229</v>
      </c>
    </row>
    <row r="98" spans="1:47" x14ac:dyDescent="0.3">
      <c r="A98" s="1" t="s">
        <v>176</v>
      </c>
      <c r="B98" s="1" t="s">
        <v>119</v>
      </c>
      <c r="C98" s="1" t="s">
        <v>120</v>
      </c>
      <c r="D98" s="1" t="s">
        <v>121</v>
      </c>
      <c r="E98" s="1" t="s">
        <v>101</v>
      </c>
      <c r="F98" s="1" t="s">
        <v>56</v>
      </c>
      <c r="G98" s="1" t="s">
        <v>50</v>
      </c>
      <c r="H98" s="1" t="s">
        <v>51</v>
      </c>
      <c r="I98" s="2">
        <v>120</v>
      </c>
      <c r="J98" s="2">
        <v>40.42</v>
      </c>
      <c r="K98" s="2">
        <f t="shared" si="13"/>
        <v>39.149999999999991</v>
      </c>
      <c r="L98" s="2">
        <f t="shared" si="14"/>
        <v>0</v>
      </c>
      <c r="P98" s="6">
        <v>10.45</v>
      </c>
      <c r="Q98" s="5">
        <v>13551.0375</v>
      </c>
      <c r="R98" s="7">
        <v>23.04</v>
      </c>
      <c r="S98" s="5">
        <v>11456.64</v>
      </c>
      <c r="T98" s="8">
        <v>5.66</v>
      </c>
      <c r="U98" s="5">
        <v>842.59012500000006</v>
      </c>
      <c r="AL98" s="5" t="str">
        <f t="shared" si="16"/>
        <v/>
      </c>
      <c r="AN98" s="5" t="str">
        <f t="shared" si="17"/>
        <v/>
      </c>
      <c r="AP98" s="5" t="str">
        <f t="shared" si="18"/>
        <v/>
      </c>
      <c r="AS98" s="5">
        <f t="shared" si="15"/>
        <v>25850.267624999997</v>
      </c>
      <c r="AT98" s="11">
        <f t="shared" si="19"/>
        <v>1.2192383882735758</v>
      </c>
      <c r="AU98" s="5">
        <f t="shared" si="20"/>
        <v>1219.2383882735758</v>
      </c>
    </row>
    <row r="99" spans="1:47" x14ac:dyDescent="0.3">
      <c r="A99" s="1" t="s">
        <v>176</v>
      </c>
      <c r="B99" s="1" t="s">
        <v>119</v>
      </c>
      <c r="C99" s="1" t="s">
        <v>120</v>
      </c>
      <c r="D99" s="1" t="s">
        <v>121</v>
      </c>
      <c r="E99" s="1" t="s">
        <v>55</v>
      </c>
      <c r="F99" s="1" t="s">
        <v>56</v>
      </c>
      <c r="G99" s="1" t="s">
        <v>50</v>
      </c>
      <c r="H99" s="1" t="s">
        <v>51</v>
      </c>
      <c r="I99" s="2">
        <v>120</v>
      </c>
      <c r="J99" s="2">
        <v>39.590000000000003</v>
      </c>
      <c r="K99" s="2">
        <f t="shared" si="13"/>
        <v>35.4</v>
      </c>
      <c r="L99" s="2">
        <f t="shared" si="14"/>
        <v>0</v>
      </c>
      <c r="N99" s="4">
        <v>0.03</v>
      </c>
      <c r="O99" s="5">
        <v>57.15</v>
      </c>
      <c r="P99" s="6">
        <v>11.72</v>
      </c>
      <c r="Q99" s="5">
        <v>15197.91</v>
      </c>
      <c r="R99" s="7">
        <v>18.39</v>
      </c>
      <c r="S99" s="5">
        <v>9144.427499999998</v>
      </c>
      <c r="T99" s="8">
        <v>5.2600000000000007</v>
      </c>
      <c r="U99" s="5">
        <v>784.66050000000018</v>
      </c>
      <c r="AL99" s="5" t="str">
        <f t="shared" ref="AL99:AL129" si="21">IF(AK99&gt;0,AK99*$AL$1,"")</f>
        <v/>
      </c>
      <c r="AN99" s="5" t="str">
        <f t="shared" ref="AN99:AN129" si="22">IF(AM99&gt;0,AM99*$AN$1,"")</f>
        <v/>
      </c>
      <c r="AP99" s="5" t="str">
        <f t="shared" ref="AP99:AP129" si="23">IF(AO99&gt;0,AO99*$AP$1,"")</f>
        <v/>
      </c>
      <c r="AS99" s="5">
        <f t="shared" si="15"/>
        <v>25184.147999999997</v>
      </c>
      <c r="AT99" s="11">
        <f t="shared" ref="AT99:AT130" si="24">(AS99/$AS$153)*100</f>
        <v>1.1878205851868118</v>
      </c>
      <c r="AU99" s="5">
        <f t="shared" ref="AU99:AU129" si="25">(AT99/100)*$AU$1</f>
        <v>1187.8205851868117</v>
      </c>
    </row>
    <row r="100" spans="1:47" x14ac:dyDescent="0.3">
      <c r="A100" s="1" t="s">
        <v>177</v>
      </c>
      <c r="B100" s="1" t="s">
        <v>178</v>
      </c>
      <c r="C100" s="1" t="s">
        <v>179</v>
      </c>
      <c r="D100" s="1" t="s">
        <v>121</v>
      </c>
      <c r="E100" s="1" t="s">
        <v>77</v>
      </c>
      <c r="F100" s="1" t="s">
        <v>56</v>
      </c>
      <c r="G100" s="1" t="s">
        <v>50</v>
      </c>
      <c r="H100" s="1" t="s">
        <v>51</v>
      </c>
      <c r="I100" s="2">
        <v>151.49</v>
      </c>
      <c r="J100" s="2">
        <v>36.24</v>
      </c>
      <c r="K100" s="2">
        <f t="shared" si="13"/>
        <v>36.229999999999997</v>
      </c>
      <c r="L100" s="2">
        <f t="shared" si="14"/>
        <v>0</v>
      </c>
      <c r="P100" s="6">
        <v>19.25</v>
      </c>
      <c r="Q100" s="5">
        <v>20838.772499999999</v>
      </c>
      <c r="R100" s="7">
        <v>15.47</v>
      </c>
      <c r="S100" s="5">
        <v>6801.5512500000004</v>
      </c>
      <c r="T100" s="8">
        <v>1.51</v>
      </c>
      <c r="U100" s="5">
        <v>209.34225000000001</v>
      </c>
      <c r="AL100" s="5" t="str">
        <f t="shared" si="21"/>
        <v/>
      </c>
      <c r="AN100" s="5" t="str">
        <f t="shared" si="22"/>
        <v/>
      </c>
      <c r="AP100" s="5" t="str">
        <f t="shared" si="23"/>
        <v/>
      </c>
      <c r="AS100" s="5">
        <f t="shared" si="15"/>
        <v>27849.666000000001</v>
      </c>
      <c r="AT100" s="11">
        <f t="shared" si="24"/>
        <v>1.3135408259742303</v>
      </c>
      <c r="AU100" s="5">
        <f t="shared" si="25"/>
        <v>1313.5408259742303</v>
      </c>
    </row>
    <row r="101" spans="1:47" x14ac:dyDescent="0.3">
      <c r="A101" s="1" t="s">
        <v>177</v>
      </c>
      <c r="B101" s="1" t="s">
        <v>178</v>
      </c>
      <c r="C101" s="1" t="s">
        <v>179</v>
      </c>
      <c r="D101" s="1" t="s">
        <v>121</v>
      </c>
      <c r="E101" s="1" t="s">
        <v>63</v>
      </c>
      <c r="F101" s="1" t="s">
        <v>56</v>
      </c>
      <c r="G101" s="1" t="s">
        <v>50</v>
      </c>
      <c r="H101" s="1" t="s">
        <v>51</v>
      </c>
      <c r="I101" s="2">
        <v>151.49</v>
      </c>
      <c r="J101" s="2">
        <v>38.56</v>
      </c>
      <c r="K101" s="2">
        <f t="shared" si="13"/>
        <v>38.550000000000004</v>
      </c>
      <c r="L101" s="2">
        <f t="shared" si="14"/>
        <v>0</v>
      </c>
      <c r="P101" s="6">
        <v>2.5</v>
      </c>
      <c r="Q101" s="5">
        <v>3241.875</v>
      </c>
      <c r="R101" s="7">
        <v>21.48</v>
      </c>
      <c r="S101" s="5">
        <v>10030.36125</v>
      </c>
      <c r="T101" s="8">
        <v>14.5</v>
      </c>
      <c r="U101" s="5">
        <v>1965.62925</v>
      </c>
      <c r="Z101" s="9">
        <v>7.0000000000000007E-2</v>
      </c>
      <c r="AA101" s="5">
        <v>3.9824999999999999</v>
      </c>
      <c r="AL101" s="5" t="str">
        <f t="shared" si="21"/>
        <v/>
      </c>
      <c r="AN101" s="5" t="str">
        <f t="shared" si="22"/>
        <v/>
      </c>
      <c r="AP101" s="5" t="str">
        <f t="shared" si="23"/>
        <v/>
      </c>
      <c r="AS101" s="5">
        <f t="shared" si="15"/>
        <v>15241.848</v>
      </c>
      <c r="AT101" s="11">
        <f t="shared" si="24"/>
        <v>0.71888796121625542</v>
      </c>
      <c r="AU101" s="5">
        <f t="shared" si="25"/>
        <v>718.88796121625546</v>
      </c>
    </row>
    <row r="102" spans="1:47" x14ac:dyDescent="0.3">
      <c r="A102" s="1" t="s">
        <v>177</v>
      </c>
      <c r="B102" s="1" t="s">
        <v>178</v>
      </c>
      <c r="C102" s="1" t="s">
        <v>179</v>
      </c>
      <c r="D102" s="1" t="s">
        <v>121</v>
      </c>
      <c r="E102" s="1" t="s">
        <v>59</v>
      </c>
      <c r="F102" s="1" t="s">
        <v>56</v>
      </c>
      <c r="G102" s="1" t="s">
        <v>50</v>
      </c>
      <c r="H102" s="1" t="s">
        <v>51</v>
      </c>
      <c r="I102" s="2">
        <v>151.49</v>
      </c>
      <c r="J102" s="2">
        <v>34.93</v>
      </c>
      <c r="K102" s="2">
        <f t="shared" si="13"/>
        <v>32.28</v>
      </c>
      <c r="L102" s="2">
        <f t="shared" si="14"/>
        <v>2.64</v>
      </c>
      <c r="N102" s="4">
        <v>4.82</v>
      </c>
      <c r="O102" s="5">
        <v>7651.75</v>
      </c>
      <c r="P102" s="6">
        <v>21.85</v>
      </c>
      <c r="Q102" s="5">
        <v>23611.65625</v>
      </c>
      <c r="R102" s="7">
        <v>5.58</v>
      </c>
      <c r="S102" s="5">
        <v>2312.2125000000001</v>
      </c>
      <c r="Z102" s="9">
        <v>0.03</v>
      </c>
      <c r="AA102" s="5">
        <v>1.4934375</v>
      </c>
      <c r="AL102" s="5" t="str">
        <f t="shared" si="21"/>
        <v/>
      </c>
      <c r="AM102" s="3">
        <v>1.06</v>
      </c>
      <c r="AN102" s="5">
        <f t="shared" si="22"/>
        <v>5038.18</v>
      </c>
      <c r="AP102" s="5" t="str">
        <f t="shared" si="23"/>
        <v/>
      </c>
      <c r="AQ102" s="2">
        <v>1.58</v>
      </c>
      <c r="AS102" s="5">
        <f t="shared" si="15"/>
        <v>33577.112187500003</v>
      </c>
      <c r="AT102" s="11">
        <f t="shared" si="24"/>
        <v>1.5836781552998929</v>
      </c>
      <c r="AU102" s="5">
        <f t="shared" si="25"/>
        <v>1583.678155299893</v>
      </c>
    </row>
    <row r="103" spans="1:47" x14ac:dyDescent="0.3">
      <c r="A103" s="1" t="s">
        <v>177</v>
      </c>
      <c r="B103" s="1" t="s">
        <v>178</v>
      </c>
      <c r="C103" s="1" t="s">
        <v>179</v>
      </c>
      <c r="D103" s="1" t="s">
        <v>121</v>
      </c>
      <c r="E103" s="1" t="s">
        <v>125</v>
      </c>
      <c r="F103" s="1" t="s">
        <v>56</v>
      </c>
      <c r="G103" s="1" t="s">
        <v>50</v>
      </c>
      <c r="H103" s="1" t="s">
        <v>51</v>
      </c>
      <c r="I103" s="2">
        <v>151.49</v>
      </c>
      <c r="J103" s="2">
        <v>38.81</v>
      </c>
      <c r="K103" s="2">
        <f t="shared" si="13"/>
        <v>38.090000000000003</v>
      </c>
      <c r="L103" s="2">
        <f t="shared" si="14"/>
        <v>0.71</v>
      </c>
      <c r="N103" s="4">
        <v>10.95</v>
      </c>
      <c r="O103" s="5">
        <v>17383.125</v>
      </c>
      <c r="P103" s="6">
        <v>12.09</v>
      </c>
      <c r="Q103" s="5">
        <v>13073.401250000001</v>
      </c>
      <c r="R103" s="7">
        <v>14.1</v>
      </c>
      <c r="S103" s="5">
        <v>6481.6537499999986</v>
      </c>
      <c r="T103" s="8">
        <v>0.95</v>
      </c>
      <c r="U103" s="5">
        <v>128.78774999999999</v>
      </c>
      <c r="AL103" s="5" t="str">
        <f t="shared" si="21"/>
        <v/>
      </c>
      <c r="AM103" s="3">
        <v>0.28000000000000003</v>
      </c>
      <c r="AN103" s="5">
        <f t="shared" si="22"/>
        <v>1330.8400000000001</v>
      </c>
      <c r="AP103" s="5" t="str">
        <f t="shared" si="23"/>
        <v/>
      </c>
      <c r="AQ103" s="2">
        <v>0.43</v>
      </c>
      <c r="AS103" s="5">
        <f t="shared" si="15"/>
        <v>37066.967750000003</v>
      </c>
      <c r="AT103" s="11">
        <f t="shared" si="24"/>
        <v>1.7482786125584113</v>
      </c>
      <c r="AU103" s="5">
        <f t="shared" si="25"/>
        <v>1748.2786125584112</v>
      </c>
    </row>
    <row r="104" spans="1:47" x14ac:dyDescent="0.3">
      <c r="A104" s="1" t="s">
        <v>180</v>
      </c>
      <c r="B104" s="1" t="s">
        <v>181</v>
      </c>
      <c r="C104" s="1" t="s">
        <v>182</v>
      </c>
      <c r="D104" s="1" t="s">
        <v>89</v>
      </c>
      <c r="E104" s="1" t="s">
        <v>76</v>
      </c>
      <c r="F104" s="1" t="s">
        <v>56</v>
      </c>
      <c r="G104" s="1" t="s">
        <v>50</v>
      </c>
      <c r="H104" s="1" t="s">
        <v>51</v>
      </c>
      <c r="I104" s="2">
        <v>80</v>
      </c>
      <c r="J104" s="2">
        <v>38.67</v>
      </c>
      <c r="K104" s="2">
        <f t="shared" si="13"/>
        <v>35.57</v>
      </c>
      <c r="L104" s="2">
        <f t="shared" si="14"/>
        <v>3.0999999999999996</v>
      </c>
      <c r="N104" s="4">
        <v>12.22</v>
      </c>
      <c r="O104" s="5">
        <v>22564.724999999999</v>
      </c>
      <c r="P104" s="6">
        <v>14.61</v>
      </c>
      <c r="Q104" s="5">
        <v>17456.416249999998</v>
      </c>
      <c r="R104" s="7">
        <v>7.85</v>
      </c>
      <c r="S104" s="5">
        <v>3663.9037499999999</v>
      </c>
      <c r="T104" s="8">
        <v>0.89</v>
      </c>
      <c r="U104" s="5">
        <v>127.047375</v>
      </c>
      <c r="AL104" s="5" t="str">
        <f t="shared" si="21"/>
        <v/>
      </c>
      <c r="AM104" s="3">
        <v>1.2</v>
      </c>
      <c r="AN104" s="5">
        <f t="shared" si="22"/>
        <v>5703.5999999999995</v>
      </c>
      <c r="AP104" s="5" t="str">
        <f t="shared" si="23"/>
        <v/>
      </c>
      <c r="AQ104" s="2">
        <v>1.9</v>
      </c>
      <c r="AS104" s="5">
        <f t="shared" si="15"/>
        <v>43812.092375</v>
      </c>
      <c r="AT104" s="11">
        <f t="shared" si="24"/>
        <v>2.0664151593745066</v>
      </c>
      <c r="AU104" s="5">
        <f t="shared" si="25"/>
        <v>2066.4151593745064</v>
      </c>
    </row>
    <row r="105" spans="1:47" x14ac:dyDescent="0.3">
      <c r="A105" s="1" t="s">
        <v>180</v>
      </c>
      <c r="B105" s="1" t="s">
        <v>181</v>
      </c>
      <c r="C105" s="1" t="s">
        <v>182</v>
      </c>
      <c r="D105" s="1" t="s">
        <v>89</v>
      </c>
      <c r="E105" s="1" t="s">
        <v>58</v>
      </c>
      <c r="F105" s="1" t="s">
        <v>56</v>
      </c>
      <c r="G105" s="1" t="s">
        <v>50</v>
      </c>
      <c r="H105" s="1" t="s">
        <v>51</v>
      </c>
      <c r="I105" s="2">
        <v>80</v>
      </c>
      <c r="J105" s="2">
        <v>38.76</v>
      </c>
      <c r="K105" s="2">
        <f t="shared" ref="K105:K141" si="26">SUM(N105,P105,R105,T105,V105,X105,Z105,AB105,AE105,AG105,AI105)</f>
        <v>37.230000000000004</v>
      </c>
      <c r="L105" s="2">
        <f t="shared" ref="L105:L141" si="27">SUM(M105,AD105,AK105,AM105,AO105,AQ105,AR105)</f>
        <v>1.53</v>
      </c>
      <c r="N105" s="4">
        <v>2.0699999999999998</v>
      </c>
      <c r="O105" s="5">
        <v>3943.35</v>
      </c>
      <c r="P105" s="6">
        <v>19.690000000000001</v>
      </c>
      <c r="Q105" s="5">
        <v>25533.0075</v>
      </c>
      <c r="R105" s="7">
        <v>13.12</v>
      </c>
      <c r="S105" s="5">
        <v>6523.9199999999992</v>
      </c>
      <c r="T105" s="8">
        <v>2.35</v>
      </c>
      <c r="U105" s="5">
        <v>350.56124999999997</v>
      </c>
      <c r="AL105" s="5" t="str">
        <f t="shared" si="21"/>
        <v/>
      </c>
      <c r="AM105" s="3">
        <v>0.57999999999999996</v>
      </c>
      <c r="AN105" s="5">
        <f t="shared" si="22"/>
        <v>2756.74</v>
      </c>
      <c r="AP105" s="5" t="str">
        <f t="shared" si="23"/>
        <v/>
      </c>
      <c r="AQ105" s="2">
        <v>0.95000000000000007</v>
      </c>
      <c r="AS105" s="5">
        <f t="shared" ref="AS105:AS141" si="28">SUM(O105,Q105,S105,U105,W105,Y105,AA105,AC105,AF105,AH105,AJ105)</f>
        <v>36350.838749999995</v>
      </c>
      <c r="AT105" s="11">
        <f t="shared" si="24"/>
        <v>1.7145020969562452</v>
      </c>
      <c r="AU105" s="5">
        <f t="shared" si="25"/>
        <v>1714.5020969562452</v>
      </c>
    </row>
    <row r="106" spans="1:47" x14ac:dyDescent="0.3">
      <c r="A106" s="1" t="s">
        <v>183</v>
      </c>
      <c r="B106" s="1" t="s">
        <v>184</v>
      </c>
      <c r="C106" s="1" t="s">
        <v>185</v>
      </c>
      <c r="D106" s="1" t="s">
        <v>121</v>
      </c>
      <c r="E106" s="1" t="s">
        <v>63</v>
      </c>
      <c r="F106" s="1" t="s">
        <v>56</v>
      </c>
      <c r="G106" s="1" t="s">
        <v>50</v>
      </c>
      <c r="H106" s="1" t="s">
        <v>51</v>
      </c>
      <c r="I106" s="2">
        <v>8.51</v>
      </c>
      <c r="J106" s="2">
        <v>1.03</v>
      </c>
      <c r="K106" s="2">
        <f t="shared" si="26"/>
        <v>1.02</v>
      </c>
      <c r="L106" s="2">
        <f t="shared" si="27"/>
        <v>0</v>
      </c>
      <c r="R106" s="7">
        <v>0.05</v>
      </c>
      <c r="S106" s="5">
        <v>20.71875</v>
      </c>
      <c r="Z106" s="9">
        <v>0.45</v>
      </c>
      <c r="AA106" s="5">
        <v>24.890625</v>
      </c>
      <c r="AB106" s="10">
        <v>0.52</v>
      </c>
      <c r="AC106" s="5">
        <v>25.597000000000001</v>
      </c>
      <c r="AL106" s="5" t="str">
        <f t="shared" si="21"/>
        <v/>
      </c>
      <c r="AN106" s="5" t="str">
        <f t="shared" si="22"/>
        <v/>
      </c>
      <c r="AP106" s="5" t="str">
        <f t="shared" si="23"/>
        <v/>
      </c>
      <c r="AS106" s="5">
        <f t="shared" si="28"/>
        <v>71.206375000000008</v>
      </c>
      <c r="AT106" s="11">
        <f t="shared" si="24"/>
        <v>3.3584776432195197E-3</v>
      </c>
      <c r="AU106" s="5">
        <f t="shared" si="25"/>
        <v>3.35847764321952</v>
      </c>
    </row>
    <row r="107" spans="1:47" x14ac:dyDescent="0.3">
      <c r="A107" s="1" t="s">
        <v>183</v>
      </c>
      <c r="B107" s="1" t="s">
        <v>184</v>
      </c>
      <c r="C107" s="1" t="s">
        <v>185</v>
      </c>
      <c r="D107" s="1" t="s">
        <v>121</v>
      </c>
      <c r="E107" s="1" t="s">
        <v>59</v>
      </c>
      <c r="F107" s="1" t="s">
        <v>56</v>
      </c>
      <c r="G107" s="1" t="s">
        <v>50</v>
      </c>
      <c r="H107" s="1" t="s">
        <v>51</v>
      </c>
      <c r="I107" s="2">
        <v>8.51</v>
      </c>
      <c r="J107" s="2">
        <v>6.95</v>
      </c>
      <c r="K107" s="2">
        <f t="shared" si="26"/>
        <v>6.9499999999999993</v>
      </c>
      <c r="L107" s="2">
        <f t="shared" si="27"/>
        <v>0</v>
      </c>
      <c r="P107" s="6">
        <v>0.11</v>
      </c>
      <c r="Q107" s="5">
        <v>118.86875000000001</v>
      </c>
      <c r="R107" s="7">
        <v>0.14000000000000001</v>
      </c>
      <c r="S107" s="5">
        <v>58.012500000000003</v>
      </c>
      <c r="Z107" s="9">
        <v>4.5699999999999994</v>
      </c>
      <c r="AA107" s="5">
        <v>229.29243750000001</v>
      </c>
      <c r="AB107" s="10">
        <v>2.13</v>
      </c>
      <c r="AC107" s="5">
        <v>102.1195</v>
      </c>
      <c r="AL107" s="5" t="str">
        <f t="shared" si="21"/>
        <v/>
      </c>
      <c r="AN107" s="5" t="str">
        <f t="shared" si="22"/>
        <v/>
      </c>
      <c r="AP107" s="5" t="str">
        <f t="shared" si="23"/>
        <v/>
      </c>
      <c r="AS107" s="5">
        <f t="shared" si="28"/>
        <v>508.29318750000004</v>
      </c>
      <c r="AT107" s="11">
        <f t="shared" si="24"/>
        <v>2.3973854959187815E-2</v>
      </c>
      <c r="AU107" s="5">
        <f t="shared" si="25"/>
        <v>23.973854959187818</v>
      </c>
    </row>
    <row r="108" spans="1:47" x14ac:dyDescent="0.3">
      <c r="A108" s="1" t="s">
        <v>186</v>
      </c>
      <c r="B108" s="1" t="s">
        <v>187</v>
      </c>
      <c r="C108" s="1" t="s">
        <v>188</v>
      </c>
      <c r="D108" s="1" t="s">
        <v>189</v>
      </c>
      <c r="E108" s="1" t="s">
        <v>62</v>
      </c>
      <c r="F108" s="1" t="s">
        <v>69</v>
      </c>
      <c r="G108" s="1" t="s">
        <v>50</v>
      </c>
      <c r="H108" s="1" t="s">
        <v>51</v>
      </c>
      <c r="I108" s="2">
        <v>282.01</v>
      </c>
      <c r="J108" s="2">
        <v>40.950000000000003</v>
      </c>
      <c r="K108" s="2">
        <f t="shared" si="26"/>
        <v>37.300000000000004</v>
      </c>
      <c r="L108" s="2">
        <f t="shared" si="27"/>
        <v>0</v>
      </c>
      <c r="P108" s="6">
        <v>10.54</v>
      </c>
      <c r="Q108" s="5">
        <v>13579.133750000001</v>
      </c>
      <c r="R108" s="7">
        <v>25.67</v>
      </c>
      <c r="S108" s="5">
        <v>11864.385</v>
      </c>
      <c r="T108" s="8">
        <v>1.0900000000000001</v>
      </c>
      <c r="U108" s="5">
        <v>147.18600000000001</v>
      </c>
      <c r="AL108" s="5" t="str">
        <f t="shared" si="21"/>
        <v/>
      </c>
      <c r="AN108" s="5" t="str">
        <f t="shared" si="22"/>
        <v/>
      </c>
      <c r="AP108" s="5" t="str">
        <f t="shared" si="23"/>
        <v/>
      </c>
      <c r="AS108" s="5">
        <f t="shared" si="28"/>
        <v>25590.704750000004</v>
      </c>
      <c r="AT108" s="11">
        <f t="shared" si="24"/>
        <v>1.2069959996855137</v>
      </c>
      <c r="AU108" s="5">
        <f t="shared" si="25"/>
        <v>1206.9959996855139</v>
      </c>
    </row>
    <row r="109" spans="1:47" x14ac:dyDescent="0.3">
      <c r="A109" s="1" t="s">
        <v>186</v>
      </c>
      <c r="B109" s="1" t="s">
        <v>187</v>
      </c>
      <c r="C109" s="1" t="s">
        <v>188</v>
      </c>
      <c r="D109" s="1" t="s">
        <v>189</v>
      </c>
      <c r="E109" s="1" t="s">
        <v>75</v>
      </c>
      <c r="F109" s="1" t="s">
        <v>69</v>
      </c>
      <c r="G109" s="1" t="s">
        <v>50</v>
      </c>
      <c r="H109" s="1" t="s">
        <v>51</v>
      </c>
      <c r="I109" s="2">
        <v>282.01</v>
      </c>
      <c r="J109" s="2">
        <v>10.31</v>
      </c>
      <c r="K109" s="2">
        <f t="shared" si="26"/>
        <v>10.31</v>
      </c>
      <c r="L109" s="2">
        <f t="shared" si="27"/>
        <v>0</v>
      </c>
      <c r="P109" s="6">
        <v>2.67</v>
      </c>
      <c r="Q109" s="5">
        <v>2885.2687500000002</v>
      </c>
      <c r="R109" s="7">
        <v>7.51</v>
      </c>
      <c r="S109" s="5">
        <v>3111.9562500000002</v>
      </c>
      <c r="Z109" s="9">
        <v>0.13</v>
      </c>
      <c r="AA109" s="5">
        <v>6.4715625000000001</v>
      </c>
      <c r="AL109" s="5" t="str">
        <f t="shared" si="21"/>
        <v/>
      </c>
      <c r="AN109" s="5" t="str">
        <f t="shared" si="22"/>
        <v/>
      </c>
      <c r="AP109" s="5" t="str">
        <f t="shared" si="23"/>
        <v/>
      </c>
      <c r="AS109" s="5">
        <f t="shared" si="28"/>
        <v>6003.6965625000003</v>
      </c>
      <c r="AT109" s="11">
        <f t="shared" si="24"/>
        <v>0.28316679063960398</v>
      </c>
      <c r="AU109" s="5">
        <f t="shared" si="25"/>
        <v>283.16679063960396</v>
      </c>
    </row>
    <row r="110" spans="1:47" x14ac:dyDescent="0.3">
      <c r="A110" s="1" t="s">
        <v>186</v>
      </c>
      <c r="B110" s="1" t="s">
        <v>187</v>
      </c>
      <c r="C110" s="1" t="s">
        <v>188</v>
      </c>
      <c r="D110" s="1" t="s">
        <v>189</v>
      </c>
      <c r="E110" s="1" t="s">
        <v>61</v>
      </c>
      <c r="F110" s="1" t="s">
        <v>69</v>
      </c>
      <c r="G110" s="1" t="s">
        <v>50</v>
      </c>
      <c r="H110" s="1" t="s">
        <v>51</v>
      </c>
      <c r="I110" s="2">
        <v>282.01</v>
      </c>
      <c r="J110" s="2">
        <v>40.85</v>
      </c>
      <c r="K110" s="2">
        <f t="shared" si="26"/>
        <v>4.3100000000000014</v>
      </c>
      <c r="L110" s="2">
        <f t="shared" si="27"/>
        <v>0</v>
      </c>
      <c r="P110" s="6">
        <v>0.97</v>
      </c>
      <c r="Q110" s="5">
        <v>1257.8475000000001</v>
      </c>
      <c r="R110" s="7">
        <v>2.35</v>
      </c>
      <c r="S110" s="5">
        <v>1168.5374999999999</v>
      </c>
      <c r="T110" s="8">
        <v>0.73</v>
      </c>
      <c r="U110" s="5">
        <v>91.245374999999996</v>
      </c>
      <c r="Z110" s="9">
        <v>0.19</v>
      </c>
      <c r="AA110" s="5">
        <v>9.4584375000000005</v>
      </c>
      <c r="AB110" s="10">
        <v>7.0000000000000007E-2</v>
      </c>
      <c r="AC110" s="5">
        <v>3.1324999999999998</v>
      </c>
      <c r="AL110" s="5" t="str">
        <f t="shared" si="21"/>
        <v/>
      </c>
      <c r="AN110" s="5" t="str">
        <f t="shared" si="22"/>
        <v/>
      </c>
      <c r="AP110" s="5" t="str">
        <f t="shared" si="23"/>
        <v/>
      </c>
      <c r="AS110" s="5">
        <f t="shared" si="28"/>
        <v>2530.2213125000003</v>
      </c>
      <c r="AT110" s="11">
        <f t="shared" si="24"/>
        <v>0.1193389174835652</v>
      </c>
      <c r="AU110" s="5">
        <f t="shared" si="25"/>
        <v>119.3389174835652</v>
      </c>
    </row>
    <row r="111" spans="1:47" x14ac:dyDescent="0.3">
      <c r="A111" s="1" t="s">
        <v>186</v>
      </c>
      <c r="B111" s="1" t="s">
        <v>187</v>
      </c>
      <c r="C111" s="1" t="s">
        <v>188</v>
      </c>
      <c r="D111" s="1" t="s">
        <v>189</v>
      </c>
      <c r="E111" s="1" t="s">
        <v>107</v>
      </c>
      <c r="F111" s="1" t="s">
        <v>69</v>
      </c>
      <c r="G111" s="1" t="s">
        <v>50</v>
      </c>
      <c r="H111" s="1" t="s">
        <v>51</v>
      </c>
      <c r="I111" s="2">
        <v>282.01</v>
      </c>
      <c r="J111" s="2">
        <v>34.42</v>
      </c>
      <c r="K111" s="2">
        <f t="shared" si="26"/>
        <v>2.38</v>
      </c>
      <c r="L111" s="2">
        <f t="shared" si="27"/>
        <v>0</v>
      </c>
      <c r="R111" s="7">
        <v>0.5</v>
      </c>
      <c r="S111" s="5">
        <v>207.1875</v>
      </c>
      <c r="T111" s="8">
        <v>1.58</v>
      </c>
      <c r="U111" s="5">
        <v>196.41374999999999</v>
      </c>
      <c r="Z111" s="9">
        <v>0.3</v>
      </c>
      <c r="AA111" s="5">
        <v>14.934374999999999</v>
      </c>
      <c r="AL111" s="5" t="str">
        <f t="shared" si="21"/>
        <v/>
      </c>
      <c r="AN111" s="5" t="str">
        <f t="shared" si="22"/>
        <v/>
      </c>
      <c r="AP111" s="5" t="str">
        <f t="shared" si="23"/>
        <v/>
      </c>
      <c r="AS111" s="5">
        <f t="shared" si="28"/>
        <v>418.53562499999998</v>
      </c>
      <c r="AT111" s="11">
        <f t="shared" si="24"/>
        <v>1.9740403011014231E-2</v>
      </c>
      <c r="AU111" s="5">
        <f t="shared" si="25"/>
        <v>19.74040301101423</v>
      </c>
    </row>
    <row r="112" spans="1:47" x14ac:dyDescent="0.3">
      <c r="A112" s="1" t="s">
        <v>190</v>
      </c>
      <c r="B112" s="1" t="s">
        <v>187</v>
      </c>
      <c r="C112" s="1" t="s">
        <v>188</v>
      </c>
      <c r="D112" s="1" t="s">
        <v>189</v>
      </c>
      <c r="E112" s="1" t="s">
        <v>75</v>
      </c>
      <c r="F112" s="1" t="s">
        <v>69</v>
      </c>
      <c r="G112" s="1" t="s">
        <v>50</v>
      </c>
      <c r="H112" s="1" t="s">
        <v>51</v>
      </c>
      <c r="I112" s="2">
        <v>30.99</v>
      </c>
      <c r="J112" s="2">
        <v>26.58</v>
      </c>
      <c r="K112" s="2">
        <f t="shared" si="26"/>
        <v>13.259999999999998</v>
      </c>
      <c r="L112" s="2">
        <f t="shared" si="27"/>
        <v>0</v>
      </c>
      <c r="P112" s="6">
        <v>0.52</v>
      </c>
      <c r="Q112" s="5">
        <v>561.92500000000007</v>
      </c>
      <c r="R112" s="7">
        <v>6.27</v>
      </c>
      <c r="S112" s="5">
        <v>2598.1312499999999</v>
      </c>
      <c r="Z112" s="9">
        <v>1.95</v>
      </c>
      <c r="AA112" s="5">
        <v>97.073437499999997</v>
      </c>
      <c r="AB112" s="10">
        <v>4.5199999999999996</v>
      </c>
      <c r="AC112" s="5">
        <v>202.27</v>
      </c>
      <c r="AL112" s="5" t="str">
        <f t="shared" si="21"/>
        <v/>
      </c>
      <c r="AN112" s="5" t="str">
        <f t="shared" si="22"/>
        <v/>
      </c>
      <c r="AP112" s="5" t="str">
        <f t="shared" si="23"/>
        <v/>
      </c>
      <c r="AS112" s="5">
        <f t="shared" si="28"/>
        <v>3459.3996875000003</v>
      </c>
      <c r="AT112" s="11">
        <f t="shared" si="24"/>
        <v>0.16316399352486827</v>
      </c>
      <c r="AU112" s="5">
        <f t="shared" si="25"/>
        <v>163.16399352486826</v>
      </c>
    </row>
    <row r="113" spans="1:47" x14ac:dyDescent="0.3">
      <c r="A113" s="1" t="s">
        <v>190</v>
      </c>
      <c r="B113" s="1" t="s">
        <v>187</v>
      </c>
      <c r="C113" s="1" t="s">
        <v>188</v>
      </c>
      <c r="D113" s="1" t="s">
        <v>189</v>
      </c>
      <c r="E113" s="1" t="s">
        <v>107</v>
      </c>
      <c r="F113" s="1" t="s">
        <v>69</v>
      </c>
      <c r="G113" s="1" t="s">
        <v>50</v>
      </c>
      <c r="H113" s="1" t="s">
        <v>51</v>
      </c>
      <c r="I113" s="2">
        <v>30.99</v>
      </c>
      <c r="J113" s="2">
        <v>2.92</v>
      </c>
      <c r="K113" s="2">
        <f t="shared" si="26"/>
        <v>0.62000000000000011</v>
      </c>
      <c r="L113" s="2">
        <f t="shared" si="27"/>
        <v>0</v>
      </c>
      <c r="Z113" s="9">
        <v>0.06</v>
      </c>
      <c r="AA113" s="5">
        <v>2.9868749999999999</v>
      </c>
      <c r="AB113" s="10">
        <v>0.56000000000000005</v>
      </c>
      <c r="AC113" s="5">
        <v>25.06</v>
      </c>
      <c r="AL113" s="5" t="str">
        <f t="shared" si="21"/>
        <v/>
      </c>
      <c r="AN113" s="5" t="str">
        <f t="shared" si="22"/>
        <v/>
      </c>
      <c r="AP113" s="5" t="str">
        <f t="shared" si="23"/>
        <v/>
      </c>
      <c r="AS113" s="5">
        <f t="shared" si="28"/>
        <v>28.046875</v>
      </c>
      <c r="AT113" s="11">
        <f t="shared" si="24"/>
        <v>1.3228422686827192E-3</v>
      </c>
      <c r="AU113" s="5">
        <f t="shared" si="25"/>
        <v>1.322842268682719</v>
      </c>
    </row>
    <row r="114" spans="1:47" x14ac:dyDescent="0.3">
      <c r="A114" s="1" t="s">
        <v>191</v>
      </c>
      <c r="B114" s="1" t="s">
        <v>91</v>
      </c>
      <c r="C114" s="1" t="s">
        <v>92</v>
      </c>
      <c r="D114" s="1" t="s">
        <v>93</v>
      </c>
      <c r="E114" s="1" t="s">
        <v>125</v>
      </c>
      <c r="F114" s="1" t="s">
        <v>60</v>
      </c>
      <c r="G114" s="1" t="s">
        <v>50</v>
      </c>
      <c r="H114" s="1" t="s">
        <v>51</v>
      </c>
      <c r="I114" s="2">
        <v>150.83000000000001</v>
      </c>
      <c r="J114" s="2">
        <v>32.6</v>
      </c>
      <c r="K114" s="2">
        <f t="shared" si="26"/>
        <v>3.31</v>
      </c>
      <c r="L114" s="2">
        <f t="shared" si="27"/>
        <v>0</v>
      </c>
      <c r="R114" s="7">
        <v>2.79</v>
      </c>
      <c r="S114" s="5">
        <v>1387.3275000000001</v>
      </c>
      <c r="T114" s="8">
        <v>0.52</v>
      </c>
      <c r="U114" s="5">
        <v>77.571000000000012</v>
      </c>
      <c r="AL114" s="5" t="str">
        <f t="shared" si="21"/>
        <v/>
      </c>
      <c r="AN114" s="5" t="str">
        <f t="shared" si="22"/>
        <v/>
      </c>
      <c r="AP114" s="5" t="str">
        <f t="shared" si="23"/>
        <v/>
      </c>
      <c r="AS114" s="5">
        <f t="shared" si="28"/>
        <v>1464.8985</v>
      </c>
      <c r="AT114" s="11">
        <f t="shared" si="24"/>
        <v>6.9092533664799088E-2</v>
      </c>
      <c r="AU114" s="5">
        <f t="shared" si="25"/>
        <v>69.092533664799078</v>
      </c>
    </row>
    <row r="115" spans="1:47" x14ac:dyDescent="0.3">
      <c r="A115" s="1" t="s">
        <v>192</v>
      </c>
      <c r="B115" s="1" t="s">
        <v>193</v>
      </c>
      <c r="C115" s="1" t="s">
        <v>194</v>
      </c>
      <c r="D115" s="1" t="s">
        <v>195</v>
      </c>
      <c r="E115" s="1" t="s">
        <v>94</v>
      </c>
      <c r="F115" s="1" t="s">
        <v>60</v>
      </c>
      <c r="G115" s="1" t="s">
        <v>50</v>
      </c>
      <c r="H115" s="1" t="s">
        <v>51</v>
      </c>
      <c r="I115" s="2">
        <v>160</v>
      </c>
      <c r="J115" s="2">
        <v>40.42</v>
      </c>
      <c r="K115" s="2">
        <f t="shared" si="26"/>
        <v>21.52</v>
      </c>
      <c r="L115" s="2">
        <f t="shared" si="27"/>
        <v>0</v>
      </c>
      <c r="P115" s="6">
        <v>1.1399999999999999</v>
      </c>
      <c r="Q115" s="5">
        <v>1478.2950000000001</v>
      </c>
      <c r="R115" s="7">
        <v>15.07</v>
      </c>
      <c r="S115" s="5">
        <v>7493.5574999999999</v>
      </c>
      <c r="T115" s="8">
        <v>0.54</v>
      </c>
      <c r="U115" s="5">
        <v>80.554500000000004</v>
      </c>
      <c r="AB115" s="10">
        <v>4.7699999999999996</v>
      </c>
      <c r="AC115" s="5">
        <v>256.14899999999989</v>
      </c>
      <c r="AL115" s="5" t="str">
        <f t="shared" si="21"/>
        <v/>
      </c>
      <c r="AN115" s="5" t="str">
        <f t="shared" si="22"/>
        <v/>
      </c>
      <c r="AP115" s="5" t="str">
        <f t="shared" si="23"/>
        <v/>
      </c>
      <c r="AS115" s="5">
        <f t="shared" si="28"/>
        <v>9308.5560000000005</v>
      </c>
      <c r="AT115" s="11">
        <f t="shared" si="24"/>
        <v>0.43904183040713585</v>
      </c>
      <c r="AU115" s="5">
        <f t="shared" si="25"/>
        <v>439.04183040713582</v>
      </c>
    </row>
    <row r="116" spans="1:47" x14ac:dyDescent="0.3">
      <c r="A116" s="1" t="s">
        <v>192</v>
      </c>
      <c r="B116" s="1" t="s">
        <v>193</v>
      </c>
      <c r="C116" s="1" t="s">
        <v>194</v>
      </c>
      <c r="D116" s="1" t="s">
        <v>195</v>
      </c>
      <c r="E116" s="1" t="s">
        <v>76</v>
      </c>
      <c r="F116" s="1" t="s">
        <v>60</v>
      </c>
      <c r="G116" s="1" t="s">
        <v>50</v>
      </c>
      <c r="H116" s="1" t="s">
        <v>51</v>
      </c>
      <c r="I116" s="2">
        <v>160</v>
      </c>
      <c r="J116" s="2">
        <v>39.57</v>
      </c>
      <c r="K116" s="2">
        <f t="shared" si="26"/>
        <v>34.96</v>
      </c>
      <c r="L116" s="2">
        <f t="shared" si="27"/>
        <v>2.56</v>
      </c>
      <c r="M116" s="3">
        <v>2.56</v>
      </c>
      <c r="P116" s="6">
        <v>1.61</v>
      </c>
      <c r="Q116" s="5">
        <v>2087.7674999999999</v>
      </c>
      <c r="R116" s="7">
        <v>26.24</v>
      </c>
      <c r="S116" s="5">
        <v>13047.84</v>
      </c>
      <c r="T116" s="8">
        <v>7.11</v>
      </c>
      <c r="U116" s="5">
        <v>1060.6342500000001</v>
      </c>
      <c r="AL116" s="5" t="str">
        <f t="shared" si="21"/>
        <v/>
      </c>
      <c r="AN116" s="5" t="str">
        <f t="shared" si="22"/>
        <v/>
      </c>
      <c r="AP116" s="5" t="str">
        <f t="shared" si="23"/>
        <v/>
      </c>
      <c r="AS116" s="5">
        <f t="shared" si="28"/>
        <v>16196.241750000001</v>
      </c>
      <c r="AT116" s="11">
        <f t="shared" si="24"/>
        <v>0.76390233067690338</v>
      </c>
      <c r="AU116" s="5">
        <f t="shared" si="25"/>
        <v>763.90233067690338</v>
      </c>
    </row>
    <row r="117" spans="1:47" x14ac:dyDescent="0.3">
      <c r="A117" s="1" t="s">
        <v>192</v>
      </c>
      <c r="B117" s="1" t="s">
        <v>193</v>
      </c>
      <c r="C117" s="1" t="s">
        <v>194</v>
      </c>
      <c r="D117" s="1" t="s">
        <v>195</v>
      </c>
      <c r="E117" s="1" t="s">
        <v>57</v>
      </c>
      <c r="F117" s="1" t="s">
        <v>60</v>
      </c>
      <c r="G117" s="1" t="s">
        <v>50</v>
      </c>
      <c r="H117" s="1" t="s">
        <v>51</v>
      </c>
      <c r="I117" s="2">
        <v>160</v>
      </c>
      <c r="J117" s="2">
        <v>40.54</v>
      </c>
      <c r="K117" s="2">
        <f t="shared" si="26"/>
        <v>5.79</v>
      </c>
      <c r="L117" s="2">
        <f t="shared" si="27"/>
        <v>0</v>
      </c>
      <c r="R117" s="7">
        <v>3.87</v>
      </c>
      <c r="S117" s="5">
        <v>1924.3575000000001</v>
      </c>
      <c r="T117" s="8">
        <v>1.92</v>
      </c>
      <c r="U117" s="5">
        <v>286.416</v>
      </c>
      <c r="AL117" s="5" t="str">
        <f t="shared" si="21"/>
        <v/>
      </c>
      <c r="AN117" s="5" t="str">
        <f t="shared" si="22"/>
        <v/>
      </c>
      <c r="AP117" s="5" t="str">
        <f t="shared" si="23"/>
        <v/>
      </c>
      <c r="AS117" s="5">
        <f t="shared" si="28"/>
        <v>2210.7735000000002</v>
      </c>
      <c r="AT117" s="11">
        <f t="shared" si="24"/>
        <v>0.10427203145746666</v>
      </c>
      <c r="AU117" s="5">
        <f t="shared" si="25"/>
        <v>104.27203145746667</v>
      </c>
    </row>
    <row r="118" spans="1:47" x14ac:dyDescent="0.3">
      <c r="A118" s="1" t="s">
        <v>196</v>
      </c>
      <c r="B118" s="1" t="s">
        <v>197</v>
      </c>
      <c r="C118" s="1" t="s">
        <v>120</v>
      </c>
      <c r="D118" s="1" t="s">
        <v>121</v>
      </c>
      <c r="E118" s="1" t="s">
        <v>58</v>
      </c>
      <c r="F118" s="1" t="s">
        <v>64</v>
      </c>
      <c r="G118" s="1" t="s">
        <v>50</v>
      </c>
      <c r="H118" s="1" t="s">
        <v>51</v>
      </c>
      <c r="I118" s="2">
        <v>40</v>
      </c>
      <c r="J118" s="2">
        <v>39.56</v>
      </c>
      <c r="K118" s="2">
        <f t="shared" si="26"/>
        <v>1.9100000000000001</v>
      </c>
      <c r="L118" s="2">
        <f t="shared" si="27"/>
        <v>0</v>
      </c>
      <c r="R118" s="7">
        <v>0.13</v>
      </c>
      <c r="S118" s="5">
        <v>64.642499999999998</v>
      </c>
      <c r="T118" s="8">
        <v>1.78</v>
      </c>
      <c r="U118" s="5">
        <v>265.53150000000011</v>
      </c>
      <c r="AL118" s="5" t="str">
        <f t="shared" si="21"/>
        <v/>
      </c>
      <c r="AN118" s="5" t="str">
        <f t="shared" si="22"/>
        <v/>
      </c>
      <c r="AP118" s="5" t="str">
        <f t="shared" si="23"/>
        <v/>
      </c>
      <c r="AS118" s="5">
        <f t="shared" si="28"/>
        <v>330.17400000000009</v>
      </c>
      <c r="AT118" s="11">
        <f t="shared" si="24"/>
        <v>1.5572791022887514E-2</v>
      </c>
      <c r="AU118" s="5">
        <f t="shared" si="25"/>
        <v>15.572791022887515</v>
      </c>
    </row>
    <row r="119" spans="1:47" x14ac:dyDescent="0.3">
      <c r="A119" s="1" t="s">
        <v>198</v>
      </c>
      <c r="B119" s="1" t="s">
        <v>181</v>
      </c>
      <c r="C119" s="1" t="s">
        <v>182</v>
      </c>
      <c r="D119" s="1" t="s">
        <v>89</v>
      </c>
      <c r="E119" s="1" t="s">
        <v>107</v>
      </c>
      <c r="F119" s="1" t="s">
        <v>60</v>
      </c>
      <c r="G119" s="1" t="s">
        <v>50</v>
      </c>
      <c r="H119" s="1" t="s">
        <v>51</v>
      </c>
      <c r="I119" s="2">
        <v>160</v>
      </c>
      <c r="J119" s="2">
        <v>40.299999999999997</v>
      </c>
      <c r="K119" s="2">
        <f t="shared" si="26"/>
        <v>38.25</v>
      </c>
      <c r="L119" s="2">
        <f t="shared" si="27"/>
        <v>0</v>
      </c>
      <c r="P119" s="6">
        <v>23.34</v>
      </c>
      <c r="Q119" s="5">
        <v>30266.145</v>
      </c>
      <c r="R119" s="7">
        <v>14.91</v>
      </c>
      <c r="S119" s="5">
        <v>7413.9975000000004</v>
      </c>
      <c r="AL119" s="5" t="str">
        <f t="shared" si="21"/>
        <v/>
      </c>
      <c r="AN119" s="5" t="str">
        <f t="shared" si="22"/>
        <v/>
      </c>
      <c r="AP119" s="5" t="str">
        <f t="shared" si="23"/>
        <v/>
      </c>
      <c r="AS119" s="5">
        <f t="shared" si="28"/>
        <v>37680.142500000002</v>
      </c>
      <c r="AT119" s="11">
        <f t="shared" si="24"/>
        <v>1.7771992490781288</v>
      </c>
      <c r="AU119" s="5">
        <f t="shared" si="25"/>
        <v>1777.1992490781288</v>
      </c>
    </row>
    <row r="120" spans="1:47" x14ac:dyDescent="0.3">
      <c r="A120" s="1" t="s">
        <v>198</v>
      </c>
      <c r="B120" s="1" t="s">
        <v>181</v>
      </c>
      <c r="C120" s="1" t="s">
        <v>182</v>
      </c>
      <c r="D120" s="1" t="s">
        <v>89</v>
      </c>
      <c r="E120" s="1" t="s">
        <v>61</v>
      </c>
      <c r="F120" s="1" t="s">
        <v>60</v>
      </c>
      <c r="G120" s="1" t="s">
        <v>50</v>
      </c>
      <c r="H120" s="1" t="s">
        <v>51</v>
      </c>
      <c r="I120" s="2">
        <v>160</v>
      </c>
      <c r="J120" s="2">
        <v>39.47</v>
      </c>
      <c r="K120" s="2">
        <f t="shared" si="26"/>
        <v>21.43</v>
      </c>
      <c r="L120" s="2">
        <f t="shared" si="27"/>
        <v>0.03</v>
      </c>
      <c r="N120" s="4">
        <v>5.95</v>
      </c>
      <c r="O120" s="5">
        <v>11334.75</v>
      </c>
      <c r="P120" s="6">
        <v>7.65</v>
      </c>
      <c r="Q120" s="5">
        <v>9920.1375000000007</v>
      </c>
      <c r="R120" s="7">
        <v>5.2200000000000006</v>
      </c>
      <c r="S120" s="5">
        <v>2595.645</v>
      </c>
      <c r="Z120" s="9">
        <v>2.4300000000000002</v>
      </c>
      <c r="AA120" s="5">
        <v>145.162125</v>
      </c>
      <c r="AB120" s="10">
        <v>0.18</v>
      </c>
      <c r="AC120" s="5">
        <v>9.6659999999999986</v>
      </c>
      <c r="AL120" s="5" t="str">
        <f t="shared" si="21"/>
        <v/>
      </c>
      <c r="AM120" s="3">
        <v>0.02</v>
      </c>
      <c r="AN120" s="5">
        <f t="shared" si="22"/>
        <v>95.06</v>
      </c>
      <c r="AP120" s="5" t="str">
        <f t="shared" si="23"/>
        <v/>
      </c>
      <c r="AQ120" s="2">
        <v>0.01</v>
      </c>
      <c r="AS120" s="5">
        <f t="shared" si="28"/>
        <v>24005.360625000001</v>
      </c>
      <c r="AT120" s="11">
        <f t="shared" si="24"/>
        <v>1.1322225991210009</v>
      </c>
      <c r="AU120" s="5">
        <f t="shared" si="25"/>
        <v>1132.2225991210007</v>
      </c>
    </row>
    <row r="121" spans="1:47" x14ac:dyDescent="0.3">
      <c r="A121" s="1" t="s">
        <v>198</v>
      </c>
      <c r="B121" s="1" t="s">
        <v>181</v>
      </c>
      <c r="C121" s="1" t="s">
        <v>182</v>
      </c>
      <c r="D121" s="1" t="s">
        <v>89</v>
      </c>
      <c r="E121" s="1" t="s">
        <v>62</v>
      </c>
      <c r="F121" s="1" t="s">
        <v>60</v>
      </c>
      <c r="G121" s="1" t="s">
        <v>50</v>
      </c>
      <c r="H121" s="1" t="s">
        <v>51</v>
      </c>
      <c r="I121" s="2">
        <v>160</v>
      </c>
      <c r="J121" s="2">
        <v>38.590000000000003</v>
      </c>
      <c r="K121" s="2">
        <f t="shared" si="26"/>
        <v>36.93</v>
      </c>
      <c r="L121" s="2">
        <f t="shared" si="27"/>
        <v>1.66</v>
      </c>
      <c r="N121" s="4">
        <v>12.42</v>
      </c>
      <c r="O121" s="5">
        <v>23660.1</v>
      </c>
      <c r="P121" s="6">
        <v>19.86</v>
      </c>
      <c r="Q121" s="5">
        <v>25753.455000000002</v>
      </c>
      <c r="R121" s="7">
        <v>4.6500000000000004</v>
      </c>
      <c r="S121" s="5">
        <v>2312.2125000000001</v>
      </c>
      <c r="AL121" s="5" t="str">
        <f t="shared" si="21"/>
        <v/>
      </c>
      <c r="AM121" s="3">
        <v>0.49</v>
      </c>
      <c r="AN121" s="5">
        <f t="shared" si="22"/>
        <v>2328.9699999999998</v>
      </c>
      <c r="AP121" s="5" t="str">
        <f t="shared" si="23"/>
        <v/>
      </c>
      <c r="AQ121" s="2">
        <v>1.17</v>
      </c>
      <c r="AS121" s="5">
        <f t="shared" si="28"/>
        <v>51725.767500000002</v>
      </c>
      <c r="AT121" s="11">
        <f t="shared" si="24"/>
        <v>2.4396668658827361</v>
      </c>
      <c r="AU121" s="5">
        <f t="shared" si="25"/>
        <v>2439.6668658827361</v>
      </c>
    </row>
    <row r="122" spans="1:47" x14ac:dyDescent="0.3">
      <c r="A122" s="1" t="s">
        <v>198</v>
      </c>
      <c r="B122" s="1" t="s">
        <v>181</v>
      </c>
      <c r="C122" s="1" t="s">
        <v>182</v>
      </c>
      <c r="D122" s="1" t="s">
        <v>89</v>
      </c>
      <c r="E122" s="1" t="s">
        <v>75</v>
      </c>
      <c r="F122" s="1" t="s">
        <v>60</v>
      </c>
      <c r="G122" s="1" t="s">
        <v>50</v>
      </c>
      <c r="H122" s="1" t="s">
        <v>51</v>
      </c>
      <c r="I122" s="2">
        <v>160</v>
      </c>
      <c r="J122" s="2">
        <v>39.49</v>
      </c>
      <c r="K122" s="2">
        <f t="shared" si="26"/>
        <v>39.49</v>
      </c>
      <c r="L122" s="2">
        <f t="shared" si="27"/>
        <v>0</v>
      </c>
      <c r="P122" s="6">
        <v>24.55</v>
      </c>
      <c r="Q122" s="5">
        <v>31835.212500000001</v>
      </c>
      <c r="R122" s="7">
        <v>14.83</v>
      </c>
      <c r="S122" s="5">
        <v>7374.2174999999997</v>
      </c>
      <c r="T122" s="8">
        <v>0.11</v>
      </c>
      <c r="U122" s="5">
        <v>16.40925</v>
      </c>
      <c r="AL122" s="5" t="str">
        <f t="shared" si="21"/>
        <v/>
      </c>
      <c r="AN122" s="5" t="str">
        <f t="shared" si="22"/>
        <v/>
      </c>
      <c r="AP122" s="5" t="str">
        <f t="shared" si="23"/>
        <v/>
      </c>
      <c r="AS122" s="5">
        <f t="shared" si="28"/>
        <v>39225.839249999997</v>
      </c>
      <c r="AT122" s="11">
        <f t="shared" si="24"/>
        <v>1.8501026650724419</v>
      </c>
      <c r="AU122" s="5">
        <f t="shared" si="25"/>
        <v>1850.1026650724418</v>
      </c>
    </row>
    <row r="123" spans="1:47" x14ac:dyDescent="0.3">
      <c r="A123" s="1" t="s">
        <v>199</v>
      </c>
      <c r="B123" s="1" t="s">
        <v>197</v>
      </c>
      <c r="C123" s="1" t="s">
        <v>120</v>
      </c>
      <c r="D123" s="1" t="s">
        <v>121</v>
      </c>
      <c r="E123" s="1" t="s">
        <v>49</v>
      </c>
      <c r="F123" s="1" t="s">
        <v>64</v>
      </c>
      <c r="G123" s="1" t="s">
        <v>50</v>
      </c>
      <c r="H123" s="1" t="s">
        <v>51</v>
      </c>
      <c r="I123" s="2">
        <v>80</v>
      </c>
      <c r="J123" s="2">
        <v>39.82</v>
      </c>
      <c r="K123" s="2">
        <f t="shared" si="26"/>
        <v>0.14000000000000001</v>
      </c>
      <c r="L123" s="2">
        <f t="shared" si="27"/>
        <v>0</v>
      </c>
      <c r="T123" s="8">
        <v>0.14000000000000001</v>
      </c>
      <c r="U123" s="5">
        <v>20.884499999999999</v>
      </c>
      <c r="AL123" s="5" t="str">
        <f t="shared" si="21"/>
        <v/>
      </c>
      <c r="AN123" s="5" t="str">
        <f t="shared" si="22"/>
        <v/>
      </c>
      <c r="AP123" s="5" t="str">
        <f t="shared" si="23"/>
        <v/>
      </c>
      <c r="AS123" s="5">
        <f t="shared" si="28"/>
        <v>20.884499999999999</v>
      </c>
      <c r="AT123" s="11">
        <f t="shared" si="24"/>
        <v>9.8502593819469169E-4</v>
      </c>
      <c r="AU123" s="5">
        <f t="shared" si="25"/>
        <v>0.98502593819469164</v>
      </c>
    </row>
    <row r="124" spans="1:47" x14ac:dyDescent="0.3">
      <c r="A124" s="1" t="s">
        <v>199</v>
      </c>
      <c r="B124" s="1" t="s">
        <v>197</v>
      </c>
      <c r="C124" s="1" t="s">
        <v>120</v>
      </c>
      <c r="D124" s="1" t="s">
        <v>121</v>
      </c>
      <c r="E124" s="1" t="s">
        <v>52</v>
      </c>
      <c r="F124" s="1" t="s">
        <v>64</v>
      </c>
      <c r="G124" s="1" t="s">
        <v>50</v>
      </c>
      <c r="H124" s="1" t="s">
        <v>51</v>
      </c>
      <c r="I124" s="2">
        <v>80</v>
      </c>
      <c r="J124" s="2">
        <v>39.729999999999997</v>
      </c>
      <c r="K124" s="2">
        <f t="shared" si="26"/>
        <v>34.1</v>
      </c>
      <c r="L124" s="2">
        <f t="shared" si="27"/>
        <v>0</v>
      </c>
      <c r="P124" s="6">
        <v>0.26</v>
      </c>
      <c r="Q124" s="5">
        <v>337.15499999999997</v>
      </c>
      <c r="R124" s="7">
        <v>25.49</v>
      </c>
      <c r="S124" s="5">
        <v>12674.9025</v>
      </c>
      <c r="T124" s="8">
        <v>8.35</v>
      </c>
      <c r="U124" s="5">
        <v>1245.6112499999999</v>
      </c>
      <c r="AL124" s="5" t="str">
        <f t="shared" si="21"/>
        <v/>
      </c>
      <c r="AN124" s="5" t="str">
        <f t="shared" si="22"/>
        <v/>
      </c>
      <c r="AP124" s="5" t="str">
        <f t="shared" si="23"/>
        <v/>
      </c>
      <c r="AS124" s="5">
        <f t="shared" si="28"/>
        <v>14257.668750000001</v>
      </c>
      <c r="AT124" s="11">
        <f t="shared" si="24"/>
        <v>0.67246874653153721</v>
      </c>
      <c r="AU124" s="5">
        <f t="shared" si="25"/>
        <v>672.46874653153725</v>
      </c>
    </row>
    <row r="125" spans="1:47" x14ac:dyDescent="0.3">
      <c r="A125" s="1" t="s">
        <v>200</v>
      </c>
      <c r="B125" s="1" t="s">
        <v>201</v>
      </c>
      <c r="C125" s="1" t="s">
        <v>202</v>
      </c>
      <c r="D125" s="1" t="s">
        <v>121</v>
      </c>
      <c r="E125" s="1" t="s">
        <v>76</v>
      </c>
      <c r="F125" s="1" t="s">
        <v>64</v>
      </c>
      <c r="G125" s="1" t="s">
        <v>50</v>
      </c>
      <c r="H125" s="1" t="s">
        <v>51</v>
      </c>
      <c r="I125" s="2">
        <v>80</v>
      </c>
      <c r="J125" s="2">
        <v>39.6</v>
      </c>
      <c r="K125" s="2">
        <f t="shared" si="26"/>
        <v>37.269999999999996</v>
      </c>
      <c r="L125" s="2">
        <f t="shared" si="27"/>
        <v>1.35</v>
      </c>
      <c r="M125" s="3">
        <v>1.35</v>
      </c>
      <c r="R125" s="7">
        <v>32.9</v>
      </c>
      <c r="S125" s="5">
        <v>16359.525</v>
      </c>
      <c r="T125" s="8">
        <v>4.37</v>
      </c>
      <c r="U125" s="5">
        <v>651.89475000000004</v>
      </c>
      <c r="AL125" s="5" t="str">
        <f t="shared" si="21"/>
        <v/>
      </c>
      <c r="AN125" s="5" t="str">
        <f t="shared" si="22"/>
        <v/>
      </c>
      <c r="AP125" s="5" t="str">
        <f t="shared" si="23"/>
        <v/>
      </c>
      <c r="AS125" s="5">
        <f t="shared" si="28"/>
        <v>17011.419750000001</v>
      </c>
      <c r="AT125" s="11">
        <f t="shared" si="24"/>
        <v>0.80235053265663347</v>
      </c>
      <c r="AU125" s="5">
        <f t="shared" si="25"/>
        <v>802.3505326566335</v>
      </c>
    </row>
    <row r="126" spans="1:47" x14ac:dyDescent="0.3">
      <c r="A126" s="1" t="s">
        <v>200</v>
      </c>
      <c r="B126" s="1" t="s">
        <v>201</v>
      </c>
      <c r="C126" s="1" t="s">
        <v>202</v>
      </c>
      <c r="D126" s="1" t="s">
        <v>121</v>
      </c>
      <c r="E126" s="1" t="s">
        <v>94</v>
      </c>
      <c r="F126" s="1" t="s">
        <v>64</v>
      </c>
      <c r="G126" s="1" t="s">
        <v>50</v>
      </c>
      <c r="H126" s="1" t="s">
        <v>51</v>
      </c>
      <c r="I126" s="2">
        <v>80</v>
      </c>
      <c r="J126" s="2">
        <v>39.409999999999997</v>
      </c>
      <c r="K126" s="2">
        <f t="shared" si="26"/>
        <v>33.82</v>
      </c>
      <c r="L126" s="2">
        <f t="shared" si="27"/>
        <v>1.96</v>
      </c>
      <c r="M126" s="3">
        <v>1.96</v>
      </c>
      <c r="R126" s="7">
        <v>32.28</v>
      </c>
      <c r="S126" s="5">
        <v>16051.23</v>
      </c>
      <c r="T126" s="8">
        <v>1.54</v>
      </c>
      <c r="U126" s="5">
        <v>229.7295</v>
      </c>
      <c r="AL126" s="5" t="str">
        <f t="shared" si="21"/>
        <v/>
      </c>
      <c r="AN126" s="5" t="str">
        <f t="shared" si="22"/>
        <v/>
      </c>
      <c r="AP126" s="5" t="str">
        <f t="shared" si="23"/>
        <v/>
      </c>
      <c r="AS126" s="5">
        <f t="shared" si="28"/>
        <v>16280.959499999999</v>
      </c>
      <c r="AT126" s="11">
        <f t="shared" si="24"/>
        <v>0.76789807781834762</v>
      </c>
      <c r="AU126" s="5">
        <f t="shared" si="25"/>
        <v>767.89807781834759</v>
      </c>
    </row>
    <row r="127" spans="1:47" x14ac:dyDescent="0.3">
      <c r="A127" s="1" t="s">
        <v>203</v>
      </c>
      <c r="B127" s="1" t="s">
        <v>201</v>
      </c>
      <c r="C127" s="1" t="s">
        <v>202</v>
      </c>
      <c r="D127" s="1" t="s">
        <v>121</v>
      </c>
      <c r="E127" s="1" t="s">
        <v>57</v>
      </c>
      <c r="F127" s="1" t="s">
        <v>64</v>
      </c>
      <c r="G127" s="1" t="s">
        <v>50</v>
      </c>
      <c r="H127" s="1" t="s">
        <v>51</v>
      </c>
      <c r="I127" s="2">
        <v>80</v>
      </c>
      <c r="J127" s="2">
        <v>39.090000000000003</v>
      </c>
      <c r="K127" s="2">
        <f t="shared" si="26"/>
        <v>2.11</v>
      </c>
      <c r="L127" s="2">
        <f t="shared" si="27"/>
        <v>0</v>
      </c>
      <c r="R127" s="7">
        <v>2.0499999999999998</v>
      </c>
      <c r="S127" s="5">
        <v>1019.3625</v>
      </c>
      <c r="T127" s="8">
        <v>0.06</v>
      </c>
      <c r="U127" s="5">
        <v>8.9504999999999999</v>
      </c>
      <c r="AL127" s="5" t="str">
        <f t="shared" si="21"/>
        <v/>
      </c>
      <c r="AN127" s="5" t="str">
        <f t="shared" si="22"/>
        <v/>
      </c>
      <c r="AP127" s="5" t="str">
        <f t="shared" si="23"/>
        <v/>
      </c>
      <c r="AS127" s="5">
        <f t="shared" si="28"/>
        <v>1028.3129999999999</v>
      </c>
      <c r="AT127" s="11">
        <f t="shared" si="24"/>
        <v>4.8500800956824346E-2</v>
      </c>
      <c r="AU127" s="5">
        <f t="shared" si="25"/>
        <v>48.500800956824342</v>
      </c>
    </row>
    <row r="128" spans="1:47" x14ac:dyDescent="0.3">
      <c r="A128" s="1" t="s">
        <v>203</v>
      </c>
      <c r="B128" s="1" t="s">
        <v>201</v>
      </c>
      <c r="C128" s="1" t="s">
        <v>202</v>
      </c>
      <c r="D128" s="1" t="s">
        <v>121</v>
      </c>
      <c r="E128" s="1" t="s">
        <v>58</v>
      </c>
      <c r="F128" s="1" t="s">
        <v>64</v>
      </c>
      <c r="G128" s="1" t="s">
        <v>50</v>
      </c>
      <c r="H128" s="1" t="s">
        <v>51</v>
      </c>
      <c r="I128" s="2">
        <v>80</v>
      </c>
      <c r="J128" s="2">
        <v>39.36</v>
      </c>
      <c r="K128" s="2">
        <f t="shared" si="26"/>
        <v>9.09</v>
      </c>
      <c r="L128" s="2">
        <f t="shared" si="27"/>
        <v>0</v>
      </c>
      <c r="R128" s="7">
        <v>2.73</v>
      </c>
      <c r="S128" s="5">
        <v>1357.4925000000001</v>
      </c>
      <c r="T128" s="8">
        <v>6.36</v>
      </c>
      <c r="U128" s="5">
        <v>948.75300000000016</v>
      </c>
      <c r="AL128" s="5" t="str">
        <f t="shared" si="21"/>
        <v/>
      </c>
      <c r="AN128" s="5" t="str">
        <f t="shared" si="22"/>
        <v/>
      </c>
      <c r="AP128" s="5" t="str">
        <f t="shared" si="23"/>
        <v/>
      </c>
      <c r="AS128" s="5">
        <f t="shared" si="28"/>
        <v>2306.2455</v>
      </c>
      <c r="AT128" s="11">
        <f t="shared" si="24"/>
        <v>0.10877500717492812</v>
      </c>
      <c r="AU128" s="5">
        <f t="shared" si="25"/>
        <v>108.77500717492812</v>
      </c>
    </row>
    <row r="129" spans="1:47" x14ac:dyDescent="0.3">
      <c r="A129" s="1" t="s">
        <v>204</v>
      </c>
      <c r="B129" s="1" t="s">
        <v>161</v>
      </c>
      <c r="C129" s="1" t="s">
        <v>162</v>
      </c>
      <c r="D129" s="1" t="s">
        <v>93</v>
      </c>
      <c r="E129" s="1" t="s">
        <v>101</v>
      </c>
      <c r="F129" s="1" t="s">
        <v>64</v>
      </c>
      <c r="G129" s="1" t="s">
        <v>50</v>
      </c>
      <c r="H129" s="1" t="s">
        <v>51</v>
      </c>
      <c r="I129" s="2">
        <v>80</v>
      </c>
      <c r="J129" s="2">
        <v>40.85</v>
      </c>
      <c r="K129" s="2">
        <f t="shared" si="26"/>
        <v>13.77</v>
      </c>
      <c r="L129" s="2">
        <f t="shared" si="27"/>
        <v>0</v>
      </c>
      <c r="R129" s="7">
        <v>13.77</v>
      </c>
      <c r="S129" s="5">
        <v>6847.1324999999997</v>
      </c>
      <c r="AL129" s="5" t="str">
        <f t="shared" si="21"/>
        <v/>
      </c>
      <c r="AN129" s="5" t="str">
        <f t="shared" si="22"/>
        <v/>
      </c>
      <c r="AP129" s="5" t="str">
        <f t="shared" si="23"/>
        <v/>
      </c>
      <c r="AS129" s="5">
        <f t="shared" si="28"/>
        <v>6847.1324999999997</v>
      </c>
      <c r="AT129" s="11">
        <f t="shared" si="24"/>
        <v>0.32294778973668825</v>
      </c>
      <c r="AU129" s="5">
        <f t="shared" si="25"/>
        <v>322.94778973668821</v>
      </c>
    </row>
    <row r="130" spans="1:47" x14ac:dyDescent="0.3">
      <c r="A130" s="1" t="s">
        <v>205</v>
      </c>
      <c r="B130" s="1" t="s">
        <v>206</v>
      </c>
      <c r="C130" s="1" t="s">
        <v>162</v>
      </c>
      <c r="D130" s="1" t="s">
        <v>93</v>
      </c>
      <c r="E130" s="1" t="s">
        <v>62</v>
      </c>
      <c r="F130" s="1" t="s">
        <v>64</v>
      </c>
      <c r="G130" s="1" t="s">
        <v>50</v>
      </c>
      <c r="H130" s="1" t="s">
        <v>51</v>
      </c>
      <c r="I130" s="30">
        <v>160</v>
      </c>
      <c r="J130" s="30">
        <v>39.93</v>
      </c>
      <c r="K130" s="2">
        <f t="shared" si="26"/>
        <v>1.1499999999999999</v>
      </c>
      <c r="L130" s="2">
        <f t="shared" si="27"/>
        <v>0</v>
      </c>
      <c r="R130" s="7">
        <v>1.1499999999999999</v>
      </c>
      <c r="S130" s="5">
        <v>571.83749999999998</v>
      </c>
      <c r="AL130" s="5" t="str">
        <f t="shared" ref="AL130:AL141" si="29">IF(AK130&gt;0,AK130*$AL$1,"")</f>
        <v/>
      </c>
      <c r="AN130" s="5" t="str">
        <f t="shared" ref="AN130:AN141" si="30">IF(AM130&gt;0,AM130*$AN$1,"")</f>
        <v/>
      </c>
      <c r="AP130" s="5" t="str">
        <f t="shared" ref="AP130:AP141" si="31">IF(AO130&gt;0,AO130*$AP$1,"")</f>
        <v/>
      </c>
      <c r="AS130" s="5">
        <f t="shared" si="28"/>
        <v>571.83749999999998</v>
      </c>
      <c r="AT130" s="11">
        <f t="shared" si="24"/>
        <v>2.6970948307711799E-2</v>
      </c>
      <c r="AU130" s="5">
        <f t="shared" ref="AU130:AU141" si="32">(AT130/100)*$AU$1</f>
        <v>26.970948307711801</v>
      </c>
    </row>
    <row r="131" spans="1:47" x14ac:dyDescent="0.3">
      <c r="A131" s="1" t="s">
        <v>205</v>
      </c>
      <c r="B131" s="1" t="s">
        <v>206</v>
      </c>
      <c r="C131" s="1" t="s">
        <v>162</v>
      </c>
      <c r="D131" s="1" t="s">
        <v>93</v>
      </c>
      <c r="E131" s="1" t="s">
        <v>75</v>
      </c>
      <c r="F131" s="1" t="s">
        <v>64</v>
      </c>
      <c r="G131" s="1" t="s">
        <v>50</v>
      </c>
      <c r="H131" s="1" t="s">
        <v>51</v>
      </c>
      <c r="I131" s="30">
        <v>160</v>
      </c>
      <c r="J131" s="30">
        <v>40.14</v>
      </c>
      <c r="K131" s="2">
        <f t="shared" si="26"/>
        <v>36.79</v>
      </c>
      <c r="L131" s="2">
        <f t="shared" si="27"/>
        <v>0</v>
      </c>
      <c r="R131" s="7">
        <v>30.79</v>
      </c>
      <c r="S131" s="5">
        <v>15310.327499999999</v>
      </c>
      <c r="T131" s="8">
        <v>6</v>
      </c>
      <c r="U131" s="5">
        <v>895.05000000000007</v>
      </c>
      <c r="AL131" s="5" t="str">
        <f t="shared" si="29"/>
        <v/>
      </c>
      <c r="AN131" s="5" t="str">
        <f t="shared" si="30"/>
        <v/>
      </c>
      <c r="AP131" s="5" t="str">
        <f t="shared" si="31"/>
        <v/>
      </c>
      <c r="AS131" s="5">
        <f t="shared" si="28"/>
        <v>16205.377499999999</v>
      </c>
      <c r="AT131" s="11">
        <f t="shared" ref="AT131:AT162" si="33">(AS131/$AS$153)*100</f>
        <v>0.76433322204202392</v>
      </c>
      <c r="AU131" s="5">
        <f t="shared" si="32"/>
        <v>764.33322204202398</v>
      </c>
    </row>
    <row r="132" spans="1:47" x14ac:dyDescent="0.3">
      <c r="A132" s="1" t="s">
        <v>205</v>
      </c>
      <c r="B132" s="1" t="s">
        <v>206</v>
      </c>
      <c r="C132" s="1" t="s">
        <v>162</v>
      </c>
      <c r="D132" s="1" t="s">
        <v>93</v>
      </c>
      <c r="E132" s="1" t="s">
        <v>77</v>
      </c>
      <c r="F132" s="1" t="s">
        <v>64</v>
      </c>
      <c r="G132" s="1" t="s">
        <v>50</v>
      </c>
      <c r="H132" s="1" t="s">
        <v>51</v>
      </c>
      <c r="I132" s="30">
        <v>160</v>
      </c>
      <c r="J132" s="30">
        <v>39.36</v>
      </c>
      <c r="K132" s="2">
        <f t="shared" si="26"/>
        <v>39.36</v>
      </c>
      <c r="L132" s="2">
        <f t="shared" si="27"/>
        <v>0</v>
      </c>
      <c r="P132" s="6">
        <v>10.42</v>
      </c>
      <c r="Q132" s="5">
        <v>13512.135</v>
      </c>
      <c r="R132" s="7">
        <v>28.94</v>
      </c>
      <c r="S132" s="5">
        <v>14390.415000000001</v>
      </c>
      <c r="AL132" s="5" t="str">
        <f t="shared" si="29"/>
        <v/>
      </c>
      <c r="AN132" s="5" t="str">
        <f t="shared" si="30"/>
        <v/>
      </c>
      <c r="AP132" s="5" t="str">
        <f t="shared" si="31"/>
        <v/>
      </c>
      <c r="AS132" s="5">
        <f t="shared" si="28"/>
        <v>27902.550000000003</v>
      </c>
      <c r="AT132" s="11">
        <f t="shared" si="33"/>
        <v>1.3160351213471377</v>
      </c>
      <c r="AU132" s="5">
        <f t="shared" si="32"/>
        <v>1316.0351213471376</v>
      </c>
    </row>
    <row r="133" spans="1:47" x14ac:dyDescent="0.3">
      <c r="A133" s="1" t="s">
        <v>205</v>
      </c>
      <c r="B133" s="1" t="s">
        <v>206</v>
      </c>
      <c r="C133" s="1" t="s">
        <v>162</v>
      </c>
      <c r="D133" s="1" t="s">
        <v>93</v>
      </c>
      <c r="E133" s="1" t="s">
        <v>63</v>
      </c>
      <c r="F133" s="1" t="s">
        <v>64</v>
      </c>
      <c r="G133" s="1" t="s">
        <v>50</v>
      </c>
      <c r="H133" s="1" t="s">
        <v>51</v>
      </c>
      <c r="I133" s="30">
        <v>160</v>
      </c>
      <c r="J133" s="30">
        <v>38.03</v>
      </c>
      <c r="K133" s="2">
        <f t="shared" si="26"/>
        <v>37.96</v>
      </c>
      <c r="L133" s="2">
        <f t="shared" si="27"/>
        <v>0.08</v>
      </c>
      <c r="N133" s="4">
        <v>8.7899999999999991</v>
      </c>
      <c r="O133" s="5">
        <v>16744.95</v>
      </c>
      <c r="P133" s="6">
        <v>19</v>
      </c>
      <c r="Q133" s="5">
        <v>24638.25</v>
      </c>
      <c r="R133" s="7">
        <v>10.17</v>
      </c>
      <c r="S133" s="5">
        <v>5057.0325000000003</v>
      </c>
      <c r="AL133" s="5" t="str">
        <f t="shared" si="29"/>
        <v/>
      </c>
      <c r="AM133" s="3">
        <v>0.04</v>
      </c>
      <c r="AN133" s="5">
        <f t="shared" si="30"/>
        <v>190.12</v>
      </c>
      <c r="AP133" s="5" t="str">
        <f t="shared" si="31"/>
        <v/>
      </c>
      <c r="AQ133" s="2">
        <v>0.04</v>
      </c>
      <c r="AS133" s="5">
        <f t="shared" si="28"/>
        <v>46440.232499999998</v>
      </c>
      <c r="AT133" s="11">
        <f t="shared" si="33"/>
        <v>2.1903724574824448</v>
      </c>
      <c r="AU133" s="5">
        <f t="shared" si="32"/>
        <v>2190.3724574824446</v>
      </c>
    </row>
    <row r="134" spans="1:47" x14ac:dyDescent="0.3">
      <c r="A134" s="1" t="s">
        <v>205</v>
      </c>
      <c r="B134" s="1" t="s">
        <v>206</v>
      </c>
      <c r="C134" s="1" t="s">
        <v>162</v>
      </c>
      <c r="D134" s="1" t="s">
        <v>93</v>
      </c>
      <c r="E134" s="1" t="s">
        <v>59</v>
      </c>
      <c r="F134" s="1" t="s">
        <v>64</v>
      </c>
      <c r="G134" s="1" t="s">
        <v>50</v>
      </c>
      <c r="H134" s="1" t="s">
        <v>51</v>
      </c>
      <c r="I134" s="30">
        <v>160</v>
      </c>
      <c r="J134" s="30">
        <v>40.47</v>
      </c>
      <c r="K134" s="2">
        <f t="shared" si="26"/>
        <v>23.85</v>
      </c>
      <c r="L134" s="2">
        <f t="shared" si="27"/>
        <v>0</v>
      </c>
      <c r="P134" s="6">
        <v>0.59</v>
      </c>
      <c r="Q134" s="5">
        <v>765.08249999999998</v>
      </c>
      <c r="R134" s="7">
        <v>23.26</v>
      </c>
      <c r="S134" s="5">
        <v>11566.035</v>
      </c>
      <c r="AL134" s="5" t="str">
        <f t="shared" si="29"/>
        <v/>
      </c>
      <c r="AN134" s="5" t="str">
        <f t="shared" si="30"/>
        <v/>
      </c>
      <c r="AP134" s="5" t="str">
        <f t="shared" si="31"/>
        <v/>
      </c>
      <c r="AS134" s="5">
        <f t="shared" si="28"/>
        <v>12331.1175</v>
      </c>
      <c r="AT134" s="11">
        <f t="shared" si="33"/>
        <v>0.58160217311530005</v>
      </c>
      <c r="AU134" s="5">
        <f t="shared" si="32"/>
        <v>581.60217311530005</v>
      </c>
    </row>
    <row r="135" spans="1:47" x14ac:dyDescent="0.3">
      <c r="A135" s="1" t="s">
        <v>205</v>
      </c>
      <c r="B135" s="1" t="s">
        <v>206</v>
      </c>
      <c r="C135" s="1" t="s">
        <v>162</v>
      </c>
      <c r="D135" s="1" t="s">
        <v>93</v>
      </c>
      <c r="E135" s="1" t="s">
        <v>125</v>
      </c>
      <c r="F135" s="1" t="s">
        <v>64</v>
      </c>
      <c r="G135" s="1" t="s">
        <v>50</v>
      </c>
      <c r="H135" s="1" t="s">
        <v>51</v>
      </c>
      <c r="I135" s="30">
        <v>160</v>
      </c>
      <c r="J135" s="30">
        <v>40.950000000000003</v>
      </c>
      <c r="K135" s="2">
        <f t="shared" si="26"/>
        <v>40</v>
      </c>
      <c r="L135" s="2">
        <f t="shared" si="27"/>
        <v>0</v>
      </c>
      <c r="R135" s="7">
        <v>40</v>
      </c>
      <c r="S135" s="5">
        <v>19890</v>
      </c>
      <c r="AL135" s="5" t="str">
        <f t="shared" si="29"/>
        <v/>
      </c>
      <c r="AN135" s="5" t="str">
        <f t="shared" si="30"/>
        <v/>
      </c>
      <c r="AP135" s="5" t="str">
        <f t="shared" si="31"/>
        <v/>
      </c>
      <c r="AS135" s="5">
        <f t="shared" si="28"/>
        <v>19890</v>
      </c>
      <c r="AT135" s="11">
        <f t="shared" si="33"/>
        <v>0.93811994113780184</v>
      </c>
      <c r="AU135" s="5">
        <f t="shared" si="32"/>
        <v>938.11994113780179</v>
      </c>
    </row>
    <row r="136" spans="1:47" x14ac:dyDescent="0.3">
      <c r="A136" s="1" t="s">
        <v>205</v>
      </c>
      <c r="B136" s="1" t="s">
        <v>206</v>
      </c>
      <c r="C136" s="1" t="s">
        <v>162</v>
      </c>
      <c r="D136" s="1" t="s">
        <v>93</v>
      </c>
      <c r="E136" s="1" t="s">
        <v>107</v>
      </c>
      <c r="F136" s="1" t="s">
        <v>64</v>
      </c>
      <c r="G136" s="1" t="s">
        <v>50</v>
      </c>
      <c r="H136" s="1" t="s">
        <v>51</v>
      </c>
      <c r="I136" s="30">
        <v>160</v>
      </c>
      <c r="J136" s="30">
        <v>39.22</v>
      </c>
      <c r="K136" s="2">
        <f t="shared" si="26"/>
        <v>39.229999999999997</v>
      </c>
      <c r="L136" s="2">
        <f t="shared" si="27"/>
        <v>0</v>
      </c>
      <c r="R136" s="7">
        <v>37.68</v>
      </c>
      <c r="S136" s="5">
        <v>18736.38</v>
      </c>
      <c r="T136" s="8">
        <v>1.55</v>
      </c>
      <c r="U136" s="5">
        <v>231.22125</v>
      </c>
      <c r="AL136" s="5" t="str">
        <f t="shared" si="29"/>
        <v/>
      </c>
      <c r="AN136" s="5" t="str">
        <f t="shared" si="30"/>
        <v/>
      </c>
      <c r="AP136" s="5" t="str">
        <f t="shared" si="31"/>
        <v/>
      </c>
      <c r="AS136" s="5">
        <f t="shared" si="28"/>
        <v>18967.60125</v>
      </c>
      <c r="AT136" s="11">
        <f t="shared" si="33"/>
        <v>0.89461462886753618</v>
      </c>
      <c r="AU136" s="5">
        <f t="shared" si="32"/>
        <v>894.61462886753623</v>
      </c>
    </row>
    <row r="137" spans="1:47" x14ac:dyDescent="0.3">
      <c r="A137" s="1" t="s">
        <v>205</v>
      </c>
      <c r="B137" s="1" t="s">
        <v>206</v>
      </c>
      <c r="C137" s="1" t="s">
        <v>162</v>
      </c>
      <c r="D137" s="1" t="s">
        <v>93</v>
      </c>
      <c r="E137" s="1" t="s">
        <v>61</v>
      </c>
      <c r="F137" s="1" t="s">
        <v>64</v>
      </c>
      <c r="G137" s="1" t="s">
        <v>50</v>
      </c>
      <c r="H137" s="1" t="s">
        <v>51</v>
      </c>
      <c r="I137" s="30">
        <v>160</v>
      </c>
      <c r="J137" s="30">
        <v>38.32</v>
      </c>
      <c r="K137" s="2">
        <f t="shared" si="26"/>
        <v>6.82</v>
      </c>
      <c r="L137" s="2">
        <f t="shared" si="27"/>
        <v>0</v>
      </c>
      <c r="R137" s="7">
        <v>5.83</v>
      </c>
      <c r="S137" s="5">
        <v>2898.9675000000002</v>
      </c>
      <c r="T137" s="8">
        <v>0.99</v>
      </c>
      <c r="U137" s="5">
        <v>147.68324999999999</v>
      </c>
      <c r="AL137" s="5" t="str">
        <f t="shared" si="29"/>
        <v/>
      </c>
      <c r="AN137" s="5" t="str">
        <f t="shared" si="30"/>
        <v/>
      </c>
      <c r="AP137" s="5" t="str">
        <f t="shared" si="31"/>
        <v/>
      </c>
      <c r="AS137" s="5">
        <f t="shared" si="28"/>
        <v>3046.6507500000002</v>
      </c>
      <c r="AT137" s="11">
        <f t="shared" si="33"/>
        <v>0.1436965219837828</v>
      </c>
      <c r="AU137" s="5">
        <f t="shared" si="32"/>
        <v>143.69652198378279</v>
      </c>
    </row>
    <row r="138" spans="1:47" x14ac:dyDescent="0.3">
      <c r="A138" s="1" t="s">
        <v>207</v>
      </c>
      <c r="B138" s="1" t="s">
        <v>208</v>
      </c>
      <c r="C138" s="1" t="s">
        <v>209</v>
      </c>
      <c r="D138" s="1" t="s">
        <v>93</v>
      </c>
      <c r="E138" s="1" t="s">
        <v>77</v>
      </c>
      <c r="F138" s="1" t="s">
        <v>80</v>
      </c>
      <c r="G138" s="1" t="s">
        <v>50</v>
      </c>
      <c r="H138" s="1" t="s">
        <v>51</v>
      </c>
      <c r="I138" s="2">
        <v>156.71</v>
      </c>
      <c r="J138" s="2">
        <v>39.28</v>
      </c>
      <c r="K138" s="2">
        <f t="shared" si="26"/>
        <v>14.190000000000001</v>
      </c>
      <c r="L138" s="2">
        <f t="shared" si="27"/>
        <v>4.5999999999999996</v>
      </c>
      <c r="M138" s="3">
        <v>4.5999999999999996</v>
      </c>
      <c r="R138" s="7">
        <v>8.75</v>
      </c>
      <c r="S138" s="5">
        <v>4350.9375</v>
      </c>
      <c r="T138" s="8">
        <v>5.44</v>
      </c>
      <c r="U138" s="5">
        <v>811.51200000000017</v>
      </c>
      <c r="AL138" s="5" t="str">
        <f t="shared" si="29"/>
        <v/>
      </c>
      <c r="AN138" s="5" t="str">
        <f t="shared" si="30"/>
        <v/>
      </c>
      <c r="AP138" s="5" t="str">
        <f t="shared" si="31"/>
        <v/>
      </c>
      <c r="AS138" s="5">
        <f t="shared" si="28"/>
        <v>5162.4495000000006</v>
      </c>
      <c r="AT138" s="11">
        <f t="shared" si="33"/>
        <v>0.24348903072231648</v>
      </c>
      <c r="AU138" s="5">
        <f t="shared" si="32"/>
        <v>243.48903072231647</v>
      </c>
    </row>
    <row r="139" spans="1:47" x14ac:dyDescent="0.3">
      <c r="A139" s="1" t="s">
        <v>210</v>
      </c>
      <c r="B139" s="1" t="s">
        <v>211</v>
      </c>
      <c r="C139" s="1" t="s">
        <v>212</v>
      </c>
      <c r="D139" s="1" t="s">
        <v>213</v>
      </c>
      <c r="E139" s="1" t="s">
        <v>52</v>
      </c>
      <c r="F139" s="1" t="s">
        <v>80</v>
      </c>
      <c r="G139" s="1" t="s">
        <v>50</v>
      </c>
      <c r="H139" s="1" t="s">
        <v>51</v>
      </c>
      <c r="I139" s="2">
        <v>150.12</v>
      </c>
      <c r="J139" s="2">
        <v>39.57</v>
      </c>
      <c r="K139" s="2">
        <f t="shared" si="26"/>
        <v>35.479999999999997</v>
      </c>
      <c r="L139" s="2">
        <f t="shared" si="27"/>
        <v>1.2</v>
      </c>
      <c r="M139" s="3">
        <v>1.2</v>
      </c>
      <c r="R139" s="7">
        <v>30.95</v>
      </c>
      <c r="S139" s="5">
        <v>15389.887500000001</v>
      </c>
      <c r="T139" s="8">
        <v>4.53</v>
      </c>
      <c r="U139" s="5">
        <v>675.7627500000001</v>
      </c>
      <c r="AL139" s="5" t="str">
        <f t="shared" si="29"/>
        <v/>
      </c>
      <c r="AN139" s="5" t="str">
        <f t="shared" si="30"/>
        <v/>
      </c>
      <c r="AP139" s="5" t="str">
        <f t="shared" si="31"/>
        <v/>
      </c>
      <c r="AS139" s="5">
        <f t="shared" si="28"/>
        <v>16065.650250000001</v>
      </c>
      <c r="AT139" s="11">
        <f t="shared" si="33"/>
        <v>0.7577429294555309</v>
      </c>
      <c r="AU139" s="5">
        <f t="shared" si="32"/>
        <v>757.74292945553088</v>
      </c>
    </row>
    <row r="140" spans="1:47" x14ac:dyDescent="0.3">
      <c r="A140" s="1" t="s">
        <v>210</v>
      </c>
      <c r="B140" s="1" t="s">
        <v>211</v>
      </c>
      <c r="C140" s="1" t="s">
        <v>212</v>
      </c>
      <c r="D140" s="1" t="s">
        <v>213</v>
      </c>
      <c r="E140" s="1" t="s">
        <v>49</v>
      </c>
      <c r="F140" s="1" t="s">
        <v>80</v>
      </c>
      <c r="G140" s="1" t="s">
        <v>50</v>
      </c>
      <c r="H140" s="1" t="s">
        <v>51</v>
      </c>
      <c r="I140" s="2">
        <v>150.12</v>
      </c>
      <c r="J140" s="2">
        <v>34.15</v>
      </c>
      <c r="K140" s="2">
        <f t="shared" si="26"/>
        <v>0.06</v>
      </c>
      <c r="L140" s="2">
        <f t="shared" si="27"/>
        <v>0</v>
      </c>
      <c r="T140" s="8">
        <v>0.06</v>
      </c>
      <c r="U140" s="5">
        <v>8.9504999999999999</v>
      </c>
      <c r="AL140" s="5" t="str">
        <f t="shared" si="29"/>
        <v/>
      </c>
      <c r="AN140" s="5" t="str">
        <f t="shared" si="30"/>
        <v/>
      </c>
      <c r="AP140" s="5" t="str">
        <f t="shared" si="31"/>
        <v/>
      </c>
      <c r="AS140" s="5">
        <f t="shared" si="28"/>
        <v>8.9504999999999999</v>
      </c>
      <c r="AT140" s="11">
        <f t="shared" si="33"/>
        <v>4.2215397351201073E-4</v>
      </c>
      <c r="AU140" s="5">
        <f t="shared" si="32"/>
        <v>0.42215397351201078</v>
      </c>
    </row>
    <row r="141" spans="1:47" x14ac:dyDescent="0.3">
      <c r="A141" s="1" t="s">
        <v>210</v>
      </c>
      <c r="B141" s="1" t="s">
        <v>211</v>
      </c>
      <c r="C141" s="1" t="s">
        <v>212</v>
      </c>
      <c r="D141" s="1" t="s">
        <v>213</v>
      </c>
      <c r="E141" s="1" t="s">
        <v>101</v>
      </c>
      <c r="F141" s="1" t="s">
        <v>80</v>
      </c>
      <c r="G141" s="1" t="s">
        <v>50</v>
      </c>
      <c r="H141" s="1" t="s">
        <v>51</v>
      </c>
      <c r="I141" s="2">
        <v>150.12</v>
      </c>
      <c r="J141" s="2">
        <v>40.130000000000003</v>
      </c>
      <c r="K141" s="2">
        <f t="shared" si="26"/>
        <v>5.6300000000000008</v>
      </c>
      <c r="L141" s="2">
        <f t="shared" si="27"/>
        <v>0</v>
      </c>
      <c r="R141" s="7">
        <v>3.43</v>
      </c>
      <c r="S141" s="5">
        <v>1705.5675000000001</v>
      </c>
      <c r="T141" s="8">
        <v>2.2000000000000002</v>
      </c>
      <c r="U141" s="5">
        <v>328.18500000000012</v>
      </c>
      <c r="AL141" s="5" t="str">
        <f t="shared" si="29"/>
        <v/>
      </c>
      <c r="AN141" s="5" t="str">
        <f t="shared" si="30"/>
        <v/>
      </c>
      <c r="AP141" s="5" t="str">
        <f t="shared" si="31"/>
        <v/>
      </c>
      <c r="AS141" s="5">
        <f t="shared" si="28"/>
        <v>2033.7525000000003</v>
      </c>
      <c r="AT141" s="11">
        <f t="shared" si="33"/>
        <v>9.5922763981340239E-2</v>
      </c>
      <c r="AU141" s="5">
        <f t="shared" si="32"/>
        <v>95.922763981340239</v>
      </c>
    </row>
    <row r="142" spans="1:47" x14ac:dyDescent="0.3">
      <c r="B142" s="29" t="s">
        <v>219</v>
      </c>
    </row>
    <row r="143" spans="1:47" x14ac:dyDescent="0.3">
      <c r="B143" s="1" t="s">
        <v>215</v>
      </c>
      <c r="C143" s="1" t="s">
        <v>220</v>
      </c>
      <c r="D143" s="1" t="s">
        <v>213</v>
      </c>
      <c r="G143" s="1" t="s">
        <v>50</v>
      </c>
      <c r="H143" s="1" t="s">
        <v>51</v>
      </c>
      <c r="K143" s="2">
        <f t="shared" ref="K143" si="34">SUM(N143,P143,R143,T143,V143,X143,Z143,AB143,AE143,AG143,AI143)</f>
        <v>30.38</v>
      </c>
      <c r="L143" s="2">
        <f t="shared" ref="L143" si="35">SUM(M143,AD143,AK143,AM143,AO143,AQ143,AR143)</f>
        <v>0</v>
      </c>
      <c r="AG143" s="9">
        <v>30.38</v>
      </c>
      <c r="AH143" s="5">
        <v>27029.46</v>
      </c>
      <c r="AL143" s="5" t="str">
        <f t="shared" ref="AL143" si="36">IF(AK143&gt;0,AK143*$AL$1,"")</f>
        <v/>
      </c>
      <c r="AN143" s="5" t="str">
        <f t="shared" ref="AN143" si="37">IF(AM143&gt;0,AM143*$AN$1,"")</f>
        <v/>
      </c>
      <c r="AP143" s="5" t="str">
        <f t="shared" ref="AP143" si="38">IF(AO143&gt;0,AO143*$AP$1,"")</f>
        <v/>
      </c>
      <c r="AS143" s="5">
        <f t="shared" ref="AS143" si="39">SUM(O143,Q143,S143,U143,W143,Y143,AA143,AC143,AF143,AH143,AJ143)</f>
        <v>27029.46</v>
      </c>
      <c r="AT143" s="11">
        <f>(AS143/$AS$153)*100</f>
        <v>1.2748554763291386</v>
      </c>
      <c r="AU143" s="5">
        <f t="shared" ref="AU143" si="40">(AT143/100)*$AU$1</f>
        <v>1274.8554763291388</v>
      </c>
    </row>
    <row r="144" spans="1:47" x14ac:dyDescent="0.3">
      <c r="B144" s="29" t="s">
        <v>217</v>
      </c>
    </row>
    <row r="145" spans="1:47" x14ac:dyDescent="0.3">
      <c r="B145" s="1" t="s">
        <v>214</v>
      </c>
      <c r="C145" s="1" t="s">
        <v>222</v>
      </c>
      <c r="D145" s="1" t="s">
        <v>189</v>
      </c>
      <c r="G145" s="1" t="s">
        <v>50</v>
      </c>
      <c r="H145" s="1" t="s">
        <v>51</v>
      </c>
      <c r="K145" s="2">
        <f t="shared" ref="K145" si="41">SUM(N145,P145,R145,T145,V145,X145,Z145,AB145,AE145,AG145,AI145)</f>
        <v>16.690000000000001</v>
      </c>
      <c r="L145" s="2">
        <f t="shared" ref="L145" si="42">SUM(M145,AD145,AK145,AM145,AO145,AQ145,AR145)</f>
        <v>0</v>
      </c>
      <c r="AG145" s="9">
        <v>16.690000000000001</v>
      </c>
      <c r="AH145" s="5">
        <v>14329.95</v>
      </c>
      <c r="AL145" s="5" t="str">
        <f t="shared" ref="AL145" si="43">IF(AK145&gt;0,AK145*$AL$1,"")</f>
        <v/>
      </c>
      <c r="AN145" s="5" t="str">
        <f t="shared" ref="AN145" si="44">IF(AM145&gt;0,AM145*$AN$1,"")</f>
        <v/>
      </c>
      <c r="AP145" s="5" t="str">
        <f t="shared" ref="AP145" si="45">IF(AO145&gt;0,AO145*$AP$1,"")</f>
        <v/>
      </c>
      <c r="AS145" s="5">
        <f t="shared" ref="AS145" si="46">SUM(O145,Q145,S145,U145,W145,Y145,AA145,AC145,AF145,AH145,AJ145)</f>
        <v>14329.95</v>
      </c>
      <c r="AT145" s="11">
        <f>(AS145/$AS$153)*100</f>
        <v>0.67587792109138478</v>
      </c>
      <c r="AU145" s="5">
        <f t="shared" ref="AU145" si="47">(AT145/100)*$AU$1</f>
        <v>675.87792109138479</v>
      </c>
    </row>
    <row r="146" spans="1:47" x14ac:dyDescent="0.3">
      <c r="B146" s="29" t="s">
        <v>218</v>
      </c>
    </row>
    <row r="147" spans="1:47" ht="14.25" customHeight="1" x14ac:dyDescent="0.3">
      <c r="B147" s="1" t="s">
        <v>53</v>
      </c>
      <c r="C147" s="1" t="s">
        <v>221</v>
      </c>
      <c r="D147" s="1" t="s">
        <v>153</v>
      </c>
      <c r="G147" s="1" t="s">
        <v>50</v>
      </c>
      <c r="H147" s="1" t="s">
        <v>51</v>
      </c>
      <c r="K147" s="2">
        <f t="shared" ref="K147:K151" si="48">SUM(N147,P147,R147,T147,V147,X147,Z147,AB147,AE147,AG147,AI147)</f>
        <v>7.17</v>
      </c>
      <c r="L147" s="2">
        <f t="shared" ref="L147:L151" si="49">SUM(M147,AD147,AK147,AM147,AO147,AQ147,AR147)</f>
        <v>0</v>
      </c>
      <c r="AG147" s="9">
        <v>7.17</v>
      </c>
      <c r="AH147" s="5">
        <v>7349.98</v>
      </c>
      <c r="AL147" s="5" t="str">
        <f t="shared" ref="AL147:AL150" si="50">IF(AK147&gt;0,AK147*$AL$1,"")</f>
        <v/>
      </c>
      <c r="AN147" s="5" t="str">
        <f t="shared" ref="AN147:AN150" si="51">IF(AM147&gt;0,AM147*$AN$1,"")</f>
        <v/>
      </c>
      <c r="AP147" s="5" t="str">
        <f t="shared" ref="AP147:AP150" si="52">IF(AO147&gt;0,AO147*$AP$1,"")</f>
        <v/>
      </c>
      <c r="AS147" s="5">
        <f t="shared" ref="AS147:AS151" si="53">SUM(O147,Q147,S147,U147,W147,Y147,AA147,AC147,AF147,AH147,AJ147)</f>
        <v>7349.98</v>
      </c>
      <c r="AT147" s="11">
        <f t="shared" ref="AT147:AT152" si="54">(AS147/$AS$153)*100</f>
        <v>0.34666479662966415</v>
      </c>
      <c r="AU147" s="5">
        <f t="shared" ref="AU147:AU150" si="55">(AT147/100)*$AU$1</f>
        <v>346.66479662966412</v>
      </c>
    </row>
    <row r="148" spans="1:47" x14ac:dyDescent="0.3">
      <c r="B148" s="1" t="s">
        <v>65</v>
      </c>
      <c r="C148" s="1" t="s">
        <v>221</v>
      </c>
      <c r="D148" s="1" t="s">
        <v>153</v>
      </c>
      <c r="G148" s="1" t="s">
        <v>50</v>
      </c>
      <c r="H148" s="1" t="s">
        <v>51</v>
      </c>
      <c r="K148" s="2">
        <f t="shared" si="48"/>
        <v>18.79</v>
      </c>
      <c r="L148" s="2">
        <f t="shared" si="49"/>
        <v>0</v>
      </c>
      <c r="AG148" s="9">
        <v>18.79</v>
      </c>
      <c r="AH148" s="5">
        <v>17089.439999999999</v>
      </c>
      <c r="AL148" s="5" t="str">
        <f t="shared" si="50"/>
        <v/>
      </c>
      <c r="AN148" s="5" t="str">
        <f t="shared" si="51"/>
        <v/>
      </c>
      <c r="AP148" s="5" t="str">
        <f t="shared" si="52"/>
        <v/>
      </c>
      <c r="AS148" s="5">
        <f t="shared" si="53"/>
        <v>17089.439999999999</v>
      </c>
      <c r="AT148" s="11">
        <f t="shared" si="54"/>
        <v>0.80603038948607297</v>
      </c>
      <c r="AU148" s="5">
        <f t="shared" si="55"/>
        <v>806.03038948607298</v>
      </c>
    </row>
    <row r="149" spans="1:47" x14ac:dyDescent="0.3">
      <c r="B149" s="1" t="s">
        <v>70</v>
      </c>
      <c r="C149" s="1" t="s">
        <v>221</v>
      </c>
      <c r="D149" s="1" t="s">
        <v>153</v>
      </c>
      <c r="G149" s="1" t="s">
        <v>50</v>
      </c>
      <c r="H149" s="1" t="s">
        <v>51</v>
      </c>
      <c r="K149" s="2">
        <f t="shared" si="48"/>
        <v>0.88</v>
      </c>
      <c r="L149" s="2">
        <f t="shared" si="49"/>
        <v>0</v>
      </c>
      <c r="AG149" s="9">
        <v>0.88</v>
      </c>
      <c r="AH149" s="5">
        <v>760.76</v>
      </c>
      <c r="AL149" s="5" t="str">
        <f t="shared" si="50"/>
        <v/>
      </c>
      <c r="AN149" s="5" t="str">
        <f t="shared" si="51"/>
        <v/>
      </c>
      <c r="AP149" s="5" t="str">
        <f t="shared" si="52"/>
        <v/>
      </c>
      <c r="AS149" s="5">
        <f t="shared" si="53"/>
        <v>760.76</v>
      </c>
      <c r="AT149" s="11">
        <f t="shared" si="54"/>
        <v>3.5881554872800106E-2</v>
      </c>
      <c r="AU149" s="5">
        <f t="shared" si="55"/>
        <v>35.881554872800102</v>
      </c>
    </row>
    <row r="150" spans="1:47" x14ac:dyDescent="0.3">
      <c r="B150" s="1" t="s">
        <v>72</v>
      </c>
      <c r="C150" s="1" t="s">
        <v>221</v>
      </c>
      <c r="D150" s="1" t="s">
        <v>153</v>
      </c>
      <c r="G150" s="1" t="s">
        <v>50</v>
      </c>
      <c r="H150" s="1" t="s">
        <v>51</v>
      </c>
      <c r="K150" s="2">
        <f t="shared" si="48"/>
        <v>22.25</v>
      </c>
      <c r="L150" s="2">
        <f t="shared" si="49"/>
        <v>0</v>
      </c>
      <c r="AG150" s="9">
        <v>22.25</v>
      </c>
      <c r="AH150" s="5">
        <v>20706.5</v>
      </c>
      <c r="AL150" s="5" t="str">
        <f t="shared" si="50"/>
        <v/>
      </c>
      <c r="AN150" s="5" t="str">
        <f t="shared" si="51"/>
        <v/>
      </c>
      <c r="AP150" s="5" t="str">
        <f t="shared" si="52"/>
        <v/>
      </c>
      <c r="AS150" s="5">
        <f t="shared" si="53"/>
        <v>20706.5</v>
      </c>
      <c r="AT150" s="11">
        <f t="shared" si="54"/>
        <v>0.97663049578531391</v>
      </c>
      <c r="AU150" s="5">
        <f t="shared" si="55"/>
        <v>976.63049578531388</v>
      </c>
    </row>
    <row r="151" spans="1:47" x14ac:dyDescent="0.3">
      <c r="B151" s="1" t="s">
        <v>78</v>
      </c>
      <c r="C151" s="1" t="s">
        <v>221</v>
      </c>
      <c r="D151" s="1" t="s">
        <v>153</v>
      </c>
      <c r="G151" s="1" t="s">
        <v>50</v>
      </c>
      <c r="H151" s="1" t="s">
        <v>51</v>
      </c>
      <c r="K151" s="2">
        <f t="shared" si="48"/>
        <v>1.67</v>
      </c>
      <c r="L151" s="2">
        <f t="shared" si="49"/>
        <v>0</v>
      </c>
      <c r="AG151" s="9">
        <v>1.67</v>
      </c>
      <c r="AH151" s="5">
        <v>1443.72</v>
      </c>
      <c r="AL151" s="5" t="str">
        <f t="shared" ref="AL151:AL152" si="56">IF(AK151&gt;0,AK151*$AL$1,"")</f>
        <v/>
      </c>
      <c r="AN151" s="5" t="str">
        <f t="shared" ref="AN151:AN152" si="57">IF(AM151&gt;0,AM151*$AN$1,"")</f>
        <v/>
      </c>
      <c r="AP151" s="5" t="str">
        <f t="shared" ref="AP151:AP152" si="58">IF(AO151&gt;0,AO151*$AP$1,"")</f>
        <v/>
      </c>
      <c r="AS151" s="5">
        <f t="shared" si="53"/>
        <v>1443.72</v>
      </c>
      <c r="AT151" s="11">
        <f t="shared" si="54"/>
        <v>6.8093641097006899E-2</v>
      </c>
      <c r="AU151" s="5">
        <f t="shared" ref="AU151:AU152" si="59">(AT151/100)*$AU$1</f>
        <v>68.093641097006895</v>
      </c>
    </row>
    <row r="152" spans="1:47" ht="15" thickBot="1" x14ac:dyDescent="0.35">
      <c r="B152" s="1" t="s">
        <v>79</v>
      </c>
      <c r="C152" s="1" t="s">
        <v>221</v>
      </c>
      <c r="D152" s="1" t="s">
        <v>153</v>
      </c>
      <c r="G152" s="1" t="s">
        <v>50</v>
      </c>
      <c r="H152" s="1" t="s">
        <v>51</v>
      </c>
      <c r="K152" s="2">
        <f t="shared" ref="K152" si="60">SUM(N152,P152,R152,T152,V152,X152,Z152,AB152,AE152,AG152,AI152)</f>
        <v>7.67</v>
      </c>
      <c r="L152" s="2">
        <f t="shared" ref="L152" si="61">SUM(M152,AD152,AK152,AM152,AO152,AQ152,AR152)</f>
        <v>0</v>
      </c>
      <c r="AG152" s="9">
        <v>7.67</v>
      </c>
      <c r="AH152" s="5">
        <v>7223.76</v>
      </c>
      <c r="AL152" s="5" t="str">
        <f t="shared" si="56"/>
        <v/>
      </c>
      <c r="AN152" s="5" t="str">
        <f t="shared" si="57"/>
        <v/>
      </c>
      <c r="AP152" s="5" t="str">
        <f t="shared" si="58"/>
        <v/>
      </c>
      <c r="AS152" s="5">
        <f t="shared" ref="AS152" si="62">SUM(O152,Q152,S152,U152,W152,Y152,AA152,AC152,AF152,AH152,AJ152)</f>
        <v>7223.76</v>
      </c>
      <c r="AT152" s="11">
        <f t="shared" si="54"/>
        <v>0.34071157898409282</v>
      </c>
      <c r="AU152" s="5">
        <f t="shared" si="59"/>
        <v>340.71157898409285</v>
      </c>
    </row>
    <row r="153" spans="1:47" ht="15" thickTop="1" x14ac:dyDescent="0.3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>
        <f t="shared" ref="K153:AU153" si="63">SUM(K3:K152)</f>
        <v>3213.1000000000013</v>
      </c>
      <c r="L153" s="20">
        <f t="shared" si="63"/>
        <v>77.57999999999997</v>
      </c>
      <c r="M153" s="21">
        <f t="shared" si="63"/>
        <v>25.19</v>
      </c>
      <c r="N153" s="22">
        <f t="shared" si="63"/>
        <v>150.44999999999996</v>
      </c>
      <c r="O153" s="23">
        <f t="shared" si="63"/>
        <v>249745.50000000003</v>
      </c>
      <c r="P153" s="24">
        <f t="shared" si="63"/>
        <v>906.79000000000019</v>
      </c>
      <c r="Q153" s="23">
        <f t="shared" si="63"/>
        <v>1032098.8329</v>
      </c>
      <c r="R153" s="25">
        <f t="shared" si="63"/>
        <v>1555.2499999999995</v>
      </c>
      <c r="S153" s="23">
        <f t="shared" si="63"/>
        <v>691173.35625000007</v>
      </c>
      <c r="T153" s="26">
        <f t="shared" si="63"/>
        <v>334.69</v>
      </c>
      <c r="U153" s="23">
        <f t="shared" si="63"/>
        <v>43610.316750000005</v>
      </c>
      <c r="V153" s="20">
        <f t="shared" si="63"/>
        <v>0</v>
      </c>
      <c r="W153" s="23">
        <f t="shared" si="63"/>
        <v>0</v>
      </c>
      <c r="X153" s="20">
        <f t="shared" si="63"/>
        <v>0</v>
      </c>
      <c r="Y153" s="23">
        <f t="shared" si="63"/>
        <v>0</v>
      </c>
      <c r="Z153" s="27">
        <f t="shared" si="63"/>
        <v>77.44</v>
      </c>
      <c r="AA153" s="23">
        <f t="shared" si="63"/>
        <v>3883.9331249999996</v>
      </c>
      <c r="AB153" s="28">
        <f t="shared" si="63"/>
        <v>82.97999999999999</v>
      </c>
      <c r="AC153" s="23">
        <f t="shared" si="63"/>
        <v>3752.4665000000014</v>
      </c>
      <c r="AD153" s="20">
        <f t="shared" si="63"/>
        <v>0</v>
      </c>
      <c r="AE153" s="20">
        <f t="shared" si="63"/>
        <v>0</v>
      </c>
      <c r="AF153" s="23">
        <f t="shared" si="63"/>
        <v>0</v>
      </c>
      <c r="AG153" s="27">
        <f t="shared" si="63"/>
        <v>105.5</v>
      </c>
      <c r="AH153" s="23">
        <f t="shared" si="63"/>
        <v>95933.569999999992</v>
      </c>
      <c r="AI153" s="20">
        <f t="shared" si="63"/>
        <v>0</v>
      </c>
      <c r="AJ153" s="23">
        <f t="shared" si="63"/>
        <v>0</v>
      </c>
      <c r="AK153" s="21">
        <f t="shared" si="63"/>
        <v>0.78000000000000014</v>
      </c>
      <c r="AL153" s="23">
        <f t="shared" si="63"/>
        <v>2224.404</v>
      </c>
      <c r="AM153" s="21">
        <f t="shared" si="63"/>
        <v>20.499999999999996</v>
      </c>
      <c r="AN153" s="23">
        <f t="shared" si="63"/>
        <v>97436.499999999985</v>
      </c>
      <c r="AO153" s="20">
        <f t="shared" si="63"/>
        <v>0</v>
      </c>
      <c r="AP153" s="23">
        <f t="shared" si="63"/>
        <v>0</v>
      </c>
      <c r="AQ153" s="20">
        <f t="shared" si="63"/>
        <v>31.11</v>
      </c>
      <c r="AR153" s="20">
        <f t="shared" si="63"/>
        <v>0</v>
      </c>
      <c r="AS153" s="23">
        <f t="shared" si="63"/>
        <v>2120197.9755250006</v>
      </c>
      <c r="AT153" s="20">
        <f t="shared" si="63"/>
        <v>99.999999999999957</v>
      </c>
      <c r="AU153" s="23">
        <f t="shared" si="63"/>
        <v>99999.999999999985</v>
      </c>
    </row>
    <row r="156" spans="1:47" x14ac:dyDescent="0.3">
      <c r="B156" s="29" t="s">
        <v>216</v>
      </c>
      <c r="C156" s="1">
        <f>SUM(K153,L153)</f>
        <v>3290.6800000000012</v>
      </c>
    </row>
  </sheetData>
  <autoFilter ref="A2:AU153" xr:uid="{00000000-0001-0000-0000-000000000000}"/>
  <conditionalFormatting sqref="I130:I137 I142:I152">
    <cfRule type="notContainsText" dxfId="5" priority="96" operator="notContains" text="#########">
      <formula>ISERROR(SEARCH("#########",I130))</formula>
    </cfRule>
  </conditionalFormatting>
  <conditionalFormatting sqref="J133">
    <cfRule type="notContainsText" dxfId="4" priority="173" operator="notContains" text="#########">
      <formula>ISERROR(SEARCH("#########",J133))</formula>
    </cfRule>
  </conditionalFormatting>
  <conditionalFormatting sqref="J136">
    <cfRule type="notContainsText" dxfId="3" priority="174" operator="notContains" text="#########">
      <formula>ISERROR(SEARCH("#########",J136))</formula>
    </cfRule>
  </conditionalFormatting>
  <conditionalFormatting sqref="J145">
    <cfRule type="notContainsText" dxfId="2" priority="175" operator="notContains" text="#########">
      <formula>ISERROR(SEARCH("#########",J145))</formula>
    </cfRule>
  </conditionalFormatting>
  <conditionalFormatting sqref="J147:J148">
    <cfRule type="notContainsText" dxfId="1" priority="136" operator="notContains" text="#########">
      <formula>ISERROR(SEARCH("#########",J147))</formula>
    </cfRule>
  </conditionalFormatting>
  <conditionalFormatting sqref="J150">
    <cfRule type="notContainsText" dxfId="0" priority="149" operator="notContains" text="#########">
      <formula>ISERROR(SEARCH("#########",J150))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5985EA-8F59-439A-8405-F3CFDA9EDB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21246-3313-4F3C-A75A-10299C935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Derek Ebertowski</cp:lastModifiedBy>
  <dcterms:created xsi:type="dcterms:W3CDTF">2023-08-21T19:57:32Z</dcterms:created>
  <dcterms:modified xsi:type="dcterms:W3CDTF">2024-01-15T18:30:16Z</dcterms:modified>
</cp:coreProperties>
</file>