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 Lat B/"/>
    </mc:Choice>
  </mc:AlternateContent>
  <xr:revisionPtr revIDLastSave="0" documentId="8_{1179220A-8B5D-41E0-9308-4680DD825EFF}" xr6:coauthVersionLast="47" xr6:coauthVersionMax="47" xr10:uidLastSave="{00000000-0000-0000-0000-000000000000}"/>
  <bookViews>
    <workbookView xWindow="4140" yWindow="2325" windowWidth="23040" windowHeight="9630" xr2:uid="{00000000-000D-0000-FFFF-FFFF00000000}"/>
  </bookViews>
  <sheets>
    <sheet name="Sheet1" sheetId="1" r:id="rId1"/>
  </sheets>
  <definedNames>
    <definedName name="_xlnm._FilterDatabase" localSheetId="0" hidden="1">Sheet1!$A$2:$AU$155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8" i="1" l="1"/>
  <c r="AN8" i="1"/>
  <c r="AL8" i="1"/>
  <c r="AP7" i="1"/>
  <c r="AN7" i="1"/>
  <c r="AL7" i="1"/>
  <c r="AR155" i="1"/>
  <c r="AQ155" i="1"/>
  <c r="AO155" i="1"/>
  <c r="AM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AS139" i="1"/>
  <c r="AP139" i="1"/>
  <c r="AN139" i="1"/>
  <c r="AL139" i="1"/>
  <c r="L139" i="1"/>
  <c r="K139" i="1"/>
  <c r="AS138" i="1"/>
  <c r="AP138" i="1"/>
  <c r="AN138" i="1"/>
  <c r="AL138" i="1"/>
  <c r="L138" i="1"/>
  <c r="K138" i="1"/>
  <c r="AS137" i="1"/>
  <c r="AP137" i="1"/>
  <c r="AL137" i="1"/>
  <c r="L137" i="1"/>
  <c r="K137" i="1"/>
  <c r="AS136" i="1"/>
  <c r="AP136" i="1"/>
  <c r="AL136" i="1"/>
  <c r="L136" i="1"/>
  <c r="K136" i="1"/>
  <c r="AS135" i="1"/>
  <c r="AP135" i="1"/>
  <c r="AN135" i="1"/>
  <c r="AL135" i="1"/>
  <c r="L135" i="1"/>
  <c r="K135" i="1"/>
  <c r="AS134" i="1"/>
  <c r="AP134" i="1"/>
  <c r="AN134" i="1"/>
  <c r="AL134" i="1"/>
  <c r="L134" i="1"/>
  <c r="K134" i="1"/>
  <c r="AS133" i="1"/>
  <c r="AP133" i="1"/>
  <c r="AN133" i="1"/>
  <c r="AL133" i="1"/>
  <c r="L133" i="1"/>
  <c r="K133" i="1"/>
  <c r="AS141" i="1"/>
  <c r="AP141" i="1"/>
  <c r="AN141" i="1"/>
  <c r="AL141" i="1"/>
  <c r="L141" i="1"/>
  <c r="K141" i="1"/>
  <c r="AS142" i="1"/>
  <c r="AP142" i="1"/>
  <c r="AN142" i="1"/>
  <c r="AL142" i="1"/>
  <c r="L142" i="1"/>
  <c r="K142" i="1"/>
  <c r="AS132" i="1"/>
  <c r="AP132" i="1"/>
  <c r="AN132" i="1"/>
  <c r="AL132" i="1"/>
  <c r="L132" i="1"/>
  <c r="K132" i="1"/>
  <c r="AS131" i="1"/>
  <c r="AP131" i="1"/>
  <c r="AN131" i="1"/>
  <c r="AL131" i="1"/>
  <c r="L131" i="1"/>
  <c r="K131" i="1"/>
  <c r="AS130" i="1"/>
  <c r="AP130" i="1"/>
  <c r="AN130" i="1"/>
  <c r="AL130" i="1"/>
  <c r="L130" i="1"/>
  <c r="K130" i="1"/>
  <c r="AS129" i="1"/>
  <c r="AP129" i="1"/>
  <c r="AN129" i="1"/>
  <c r="AL129" i="1"/>
  <c r="L129" i="1"/>
  <c r="K129" i="1"/>
  <c r="AS128" i="1"/>
  <c r="AP128" i="1"/>
  <c r="AN128" i="1"/>
  <c r="AL128" i="1"/>
  <c r="L128" i="1"/>
  <c r="K128" i="1"/>
  <c r="AS127" i="1"/>
  <c r="AP127" i="1"/>
  <c r="AN127" i="1"/>
  <c r="AL127" i="1"/>
  <c r="L127" i="1"/>
  <c r="K127" i="1"/>
  <c r="AS126" i="1"/>
  <c r="AP126" i="1"/>
  <c r="AN126" i="1"/>
  <c r="AL126" i="1"/>
  <c r="L126" i="1"/>
  <c r="K126" i="1"/>
  <c r="AS125" i="1"/>
  <c r="AP125" i="1"/>
  <c r="AN125" i="1"/>
  <c r="AL125" i="1"/>
  <c r="L125" i="1"/>
  <c r="K125" i="1"/>
  <c r="AS124" i="1"/>
  <c r="AP124" i="1"/>
  <c r="AN124" i="1"/>
  <c r="AL124" i="1"/>
  <c r="L124" i="1"/>
  <c r="K124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AS119" i="1"/>
  <c r="AP119" i="1"/>
  <c r="AN119" i="1"/>
  <c r="AL119" i="1"/>
  <c r="L119" i="1"/>
  <c r="K119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6" i="1"/>
  <c r="AP116" i="1"/>
  <c r="AN116" i="1"/>
  <c r="AL116" i="1"/>
  <c r="L116" i="1"/>
  <c r="K116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3" i="1"/>
  <c r="AP113" i="1"/>
  <c r="AN113" i="1"/>
  <c r="AL113" i="1"/>
  <c r="L113" i="1"/>
  <c r="K113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149" i="1"/>
  <c r="AP149" i="1"/>
  <c r="AN149" i="1"/>
  <c r="AL149" i="1"/>
  <c r="L149" i="1"/>
  <c r="K149" i="1"/>
  <c r="AS148" i="1"/>
  <c r="AP148" i="1"/>
  <c r="AN148" i="1"/>
  <c r="AL148" i="1"/>
  <c r="L148" i="1"/>
  <c r="K148" i="1"/>
  <c r="AS154" i="1"/>
  <c r="AP154" i="1"/>
  <c r="AN154" i="1"/>
  <c r="AL154" i="1"/>
  <c r="L154" i="1"/>
  <c r="K15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44" i="1"/>
  <c r="AP144" i="1"/>
  <c r="AN144" i="1"/>
  <c r="AL144" i="1"/>
  <c r="L144" i="1"/>
  <c r="K144" i="1"/>
  <c r="AS147" i="1"/>
  <c r="AP147" i="1"/>
  <c r="AN147" i="1"/>
  <c r="AL147" i="1"/>
  <c r="L147" i="1"/>
  <c r="K147" i="1"/>
  <c r="AS146" i="1"/>
  <c r="AP146" i="1"/>
  <c r="AN146" i="1"/>
  <c r="AL146" i="1"/>
  <c r="L146" i="1"/>
  <c r="K146" i="1"/>
  <c r="AS153" i="1"/>
  <c r="AP153" i="1"/>
  <c r="AN153" i="1"/>
  <c r="AL153" i="1"/>
  <c r="L153" i="1"/>
  <c r="K153" i="1"/>
  <c r="AS152" i="1"/>
  <c r="AP152" i="1"/>
  <c r="AN152" i="1"/>
  <c r="AL152" i="1"/>
  <c r="L152" i="1"/>
  <c r="K152" i="1"/>
  <c r="AS151" i="1"/>
  <c r="AP151" i="1"/>
  <c r="AN151" i="1"/>
  <c r="AL151" i="1"/>
  <c r="L151" i="1"/>
  <c r="K151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L8" i="1"/>
  <c r="K8" i="1"/>
  <c r="AS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155" i="1" l="1"/>
  <c r="AT146" i="1" s="1"/>
  <c r="AU146" i="1" s="1"/>
  <c r="AN155" i="1"/>
  <c r="AP155" i="1"/>
  <c r="K155" i="1"/>
  <c r="L155" i="1"/>
  <c r="AL155" i="1"/>
  <c r="AT96" i="1" l="1"/>
  <c r="AU96" i="1" s="1"/>
  <c r="AT58" i="1"/>
  <c r="AU58" i="1" s="1"/>
  <c r="AT44" i="1"/>
  <c r="AU44" i="1" s="1"/>
  <c r="AT112" i="1"/>
  <c r="AU112" i="1" s="1"/>
  <c r="AT25" i="1"/>
  <c r="AU25" i="1" s="1"/>
  <c r="AT50" i="1"/>
  <c r="AU50" i="1" s="1"/>
  <c r="AT20" i="1"/>
  <c r="AU20" i="1" s="1"/>
  <c r="AT114" i="1"/>
  <c r="AU114" i="1" s="1"/>
  <c r="AT87" i="1"/>
  <c r="AU87" i="1" s="1"/>
  <c r="AT12" i="1"/>
  <c r="AU12" i="1" s="1"/>
  <c r="AT152" i="1"/>
  <c r="AU152" i="1" s="1"/>
  <c r="AT52" i="1"/>
  <c r="AU52" i="1" s="1"/>
  <c r="AT100" i="1"/>
  <c r="AU100" i="1" s="1"/>
  <c r="AT132" i="1"/>
  <c r="AU132" i="1" s="1"/>
  <c r="AT153" i="1"/>
  <c r="AU153" i="1" s="1"/>
  <c r="AT29" i="1"/>
  <c r="AU29" i="1" s="1"/>
  <c r="AT109" i="1"/>
  <c r="AU109" i="1" s="1"/>
  <c r="AT40" i="1"/>
  <c r="AU40" i="1" s="1"/>
  <c r="AT35" i="1"/>
  <c r="AU35" i="1" s="1"/>
  <c r="AT115" i="1"/>
  <c r="AU115" i="1" s="1"/>
  <c r="AT81" i="1"/>
  <c r="AU81" i="1" s="1"/>
  <c r="AT125" i="1"/>
  <c r="AU125" i="1" s="1"/>
  <c r="AT13" i="1"/>
  <c r="AU13" i="1" s="1"/>
  <c r="AT8" i="1"/>
  <c r="AU8" i="1" s="1"/>
  <c r="AT135" i="1"/>
  <c r="AU135" i="1" s="1"/>
  <c r="AT57" i="1"/>
  <c r="AU57" i="1" s="1"/>
  <c r="AT74" i="1"/>
  <c r="AU74" i="1" s="1"/>
  <c r="AT121" i="1"/>
  <c r="AU121" i="1" s="1"/>
  <c r="AT71" i="1"/>
  <c r="AU71" i="1" s="1"/>
  <c r="AT126" i="1"/>
  <c r="AU126" i="1" s="1"/>
  <c r="AT141" i="1"/>
  <c r="AU141" i="1" s="1"/>
  <c r="AT108" i="1"/>
  <c r="AU108" i="1" s="1"/>
  <c r="AT68" i="1"/>
  <c r="AU68" i="1" s="1"/>
  <c r="AT37" i="1"/>
  <c r="AU37" i="1" s="1"/>
  <c r="AT147" i="1"/>
  <c r="AU147" i="1" s="1"/>
  <c r="AT124" i="1"/>
  <c r="AU124" i="1" s="1"/>
  <c r="AT84" i="1"/>
  <c r="AU84" i="1" s="1"/>
  <c r="AT54" i="1"/>
  <c r="AU54" i="1" s="1"/>
  <c r="AT136" i="1"/>
  <c r="AU136" i="1" s="1"/>
  <c r="AT23" i="1"/>
  <c r="AU23" i="1" s="1"/>
  <c r="AT149" i="1"/>
  <c r="AU149" i="1" s="1"/>
  <c r="AT55" i="1"/>
  <c r="AU55" i="1" s="1"/>
  <c r="AT139" i="1"/>
  <c r="AU139" i="1" s="1"/>
  <c r="AT64" i="1"/>
  <c r="AU64" i="1" s="1"/>
  <c r="AT7" i="1"/>
  <c r="AU7" i="1" s="1"/>
  <c r="AT131" i="1"/>
  <c r="AU131" i="1" s="1"/>
  <c r="AT102" i="1"/>
  <c r="AU102" i="1" s="1"/>
  <c r="AT93" i="1"/>
  <c r="AU93" i="1" s="1"/>
  <c r="AT63" i="1"/>
  <c r="AU63" i="1" s="1"/>
  <c r="AT31" i="1"/>
  <c r="AU31" i="1" s="1"/>
  <c r="AT120" i="1"/>
  <c r="AU120" i="1" s="1"/>
  <c r="AT78" i="1"/>
  <c r="AU78" i="1" s="1"/>
  <c r="AT18" i="1"/>
  <c r="AU18" i="1" s="1"/>
  <c r="AT85" i="1"/>
  <c r="AU85" i="1" s="1"/>
  <c r="AT122" i="1"/>
  <c r="AU122" i="1" s="1"/>
  <c r="AT61" i="1"/>
  <c r="AU61" i="1" s="1"/>
  <c r="AT154" i="1"/>
  <c r="AU154" i="1" s="1"/>
  <c r="AT129" i="1"/>
  <c r="AU129" i="1" s="1"/>
  <c r="AT46" i="1"/>
  <c r="AU46" i="1" s="1"/>
  <c r="AT6" i="1"/>
  <c r="AU6" i="1" s="1"/>
  <c r="AT5" i="1"/>
  <c r="AU5" i="1" s="1"/>
  <c r="AT117" i="1"/>
  <c r="AU117" i="1" s="1"/>
  <c r="AT76" i="1"/>
  <c r="AU76" i="1" s="1"/>
  <c r="AT48" i="1"/>
  <c r="AU48" i="1" s="1"/>
  <c r="AT15" i="1"/>
  <c r="AU15" i="1" s="1"/>
  <c r="AT105" i="1"/>
  <c r="AU105" i="1" s="1"/>
  <c r="AT34" i="1"/>
  <c r="AU34" i="1" s="1"/>
  <c r="AT26" i="1"/>
  <c r="AU26" i="1" s="1"/>
  <c r="AT133" i="1"/>
  <c r="AU133" i="1" s="1"/>
  <c r="AT79" i="1"/>
  <c r="AU79" i="1" s="1"/>
  <c r="AT118" i="1"/>
  <c r="AU118" i="1" s="1"/>
  <c r="AT32" i="1"/>
  <c r="AU32" i="1" s="1"/>
  <c r="AT91" i="1"/>
  <c r="AU91" i="1" s="1"/>
  <c r="AT138" i="1"/>
  <c r="AU138" i="1" s="1"/>
  <c r="AT111" i="1"/>
  <c r="AU111" i="1" s="1"/>
  <c r="AT72" i="1"/>
  <c r="AU72" i="1" s="1"/>
  <c r="AT43" i="1"/>
  <c r="AU43" i="1" s="1"/>
  <c r="AT128" i="1"/>
  <c r="AU128" i="1" s="1"/>
  <c r="AT99" i="1"/>
  <c r="AU99" i="1" s="1"/>
  <c r="AT90" i="1"/>
  <c r="AU90" i="1" s="1"/>
  <c r="AT60" i="1"/>
  <c r="AU60" i="1" s="1"/>
  <c r="AT28" i="1"/>
  <c r="AU28" i="1" s="1"/>
  <c r="AT94" i="1"/>
  <c r="AU94" i="1" s="1"/>
  <c r="AT82" i="1"/>
  <c r="AU82" i="1" s="1"/>
  <c r="AT49" i="1"/>
  <c r="AU49" i="1" s="1"/>
  <c r="AT103" i="1"/>
  <c r="AU103" i="1" s="1"/>
  <c r="AT151" i="1"/>
  <c r="AU151" i="1" s="1"/>
  <c r="AT66" i="1"/>
  <c r="AU66" i="1" s="1"/>
  <c r="AT73" i="1"/>
  <c r="AU73" i="1" s="1"/>
  <c r="AT38" i="1"/>
  <c r="AU38" i="1" s="1"/>
  <c r="AT97" i="1"/>
  <c r="AU97" i="1" s="1"/>
  <c r="AT3" i="1"/>
  <c r="AT69" i="1"/>
  <c r="AU69" i="1" s="1"/>
  <c r="AT10" i="1"/>
  <c r="AU10" i="1" s="1"/>
  <c r="AT137" i="1"/>
  <c r="AU137" i="1" s="1"/>
  <c r="AT130" i="1"/>
  <c r="AU130" i="1" s="1"/>
  <c r="AT116" i="1"/>
  <c r="AU116" i="1" s="1"/>
  <c r="AT110" i="1"/>
  <c r="AU110" i="1" s="1"/>
  <c r="AT107" i="1"/>
  <c r="AU107" i="1" s="1"/>
  <c r="AT101" i="1"/>
  <c r="AU101" i="1" s="1"/>
  <c r="AT95" i="1"/>
  <c r="AU95" i="1" s="1"/>
  <c r="AT148" i="1"/>
  <c r="AU148" i="1" s="1"/>
  <c r="AT92" i="1"/>
  <c r="AU92" i="1" s="1"/>
  <c r="AT86" i="1"/>
  <c r="AU86" i="1" s="1"/>
  <c r="AT80" i="1"/>
  <c r="AU80" i="1" s="1"/>
  <c r="AT75" i="1"/>
  <c r="AU75" i="1" s="1"/>
  <c r="AT134" i="1"/>
  <c r="AU134" i="1" s="1"/>
  <c r="AT142" i="1"/>
  <c r="AU142" i="1" s="1"/>
  <c r="AT127" i="1"/>
  <c r="AU127" i="1" s="1"/>
  <c r="AT123" i="1"/>
  <c r="AU123" i="1" s="1"/>
  <c r="AT119" i="1"/>
  <c r="AU119" i="1" s="1"/>
  <c r="AT113" i="1"/>
  <c r="AU113" i="1" s="1"/>
  <c r="AT104" i="1"/>
  <c r="AU104" i="1" s="1"/>
  <c r="AT98" i="1"/>
  <c r="AU98" i="1" s="1"/>
  <c r="AT89" i="1"/>
  <c r="AU89" i="1" s="1"/>
  <c r="AT83" i="1"/>
  <c r="AU83" i="1" s="1"/>
  <c r="AT77" i="1"/>
  <c r="AU77" i="1" s="1"/>
  <c r="AT70" i="1"/>
  <c r="AU70" i="1" s="1"/>
  <c r="AT65" i="1"/>
  <c r="AU65" i="1" s="1"/>
  <c r="AT59" i="1"/>
  <c r="AU59" i="1" s="1"/>
  <c r="AT53" i="1"/>
  <c r="AU53" i="1" s="1"/>
  <c r="AT62" i="1"/>
  <c r="AU62" i="1" s="1"/>
  <c r="AT51" i="1"/>
  <c r="AU51" i="1" s="1"/>
  <c r="AT42" i="1"/>
  <c r="AU42" i="1" s="1"/>
  <c r="AT67" i="1"/>
  <c r="AU67" i="1" s="1"/>
  <c r="AT56" i="1"/>
  <c r="AU56" i="1" s="1"/>
  <c r="AT47" i="1"/>
  <c r="AU47" i="1" s="1"/>
  <c r="AT39" i="1"/>
  <c r="AU39" i="1" s="1"/>
  <c r="AT30" i="1"/>
  <c r="AU30" i="1" s="1"/>
  <c r="AT22" i="1"/>
  <c r="AU22" i="1" s="1"/>
  <c r="AT14" i="1"/>
  <c r="AU14" i="1" s="1"/>
  <c r="AT36" i="1"/>
  <c r="AU36" i="1" s="1"/>
  <c r="AT27" i="1"/>
  <c r="AU27" i="1" s="1"/>
  <c r="AT24" i="1"/>
  <c r="AU24" i="1" s="1"/>
  <c r="AT144" i="1"/>
  <c r="AU144" i="1" s="1"/>
  <c r="AT45" i="1"/>
  <c r="AU45" i="1" s="1"/>
  <c r="AT19" i="1"/>
  <c r="AU19" i="1" s="1"/>
  <c r="AT11" i="1"/>
  <c r="AU11" i="1" s="1"/>
  <c r="AT33" i="1"/>
  <c r="AU33" i="1" s="1"/>
  <c r="AT17" i="1"/>
  <c r="AU17" i="1" s="1"/>
  <c r="AT41" i="1"/>
  <c r="AU41" i="1" s="1"/>
  <c r="AT4" i="1"/>
  <c r="AU4" i="1" s="1"/>
  <c r="AT9" i="1"/>
  <c r="AU9" i="1" s="1"/>
  <c r="C158" i="1"/>
  <c r="AT106" i="1"/>
  <c r="AU106" i="1" s="1"/>
  <c r="AT21" i="1"/>
  <c r="AU21" i="1" s="1"/>
  <c r="AT88" i="1"/>
  <c r="AU88" i="1" s="1"/>
  <c r="AT16" i="1"/>
  <c r="AU16" i="1" s="1"/>
  <c r="AT155" i="1" l="1"/>
  <c r="AU3" i="1"/>
  <c r="AU155" i="1" s="1"/>
</calcChain>
</file>

<file path=xl/sharedStrings.xml><?xml version="1.0" encoding="utf-8"?>
<sst xmlns="http://schemas.openxmlformats.org/spreadsheetml/2006/main" count="1181" uniqueCount="241">
  <si>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</si>
  <si>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</si>
  <si>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</si>
  <si>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</si>
  <si>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</si>
  <si>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</si>
  <si>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</si>
  <si>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</si>
  <si>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</si>
  <si>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</si>
  <si>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</si>
  <si>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</si>
  <si>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</si>
  <si>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</si>
  <si>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</si>
  <si>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</si>
  <si>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</si>
  <si>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</si>
  <si>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</si>
  <si>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</si>
  <si>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</si>
  <si>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</si>
  <si>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</si>
  <si>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</si>
  <si>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</si>
  <si>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</si>
  <si>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</si>
  <si>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</si>
  <si>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</si>
  <si>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</si>
  <si>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</si>
  <si>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</si>
  <si>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</si>
  <si>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</si>
  <si>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</si>
  <si>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</si>
  <si>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</si>
  <si>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</si>
  <si>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</si>
  <si>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</si>
  <si>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</si>
  <si>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</si>
  <si>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</si>
  <si>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</si>
  <si>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</si>
  <si>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</si>
  <si>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</si>
  <si>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</si>
  <si>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</si>
  <si>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NENE</t>
  </si>
  <si>
    <t>10</t>
  </si>
  <si>
    <t>116</t>
  </si>
  <si>
    <t>043</t>
  </si>
  <si>
    <t>SENE</t>
  </si>
  <si>
    <t>08-0170-000</t>
  </si>
  <si>
    <t>STRATMOEN, PHILIP</t>
  </si>
  <si>
    <t>690 S MOODY RD</t>
  </si>
  <si>
    <t>ST CROIX FALLS, WI 54024</t>
  </si>
  <si>
    <t>NWSW</t>
  </si>
  <si>
    <t>30</t>
  </si>
  <si>
    <t>117</t>
  </si>
  <si>
    <t>042</t>
  </si>
  <si>
    <t>NESW</t>
  </si>
  <si>
    <t>08-0172-000</t>
  </si>
  <si>
    <t>ROISEN, J&amp;S IRR TRT &amp; DARRINGTON, K</t>
  </si>
  <si>
    <t>1059 PINE ST, APT 502</t>
  </si>
  <si>
    <t>DAWSON, MN 56232</t>
  </si>
  <si>
    <t>SWSW</t>
  </si>
  <si>
    <t>08-0172-010</t>
  </si>
  <si>
    <t>IRELAND, HANK</t>
  </si>
  <si>
    <t>3310 170TH ST</t>
  </si>
  <si>
    <t>BOYD, MN 56218</t>
  </si>
  <si>
    <t>08-0173-000</t>
  </si>
  <si>
    <t>NWNW</t>
  </si>
  <si>
    <t>31</t>
  </si>
  <si>
    <t>08-0173-010</t>
  </si>
  <si>
    <t>140TH ST</t>
  </si>
  <si>
    <t>SWSE</t>
  </si>
  <si>
    <t>SESE</t>
  </si>
  <si>
    <t>NWNE</t>
  </si>
  <si>
    <t>150TH ST</t>
  </si>
  <si>
    <t>01</t>
  </si>
  <si>
    <t>02</t>
  </si>
  <si>
    <t>SESW</t>
  </si>
  <si>
    <t>03</t>
  </si>
  <si>
    <t>11</t>
  </si>
  <si>
    <t>NENW</t>
  </si>
  <si>
    <t>12</t>
  </si>
  <si>
    <t>160TH ST</t>
  </si>
  <si>
    <t>34</t>
  </si>
  <si>
    <t>35</t>
  </si>
  <si>
    <t>170TH ST</t>
  </si>
  <si>
    <t>25</t>
  </si>
  <si>
    <t>26</t>
  </si>
  <si>
    <t>36</t>
  </si>
  <si>
    <t>30-0001-000</t>
  </si>
  <si>
    <t>STORLIEN, MARK &amp; MARTINEZ, FLORINDA</t>
  </si>
  <si>
    <t>3271 160TH ST</t>
  </si>
  <si>
    <t>BOYD MN 56218</t>
  </si>
  <si>
    <t>30-0001-010</t>
  </si>
  <si>
    <t>THOMPSON, JEFFREY &amp; ARDYCE REV TRTS</t>
  </si>
  <si>
    <t>3279 160TH ST</t>
  </si>
  <si>
    <t>SWNW</t>
  </si>
  <si>
    <t>30-0001-020</t>
  </si>
  <si>
    <t>THOMPSON, JEFFREY L REV TRUST</t>
  </si>
  <si>
    <t>30-0005-000</t>
  </si>
  <si>
    <t>ERICKSON, WAYNE &amp; KAREN</t>
  </si>
  <si>
    <t>2249 391ST AVE</t>
  </si>
  <si>
    <t>MONTEVIDEO, MN 56265</t>
  </si>
  <si>
    <t>SENW</t>
  </si>
  <si>
    <t>30-0006-000</t>
  </si>
  <si>
    <t>STRATMOEN, ROGER FAMILY TRUST</t>
  </si>
  <si>
    <t>PO BOX 699</t>
  </si>
  <si>
    <t>NWSE</t>
  </si>
  <si>
    <t>SWNE</t>
  </si>
  <si>
    <t>NESE</t>
  </si>
  <si>
    <t>30-0006-010</t>
  </si>
  <si>
    <t>KITTELSON, NICHOLAS</t>
  </si>
  <si>
    <t>3169 160TH ST</t>
  </si>
  <si>
    <t>DAWSON MN 56232</t>
  </si>
  <si>
    <t>30-0006-020</t>
  </si>
  <si>
    <t>MALECEK, JEROME &amp; LISA</t>
  </si>
  <si>
    <t>3038 180TH ST</t>
  </si>
  <si>
    <t>30-0007-000</t>
  </si>
  <si>
    <t>MORK, AUSTIN &amp; MILES, KIMBERLY</t>
  </si>
  <si>
    <t>2859 186TH ST</t>
  </si>
  <si>
    <t>30-0007-010</t>
  </si>
  <si>
    <t>CRAIGMILE, DAVID &amp; PATRICIA</t>
  </si>
  <si>
    <t>3600 140TH ST</t>
  </si>
  <si>
    <t>30-0008-000</t>
  </si>
  <si>
    <t>FJOSEIDE, LARRY</t>
  </si>
  <si>
    <t>3014 150TH ST</t>
  </si>
  <si>
    <t>30-0008-010</t>
  </si>
  <si>
    <t>BEATTIE, AUSTIN M &amp; LEXCY D</t>
  </si>
  <si>
    <t>1528 315TH AVE</t>
  </si>
  <si>
    <t>30-0008-020</t>
  </si>
  <si>
    <t>TRAEN, BRENT ALLEN &amp; DANIELLE</t>
  </si>
  <si>
    <t>3220 150TH ST</t>
  </si>
  <si>
    <t>30-0009-000</t>
  </si>
  <si>
    <t>STRATMOEN, BEVERLY FAMILY TRUST</t>
  </si>
  <si>
    <t>30-0010-000</t>
  </si>
  <si>
    <t>MCJ LLC</t>
  </si>
  <si>
    <t>1469 315TH AVE</t>
  </si>
  <si>
    <t>30-0010-010</t>
  </si>
  <si>
    <t>30-0010-020</t>
  </si>
  <si>
    <t>KERKAERT, RICHARD &amp; GLORIA</t>
  </si>
  <si>
    <t>1531 315TH AVE</t>
  </si>
  <si>
    <t>30-0040-000</t>
  </si>
  <si>
    <t>MAMER, JASON &amp; LEANN</t>
  </si>
  <si>
    <t>1414 305TH AVENUE</t>
  </si>
  <si>
    <t>30-0042-000</t>
  </si>
  <si>
    <t>SWENSON, B &amp; ZASTROW-SWENSON, J PTR</t>
  </si>
  <si>
    <t>46824 SOUTH DAKOTA HWY 34</t>
  </si>
  <si>
    <t>COLMAN SD 57107</t>
  </si>
  <si>
    <t>30-0043-000</t>
  </si>
  <si>
    <t>TUCHOLKE, GREGG &amp; TERRI</t>
  </si>
  <si>
    <t>3148 140TH ST</t>
  </si>
  <si>
    <t>30-0043-010</t>
  </si>
  <si>
    <t>30-0044-000</t>
  </si>
  <si>
    <t>SIMONSON, DALE</t>
  </si>
  <si>
    <t>46290 ARTHUR DRIVE</t>
  </si>
  <si>
    <t>CLEVELAND, MN 56017</t>
  </si>
  <si>
    <t>30-0045-000</t>
  </si>
  <si>
    <t>30-0045-010</t>
  </si>
  <si>
    <t>NYGAARD, BENJAMIN</t>
  </si>
  <si>
    <t>3215 150TH ST</t>
  </si>
  <si>
    <t>30-0045-020</t>
  </si>
  <si>
    <t>PRELLWITZ, BARBARA</t>
  </si>
  <si>
    <t>1340 TIMBER LN SW</t>
  </si>
  <si>
    <t>GARFIELD MN 56332</t>
  </si>
  <si>
    <t>30-0046-000</t>
  </si>
  <si>
    <t>30-0047-000</t>
  </si>
  <si>
    <t>MILLER, BONIETA  REV TRUST</t>
  </si>
  <si>
    <t>737 HACKBERRY ST</t>
  </si>
  <si>
    <t>30-0048-000</t>
  </si>
  <si>
    <t>NELSON, RHONDA</t>
  </si>
  <si>
    <t>1422 315TH AVE</t>
  </si>
  <si>
    <t>30-0050-000</t>
  </si>
  <si>
    <t>MORK, CHRISTOPHER &amp; PATTI RLT(S)</t>
  </si>
  <si>
    <t>2980 150TH ST</t>
  </si>
  <si>
    <t>30-0050-010</t>
  </si>
  <si>
    <t>SCHREMPP, THOMAS &amp; TRACI</t>
  </si>
  <si>
    <t>PO BOX 121</t>
  </si>
  <si>
    <t>VICTORIA, MN 55386</t>
  </si>
  <si>
    <t>30-0051-010</t>
  </si>
  <si>
    <t>CHRISTOPHER, ADAM P</t>
  </si>
  <si>
    <t>1471 325TH AVE</t>
  </si>
  <si>
    <t>30-0052-020</t>
  </si>
  <si>
    <t>MILLER, ADAM J. &amp; STACY V.</t>
  </si>
  <si>
    <t>1174 295TH AVE</t>
  </si>
  <si>
    <t>30-0052-050</t>
  </si>
  <si>
    <t>THOMPSON, MICHAEL A. REV LIV TRUST</t>
  </si>
  <si>
    <t>30-0067-000</t>
  </si>
  <si>
    <t>ROBERTSON FARM, FLP</t>
  </si>
  <si>
    <t>1187 265TH AVE</t>
  </si>
  <si>
    <t>315TH AVE</t>
  </si>
  <si>
    <t>321ST AVE</t>
  </si>
  <si>
    <t>38-0153-000</t>
  </si>
  <si>
    <t>38-0154-000</t>
  </si>
  <si>
    <t>CLARK, CONNIE LIVING TRUST</t>
  </si>
  <si>
    <t>6921 ROBERT DIXON DR</t>
  </si>
  <si>
    <t>AUSTIN, TX 78749</t>
  </si>
  <si>
    <t>38-0154-020</t>
  </si>
  <si>
    <t>BOTHUN, MICHAEL L.</t>
  </si>
  <si>
    <t>162 4TH ST</t>
  </si>
  <si>
    <t>38-0155-000</t>
  </si>
  <si>
    <t>38-0158-000</t>
  </si>
  <si>
    <t>38-0200-000</t>
  </si>
  <si>
    <t>FJOSEIDE, LARRY W</t>
  </si>
  <si>
    <t>3014 150TH STREET</t>
  </si>
  <si>
    <t>38-0204-000</t>
  </si>
  <si>
    <t>STUMM, ROBERT J.</t>
  </si>
  <si>
    <t>1270 LARPENTUER AVE W APT 116</t>
  </si>
  <si>
    <t>ST PAUL MN 55113</t>
  </si>
  <si>
    <t>38-0205-000</t>
  </si>
  <si>
    <t>38-0206-000</t>
  </si>
  <si>
    <t>SCHUTTE FAMILY FARMS, INC</t>
  </si>
  <si>
    <t>3032 120TH ST</t>
  </si>
  <si>
    <t>38-0207-000</t>
  </si>
  <si>
    <t>SCHUELKE FAMILY REVOCABLE LT</t>
  </si>
  <si>
    <t>1628 331ST AVE</t>
  </si>
  <si>
    <t>38-0208-000</t>
  </si>
  <si>
    <t>38-0209-000</t>
  </si>
  <si>
    <t>CR 27</t>
  </si>
  <si>
    <t>CR 8</t>
  </si>
  <si>
    <t>TOTAL WATERSHED ACRES:</t>
  </si>
  <si>
    <t>LAC QUI PARLE CTY RDS</t>
  </si>
  <si>
    <t>BAXTER TWP RDS</t>
  </si>
  <si>
    <t>RIVERSIDE TWP RDS</t>
  </si>
  <si>
    <t>MAXWELL TWP RDS</t>
  </si>
  <si>
    <t>422 5TH AVENUE SUITE 301</t>
  </si>
  <si>
    <t>MADISON MN 56256</t>
  </si>
  <si>
    <t>BAXTER TWP, C/O JEFFREY JOHNSON 2195 361ST AVE</t>
  </si>
  <si>
    <t>MONTEVIDEO MN 56265</t>
  </si>
  <si>
    <t>RIVERSIDE TWP, C/O LISA MALECEK 3038 180TH ST</t>
  </si>
  <si>
    <t>MAXWELL TWP, C/O KARLA PERKINS 3089 130TH ST</t>
  </si>
  <si>
    <t>BURLINGTON NORTHERN SANTA FE</t>
  </si>
  <si>
    <t>RAILROAD</t>
  </si>
  <si>
    <t>PO BOX 961089</t>
  </si>
  <si>
    <t>FORT WORTH, TX 76161-0089</t>
  </si>
  <si>
    <t>30-0044-010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</si>
</sst>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42.710937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0" width="17.7109375" style="2" hidden="1" customWidth="1"/>
    <col min="31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3" width="17.7109375" style="2" customWidth="1"/>
    <col min="44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2964.6</v>
      </c>
      <c r="AN1" s="5">
        <v>4941</v>
      </c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240</v>
      </c>
      <c r="B3" s="1" t="s">
        <v>191</v>
      </c>
      <c r="C3" s="1" t="s">
        <v>142</v>
      </c>
      <c r="D3" s="1" t="s">
        <v>119</v>
      </c>
      <c r="E3" s="1" t="s">
        <v>49</v>
      </c>
      <c r="F3" s="1" t="s">
        <v>50</v>
      </c>
      <c r="G3" s="1" t="s">
        <v>51</v>
      </c>
      <c r="H3" s="1" t="s">
        <v>52</v>
      </c>
      <c r="J3" s="2">
        <v>1.6</v>
      </c>
      <c r="K3" s="2">
        <f t="shared" ref="K3:K29" si="0">SUM(N3,P3,R3,T3,V3,X3,Z3,AB3,AE3,AG3,AI3)</f>
        <v>1.6</v>
      </c>
      <c r="L3" s="2">
        <f t="shared" ref="L3:L29" si="1">SUM(M3,AD3,AK3,AM3,AO3,AQ3,AR3)</f>
        <v>0</v>
      </c>
      <c r="Z3" s="9">
        <v>0.06</v>
      </c>
      <c r="AA3" s="5">
        <v>3.798</v>
      </c>
      <c r="AB3" s="10">
        <v>1.54</v>
      </c>
      <c r="AC3" s="5">
        <v>87.731875000000002</v>
      </c>
      <c r="AL3" s="5" t="str">
        <f t="shared" ref="AL3:AL29" si="2">IF(AK3&gt;0,AK3*$AL$1,"")</f>
        <v/>
      </c>
      <c r="AN3" s="5" t="str">
        <f t="shared" ref="AN3:AN29" si="3">IF(AM3&gt;0,AM3*$AN$1,"")</f>
        <v/>
      </c>
      <c r="AP3" s="5" t="str">
        <f t="shared" ref="AP3:AP29" si="4">IF(AO3&gt;0,AO3*$AP$1,"")</f>
        <v/>
      </c>
      <c r="AS3" s="5">
        <f t="shared" ref="AS3:AS29" si="5">SUM(O3,Q3,S3,U3,W3,Y3,AA3,AC3,AF3,AH3,AJ3)</f>
        <v>91.529875000000004</v>
      </c>
      <c r="AT3" s="11">
        <f t="shared" ref="AT3:AT34" si="6">(AS3/$AS$155)*100</f>
        <v>4.4233774316023086E-3</v>
      </c>
      <c r="AU3" s="5">
        <f t="shared" ref="AU3:AU29" si="7">(AT3/100)*$AU$1</f>
        <v>4.4233774316023089</v>
      </c>
    </row>
    <row r="4" spans="1:47" x14ac:dyDescent="0.25">
      <c r="A4" s="1" t="s">
        <v>240</v>
      </c>
      <c r="B4" s="1" t="s">
        <v>191</v>
      </c>
      <c r="C4" s="1" t="s">
        <v>142</v>
      </c>
      <c r="D4" s="1" t="s">
        <v>119</v>
      </c>
      <c r="E4" s="1" t="s">
        <v>53</v>
      </c>
      <c r="F4" s="1" t="s">
        <v>50</v>
      </c>
      <c r="G4" s="1" t="s">
        <v>51</v>
      </c>
      <c r="H4" s="1" t="s">
        <v>52</v>
      </c>
      <c r="J4" s="2">
        <v>7.77</v>
      </c>
      <c r="K4" s="2">
        <f t="shared" si="0"/>
        <v>7.7600000000000007</v>
      </c>
      <c r="L4" s="2">
        <f t="shared" si="1"/>
        <v>0</v>
      </c>
      <c r="P4" s="6">
        <v>0.02</v>
      </c>
      <c r="Q4" s="5">
        <v>19.72</v>
      </c>
      <c r="R4" s="7">
        <v>0.01</v>
      </c>
      <c r="S4" s="5">
        <v>4.22</v>
      </c>
      <c r="Z4" s="9">
        <v>4.1900000000000004</v>
      </c>
      <c r="AA4" s="5">
        <v>216.2328</v>
      </c>
      <c r="AB4" s="10">
        <v>3.54</v>
      </c>
      <c r="AC4" s="5">
        <v>185.49025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425.66305</v>
      </c>
      <c r="AT4" s="11">
        <f t="shared" si="6"/>
        <v>2.0571079429934816E-2</v>
      </c>
      <c r="AU4" s="5">
        <f t="shared" si="7"/>
        <v>20.571079429934816</v>
      </c>
    </row>
    <row r="5" spans="1:47" x14ac:dyDescent="0.25">
      <c r="A5" s="1" t="s">
        <v>54</v>
      </c>
      <c r="B5" s="1" t="s">
        <v>55</v>
      </c>
      <c r="C5" s="1" t="s">
        <v>56</v>
      </c>
      <c r="D5" s="1" t="s">
        <v>57</v>
      </c>
      <c r="E5" s="1" t="s">
        <v>58</v>
      </c>
      <c r="F5" s="1" t="s">
        <v>59</v>
      </c>
      <c r="G5" s="1" t="s">
        <v>60</v>
      </c>
      <c r="H5" s="1" t="s">
        <v>61</v>
      </c>
      <c r="I5" s="2">
        <v>133.02000000000001</v>
      </c>
      <c r="J5" s="2">
        <v>26.05</v>
      </c>
      <c r="K5" s="2">
        <f t="shared" si="0"/>
        <v>10.25</v>
      </c>
      <c r="L5" s="2">
        <f t="shared" si="1"/>
        <v>1.58</v>
      </c>
      <c r="N5" s="4">
        <v>4.46</v>
      </c>
      <c r="O5" s="5">
        <v>5191.4399999999996</v>
      </c>
      <c r="P5" s="6">
        <v>5.38</v>
      </c>
      <c r="Q5" s="5">
        <v>6547.04</v>
      </c>
      <c r="R5" s="7">
        <v>0.34</v>
      </c>
      <c r="S5" s="5">
        <v>251.09</v>
      </c>
      <c r="AE5" s="2">
        <v>7.0000000000000007E-2</v>
      </c>
      <c r="AF5" s="5">
        <v>3.1902500000000011</v>
      </c>
      <c r="AL5" s="5" t="str">
        <f t="shared" si="2"/>
        <v/>
      </c>
      <c r="AM5" s="3">
        <v>0.56999999999999995</v>
      </c>
      <c r="AN5" s="5">
        <f t="shared" si="3"/>
        <v>2816.37</v>
      </c>
      <c r="AP5" s="5" t="str">
        <f t="shared" si="4"/>
        <v/>
      </c>
      <c r="AQ5" s="2">
        <v>1.01</v>
      </c>
      <c r="AS5" s="5">
        <f t="shared" si="5"/>
        <v>11992.760249999999</v>
      </c>
      <c r="AT5" s="11">
        <f t="shared" si="6"/>
        <v>0.5795758492237344</v>
      </c>
      <c r="AU5" s="5">
        <f t="shared" si="7"/>
        <v>579.57584922373439</v>
      </c>
    </row>
    <row r="6" spans="1:47" x14ac:dyDescent="0.25">
      <c r="A6" s="1" t="s">
        <v>54</v>
      </c>
      <c r="B6" s="1" t="s">
        <v>55</v>
      </c>
      <c r="C6" s="1" t="s">
        <v>56</v>
      </c>
      <c r="D6" s="1" t="s">
        <v>57</v>
      </c>
      <c r="E6" s="1" t="s">
        <v>62</v>
      </c>
      <c r="F6" s="1" t="s">
        <v>59</v>
      </c>
      <c r="G6" s="1" t="s">
        <v>60</v>
      </c>
      <c r="H6" s="1" t="s">
        <v>61</v>
      </c>
      <c r="I6" s="2">
        <v>133.02000000000001</v>
      </c>
      <c r="J6" s="2">
        <v>35.28</v>
      </c>
      <c r="K6" s="2">
        <f t="shared" si="0"/>
        <v>3.65</v>
      </c>
      <c r="L6" s="2">
        <f t="shared" si="1"/>
        <v>0.22</v>
      </c>
      <c r="N6" s="4">
        <v>3.59</v>
      </c>
      <c r="O6" s="5">
        <v>4178.76</v>
      </c>
      <c r="P6" s="6">
        <v>0.06</v>
      </c>
      <c r="Q6" s="5">
        <v>59.16</v>
      </c>
      <c r="AL6" s="5" t="str">
        <f t="shared" si="2"/>
        <v/>
      </c>
      <c r="AM6" s="3">
        <v>7.0000000000000007E-2</v>
      </c>
      <c r="AN6" s="5">
        <f t="shared" si="3"/>
        <v>345.87</v>
      </c>
      <c r="AP6" s="5" t="str">
        <f t="shared" si="4"/>
        <v/>
      </c>
      <c r="AQ6" s="2">
        <v>0.15</v>
      </c>
      <c r="AS6" s="5">
        <f t="shared" si="5"/>
        <v>4237.92</v>
      </c>
      <c r="AT6" s="11">
        <f t="shared" si="6"/>
        <v>0.20480656927517987</v>
      </c>
      <c r="AU6" s="5">
        <f t="shared" si="7"/>
        <v>204.80656927517987</v>
      </c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58</v>
      </c>
      <c r="F7" s="1" t="s">
        <v>59</v>
      </c>
      <c r="G7" s="1" t="s">
        <v>60</v>
      </c>
      <c r="H7" s="1" t="s">
        <v>61</v>
      </c>
      <c r="I7" s="2">
        <v>68.989999999999995</v>
      </c>
      <c r="J7" s="2">
        <v>12.9</v>
      </c>
      <c r="K7" s="2">
        <f t="shared" si="0"/>
        <v>8.7100000000000009</v>
      </c>
      <c r="L7" s="2">
        <f t="shared" si="1"/>
        <v>1.24</v>
      </c>
      <c r="P7" s="6">
        <v>0.41</v>
      </c>
      <c r="Q7" s="5">
        <v>441.23500000000001</v>
      </c>
      <c r="AE7" s="2">
        <v>8.3000000000000007</v>
      </c>
      <c r="AF7" s="5">
        <v>393.31225000000012</v>
      </c>
      <c r="AK7" s="3">
        <v>0.46</v>
      </c>
      <c r="AL7" s="5">
        <f t="shared" si="2"/>
        <v>1363.7160000000001</v>
      </c>
      <c r="AM7" s="3">
        <v>0.01</v>
      </c>
      <c r="AN7" s="5">
        <f t="shared" si="3"/>
        <v>49.410000000000004</v>
      </c>
      <c r="AP7" s="5" t="str">
        <f t="shared" si="4"/>
        <v/>
      </c>
      <c r="AQ7" s="2">
        <v>0.77</v>
      </c>
      <c r="AS7" s="5">
        <f t="shared" si="5"/>
        <v>834.54725000000008</v>
      </c>
      <c r="AT7" s="11">
        <f t="shared" si="6"/>
        <v>4.0331284963032774E-2</v>
      </c>
      <c r="AU7" s="5">
        <f t="shared" si="7"/>
        <v>40.331284963032772</v>
      </c>
    </row>
    <row r="8" spans="1:47" x14ac:dyDescent="0.25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59</v>
      </c>
      <c r="G8" s="1" t="s">
        <v>60</v>
      </c>
      <c r="H8" s="1" t="s">
        <v>61</v>
      </c>
      <c r="I8" s="2">
        <v>68.989999999999995</v>
      </c>
      <c r="J8" s="2">
        <v>30.82</v>
      </c>
      <c r="K8" s="2">
        <f t="shared" si="0"/>
        <v>3.05</v>
      </c>
      <c r="L8" s="2">
        <f t="shared" si="1"/>
        <v>0</v>
      </c>
      <c r="P8" s="6">
        <v>0.09</v>
      </c>
      <c r="Q8" s="5">
        <v>88.74</v>
      </c>
      <c r="R8" s="7">
        <v>2.11</v>
      </c>
      <c r="S8" s="5">
        <v>890.42</v>
      </c>
      <c r="T8" s="8">
        <v>0.69</v>
      </c>
      <c r="U8" s="5">
        <v>87.353999999999985</v>
      </c>
      <c r="Z8" s="9">
        <v>0.08</v>
      </c>
      <c r="AA8" s="5">
        <v>4.0511999999999997</v>
      </c>
      <c r="AB8" s="10">
        <v>0.04</v>
      </c>
      <c r="AC8" s="5">
        <v>1.823</v>
      </c>
      <c r="AE8" s="2">
        <v>0.04</v>
      </c>
      <c r="AF8" s="5">
        <v>1.823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1074.2112000000002</v>
      </c>
      <c r="AT8" s="11">
        <f t="shared" si="6"/>
        <v>5.1913559139618995E-2</v>
      </c>
      <c r="AU8" s="5">
        <f t="shared" si="7"/>
        <v>51.913559139618997</v>
      </c>
    </row>
    <row r="9" spans="1:47" x14ac:dyDescent="0.25">
      <c r="A9" s="1" t="s">
        <v>68</v>
      </c>
      <c r="B9" s="1" t="s">
        <v>69</v>
      </c>
      <c r="C9" s="1" t="s">
        <v>70</v>
      </c>
      <c r="D9" s="1" t="s">
        <v>71</v>
      </c>
      <c r="E9" s="1" t="s">
        <v>67</v>
      </c>
      <c r="F9" s="1" t="s">
        <v>59</v>
      </c>
      <c r="G9" s="1" t="s">
        <v>60</v>
      </c>
      <c r="H9" s="1" t="s">
        <v>61</v>
      </c>
      <c r="I9" s="2">
        <v>3.29</v>
      </c>
      <c r="J9" s="2">
        <v>3.29</v>
      </c>
      <c r="K9" s="2">
        <f t="shared" si="0"/>
        <v>1.45</v>
      </c>
      <c r="L9" s="2">
        <f t="shared" si="1"/>
        <v>0</v>
      </c>
      <c r="Z9" s="9">
        <v>0.28000000000000003</v>
      </c>
      <c r="AA9" s="5">
        <v>14.1792</v>
      </c>
      <c r="AB9" s="10">
        <v>1.17</v>
      </c>
      <c r="AC9" s="5">
        <v>53.322749999999999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67.501949999999994</v>
      </c>
      <c r="AT9" s="11">
        <f t="shared" si="6"/>
        <v>3.2621764447853486E-3</v>
      </c>
      <c r="AU9" s="5">
        <f t="shared" si="7"/>
        <v>3.2621764447853487</v>
      </c>
    </row>
    <row r="10" spans="1:47" x14ac:dyDescent="0.25">
      <c r="A10" s="1" t="s">
        <v>72</v>
      </c>
      <c r="B10" s="1" t="s">
        <v>64</v>
      </c>
      <c r="C10" s="1" t="s">
        <v>65</v>
      </c>
      <c r="D10" s="1" t="s">
        <v>66</v>
      </c>
      <c r="E10" s="1" t="s">
        <v>73</v>
      </c>
      <c r="F10" s="1" t="s">
        <v>74</v>
      </c>
      <c r="G10" s="1" t="s">
        <v>60</v>
      </c>
      <c r="H10" s="1" t="s">
        <v>61</v>
      </c>
      <c r="I10" s="2">
        <v>68.599999999999994</v>
      </c>
      <c r="J10" s="2">
        <v>33.799999999999997</v>
      </c>
      <c r="K10" s="2">
        <f t="shared" si="0"/>
        <v>8.66</v>
      </c>
      <c r="L10" s="2">
        <f t="shared" si="1"/>
        <v>0</v>
      </c>
      <c r="R10" s="7">
        <v>1.47</v>
      </c>
      <c r="S10" s="5">
        <v>620.34</v>
      </c>
      <c r="T10" s="8">
        <v>7.07</v>
      </c>
      <c r="U10" s="5">
        <v>895.06200000000001</v>
      </c>
      <c r="Z10" s="9">
        <v>0.1</v>
      </c>
      <c r="AA10" s="5">
        <v>5.0640000000000001</v>
      </c>
      <c r="AB10" s="10">
        <v>0.02</v>
      </c>
      <c r="AC10" s="5">
        <v>0.91150000000000009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1521.3775000000001</v>
      </c>
      <c r="AT10" s="11">
        <f t="shared" si="6"/>
        <v>7.3523829224584225E-2</v>
      </c>
      <c r="AU10" s="5">
        <f t="shared" si="7"/>
        <v>73.523829224584219</v>
      </c>
    </row>
    <row r="11" spans="1:47" x14ac:dyDescent="0.25">
      <c r="A11" s="1" t="s">
        <v>75</v>
      </c>
      <c r="B11" s="1" t="s">
        <v>69</v>
      </c>
      <c r="C11" s="1" t="s">
        <v>70</v>
      </c>
      <c r="D11" s="1" t="s">
        <v>71</v>
      </c>
      <c r="E11" s="1" t="s">
        <v>73</v>
      </c>
      <c r="F11" s="1" t="s">
        <v>74</v>
      </c>
      <c r="G11" s="1" t="s">
        <v>60</v>
      </c>
      <c r="H11" s="1" t="s">
        <v>61</v>
      </c>
      <c r="I11" s="2">
        <v>1.8</v>
      </c>
      <c r="J11" s="2">
        <v>1.1599999999999999</v>
      </c>
      <c r="K11" s="2">
        <f t="shared" si="0"/>
        <v>0.55000000000000004</v>
      </c>
      <c r="L11" s="2">
        <f t="shared" si="1"/>
        <v>0</v>
      </c>
      <c r="Z11" s="9">
        <v>0.14000000000000001</v>
      </c>
      <c r="AA11" s="5">
        <v>7.0896000000000008</v>
      </c>
      <c r="AB11" s="10">
        <v>0.41</v>
      </c>
      <c r="AC11" s="5">
        <v>18.685749999999999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25.77535</v>
      </c>
      <c r="AT11" s="11">
        <f t="shared" si="6"/>
        <v>1.2456490460808621E-3</v>
      </c>
      <c r="AU11" s="5">
        <f t="shared" si="7"/>
        <v>1.2456490460808622</v>
      </c>
    </row>
    <row r="12" spans="1:47" x14ac:dyDescent="0.25">
      <c r="A12" s="1" t="s">
        <v>95</v>
      </c>
      <c r="B12" s="1" t="s">
        <v>96</v>
      </c>
      <c r="C12" s="1" t="s">
        <v>97</v>
      </c>
      <c r="D12" s="1" t="s">
        <v>98</v>
      </c>
      <c r="E12" s="1" t="s">
        <v>73</v>
      </c>
      <c r="F12" s="1" t="s">
        <v>81</v>
      </c>
      <c r="G12" s="1" t="s">
        <v>51</v>
      </c>
      <c r="H12" s="1" t="s">
        <v>52</v>
      </c>
      <c r="I12" s="2">
        <v>3</v>
      </c>
      <c r="J12" s="2">
        <v>2.2200000000000002</v>
      </c>
      <c r="K12" s="2">
        <f t="shared" si="0"/>
        <v>2.2200000000000002</v>
      </c>
      <c r="L12" s="2">
        <f t="shared" si="1"/>
        <v>0</v>
      </c>
      <c r="N12" s="4">
        <v>0.21</v>
      </c>
      <c r="O12" s="5">
        <v>427.77</v>
      </c>
      <c r="P12" s="6">
        <v>0.62</v>
      </c>
      <c r="Q12" s="5">
        <v>1069.81</v>
      </c>
      <c r="Z12" s="9">
        <v>0.56000000000000005</v>
      </c>
      <c r="AA12" s="5">
        <v>39.752400000000002</v>
      </c>
      <c r="AB12" s="10">
        <v>0.83000000000000007</v>
      </c>
      <c r="AC12" s="5">
        <v>64.14681250000001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1601.4792124999999</v>
      </c>
      <c r="AT12" s="11">
        <f t="shared" si="6"/>
        <v>7.7394916203619171E-2</v>
      </c>
      <c r="AU12" s="5">
        <f t="shared" si="7"/>
        <v>77.394916203619161</v>
      </c>
    </row>
    <row r="13" spans="1:47" x14ac:dyDescent="0.25">
      <c r="A13" s="1" t="s">
        <v>99</v>
      </c>
      <c r="B13" s="1" t="s">
        <v>100</v>
      </c>
      <c r="C13" s="1" t="s">
        <v>101</v>
      </c>
      <c r="D13" s="1" t="s">
        <v>71</v>
      </c>
      <c r="E13" s="1" t="s">
        <v>102</v>
      </c>
      <c r="F13" s="1" t="s">
        <v>81</v>
      </c>
      <c r="G13" s="1" t="s">
        <v>51</v>
      </c>
      <c r="H13" s="1" t="s">
        <v>52</v>
      </c>
      <c r="I13" s="2">
        <v>77.3</v>
      </c>
      <c r="J13" s="2">
        <v>40.06</v>
      </c>
      <c r="K13" s="2">
        <f t="shared" si="0"/>
        <v>34.96</v>
      </c>
      <c r="L13" s="2">
        <f t="shared" si="1"/>
        <v>0</v>
      </c>
      <c r="P13" s="6">
        <v>4.42</v>
      </c>
      <c r="Q13" s="5">
        <v>4358.12</v>
      </c>
      <c r="Z13" s="9">
        <v>30.54</v>
      </c>
      <c r="AA13" s="5">
        <v>1546.5455999999999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5904.6656000000003</v>
      </c>
      <c r="AT13" s="11">
        <f t="shared" si="6"/>
        <v>0.28535562357316124</v>
      </c>
      <c r="AU13" s="5">
        <f t="shared" si="7"/>
        <v>285.35562357316121</v>
      </c>
    </row>
    <row r="14" spans="1:47" x14ac:dyDescent="0.25">
      <c r="A14" s="1" t="s">
        <v>99</v>
      </c>
      <c r="B14" s="1" t="s">
        <v>100</v>
      </c>
      <c r="C14" s="1" t="s">
        <v>101</v>
      </c>
      <c r="D14" s="1" t="s">
        <v>71</v>
      </c>
      <c r="E14" s="1" t="s">
        <v>73</v>
      </c>
      <c r="F14" s="1" t="s">
        <v>81</v>
      </c>
      <c r="G14" s="1" t="s">
        <v>51</v>
      </c>
      <c r="H14" s="1" t="s">
        <v>52</v>
      </c>
      <c r="I14" s="2">
        <v>77.3</v>
      </c>
      <c r="J14" s="2">
        <v>35.090000000000003</v>
      </c>
      <c r="K14" s="2">
        <f t="shared" si="0"/>
        <v>35.07</v>
      </c>
      <c r="L14" s="2">
        <f t="shared" si="1"/>
        <v>0</v>
      </c>
      <c r="P14" s="6">
        <v>2.0699999999999998</v>
      </c>
      <c r="Q14" s="5">
        <v>2595.645</v>
      </c>
      <c r="Z14" s="9">
        <v>31.57</v>
      </c>
      <c r="AA14" s="5">
        <v>1608.1998000000001</v>
      </c>
      <c r="AB14" s="10">
        <v>1.43</v>
      </c>
      <c r="AC14" s="5">
        <v>78.844750000000005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4282.6895500000001</v>
      </c>
      <c r="AT14" s="11">
        <f t="shared" si="6"/>
        <v>0.20697015375612657</v>
      </c>
      <c r="AU14" s="5">
        <f t="shared" si="7"/>
        <v>206.97015375612656</v>
      </c>
    </row>
    <row r="15" spans="1:47" x14ac:dyDescent="0.25">
      <c r="A15" s="1" t="s">
        <v>103</v>
      </c>
      <c r="B15" s="1" t="s">
        <v>104</v>
      </c>
      <c r="C15" s="1" t="s">
        <v>101</v>
      </c>
      <c r="D15" s="1" t="s">
        <v>98</v>
      </c>
      <c r="E15" s="1" t="s">
        <v>67</v>
      </c>
      <c r="F15" s="1" t="s">
        <v>81</v>
      </c>
      <c r="G15" s="1" t="s">
        <v>51</v>
      </c>
      <c r="H15" s="1" t="s">
        <v>52</v>
      </c>
      <c r="I15" s="2">
        <v>80</v>
      </c>
      <c r="J15" s="2">
        <v>38.96</v>
      </c>
      <c r="K15" s="2">
        <f t="shared" si="0"/>
        <v>7.89</v>
      </c>
      <c r="L15" s="2">
        <f t="shared" si="1"/>
        <v>0</v>
      </c>
      <c r="P15" s="6">
        <v>1.64</v>
      </c>
      <c r="Q15" s="5">
        <v>2829.82</v>
      </c>
      <c r="R15" s="7">
        <v>6.25</v>
      </c>
      <c r="S15" s="5">
        <v>4615.625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7445.4449999999997</v>
      </c>
      <c r="AT15" s="11">
        <f t="shared" si="6"/>
        <v>0.35981709120914068</v>
      </c>
      <c r="AU15" s="5">
        <f t="shared" si="7"/>
        <v>359.81709120914064</v>
      </c>
    </row>
    <row r="16" spans="1:47" x14ac:dyDescent="0.25">
      <c r="A16" s="1" t="s">
        <v>103</v>
      </c>
      <c r="B16" s="1" t="s">
        <v>104</v>
      </c>
      <c r="C16" s="1" t="s">
        <v>101</v>
      </c>
      <c r="D16" s="1" t="s">
        <v>98</v>
      </c>
      <c r="E16" s="1" t="s">
        <v>58</v>
      </c>
      <c r="F16" s="1" t="s">
        <v>81</v>
      </c>
      <c r="G16" s="1" t="s">
        <v>51</v>
      </c>
      <c r="H16" s="1" t="s">
        <v>52</v>
      </c>
      <c r="I16" s="2">
        <v>80</v>
      </c>
      <c r="J16" s="2">
        <v>37.700000000000003</v>
      </c>
      <c r="K16" s="2">
        <f t="shared" si="0"/>
        <v>12.64</v>
      </c>
      <c r="L16" s="2">
        <f t="shared" si="1"/>
        <v>0</v>
      </c>
      <c r="R16" s="7">
        <v>5.25</v>
      </c>
      <c r="S16" s="5">
        <v>2462.37</v>
      </c>
      <c r="T16" s="8">
        <v>2.92</v>
      </c>
      <c r="U16" s="5">
        <v>370.62150000000003</v>
      </c>
      <c r="Z16" s="9">
        <v>4.47</v>
      </c>
      <c r="AA16" s="5">
        <v>226.36080000000001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3059.3523</v>
      </c>
      <c r="AT16" s="11">
        <f t="shared" si="6"/>
        <v>0.14784975855304744</v>
      </c>
      <c r="AU16" s="5">
        <f t="shared" si="7"/>
        <v>147.84975855304745</v>
      </c>
    </row>
    <row r="17" spans="1:47" x14ac:dyDescent="0.25">
      <c r="A17" s="1" t="s">
        <v>105</v>
      </c>
      <c r="B17" s="1" t="s">
        <v>106</v>
      </c>
      <c r="C17" s="1" t="s">
        <v>107</v>
      </c>
      <c r="D17" s="1" t="s">
        <v>108</v>
      </c>
      <c r="E17" s="1" t="s">
        <v>86</v>
      </c>
      <c r="F17" s="1" t="s">
        <v>81</v>
      </c>
      <c r="G17" s="1" t="s">
        <v>51</v>
      </c>
      <c r="H17" s="1" t="s">
        <v>52</v>
      </c>
      <c r="I17" s="2">
        <v>75.400000000000006</v>
      </c>
      <c r="J17" s="2">
        <v>38.5</v>
      </c>
      <c r="K17" s="2">
        <f t="shared" si="0"/>
        <v>17.46</v>
      </c>
      <c r="L17" s="2">
        <f t="shared" si="1"/>
        <v>1.95</v>
      </c>
      <c r="M17" s="3">
        <v>1.95</v>
      </c>
      <c r="R17" s="7">
        <v>1.53</v>
      </c>
      <c r="S17" s="5">
        <v>645.66</v>
      </c>
      <c r="Z17" s="9">
        <v>0.37</v>
      </c>
      <c r="AA17" s="5">
        <v>18.736799999999999</v>
      </c>
      <c r="AB17" s="10">
        <v>2.2000000000000002</v>
      </c>
      <c r="AC17" s="5">
        <v>100.265</v>
      </c>
      <c r="AE17" s="2">
        <v>13.36</v>
      </c>
      <c r="AF17" s="5">
        <v>608.88200000000006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1373.5437999999999</v>
      </c>
      <c r="AT17" s="11">
        <f t="shared" si="6"/>
        <v>6.6379448745420816E-2</v>
      </c>
      <c r="AU17" s="5">
        <f t="shared" si="7"/>
        <v>66.379448745420817</v>
      </c>
    </row>
    <row r="18" spans="1:47" x14ac:dyDescent="0.25">
      <c r="A18" s="1" t="s">
        <v>105</v>
      </c>
      <c r="B18" s="1" t="s">
        <v>106</v>
      </c>
      <c r="C18" s="1" t="s">
        <v>107</v>
      </c>
      <c r="D18" s="1" t="s">
        <v>108</v>
      </c>
      <c r="E18" s="1" t="s">
        <v>109</v>
      </c>
      <c r="F18" s="1" t="s">
        <v>81</v>
      </c>
      <c r="G18" s="1" t="s">
        <v>51</v>
      </c>
      <c r="H18" s="1" t="s">
        <v>52</v>
      </c>
      <c r="I18" s="2">
        <v>75.400000000000006</v>
      </c>
      <c r="J18" s="2">
        <v>36.47</v>
      </c>
      <c r="K18" s="2">
        <f t="shared" si="0"/>
        <v>1.38</v>
      </c>
      <c r="L18" s="2">
        <f t="shared" si="1"/>
        <v>0</v>
      </c>
      <c r="R18" s="7">
        <v>0.18</v>
      </c>
      <c r="S18" s="5">
        <v>75.959999999999994</v>
      </c>
      <c r="Z18" s="9">
        <v>0.18</v>
      </c>
      <c r="AA18" s="5">
        <v>9.1151999999999997</v>
      </c>
      <c r="AE18" s="2">
        <v>1.02</v>
      </c>
      <c r="AF18" s="5">
        <v>46.486500000000007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131.5617</v>
      </c>
      <c r="AT18" s="11">
        <f t="shared" si="6"/>
        <v>6.3580011951642392E-3</v>
      </c>
      <c r="AU18" s="5">
        <f t="shared" si="7"/>
        <v>6.3580011951642392</v>
      </c>
    </row>
    <row r="19" spans="1:47" x14ac:dyDescent="0.25">
      <c r="A19" s="1" t="s">
        <v>110</v>
      </c>
      <c r="B19" s="1" t="s">
        <v>111</v>
      </c>
      <c r="C19" s="1" t="s">
        <v>112</v>
      </c>
      <c r="D19" s="1" t="s">
        <v>66</v>
      </c>
      <c r="E19" s="1" t="s">
        <v>102</v>
      </c>
      <c r="F19" s="1" t="s">
        <v>82</v>
      </c>
      <c r="G19" s="1" t="s">
        <v>51</v>
      </c>
      <c r="H19" s="1" t="s">
        <v>52</v>
      </c>
      <c r="I19" s="2">
        <v>302.88</v>
      </c>
      <c r="J19" s="2">
        <v>40.56</v>
      </c>
      <c r="K19" s="2">
        <f t="shared" si="0"/>
        <v>38.57</v>
      </c>
      <c r="L19" s="2">
        <f t="shared" si="1"/>
        <v>1.99</v>
      </c>
      <c r="N19" s="4">
        <v>6.45</v>
      </c>
      <c r="O19" s="5">
        <v>11217.7947</v>
      </c>
      <c r="P19" s="6">
        <v>22.05</v>
      </c>
      <c r="Q19" s="5">
        <v>27060.386200000001</v>
      </c>
      <c r="R19" s="7">
        <v>10.07</v>
      </c>
      <c r="S19" s="5">
        <v>5122.9239200000002</v>
      </c>
      <c r="AL19" s="5" t="str">
        <f t="shared" si="2"/>
        <v/>
      </c>
      <c r="AM19" s="3">
        <v>0.57000000000000006</v>
      </c>
      <c r="AN19" s="5">
        <f t="shared" si="3"/>
        <v>2816.3700000000003</v>
      </c>
      <c r="AP19" s="5" t="str">
        <f t="shared" si="4"/>
        <v/>
      </c>
      <c r="AQ19" s="2">
        <v>1.42</v>
      </c>
      <c r="AS19" s="5">
        <f t="shared" si="5"/>
        <v>43401.10482</v>
      </c>
      <c r="AT19" s="11">
        <f t="shared" si="6"/>
        <v>2.0974514339432253</v>
      </c>
      <c r="AU19" s="5">
        <f t="shared" si="7"/>
        <v>2097.4514339432253</v>
      </c>
    </row>
    <row r="20" spans="1:47" x14ac:dyDescent="0.25">
      <c r="A20" s="1" t="s">
        <v>110</v>
      </c>
      <c r="B20" s="1" t="s">
        <v>111</v>
      </c>
      <c r="C20" s="1" t="s">
        <v>112</v>
      </c>
      <c r="D20" s="1" t="s">
        <v>66</v>
      </c>
      <c r="E20" s="1" t="s">
        <v>73</v>
      </c>
      <c r="F20" s="1" t="s">
        <v>82</v>
      </c>
      <c r="G20" s="1" t="s">
        <v>51</v>
      </c>
      <c r="H20" s="1" t="s">
        <v>52</v>
      </c>
      <c r="I20" s="2">
        <v>302.88</v>
      </c>
      <c r="J20" s="2">
        <v>18.760000000000002</v>
      </c>
      <c r="K20" s="2">
        <f t="shared" si="0"/>
        <v>18.3</v>
      </c>
      <c r="L20" s="2">
        <f t="shared" si="1"/>
        <v>0.45999999999999996</v>
      </c>
      <c r="N20" s="4">
        <v>3.28</v>
      </c>
      <c r="O20" s="5">
        <v>5726.88</v>
      </c>
      <c r="P20" s="6">
        <v>15.02</v>
      </c>
      <c r="Q20" s="5">
        <v>22214.58</v>
      </c>
      <c r="AL20" s="5" t="str">
        <f t="shared" si="2"/>
        <v/>
      </c>
      <c r="AM20" s="3">
        <v>0.42</v>
      </c>
      <c r="AN20" s="5">
        <f t="shared" si="3"/>
        <v>2075.2199999999998</v>
      </c>
      <c r="AP20" s="5" t="str">
        <f t="shared" si="4"/>
        <v/>
      </c>
      <c r="AQ20" s="2">
        <v>0.04</v>
      </c>
      <c r="AS20" s="5">
        <f t="shared" si="5"/>
        <v>27941.460000000003</v>
      </c>
      <c r="AT20" s="11">
        <f t="shared" si="6"/>
        <v>1.3503309555488703</v>
      </c>
      <c r="AU20" s="5">
        <f t="shared" si="7"/>
        <v>1350.3309555488704</v>
      </c>
    </row>
    <row r="21" spans="1:47" x14ac:dyDescent="0.25">
      <c r="A21" s="1" t="s">
        <v>110</v>
      </c>
      <c r="B21" s="1" t="s">
        <v>111</v>
      </c>
      <c r="C21" s="1" t="s">
        <v>112</v>
      </c>
      <c r="D21" s="1" t="s">
        <v>66</v>
      </c>
      <c r="E21" s="1" t="s">
        <v>86</v>
      </c>
      <c r="F21" s="1" t="s">
        <v>82</v>
      </c>
      <c r="G21" s="1" t="s">
        <v>51</v>
      </c>
      <c r="H21" s="1" t="s">
        <v>52</v>
      </c>
      <c r="I21" s="2">
        <v>302.88</v>
      </c>
      <c r="J21" s="2">
        <v>39.6</v>
      </c>
      <c r="K21" s="2">
        <f t="shared" si="0"/>
        <v>36.99</v>
      </c>
      <c r="L21" s="2">
        <f t="shared" si="1"/>
        <v>2.6</v>
      </c>
      <c r="N21" s="4">
        <v>2.11</v>
      </c>
      <c r="O21" s="5">
        <v>3585.12</v>
      </c>
      <c r="P21" s="6">
        <v>23.92</v>
      </c>
      <c r="Q21" s="5">
        <v>33331.730000000003</v>
      </c>
      <c r="R21" s="7">
        <v>10.96</v>
      </c>
      <c r="S21" s="5">
        <v>6151.7049999999999</v>
      </c>
      <c r="AL21" s="5" t="str">
        <f t="shared" si="2"/>
        <v/>
      </c>
      <c r="AM21" s="3">
        <v>1.0900000000000001</v>
      </c>
      <c r="AN21" s="5">
        <f t="shared" si="3"/>
        <v>5385.6900000000005</v>
      </c>
      <c r="AP21" s="5" t="str">
        <f t="shared" si="4"/>
        <v/>
      </c>
      <c r="AQ21" s="2">
        <v>1.51</v>
      </c>
      <c r="AS21" s="5">
        <f t="shared" si="5"/>
        <v>43068.555000000008</v>
      </c>
      <c r="AT21" s="11">
        <f t="shared" si="6"/>
        <v>2.0813802509696728</v>
      </c>
      <c r="AU21" s="5">
        <f t="shared" si="7"/>
        <v>2081.3802509696729</v>
      </c>
    </row>
    <row r="22" spans="1:47" x14ac:dyDescent="0.25">
      <c r="A22" s="1" t="s">
        <v>110</v>
      </c>
      <c r="B22" s="1" t="s">
        <v>111</v>
      </c>
      <c r="C22" s="1" t="s">
        <v>112</v>
      </c>
      <c r="D22" s="1" t="s">
        <v>66</v>
      </c>
      <c r="E22" s="1" t="s">
        <v>109</v>
      </c>
      <c r="F22" s="1" t="s">
        <v>82</v>
      </c>
      <c r="G22" s="1" t="s">
        <v>51</v>
      </c>
      <c r="H22" s="1" t="s">
        <v>52</v>
      </c>
      <c r="I22" s="2">
        <v>302.88</v>
      </c>
      <c r="J22" s="2">
        <v>42.85</v>
      </c>
      <c r="K22" s="2">
        <f t="shared" si="0"/>
        <v>42.300000000000004</v>
      </c>
      <c r="L22" s="2">
        <f t="shared" si="1"/>
        <v>0.55000000000000004</v>
      </c>
      <c r="N22" s="4">
        <v>0.33</v>
      </c>
      <c r="O22" s="5">
        <v>576.18000000000006</v>
      </c>
      <c r="P22" s="6">
        <v>16.25</v>
      </c>
      <c r="Q22" s="5">
        <v>22924.5</v>
      </c>
      <c r="R22" s="7">
        <v>18.34</v>
      </c>
      <c r="S22" s="5">
        <v>9798.84</v>
      </c>
      <c r="T22" s="8">
        <v>7.38</v>
      </c>
      <c r="U22" s="5">
        <v>976.71899999999994</v>
      </c>
      <c r="AL22" s="5" t="str">
        <f t="shared" si="2"/>
        <v/>
      </c>
      <c r="AM22" s="3">
        <v>0.17</v>
      </c>
      <c r="AN22" s="5">
        <f t="shared" si="3"/>
        <v>839.97</v>
      </c>
      <c r="AP22" s="5" t="str">
        <f t="shared" si="4"/>
        <v/>
      </c>
      <c r="AQ22" s="2">
        <v>0.38</v>
      </c>
      <c r="AS22" s="5">
        <f t="shared" si="5"/>
        <v>34276.239000000001</v>
      </c>
      <c r="AT22" s="11">
        <f t="shared" si="6"/>
        <v>1.6564727312563996</v>
      </c>
      <c r="AU22" s="5">
        <f t="shared" si="7"/>
        <v>1656.4727312563996</v>
      </c>
    </row>
    <row r="23" spans="1:47" x14ac:dyDescent="0.25">
      <c r="A23" s="1" t="s">
        <v>110</v>
      </c>
      <c r="B23" s="1" t="s">
        <v>111</v>
      </c>
      <c r="C23" s="1" t="s">
        <v>112</v>
      </c>
      <c r="D23" s="1" t="s">
        <v>66</v>
      </c>
      <c r="E23" s="1" t="s">
        <v>113</v>
      </c>
      <c r="F23" s="1" t="s">
        <v>82</v>
      </c>
      <c r="G23" s="1" t="s">
        <v>51</v>
      </c>
      <c r="H23" s="1" t="s">
        <v>52</v>
      </c>
      <c r="I23" s="2">
        <v>302.88</v>
      </c>
      <c r="J23" s="2">
        <v>0.03</v>
      </c>
      <c r="K23" s="2">
        <f t="shared" si="0"/>
        <v>0.02</v>
      </c>
      <c r="L23" s="2">
        <f t="shared" si="1"/>
        <v>0.01</v>
      </c>
      <c r="M23" s="3">
        <v>0.01</v>
      </c>
      <c r="P23" s="6">
        <v>0.01</v>
      </c>
      <c r="Q23" s="5">
        <v>9.86</v>
      </c>
      <c r="R23" s="7">
        <v>0.01</v>
      </c>
      <c r="S23" s="5">
        <v>4.22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14.079999999999998</v>
      </c>
      <c r="AT23" s="11">
        <f t="shared" si="6"/>
        <v>6.8044618477803545E-4</v>
      </c>
      <c r="AU23" s="5">
        <f t="shared" si="7"/>
        <v>0.68044618477803542</v>
      </c>
    </row>
    <row r="24" spans="1:47" x14ac:dyDescent="0.25">
      <c r="A24" s="1" t="s">
        <v>110</v>
      </c>
      <c r="B24" s="1" t="s">
        <v>111</v>
      </c>
      <c r="C24" s="1" t="s">
        <v>112</v>
      </c>
      <c r="D24" s="1" t="s">
        <v>66</v>
      </c>
      <c r="E24" s="1" t="s">
        <v>114</v>
      </c>
      <c r="F24" s="1" t="s">
        <v>82</v>
      </c>
      <c r="G24" s="1" t="s">
        <v>51</v>
      </c>
      <c r="H24" s="1" t="s">
        <v>52</v>
      </c>
      <c r="I24" s="2">
        <v>302.88</v>
      </c>
      <c r="J24" s="2">
        <v>43</v>
      </c>
      <c r="K24" s="2">
        <f t="shared" si="0"/>
        <v>38.01</v>
      </c>
      <c r="L24" s="2">
        <f t="shared" si="1"/>
        <v>4.9800000000000004</v>
      </c>
      <c r="M24" s="3">
        <v>4.9800000000000004</v>
      </c>
      <c r="P24" s="6">
        <v>23.56</v>
      </c>
      <c r="Q24" s="5">
        <v>24492.240000000002</v>
      </c>
      <c r="R24" s="7">
        <v>13.4</v>
      </c>
      <c r="S24" s="5">
        <v>5908</v>
      </c>
      <c r="T24" s="8">
        <v>1.05</v>
      </c>
      <c r="U24" s="5">
        <v>133.56299999999999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30533.803</v>
      </c>
      <c r="AT24" s="11">
        <f t="shared" si="6"/>
        <v>1.4756114885024243</v>
      </c>
      <c r="AU24" s="5">
        <f t="shared" si="7"/>
        <v>1475.6114885024242</v>
      </c>
    </row>
    <row r="25" spans="1:47" x14ac:dyDescent="0.25">
      <c r="A25" s="1" t="s">
        <v>110</v>
      </c>
      <c r="B25" s="1" t="s">
        <v>111</v>
      </c>
      <c r="C25" s="1" t="s">
        <v>112</v>
      </c>
      <c r="D25" s="1" t="s">
        <v>66</v>
      </c>
      <c r="E25" s="1" t="s">
        <v>79</v>
      </c>
      <c r="F25" s="1" t="s">
        <v>82</v>
      </c>
      <c r="G25" s="1" t="s">
        <v>51</v>
      </c>
      <c r="H25" s="1" t="s">
        <v>52</v>
      </c>
      <c r="I25" s="2">
        <v>302.88</v>
      </c>
      <c r="J25" s="2">
        <v>39.76</v>
      </c>
      <c r="K25" s="2">
        <f t="shared" si="0"/>
        <v>37.019999999999996</v>
      </c>
      <c r="L25" s="2">
        <f t="shared" si="1"/>
        <v>2.74</v>
      </c>
      <c r="N25" s="4">
        <v>15.07</v>
      </c>
      <c r="O25" s="5">
        <v>25794.240000000002</v>
      </c>
      <c r="P25" s="6">
        <v>20.84</v>
      </c>
      <c r="Q25" s="5">
        <v>29636.695</v>
      </c>
      <c r="R25" s="7">
        <v>1.1100000000000001</v>
      </c>
      <c r="S25" s="5">
        <v>702.63000000000011</v>
      </c>
      <c r="AL25" s="5" t="str">
        <f t="shared" si="2"/>
        <v/>
      </c>
      <c r="AM25" s="3">
        <v>1.02</v>
      </c>
      <c r="AN25" s="5">
        <f t="shared" si="3"/>
        <v>5039.82</v>
      </c>
      <c r="AP25" s="5" t="str">
        <f t="shared" si="4"/>
        <v/>
      </c>
      <c r="AQ25" s="2">
        <v>1.72</v>
      </c>
      <c r="AS25" s="5">
        <f t="shared" si="5"/>
        <v>56133.564999999995</v>
      </c>
      <c r="AT25" s="11">
        <f t="shared" si="6"/>
        <v>2.7127748680568087</v>
      </c>
      <c r="AU25" s="5">
        <f t="shared" si="7"/>
        <v>2712.7748680568088</v>
      </c>
    </row>
    <row r="26" spans="1:47" x14ac:dyDescent="0.25">
      <c r="A26" s="1" t="s">
        <v>110</v>
      </c>
      <c r="B26" s="1" t="s">
        <v>111</v>
      </c>
      <c r="C26" s="1" t="s">
        <v>112</v>
      </c>
      <c r="D26" s="1" t="s">
        <v>66</v>
      </c>
      <c r="E26" s="1" t="s">
        <v>49</v>
      </c>
      <c r="F26" s="1" t="s">
        <v>82</v>
      </c>
      <c r="G26" s="1" t="s">
        <v>51</v>
      </c>
      <c r="H26" s="1" t="s">
        <v>52</v>
      </c>
      <c r="I26" s="2">
        <v>302.88</v>
      </c>
      <c r="J26" s="2">
        <v>37.86</v>
      </c>
      <c r="K26" s="2">
        <f t="shared" si="0"/>
        <v>35.33</v>
      </c>
      <c r="L26" s="2">
        <f t="shared" si="1"/>
        <v>2.52</v>
      </c>
      <c r="N26" s="4">
        <v>18.420000000000002</v>
      </c>
      <c r="O26" s="5">
        <v>22698</v>
      </c>
      <c r="P26" s="6">
        <v>16.440000000000001</v>
      </c>
      <c r="Q26" s="5">
        <v>18070.915000000001</v>
      </c>
      <c r="R26" s="7">
        <v>0.47</v>
      </c>
      <c r="S26" s="5">
        <v>217.33</v>
      </c>
      <c r="AL26" s="5" t="str">
        <f t="shared" si="2"/>
        <v/>
      </c>
      <c r="AM26" s="3">
        <v>1.01</v>
      </c>
      <c r="AN26" s="5">
        <f t="shared" si="3"/>
        <v>4990.41</v>
      </c>
      <c r="AP26" s="5" t="str">
        <f t="shared" si="4"/>
        <v/>
      </c>
      <c r="AQ26" s="2">
        <v>1.51</v>
      </c>
      <c r="AS26" s="5">
        <f t="shared" si="5"/>
        <v>40986.245000000003</v>
      </c>
      <c r="AT26" s="11">
        <f t="shared" si="6"/>
        <v>1.9807481561525453</v>
      </c>
      <c r="AU26" s="5">
        <f t="shared" si="7"/>
        <v>1980.7481561525453</v>
      </c>
    </row>
    <row r="27" spans="1:47" x14ac:dyDescent="0.25">
      <c r="A27" s="1" t="s">
        <v>110</v>
      </c>
      <c r="B27" s="1" t="s">
        <v>111</v>
      </c>
      <c r="C27" s="1" t="s">
        <v>112</v>
      </c>
      <c r="D27" s="1" t="s">
        <v>66</v>
      </c>
      <c r="E27" s="1" t="s">
        <v>53</v>
      </c>
      <c r="F27" s="1" t="s">
        <v>82</v>
      </c>
      <c r="G27" s="1" t="s">
        <v>51</v>
      </c>
      <c r="H27" s="1" t="s">
        <v>52</v>
      </c>
      <c r="I27" s="2">
        <v>302.88</v>
      </c>
      <c r="J27" s="2">
        <v>40.42</v>
      </c>
      <c r="K27" s="2">
        <f t="shared" si="0"/>
        <v>37.35</v>
      </c>
      <c r="L27" s="2">
        <f t="shared" si="1"/>
        <v>2.6500000000000004</v>
      </c>
      <c r="N27" s="4">
        <v>0.21</v>
      </c>
      <c r="O27" s="5">
        <v>244.44</v>
      </c>
      <c r="P27" s="6">
        <v>27.85</v>
      </c>
      <c r="Q27" s="5">
        <v>27460.1</v>
      </c>
      <c r="R27" s="7">
        <v>9.2899999999999991</v>
      </c>
      <c r="S27" s="5">
        <v>3920.38</v>
      </c>
      <c r="AL27" s="5" t="str">
        <f t="shared" si="2"/>
        <v/>
      </c>
      <c r="AM27" s="3">
        <v>1.06</v>
      </c>
      <c r="AN27" s="5">
        <f t="shared" si="3"/>
        <v>5237.46</v>
      </c>
      <c r="AP27" s="5" t="str">
        <f t="shared" si="4"/>
        <v/>
      </c>
      <c r="AQ27" s="2">
        <v>1.59</v>
      </c>
      <c r="AS27" s="5">
        <f t="shared" si="5"/>
        <v>31624.92</v>
      </c>
      <c r="AT27" s="11">
        <f t="shared" si="6"/>
        <v>1.5283420566697863</v>
      </c>
      <c r="AU27" s="5">
        <f t="shared" si="7"/>
        <v>1528.3420566697862</v>
      </c>
    </row>
    <row r="28" spans="1:47" x14ac:dyDescent="0.25">
      <c r="A28" s="1" t="s">
        <v>110</v>
      </c>
      <c r="B28" s="1" t="s">
        <v>111</v>
      </c>
      <c r="C28" s="1" t="s">
        <v>112</v>
      </c>
      <c r="D28" s="1" t="s">
        <v>66</v>
      </c>
      <c r="E28" s="1" t="s">
        <v>115</v>
      </c>
      <c r="F28" s="1" t="s">
        <v>82</v>
      </c>
      <c r="G28" s="1" t="s">
        <v>51</v>
      </c>
      <c r="H28" s="1" t="s">
        <v>52</v>
      </c>
      <c r="I28" s="2">
        <v>302.88</v>
      </c>
      <c r="J28" s="2">
        <v>0.03</v>
      </c>
      <c r="K28" s="2">
        <f t="shared" si="0"/>
        <v>0.03</v>
      </c>
      <c r="L28" s="2">
        <f t="shared" si="1"/>
        <v>0</v>
      </c>
      <c r="P28" s="6">
        <v>0.02</v>
      </c>
      <c r="Q28" s="5">
        <v>19.72</v>
      </c>
      <c r="R28" s="7">
        <v>0.01</v>
      </c>
      <c r="S28" s="5">
        <v>4.22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23.939999999999998</v>
      </c>
      <c r="AT28" s="11">
        <f t="shared" si="6"/>
        <v>1.1569518226978814E-3</v>
      </c>
      <c r="AU28" s="5">
        <f t="shared" si="7"/>
        <v>1.1569518226978814</v>
      </c>
    </row>
    <row r="29" spans="1:47" x14ac:dyDescent="0.25">
      <c r="A29" s="1" t="s">
        <v>116</v>
      </c>
      <c r="B29" s="1" t="s">
        <v>117</v>
      </c>
      <c r="C29" s="1" t="s">
        <v>118</v>
      </c>
      <c r="D29" s="1" t="s">
        <v>119</v>
      </c>
      <c r="E29" s="1" t="s">
        <v>73</v>
      </c>
      <c r="F29" s="1" t="s">
        <v>82</v>
      </c>
      <c r="G29" s="1" t="s">
        <v>51</v>
      </c>
      <c r="H29" s="1" t="s">
        <v>52</v>
      </c>
      <c r="I29" s="2">
        <v>5</v>
      </c>
      <c r="J29" s="2">
        <v>4.3899999999999997</v>
      </c>
      <c r="K29" s="2">
        <f t="shared" si="0"/>
        <v>4.38</v>
      </c>
      <c r="L29" s="2">
        <f t="shared" si="1"/>
        <v>0</v>
      </c>
      <c r="P29" s="6">
        <v>0.5</v>
      </c>
      <c r="Q29" s="5">
        <v>739.5</v>
      </c>
      <c r="R29" s="7">
        <v>0.15</v>
      </c>
      <c r="S29" s="5">
        <v>94.95</v>
      </c>
      <c r="Z29" s="9">
        <v>1.85</v>
      </c>
      <c r="AA29" s="5">
        <v>132.42359999999999</v>
      </c>
      <c r="AB29" s="10">
        <v>1.88</v>
      </c>
      <c r="AC29" s="5">
        <v>112.68418749999999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1079.5577874999999</v>
      </c>
      <c r="AT29" s="11">
        <f t="shared" si="6"/>
        <v>5.2171944442598879E-2</v>
      </c>
      <c r="AU29" s="5">
        <f t="shared" si="7"/>
        <v>52.171944442598878</v>
      </c>
    </row>
    <row r="30" spans="1:47" x14ac:dyDescent="0.25">
      <c r="A30" s="1" t="s">
        <v>120</v>
      </c>
      <c r="B30" s="1" t="s">
        <v>121</v>
      </c>
      <c r="C30" s="1" t="s">
        <v>122</v>
      </c>
      <c r="D30" s="1" t="s">
        <v>66</v>
      </c>
      <c r="E30" s="1" t="s">
        <v>73</v>
      </c>
      <c r="F30" s="1" t="s">
        <v>82</v>
      </c>
      <c r="G30" s="1" t="s">
        <v>51</v>
      </c>
      <c r="H30" s="1" t="s">
        <v>52</v>
      </c>
      <c r="I30" s="2">
        <v>15</v>
      </c>
      <c r="J30" s="2">
        <v>14.89</v>
      </c>
      <c r="K30" s="2">
        <f t="shared" ref="K30:K83" si="8">SUM(N30,P30,R30,T30,V30,X30,Z30,AB30,AE30,AG30,AI30)</f>
        <v>14.9</v>
      </c>
      <c r="L30" s="2">
        <f t="shared" ref="L30:L83" si="9">SUM(M30,AD30,AK30,AM30,AO30,AQ30,AR30)</f>
        <v>0</v>
      </c>
      <c r="N30" s="4">
        <v>0.33</v>
      </c>
      <c r="O30" s="5">
        <v>517.98</v>
      </c>
      <c r="P30" s="6">
        <v>13.58</v>
      </c>
      <c r="Q30" s="5">
        <v>17654.330000000002</v>
      </c>
      <c r="R30" s="7">
        <v>0.82</v>
      </c>
      <c r="S30" s="5">
        <v>443.1</v>
      </c>
      <c r="Z30" s="9">
        <v>0.16</v>
      </c>
      <c r="AA30" s="5">
        <v>11.014200000000001</v>
      </c>
      <c r="AB30" s="10">
        <v>0.01</v>
      </c>
      <c r="AC30" s="5">
        <v>0.68362500000000015</v>
      </c>
      <c r="AL30" s="5" t="str">
        <f t="shared" ref="AL30:AL83" si="10">IF(AK30&gt;0,AK30*$AL$1,"")</f>
        <v/>
      </c>
      <c r="AN30" s="5" t="str">
        <f t="shared" ref="AN30:AN83" si="11">IF(AM30&gt;0,AM30*$AN$1,"")</f>
        <v/>
      </c>
      <c r="AP30" s="5" t="str">
        <f t="shared" ref="AP30:AP83" si="12">IF(AO30&gt;0,AO30*$AP$1,"")</f>
        <v/>
      </c>
      <c r="AS30" s="5">
        <f t="shared" ref="AS30:AS83" si="13">SUM(O30,Q30,S30,U30,W30,Y30,AA30,AC30,AF30,AH30,AJ30)</f>
        <v>18627.107825000003</v>
      </c>
      <c r="AT30" s="11">
        <f t="shared" si="6"/>
        <v>0.90019491853482558</v>
      </c>
      <c r="AU30" s="5">
        <f t="shared" ref="AU30:AU83" si="14">(AT30/100)*$AU$1</f>
        <v>900.19491853482566</v>
      </c>
    </row>
    <row r="31" spans="1:47" x14ac:dyDescent="0.25">
      <c r="A31" s="1" t="s">
        <v>123</v>
      </c>
      <c r="B31" s="1" t="s">
        <v>124</v>
      </c>
      <c r="C31" s="1" t="s">
        <v>125</v>
      </c>
      <c r="D31" s="1" t="s">
        <v>119</v>
      </c>
      <c r="E31" s="1" t="s">
        <v>77</v>
      </c>
      <c r="F31" s="1" t="s">
        <v>82</v>
      </c>
      <c r="G31" s="1" t="s">
        <v>51</v>
      </c>
      <c r="H31" s="1" t="s">
        <v>52</v>
      </c>
      <c r="I31" s="2">
        <v>152.01</v>
      </c>
      <c r="J31" s="2">
        <v>33.72</v>
      </c>
      <c r="K31" s="2">
        <f t="shared" si="8"/>
        <v>30.77</v>
      </c>
      <c r="L31" s="2">
        <f t="shared" si="9"/>
        <v>2.95</v>
      </c>
      <c r="N31" s="4">
        <v>0.01</v>
      </c>
      <c r="O31" s="5">
        <v>14.55</v>
      </c>
      <c r="P31" s="6">
        <v>19.96</v>
      </c>
      <c r="Q31" s="5">
        <v>21625.445</v>
      </c>
      <c r="R31" s="7">
        <v>9.2499999999999982</v>
      </c>
      <c r="S31" s="5">
        <v>4156.7</v>
      </c>
      <c r="T31" s="8">
        <v>0.85</v>
      </c>
      <c r="U31" s="5">
        <v>107.61</v>
      </c>
      <c r="Z31" s="9">
        <v>0.28999999999999998</v>
      </c>
      <c r="AA31" s="5">
        <v>20.6358</v>
      </c>
      <c r="AB31" s="10">
        <v>0.41</v>
      </c>
      <c r="AC31" s="5">
        <v>21.876000000000001</v>
      </c>
      <c r="AL31" s="5" t="str">
        <f t="shared" si="10"/>
        <v/>
      </c>
      <c r="AM31" s="3">
        <v>1.18</v>
      </c>
      <c r="AN31" s="5">
        <f t="shared" si="11"/>
        <v>5830.38</v>
      </c>
      <c r="AP31" s="5" t="str">
        <f t="shared" si="12"/>
        <v/>
      </c>
      <c r="AQ31" s="2">
        <v>1.77</v>
      </c>
      <c r="AS31" s="5">
        <f t="shared" si="13"/>
        <v>25946.816800000001</v>
      </c>
      <c r="AT31" s="11">
        <f t="shared" si="6"/>
        <v>1.2539355467822895</v>
      </c>
      <c r="AU31" s="5">
        <f t="shared" si="14"/>
        <v>1253.9355467822895</v>
      </c>
    </row>
    <row r="32" spans="1:47" x14ac:dyDescent="0.25">
      <c r="A32" s="1" t="s">
        <v>123</v>
      </c>
      <c r="B32" s="1" t="s">
        <v>124</v>
      </c>
      <c r="C32" s="1" t="s">
        <v>125</v>
      </c>
      <c r="D32" s="1" t="s">
        <v>119</v>
      </c>
      <c r="E32" s="1" t="s">
        <v>113</v>
      </c>
      <c r="F32" s="1" t="s">
        <v>82</v>
      </c>
      <c r="G32" s="1" t="s">
        <v>51</v>
      </c>
      <c r="H32" s="1" t="s">
        <v>52</v>
      </c>
      <c r="I32" s="2">
        <v>152.01</v>
      </c>
      <c r="J32" s="2">
        <v>40</v>
      </c>
      <c r="K32" s="2">
        <f t="shared" si="8"/>
        <v>40</v>
      </c>
      <c r="L32" s="2">
        <f t="shared" si="9"/>
        <v>0</v>
      </c>
      <c r="P32" s="6">
        <v>10.95</v>
      </c>
      <c r="Q32" s="5">
        <v>10796.7</v>
      </c>
      <c r="R32" s="7">
        <v>25.76</v>
      </c>
      <c r="S32" s="5">
        <v>10870.72</v>
      </c>
      <c r="T32" s="8">
        <v>3.29</v>
      </c>
      <c r="U32" s="5">
        <v>416.51400000000001</v>
      </c>
      <c r="AL32" s="5" t="str">
        <f t="shared" si="10"/>
        <v/>
      </c>
      <c r="AN32" s="5" t="str">
        <f t="shared" si="11"/>
        <v/>
      </c>
      <c r="AP32" s="5" t="str">
        <f t="shared" si="12"/>
        <v/>
      </c>
      <c r="AS32" s="5">
        <f t="shared" si="13"/>
        <v>22083.933999999997</v>
      </c>
      <c r="AT32" s="11">
        <f t="shared" si="6"/>
        <v>1.067253454203831</v>
      </c>
      <c r="AU32" s="5">
        <f t="shared" si="14"/>
        <v>1067.2534542038309</v>
      </c>
    </row>
    <row r="33" spans="1:47" x14ac:dyDescent="0.25">
      <c r="A33" s="1" t="s">
        <v>123</v>
      </c>
      <c r="B33" s="1" t="s">
        <v>124</v>
      </c>
      <c r="C33" s="1" t="s">
        <v>125</v>
      </c>
      <c r="D33" s="1" t="s">
        <v>119</v>
      </c>
      <c r="E33" s="1" t="s">
        <v>115</v>
      </c>
      <c r="F33" s="1" t="s">
        <v>82</v>
      </c>
      <c r="G33" s="1" t="s">
        <v>51</v>
      </c>
      <c r="H33" s="1" t="s">
        <v>52</v>
      </c>
      <c r="I33" s="2">
        <v>152.01</v>
      </c>
      <c r="J33" s="2">
        <v>37.119999999999997</v>
      </c>
      <c r="K33" s="2">
        <f t="shared" si="8"/>
        <v>34.53</v>
      </c>
      <c r="L33" s="2">
        <f t="shared" si="9"/>
        <v>2.6</v>
      </c>
      <c r="P33" s="6">
        <v>19.41</v>
      </c>
      <c r="Q33" s="5">
        <v>19138.259999999998</v>
      </c>
      <c r="R33" s="7">
        <v>14.23</v>
      </c>
      <c r="S33" s="5">
        <v>6043.0399999999991</v>
      </c>
      <c r="T33" s="8">
        <v>0.89</v>
      </c>
      <c r="U33" s="5">
        <v>112.67400000000001</v>
      </c>
      <c r="AL33" s="5" t="str">
        <f t="shared" si="10"/>
        <v/>
      </c>
      <c r="AM33" s="3">
        <v>1.04</v>
      </c>
      <c r="AN33" s="5">
        <f t="shared" si="11"/>
        <v>5138.6400000000003</v>
      </c>
      <c r="AP33" s="5" t="str">
        <f t="shared" si="12"/>
        <v/>
      </c>
      <c r="AQ33" s="2">
        <v>1.56</v>
      </c>
      <c r="AS33" s="5">
        <f t="shared" si="13"/>
        <v>25293.973999999995</v>
      </c>
      <c r="AT33" s="11">
        <f t="shared" si="6"/>
        <v>1.2223855189044619</v>
      </c>
      <c r="AU33" s="5">
        <f t="shared" si="14"/>
        <v>1222.3855189044618</v>
      </c>
    </row>
    <row r="34" spans="1:47" x14ac:dyDescent="0.25">
      <c r="A34" s="1" t="s">
        <v>123</v>
      </c>
      <c r="B34" s="1" t="s">
        <v>124</v>
      </c>
      <c r="C34" s="1" t="s">
        <v>125</v>
      </c>
      <c r="D34" s="1" t="s">
        <v>119</v>
      </c>
      <c r="E34" s="1" t="s">
        <v>78</v>
      </c>
      <c r="F34" s="1" t="s">
        <v>82</v>
      </c>
      <c r="G34" s="1" t="s">
        <v>51</v>
      </c>
      <c r="H34" s="1" t="s">
        <v>52</v>
      </c>
      <c r="I34" s="2">
        <v>152.01</v>
      </c>
      <c r="J34" s="2">
        <v>38.01</v>
      </c>
      <c r="K34" s="2">
        <f t="shared" si="8"/>
        <v>36.85</v>
      </c>
      <c r="L34" s="2">
        <f t="shared" si="9"/>
        <v>1.1500000000000001</v>
      </c>
      <c r="N34" s="4">
        <v>11.76</v>
      </c>
      <c r="O34" s="5">
        <v>20204.13</v>
      </c>
      <c r="P34" s="6">
        <v>24.06</v>
      </c>
      <c r="Q34" s="5">
        <v>33950.445000000007</v>
      </c>
      <c r="R34" s="7">
        <v>1.03</v>
      </c>
      <c r="S34" s="5">
        <v>493.74</v>
      </c>
      <c r="AL34" s="5" t="str">
        <f t="shared" si="10"/>
        <v/>
      </c>
      <c r="AM34" s="3">
        <v>0.46</v>
      </c>
      <c r="AN34" s="5">
        <f t="shared" si="11"/>
        <v>2272.86</v>
      </c>
      <c r="AP34" s="5" t="str">
        <f t="shared" si="12"/>
        <v/>
      </c>
      <c r="AQ34" s="2">
        <v>0.69000000000000006</v>
      </c>
      <c r="AS34" s="5">
        <f t="shared" si="13"/>
        <v>54648.31500000001</v>
      </c>
      <c r="AT34" s="11">
        <f t="shared" si="6"/>
        <v>2.6409969777200497</v>
      </c>
      <c r="AU34" s="5">
        <f t="shared" si="14"/>
        <v>2640.9969777200495</v>
      </c>
    </row>
    <row r="35" spans="1:47" x14ac:dyDescent="0.25">
      <c r="A35" s="1" t="s">
        <v>126</v>
      </c>
      <c r="B35" s="1" t="s">
        <v>127</v>
      </c>
      <c r="C35" s="1" t="s">
        <v>128</v>
      </c>
      <c r="D35" s="1" t="s">
        <v>71</v>
      </c>
      <c r="E35" s="1" t="s">
        <v>77</v>
      </c>
      <c r="F35" s="1" t="s">
        <v>82</v>
      </c>
      <c r="G35" s="1" t="s">
        <v>51</v>
      </c>
      <c r="H35" s="1" t="s">
        <v>52</v>
      </c>
      <c r="I35" s="2">
        <v>2</v>
      </c>
      <c r="J35" s="2">
        <v>1.74</v>
      </c>
      <c r="K35" s="2">
        <f t="shared" si="8"/>
        <v>1.74</v>
      </c>
      <c r="L35" s="2">
        <f t="shared" si="9"/>
        <v>0</v>
      </c>
      <c r="P35" s="6">
        <v>0.02</v>
      </c>
      <c r="Q35" s="5">
        <v>19.72</v>
      </c>
      <c r="R35" s="7">
        <v>0.51</v>
      </c>
      <c r="S35" s="5">
        <v>215.22</v>
      </c>
      <c r="T35" s="8">
        <v>0.46</v>
      </c>
      <c r="U35" s="5">
        <v>58.235999999999997</v>
      </c>
      <c r="AB35" s="10">
        <v>0.75</v>
      </c>
      <c r="AC35" s="5">
        <v>34.750937499999999</v>
      </c>
      <c r="AL35" s="5" t="str">
        <f t="shared" si="10"/>
        <v/>
      </c>
      <c r="AN35" s="5" t="str">
        <f t="shared" si="11"/>
        <v/>
      </c>
      <c r="AP35" s="5" t="str">
        <f t="shared" si="12"/>
        <v/>
      </c>
      <c r="AS35" s="5">
        <f t="shared" si="13"/>
        <v>327.92693750000001</v>
      </c>
      <c r="AT35" s="11">
        <f t="shared" ref="AT35:AT66" si="15">(AS35/$AS$155)*100</f>
        <v>1.5847772266180421E-2</v>
      </c>
      <c r="AU35" s="5">
        <f t="shared" si="14"/>
        <v>15.847772266180419</v>
      </c>
    </row>
    <row r="36" spans="1:47" x14ac:dyDescent="0.25">
      <c r="A36" s="1" t="s">
        <v>129</v>
      </c>
      <c r="B36" s="1" t="s">
        <v>130</v>
      </c>
      <c r="C36" s="1" t="s">
        <v>131</v>
      </c>
      <c r="D36" s="1" t="s">
        <v>66</v>
      </c>
      <c r="E36" s="1" t="s">
        <v>67</v>
      </c>
      <c r="F36" s="1" t="s">
        <v>82</v>
      </c>
      <c r="G36" s="1" t="s">
        <v>51</v>
      </c>
      <c r="H36" s="1" t="s">
        <v>52</v>
      </c>
      <c r="I36" s="2">
        <v>150</v>
      </c>
      <c r="J36" s="2">
        <v>39.659999999999997</v>
      </c>
      <c r="K36" s="2">
        <f t="shared" si="8"/>
        <v>39.659999999999997</v>
      </c>
      <c r="L36" s="2">
        <f t="shared" si="9"/>
        <v>0</v>
      </c>
      <c r="N36" s="4">
        <v>12.42</v>
      </c>
      <c r="O36" s="5">
        <v>21667.86</v>
      </c>
      <c r="P36" s="6">
        <v>26.73</v>
      </c>
      <c r="Q36" s="5">
        <v>38592.04</v>
      </c>
      <c r="R36" s="7">
        <v>0.3</v>
      </c>
      <c r="S36" s="5">
        <v>173.02</v>
      </c>
      <c r="Z36" s="9">
        <v>0.2</v>
      </c>
      <c r="AA36" s="5">
        <v>15.192</v>
      </c>
      <c r="AB36" s="10">
        <v>0.01</v>
      </c>
      <c r="AC36" s="5">
        <v>0.68362500000000015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60448.795624999999</v>
      </c>
      <c r="AT36" s="11">
        <f t="shared" si="15"/>
        <v>2.9213176390240383</v>
      </c>
      <c r="AU36" s="5">
        <f t="shared" si="14"/>
        <v>2921.3176390240383</v>
      </c>
    </row>
    <row r="37" spans="1:47" x14ac:dyDescent="0.25">
      <c r="A37" s="1" t="s">
        <v>129</v>
      </c>
      <c r="B37" s="1" t="s">
        <v>130</v>
      </c>
      <c r="C37" s="1" t="s">
        <v>131</v>
      </c>
      <c r="D37" s="1" t="s">
        <v>66</v>
      </c>
      <c r="E37" s="1" t="s">
        <v>58</v>
      </c>
      <c r="F37" s="1" t="s">
        <v>82</v>
      </c>
      <c r="G37" s="1" t="s">
        <v>51</v>
      </c>
      <c r="H37" s="1" t="s">
        <v>52</v>
      </c>
      <c r="I37" s="2">
        <v>150</v>
      </c>
      <c r="J37" s="2">
        <v>30.53</v>
      </c>
      <c r="K37" s="2">
        <f t="shared" si="8"/>
        <v>30.52</v>
      </c>
      <c r="L37" s="2">
        <f t="shared" si="9"/>
        <v>0</v>
      </c>
      <c r="N37" s="4">
        <v>5.76</v>
      </c>
      <c r="O37" s="5">
        <v>6704.6399999999994</v>
      </c>
      <c r="P37" s="6">
        <v>16.36</v>
      </c>
      <c r="Q37" s="5">
        <v>16347.88</v>
      </c>
      <c r="R37" s="7">
        <v>7.35</v>
      </c>
      <c r="S37" s="5">
        <v>3304.26</v>
      </c>
      <c r="T37" s="8">
        <v>0.16</v>
      </c>
      <c r="U37" s="5">
        <v>20.256</v>
      </c>
      <c r="Z37" s="9">
        <v>0.44</v>
      </c>
      <c r="AA37" s="5">
        <v>23.800799999999999</v>
      </c>
      <c r="AB37" s="10">
        <v>0.45</v>
      </c>
      <c r="AC37" s="5">
        <v>21.420249999999999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26422.25705</v>
      </c>
      <c r="AT37" s="11">
        <f t="shared" si="15"/>
        <v>1.2769122161148476</v>
      </c>
      <c r="AU37" s="5">
        <f t="shared" si="14"/>
        <v>1276.9122161148475</v>
      </c>
    </row>
    <row r="38" spans="1:47" x14ac:dyDescent="0.25">
      <c r="A38" s="1" t="s">
        <v>129</v>
      </c>
      <c r="B38" s="1" t="s">
        <v>130</v>
      </c>
      <c r="C38" s="1" t="s">
        <v>131</v>
      </c>
      <c r="D38" s="1" t="s">
        <v>66</v>
      </c>
      <c r="E38" s="1" t="s">
        <v>62</v>
      </c>
      <c r="F38" s="1" t="s">
        <v>82</v>
      </c>
      <c r="G38" s="1" t="s">
        <v>51</v>
      </c>
      <c r="H38" s="1" t="s">
        <v>52</v>
      </c>
      <c r="I38" s="2">
        <v>150</v>
      </c>
      <c r="J38" s="2">
        <v>39.369999999999997</v>
      </c>
      <c r="K38" s="2">
        <f t="shared" si="8"/>
        <v>39.370000000000005</v>
      </c>
      <c r="L38" s="2">
        <f t="shared" si="9"/>
        <v>0</v>
      </c>
      <c r="N38" s="4">
        <v>3.65</v>
      </c>
      <c r="O38" s="5">
        <v>4248.5999999999995</v>
      </c>
      <c r="P38" s="6">
        <v>16.190000000000001</v>
      </c>
      <c r="Q38" s="5">
        <v>15963.34</v>
      </c>
      <c r="R38" s="7">
        <v>17.39</v>
      </c>
      <c r="S38" s="5">
        <v>7338.58</v>
      </c>
      <c r="T38" s="8">
        <v>2.14</v>
      </c>
      <c r="U38" s="5">
        <v>270.92399999999998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27821.443999999996</v>
      </c>
      <c r="AT38" s="11">
        <f t="shared" si="15"/>
        <v>1.344530925057938</v>
      </c>
      <c r="AU38" s="5">
        <f t="shared" si="14"/>
        <v>1344.530925057938</v>
      </c>
    </row>
    <row r="39" spans="1:47" x14ac:dyDescent="0.25">
      <c r="A39" s="1" t="s">
        <v>129</v>
      </c>
      <c r="B39" s="1" t="s">
        <v>130</v>
      </c>
      <c r="C39" s="1" t="s">
        <v>131</v>
      </c>
      <c r="D39" s="1" t="s">
        <v>66</v>
      </c>
      <c r="E39" s="1" t="s">
        <v>83</v>
      </c>
      <c r="F39" s="1" t="s">
        <v>82</v>
      </c>
      <c r="G39" s="1" t="s">
        <v>51</v>
      </c>
      <c r="H39" s="1" t="s">
        <v>52</v>
      </c>
      <c r="I39" s="2">
        <v>150</v>
      </c>
      <c r="J39" s="2">
        <v>39.18</v>
      </c>
      <c r="K39" s="2">
        <f t="shared" si="8"/>
        <v>36.67</v>
      </c>
      <c r="L39" s="2">
        <f t="shared" si="9"/>
        <v>2.5099999999999998</v>
      </c>
      <c r="N39" s="4">
        <v>3.62</v>
      </c>
      <c r="O39" s="5">
        <v>4225.32</v>
      </c>
      <c r="P39" s="6">
        <v>18.920000000000002</v>
      </c>
      <c r="Q39" s="5">
        <v>19739.72</v>
      </c>
      <c r="R39" s="7">
        <v>11.55</v>
      </c>
      <c r="S39" s="5">
        <v>4874.1000000000004</v>
      </c>
      <c r="T39" s="8">
        <v>2.48</v>
      </c>
      <c r="U39" s="5">
        <v>313.96800000000002</v>
      </c>
      <c r="AB39" s="10">
        <v>0.1</v>
      </c>
      <c r="AC39" s="5">
        <v>5.2411250000000003</v>
      </c>
      <c r="AL39" s="5" t="str">
        <f t="shared" si="10"/>
        <v/>
      </c>
      <c r="AM39" s="3">
        <v>1</v>
      </c>
      <c r="AN39" s="5">
        <f t="shared" si="11"/>
        <v>4941</v>
      </c>
      <c r="AP39" s="5" t="str">
        <f t="shared" si="12"/>
        <v/>
      </c>
      <c r="AQ39" s="2">
        <v>1.51</v>
      </c>
      <c r="AS39" s="5">
        <f t="shared" si="13"/>
        <v>29158.349125000001</v>
      </c>
      <c r="AT39" s="11">
        <f t="shared" si="15"/>
        <v>1.4091397312877998</v>
      </c>
      <c r="AU39" s="5">
        <f t="shared" si="14"/>
        <v>1409.1397312877998</v>
      </c>
    </row>
    <row r="40" spans="1:47" x14ac:dyDescent="0.25">
      <c r="A40" s="1" t="s">
        <v>132</v>
      </c>
      <c r="B40" s="1" t="s">
        <v>133</v>
      </c>
      <c r="C40" s="1" t="s">
        <v>134</v>
      </c>
      <c r="D40" s="1" t="s">
        <v>119</v>
      </c>
      <c r="E40" s="1" t="s">
        <v>67</v>
      </c>
      <c r="F40" s="1" t="s">
        <v>82</v>
      </c>
      <c r="G40" s="1" t="s">
        <v>51</v>
      </c>
      <c r="H40" s="1" t="s">
        <v>52</v>
      </c>
      <c r="I40" s="2">
        <v>10</v>
      </c>
      <c r="J40" s="2">
        <v>0.11</v>
      </c>
      <c r="K40" s="2">
        <f t="shared" si="8"/>
        <v>0.12</v>
      </c>
      <c r="L40" s="2">
        <f t="shared" si="9"/>
        <v>0</v>
      </c>
      <c r="Z40" s="9">
        <v>0.11</v>
      </c>
      <c r="AA40" s="5">
        <v>8.3556000000000008</v>
      </c>
      <c r="AB40" s="10">
        <v>0.01</v>
      </c>
      <c r="AC40" s="5">
        <v>0.68362500000000015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9.0392250000000018</v>
      </c>
      <c r="AT40" s="11">
        <f t="shared" si="15"/>
        <v>4.3683992646308519E-4</v>
      </c>
      <c r="AU40" s="5">
        <f t="shared" si="14"/>
        <v>0.43683992646308517</v>
      </c>
    </row>
    <row r="41" spans="1:47" x14ac:dyDescent="0.25">
      <c r="A41" s="1" t="s">
        <v>132</v>
      </c>
      <c r="B41" s="1" t="s">
        <v>133</v>
      </c>
      <c r="C41" s="1" t="s">
        <v>134</v>
      </c>
      <c r="D41" s="1" t="s">
        <v>119</v>
      </c>
      <c r="E41" s="1" t="s">
        <v>58</v>
      </c>
      <c r="F41" s="1" t="s">
        <v>82</v>
      </c>
      <c r="G41" s="1" t="s">
        <v>51</v>
      </c>
      <c r="H41" s="1" t="s">
        <v>52</v>
      </c>
      <c r="I41" s="2">
        <v>10</v>
      </c>
      <c r="J41" s="2">
        <v>9.42</v>
      </c>
      <c r="K41" s="2">
        <f t="shared" si="8"/>
        <v>9.43</v>
      </c>
      <c r="L41" s="2">
        <f t="shared" si="9"/>
        <v>0</v>
      </c>
      <c r="Z41" s="9">
        <v>4.04</v>
      </c>
      <c r="AA41" s="5">
        <v>282.06479999999999</v>
      </c>
      <c r="AB41" s="10">
        <v>5.3900000000000006</v>
      </c>
      <c r="AC41" s="5">
        <v>267.98100000000011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550.0458000000001</v>
      </c>
      <c r="AT41" s="11">
        <f t="shared" si="15"/>
        <v>2.6582142476078298E-2</v>
      </c>
      <c r="AU41" s="5">
        <f t="shared" si="14"/>
        <v>26.5821424760783</v>
      </c>
    </row>
    <row r="42" spans="1:47" x14ac:dyDescent="0.25">
      <c r="A42" s="1" t="s">
        <v>135</v>
      </c>
      <c r="B42" s="1" t="s">
        <v>136</v>
      </c>
      <c r="C42" s="1" t="s">
        <v>137</v>
      </c>
      <c r="D42" s="1" t="s">
        <v>98</v>
      </c>
      <c r="E42" s="1" t="s">
        <v>77</v>
      </c>
      <c r="F42" s="1" t="s">
        <v>82</v>
      </c>
      <c r="G42" s="1" t="s">
        <v>51</v>
      </c>
      <c r="H42" s="1" t="s">
        <v>52</v>
      </c>
      <c r="I42" s="2">
        <v>5.99</v>
      </c>
      <c r="J42" s="2">
        <v>5.5</v>
      </c>
      <c r="K42" s="2">
        <f t="shared" si="8"/>
        <v>5.5</v>
      </c>
      <c r="L42" s="2">
        <f t="shared" si="9"/>
        <v>0</v>
      </c>
      <c r="R42" s="7">
        <v>0.04</v>
      </c>
      <c r="S42" s="5">
        <v>25.32</v>
      </c>
      <c r="Z42" s="9">
        <v>1.23</v>
      </c>
      <c r="AA42" s="5">
        <v>87.860400000000013</v>
      </c>
      <c r="AB42" s="10">
        <v>4.2300000000000004</v>
      </c>
      <c r="AC42" s="5">
        <v>278.57718749999998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391.7575875</v>
      </c>
      <c r="AT42" s="11">
        <f t="shared" si="15"/>
        <v>1.8932525267913523E-2</v>
      </c>
      <c r="AU42" s="5">
        <f t="shared" si="14"/>
        <v>18.932525267913526</v>
      </c>
    </row>
    <row r="43" spans="1:47" x14ac:dyDescent="0.25">
      <c r="A43" s="1" t="s">
        <v>138</v>
      </c>
      <c r="B43" s="1" t="s">
        <v>139</v>
      </c>
      <c r="C43" s="1" t="s">
        <v>112</v>
      </c>
      <c r="D43" s="1" t="s">
        <v>119</v>
      </c>
      <c r="E43" s="1" t="s">
        <v>86</v>
      </c>
      <c r="F43" s="1" t="s">
        <v>84</v>
      </c>
      <c r="G43" s="1" t="s">
        <v>51</v>
      </c>
      <c r="H43" s="1" t="s">
        <v>52</v>
      </c>
      <c r="I43" s="2">
        <v>323.20999999999998</v>
      </c>
      <c r="J43" s="2">
        <v>37.54</v>
      </c>
      <c r="K43" s="2">
        <f t="shared" si="8"/>
        <v>27.96</v>
      </c>
      <c r="L43" s="2">
        <f t="shared" si="9"/>
        <v>0</v>
      </c>
      <c r="R43" s="7">
        <v>22.2</v>
      </c>
      <c r="S43" s="5">
        <v>9467.5700000000015</v>
      </c>
      <c r="T43" s="8">
        <v>5.76</v>
      </c>
      <c r="U43" s="5">
        <v>805.17599999999993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10272.746000000001</v>
      </c>
      <c r="AT43" s="11">
        <f t="shared" si="15"/>
        <v>0.49645247321689112</v>
      </c>
      <c r="AU43" s="5">
        <f t="shared" si="14"/>
        <v>496.45247321689112</v>
      </c>
    </row>
    <row r="44" spans="1:47" x14ac:dyDescent="0.25">
      <c r="A44" s="1" t="s">
        <v>138</v>
      </c>
      <c r="B44" s="1" t="s">
        <v>139</v>
      </c>
      <c r="C44" s="1" t="s">
        <v>112</v>
      </c>
      <c r="D44" s="1" t="s">
        <v>119</v>
      </c>
      <c r="E44" s="1" t="s">
        <v>109</v>
      </c>
      <c r="F44" s="1" t="s">
        <v>84</v>
      </c>
      <c r="G44" s="1" t="s">
        <v>51</v>
      </c>
      <c r="H44" s="1" t="s">
        <v>52</v>
      </c>
      <c r="I44" s="2">
        <v>323.20999999999998</v>
      </c>
      <c r="J44" s="2">
        <v>43.46</v>
      </c>
      <c r="K44" s="2">
        <f t="shared" si="8"/>
        <v>28.020000000000003</v>
      </c>
      <c r="L44" s="2">
        <f t="shared" si="9"/>
        <v>0</v>
      </c>
      <c r="R44" s="7">
        <v>22.12</v>
      </c>
      <c r="S44" s="5">
        <v>11668.3</v>
      </c>
      <c r="T44" s="8">
        <v>5.9</v>
      </c>
      <c r="U44" s="5">
        <v>933.67500000000007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12601.974999999999</v>
      </c>
      <c r="AT44" s="11">
        <f t="shared" si="15"/>
        <v>0.60901745805526875</v>
      </c>
      <c r="AU44" s="5">
        <f t="shared" si="14"/>
        <v>609.01745805526878</v>
      </c>
    </row>
    <row r="45" spans="1:47" x14ac:dyDescent="0.25">
      <c r="A45" s="1" t="s">
        <v>138</v>
      </c>
      <c r="B45" s="1" t="s">
        <v>139</v>
      </c>
      <c r="C45" s="1" t="s">
        <v>112</v>
      </c>
      <c r="D45" s="1" t="s">
        <v>119</v>
      </c>
      <c r="E45" s="1" t="s">
        <v>62</v>
      </c>
      <c r="F45" s="1" t="s">
        <v>84</v>
      </c>
      <c r="G45" s="1" t="s">
        <v>51</v>
      </c>
      <c r="H45" s="1" t="s">
        <v>52</v>
      </c>
      <c r="I45" s="2">
        <v>323.20999999999998</v>
      </c>
      <c r="J45" s="2">
        <v>40.53</v>
      </c>
      <c r="K45" s="2">
        <f t="shared" si="8"/>
        <v>2.02</v>
      </c>
      <c r="L45" s="2">
        <f t="shared" si="9"/>
        <v>0</v>
      </c>
      <c r="R45" s="7">
        <v>0.53</v>
      </c>
      <c r="S45" s="5">
        <v>279.57499999999999</v>
      </c>
      <c r="T45" s="8">
        <v>1.49</v>
      </c>
      <c r="U45" s="5">
        <v>235.79249999999999</v>
      </c>
      <c r="AL45" s="5" t="str">
        <f t="shared" si="10"/>
        <v/>
      </c>
      <c r="AN45" s="5" t="str">
        <f t="shared" si="11"/>
        <v/>
      </c>
      <c r="AP45" s="5" t="str">
        <f t="shared" si="12"/>
        <v/>
      </c>
      <c r="AS45" s="5">
        <f t="shared" si="13"/>
        <v>515.36749999999995</v>
      </c>
      <c r="AT45" s="11">
        <f t="shared" si="15"/>
        <v>2.4906239285056406E-2</v>
      </c>
      <c r="AU45" s="5">
        <f t="shared" si="14"/>
        <v>24.906239285056408</v>
      </c>
    </row>
    <row r="46" spans="1:47" x14ac:dyDescent="0.25">
      <c r="A46" s="1" t="s">
        <v>138</v>
      </c>
      <c r="B46" s="1" t="s">
        <v>139</v>
      </c>
      <c r="C46" s="1" t="s">
        <v>112</v>
      </c>
      <c r="D46" s="1" t="s">
        <v>119</v>
      </c>
      <c r="E46" s="1" t="s">
        <v>114</v>
      </c>
      <c r="F46" s="1" t="s">
        <v>84</v>
      </c>
      <c r="G46" s="1" t="s">
        <v>51</v>
      </c>
      <c r="H46" s="1" t="s">
        <v>52</v>
      </c>
      <c r="I46" s="2">
        <v>323.20999999999998</v>
      </c>
      <c r="J46" s="2">
        <v>44.16</v>
      </c>
      <c r="K46" s="2">
        <f t="shared" si="8"/>
        <v>43.160000000000004</v>
      </c>
      <c r="L46" s="2">
        <f t="shared" si="9"/>
        <v>0</v>
      </c>
      <c r="P46" s="6">
        <v>1.1100000000000001</v>
      </c>
      <c r="Q46" s="5">
        <v>1360.68</v>
      </c>
      <c r="R46" s="7">
        <v>34.1</v>
      </c>
      <c r="S46" s="5">
        <v>17543.595000000001</v>
      </c>
      <c r="T46" s="8">
        <v>7.95</v>
      </c>
      <c r="U46" s="5">
        <v>1257.771</v>
      </c>
      <c r="AL46" s="5" t="str">
        <f t="shared" si="10"/>
        <v/>
      </c>
      <c r="AN46" s="5" t="str">
        <f t="shared" si="11"/>
        <v/>
      </c>
      <c r="AP46" s="5" t="str">
        <f t="shared" si="12"/>
        <v/>
      </c>
      <c r="AS46" s="5">
        <f t="shared" si="13"/>
        <v>20162.046000000002</v>
      </c>
      <c r="AT46" s="11">
        <f t="shared" si="15"/>
        <v>0.97437409645023121</v>
      </c>
      <c r="AU46" s="5">
        <f t="shared" si="14"/>
        <v>974.37409645023126</v>
      </c>
    </row>
    <row r="47" spans="1:47" x14ac:dyDescent="0.25">
      <c r="A47" s="1" t="s">
        <v>138</v>
      </c>
      <c r="B47" s="1" t="s">
        <v>139</v>
      </c>
      <c r="C47" s="1" t="s">
        <v>112</v>
      </c>
      <c r="D47" s="1" t="s">
        <v>119</v>
      </c>
      <c r="E47" s="1" t="s">
        <v>79</v>
      </c>
      <c r="F47" s="1" t="s">
        <v>84</v>
      </c>
      <c r="G47" s="1" t="s">
        <v>51</v>
      </c>
      <c r="H47" s="1" t="s">
        <v>52</v>
      </c>
      <c r="I47" s="2">
        <v>323.20999999999998</v>
      </c>
      <c r="J47" s="2">
        <v>38.159999999999997</v>
      </c>
      <c r="K47" s="2">
        <f t="shared" si="8"/>
        <v>38.08</v>
      </c>
      <c r="L47" s="2">
        <f t="shared" si="9"/>
        <v>0</v>
      </c>
      <c r="P47" s="6">
        <v>8.8800000000000008</v>
      </c>
      <c r="Q47" s="5">
        <v>8755.68</v>
      </c>
      <c r="R47" s="7">
        <v>28.95</v>
      </c>
      <c r="S47" s="5">
        <v>12354.05</v>
      </c>
      <c r="T47" s="8">
        <v>0.25</v>
      </c>
      <c r="U47" s="5">
        <v>33.232500000000002</v>
      </c>
      <c r="AL47" s="5" t="str">
        <f t="shared" si="10"/>
        <v/>
      </c>
      <c r="AN47" s="5" t="str">
        <f t="shared" si="11"/>
        <v/>
      </c>
      <c r="AP47" s="5" t="str">
        <f t="shared" si="12"/>
        <v/>
      </c>
      <c r="AS47" s="5">
        <f t="shared" si="13"/>
        <v>21142.962499999998</v>
      </c>
      <c r="AT47" s="11">
        <f t="shared" si="15"/>
        <v>1.0217789892066813</v>
      </c>
      <c r="AU47" s="5">
        <f t="shared" si="14"/>
        <v>1021.7789892066812</v>
      </c>
    </row>
    <row r="48" spans="1:47" x14ac:dyDescent="0.25">
      <c r="A48" s="1" t="s">
        <v>138</v>
      </c>
      <c r="B48" s="1" t="s">
        <v>139</v>
      </c>
      <c r="C48" s="1" t="s">
        <v>112</v>
      </c>
      <c r="D48" s="1" t="s">
        <v>119</v>
      </c>
      <c r="E48" s="1" t="s">
        <v>49</v>
      </c>
      <c r="F48" s="1" t="s">
        <v>84</v>
      </c>
      <c r="G48" s="1" t="s">
        <v>51</v>
      </c>
      <c r="H48" s="1" t="s">
        <v>52</v>
      </c>
      <c r="I48" s="2">
        <v>323.20999999999998</v>
      </c>
      <c r="J48" s="2">
        <v>37.409999999999997</v>
      </c>
      <c r="K48" s="2">
        <f t="shared" si="8"/>
        <v>37.409999999999997</v>
      </c>
      <c r="L48" s="2">
        <f t="shared" si="9"/>
        <v>0</v>
      </c>
      <c r="N48" s="4">
        <v>9.1499999999999986</v>
      </c>
      <c r="O48" s="5">
        <v>11832.06</v>
      </c>
      <c r="P48" s="6">
        <v>27.73</v>
      </c>
      <c r="Q48" s="5">
        <v>27452.705000000002</v>
      </c>
      <c r="R48" s="7">
        <v>0.53</v>
      </c>
      <c r="S48" s="5">
        <v>223.66</v>
      </c>
      <c r="AL48" s="5" t="str">
        <f t="shared" si="10"/>
        <v/>
      </c>
      <c r="AN48" s="5" t="str">
        <f t="shared" si="11"/>
        <v/>
      </c>
      <c r="AP48" s="5" t="str">
        <f t="shared" si="12"/>
        <v/>
      </c>
      <c r="AS48" s="5">
        <f t="shared" si="13"/>
        <v>39508.425000000003</v>
      </c>
      <c r="AT48" s="11">
        <f t="shared" si="15"/>
        <v>1.9093293364942587</v>
      </c>
      <c r="AU48" s="5">
        <f t="shared" si="14"/>
        <v>1909.3293364942588</v>
      </c>
    </row>
    <row r="49" spans="1:47" x14ac:dyDescent="0.25">
      <c r="A49" s="1" t="s">
        <v>138</v>
      </c>
      <c r="B49" s="1" t="s">
        <v>139</v>
      </c>
      <c r="C49" s="1" t="s">
        <v>112</v>
      </c>
      <c r="D49" s="1" t="s">
        <v>119</v>
      </c>
      <c r="E49" s="1" t="s">
        <v>53</v>
      </c>
      <c r="F49" s="1" t="s">
        <v>84</v>
      </c>
      <c r="G49" s="1" t="s">
        <v>51</v>
      </c>
      <c r="H49" s="1" t="s">
        <v>52</v>
      </c>
      <c r="I49" s="2">
        <v>323.20999999999998</v>
      </c>
      <c r="J49" s="2">
        <v>42.14</v>
      </c>
      <c r="K49" s="2">
        <f t="shared" si="8"/>
        <v>42.150000000000006</v>
      </c>
      <c r="L49" s="2">
        <f t="shared" si="9"/>
        <v>0</v>
      </c>
      <c r="N49" s="4">
        <v>2.61</v>
      </c>
      <c r="O49" s="5">
        <v>3189.36</v>
      </c>
      <c r="P49" s="6">
        <v>29.64</v>
      </c>
      <c r="Q49" s="5">
        <v>35276.614999999998</v>
      </c>
      <c r="R49" s="7">
        <v>9.7000000000000011</v>
      </c>
      <c r="S49" s="5">
        <v>4799.1950000000006</v>
      </c>
      <c r="T49" s="8">
        <v>0.2</v>
      </c>
      <c r="U49" s="5">
        <v>31.333500000000001</v>
      </c>
      <c r="AL49" s="5" t="str">
        <f t="shared" si="10"/>
        <v/>
      </c>
      <c r="AN49" s="5" t="str">
        <f t="shared" si="11"/>
        <v/>
      </c>
      <c r="AP49" s="5" t="str">
        <f t="shared" si="12"/>
        <v/>
      </c>
      <c r="AS49" s="5">
        <f t="shared" si="13"/>
        <v>43296.503499999999</v>
      </c>
      <c r="AT49" s="11">
        <f t="shared" si="15"/>
        <v>2.0923963509093655</v>
      </c>
      <c r="AU49" s="5">
        <f t="shared" si="14"/>
        <v>2092.3963509093655</v>
      </c>
    </row>
    <row r="50" spans="1:47" x14ac:dyDescent="0.25">
      <c r="A50" s="1" t="s">
        <v>140</v>
      </c>
      <c r="B50" s="1" t="s">
        <v>141</v>
      </c>
      <c r="C50" s="1" t="s">
        <v>142</v>
      </c>
      <c r="D50" s="1" t="s">
        <v>119</v>
      </c>
      <c r="E50" s="1" t="s">
        <v>113</v>
      </c>
      <c r="F50" s="1" t="s">
        <v>84</v>
      </c>
      <c r="G50" s="1" t="s">
        <v>51</v>
      </c>
      <c r="H50" s="1" t="s">
        <v>52</v>
      </c>
      <c r="I50" s="2">
        <v>75.61</v>
      </c>
      <c r="J50" s="2">
        <v>41.33</v>
      </c>
      <c r="K50" s="2">
        <f t="shared" si="8"/>
        <v>24.400000000000002</v>
      </c>
      <c r="L50" s="2">
        <f t="shared" si="9"/>
        <v>0</v>
      </c>
      <c r="P50" s="6">
        <v>16.62</v>
      </c>
      <c r="Q50" s="5">
        <v>16387.32</v>
      </c>
      <c r="R50" s="7">
        <v>4.6000000000000014</v>
      </c>
      <c r="S50" s="5">
        <v>1966.52</v>
      </c>
      <c r="T50" s="8">
        <v>3.18</v>
      </c>
      <c r="U50" s="5">
        <v>497.53800000000001</v>
      </c>
      <c r="AL50" s="5" t="str">
        <f t="shared" si="10"/>
        <v/>
      </c>
      <c r="AN50" s="5" t="str">
        <f t="shared" si="11"/>
        <v/>
      </c>
      <c r="AP50" s="5" t="str">
        <f t="shared" si="12"/>
        <v/>
      </c>
      <c r="AS50" s="5">
        <f t="shared" si="13"/>
        <v>18851.378000000001</v>
      </c>
      <c r="AT50" s="11">
        <f t="shared" si="15"/>
        <v>0.91103325553328096</v>
      </c>
      <c r="AU50" s="5">
        <f t="shared" si="14"/>
        <v>911.03325553328102</v>
      </c>
    </row>
    <row r="51" spans="1:47" x14ac:dyDescent="0.25">
      <c r="A51" s="1" t="s">
        <v>140</v>
      </c>
      <c r="B51" s="1" t="s">
        <v>141</v>
      </c>
      <c r="C51" s="1" t="s">
        <v>142</v>
      </c>
      <c r="D51" s="1" t="s">
        <v>119</v>
      </c>
      <c r="E51" s="1" t="s">
        <v>115</v>
      </c>
      <c r="F51" s="1" t="s">
        <v>84</v>
      </c>
      <c r="G51" s="1" t="s">
        <v>51</v>
      </c>
      <c r="H51" s="1" t="s">
        <v>52</v>
      </c>
      <c r="I51" s="2">
        <v>75.61</v>
      </c>
      <c r="J51" s="2">
        <v>33.950000000000003</v>
      </c>
      <c r="K51" s="2">
        <f t="shared" si="8"/>
        <v>31.24</v>
      </c>
      <c r="L51" s="2">
        <f t="shared" si="9"/>
        <v>2.71</v>
      </c>
      <c r="M51" s="3">
        <v>2.71</v>
      </c>
      <c r="P51" s="6">
        <v>12.1</v>
      </c>
      <c r="Q51" s="5">
        <v>12783.49</v>
      </c>
      <c r="R51" s="7">
        <v>11.48</v>
      </c>
      <c r="S51" s="5">
        <v>5054.5050000000001</v>
      </c>
      <c r="T51" s="8">
        <v>6.08</v>
      </c>
      <c r="U51" s="5">
        <v>856.76550000000009</v>
      </c>
      <c r="Z51" s="9">
        <v>0.42</v>
      </c>
      <c r="AA51" s="5">
        <v>21.775200000000002</v>
      </c>
      <c r="AB51" s="10">
        <v>1.1599999999999999</v>
      </c>
      <c r="AC51" s="5">
        <v>52.866999999999997</v>
      </c>
      <c r="AL51" s="5" t="str">
        <f t="shared" si="10"/>
        <v/>
      </c>
      <c r="AN51" s="5" t="str">
        <f t="shared" si="11"/>
        <v/>
      </c>
      <c r="AP51" s="5" t="str">
        <f t="shared" si="12"/>
        <v/>
      </c>
      <c r="AS51" s="5">
        <f t="shared" si="13"/>
        <v>18769.402699999999</v>
      </c>
      <c r="AT51" s="11">
        <f t="shared" si="15"/>
        <v>0.90707162342170167</v>
      </c>
      <c r="AU51" s="5">
        <f t="shared" si="14"/>
        <v>907.0716234217017</v>
      </c>
    </row>
    <row r="52" spans="1:47" x14ac:dyDescent="0.25">
      <c r="A52" s="1" t="s">
        <v>143</v>
      </c>
      <c r="B52" s="1" t="s">
        <v>127</v>
      </c>
      <c r="C52" s="1" t="s">
        <v>128</v>
      </c>
      <c r="D52" s="1" t="s">
        <v>71</v>
      </c>
      <c r="E52" s="1" t="s">
        <v>77</v>
      </c>
      <c r="F52" s="1" t="s">
        <v>84</v>
      </c>
      <c r="G52" s="1" t="s">
        <v>51</v>
      </c>
      <c r="H52" s="1" t="s">
        <v>52</v>
      </c>
      <c r="I52" s="2">
        <v>80</v>
      </c>
      <c r="J52" s="2">
        <v>40.83</v>
      </c>
      <c r="K52" s="2">
        <f t="shared" si="8"/>
        <v>21.82</v>
      </c>
      <c r="L52" s="2">
        <f t="shared" si="9"/>
        <v>0</v>
      </c>
      <c r="N52" s="4">
        <v>2.85</v>
      </c>
      <c r="O52" s="5">
        <v>3317.4</v>
      </c>
      <c r="P52" s="6">
        <v>18.97</v>
      </c>
      <c r="Q52" s="5">
        <v>18704.419999999998</v>
      </c>
      <c r="AL52" s="5" t="str">
        <f t="shared" si="10"/>
        <v/>
      </c>
      <c r="AN52" s="5" t="str">
        <f t="shared" si="11"/>
        <v/>
      </c>
      <c r="AP52" s="5" t="str">
        <f t="shared" si="12"/>
        <v/>
      </c>
      <c r="AS52" s="5">
        <f t="shared" si="13"/>
        <v>22021.82</v>
      </c>
      <c r="AT52" s="11">
        <f t="shared" si="15"/>
        <v>1.0642516619935114</v>
      </c>
      <c r="AU52" s="5">
        <f t="shared" si="14"/>
        <v>1064.2516619935116</v>
      </c>
    </row>
    <row r="53" spans="1:47" x14ac:dyDescent="0.25">
      <c r="A53" s="1" t="s">
        <v>143</v>
      </c>
      <c r="B53" s="1" t="s">
        <v>127</v>
      </c>
      <c r="C53" s="1" t="s">
        <v>128</v>
      </c>
      <c r="D53" s="1" t="s">
        <v>71</v>
      </c>
      <c r="E53" s="1" t="s">
        <v>78</v>
      </c>
      <c r="F53" s="1" t="s">
        <v>84</v>
      </c>
      <c r="G53" s="1" t="s">
        <v>51</v>
      </c>
      <c r="H53" s="1" t="s">
        <v>52</v>
      </c>
      <c r="I53" s="2">
        <v>80</v>
      </c>
      <c r="J53" s="2">
        <v>36.89</v>
      </c>
      <c r="K53" s="2">
        <f t="shared" si="8"/>
        <v>36.89</v>
      </c>
      <c r="L53" s="2">
        <f t="shared" si="9"/>
        <v>0</v>
      </c>
      <c r="N53" s="4">
        <v>21.98</v>
      </c>
      <c r="O53" s="5">
        <v>26463.54</v>
      </c>
      <c r="P53" s="6">
        <v>14.91</v>
      </c>
      <c r="Q53" s="5">
        <v>17195.84</v>
      </c>
      <c r="AL53" s="5" t="str">
        <f t="shared" si="10"/>
        <v/>
      </c>
      <c r="AN53" s="5" t="str">
        <f t="shared" si="11"/>
        <v/>
      </c>
      <c r="AP53" s="5" t="str">
        <f t="shared" si="12"/>
        <v/>
      </c>
      <c r="AS53" s="5">
        <f t="shared" si="13"/>
        <v>43659.380000000005</v>
      </c>
      <c r="AT53" s="11">
        <f t="shared" si="15"/>
        <v>2.1099331357084141</v>
      </c>
      <c r="AU53" s="5">
        <f t="shared" si="14"/>
        <v>2109.9331357084143</v>
      </c>
    </row>
    <row r="54" spans="1:47" x14ac:dyDescent="0.25">
      <c r="A54" s="1" t="s">
        <v>144</v>
      </c>
      <c r="B54" s="1" t="s">
        <v>145</v>
      </c>
      <c r="C54" s="1" t="s">
        <v>146</v>
      </c>
      <c r="D54" s="1" t="s">
        <v>66</v>
      </c>
      <c r="E54" s="1" t="s">
        <v>115</v>
      </c>
      <c r="F54" s="1" t="s">
        <v>84</v>
      </c>
      <c r="G54" s="1" t="s">
        <v>51</v>
      </c>
      <c r="H54" s="1" t="s">
        <v>52</v>
      </c>
      <c r="I54" s="2">
        <v>4.3899999999999997</v>
      </c>
      <c r="J54" s="2">
        <v>4.37</v>
      </c>
      <c r="K54" s="2">
        <f t="shared" si="8"/>
        <v>4.3800000000000008</v>
      </c>
      <c r="L54" s="2">
        <f t="shared" si="9"/>
        <v>0</v>
      </c>
      <c r="P54" s="6">
        <v>0.56999999999999995</v>
      </c>
      <c r="Q54" s="5">
        <v>606.39</v>
      </c>
      <c r="R54" s="7">
        <v>0.01</v>
      </c>
      <c r="S54" s="5">
        <v>6.33</v>
      </c>
      <c r="Z54" s="9">
        <v>1.1000000000000001</v>
      </c>
      <c r="AA54" s="5">
        <v>63.300000000000011</v>
      </c>
      <c r="AB54" s="10">
        <v>2.7</v>
      </c>
      <c r="AC54" s="5">
        <v>123.964</v>
      </c>
      <c r="AL54" s="5" t="str">
        <f t="shared" si="10"/>
        <v/>
      </c>
      <c r="AN54" s="5" t="str">
        <f t="shared" si="11"/>
        <v/>
      </c>
      <c r="AP54" s="5" t="str">
        <f t="shared" si="12"/>
        <v/>
      </c>
      <c r="AS54" s="5">
        <f t="shared" si="13"/>
        <v>799.98399999999992</v>
      </c>
      <c r="AT54" s="11">
        <f t="shared" si="15"/>
        <v>3.8660941809905681E-2</v>
      </c>
      <c r="AU54" s="5">
        <f t="shared" si="14"/>
        <v>38.660941809905687</v>
      </c>
    </row>
    <row r="55" spans="1:47" x14ac:dyDescent="0.25">
      <c r="A55" s="1" t="s">
        <v>147</v>
      </c>
      <c r="B55" s="1" t="s">
        <v>148</v>
      </c>
      <c r="C55" s="1" t="s">
        <v>149</v>
      </c>
      <c r="D55" s="1" t="s">
        <v>66</v>
      </c>
      <c r="E55" s="1" t="s">
        <v>58</v>
      </c>
      <c r="F55" s="1" t="s">
        <v>50</v>
      </c>
      <c r="G55" s="1" t="s">
        <v>51</v>
      </c>
      <c r="H55" s="1" t="s">
        <v>52</v>
      </c>
      <c r="I55" s="2">
        <v>120.46</v>
      </c>
      <c r="J55" s="2">
        <v>20</v>
      </c>
      <c r="K55" s="2">
        <f t="shared" si="8"/>
        <v>4.66</v>
      </c>
      <c r="L55" s="2">
        <f t="shared" si="9"/>
        <v>0</v>
      </c>
      <c r="R55" s="7">
        <v>0.01</v>
      </c>
      <c r="S55" s="5">
        <v>4.22</v>
      </c>
      <c r="T55" s="8">
        <v>4.6500000000000004</v>
      </c>
      <c r="U55" s="5">
        <v>588.69000000000005</v>
      </c>
      <c r="AL55" s="5" t="str">
        <f t="shared" si="10"/>
        <v/>
      </c>
      <c r="AN55" s="5" t="str">
        <f t="shared" si="11"/>
        <v/>
      </c>
      <c r="AP55" s="5" t="str">
        <f t="shared" si="12"/>
        <v/>
      </c>
      <c r="AS55" s="5">
        <f t="shared" si="13"/>
        <v>592.91000000000008</v>
      </c>
      <c r="AT55" s="11">
        <f t="shared" si="15"/>
        <v>2.8653646833575644E-2</v>
      </c>
      <c r="AU55" s="5">
        <f t="shared" si="14"/>
        <v>28.653646833575646</v>
      </c>
    </row>
    <row r="56" spans="1:47" x14ac:dyDescent="0.25">
      <c r="A56" s="1" t="s">
        <v>147</v>
      </c>
      <c r="B56" s="1" t="s">
        <v>148</v>
      </c>
      <c r="C56" s="1" t="s">
        <v>149</v>
      </c>
      <c r="D56" s="1" t="s">
        <v>66</v>
      </c>
      <c r="E56" s="1" t="s">
        <v>62</v>
      </c>
      <c r="F56" s="1" t="s">
        <v>50</v>
      </c>
      <c r="G56" s="1" t="s">
        <v>51</v>
      </c>
      <c r="H56" s="1" t="s">
        <v>52</v>
      </c>
      <c r="I56" s="2">
        <v>120.46</v>
      </c>
      <c r="J56" s="2">
        <v>19.91</v>
      </c>
      <c r="K56" s="2">
        <f t="shared" si="8"/>
        <v>19.920000000000002</v>
      </c>
      <c r="L56" s="2">
        <f t="shared" si="9"/>
        <v>0</v>
      </c>
      <c r="P56" s="6">
        <v>7.66</v>
      </c>
      <c r="Q56" s="5">
        <v>7552.76</v>
      </c>
      <c r="R56" s="7">
        <v>6.85</v>
      </c>
      <c r="S56" s="5">
        <v>2890.7</v>
      </c>
      <c r="T56" s="8">
        <v>5.41</v>
      </c>
      <c r="U56" s="5">
        <v>684.90599999999995</v>
      </c>
      <c r="AL56" s="5" t="str">
        <f t="shared" si="10"/>
        <v/>
      </c>
      <c r="AN56" s="5" t="str">
        <f t="shared" si="11"/>
        <v/>
      </c>
      <c r="AP56" s="5" t="str">
        <f t="shared" si="12"/>
        <v/>
      </c>
      <c r="AS56" s="5">
        <f t="shared" si="13"/>
        <v>11128.365999999998</v>
      </c>
      <c r="AT56" s="11">
        <f t="shared" si="15"/>
        <v>0.53780214399954596</v>
      </c>
      <c r="AU56" s="5">
        <f t="shared" si="14"/>
        <v>537.80214399954593</v>
      </c>
    </row>
    <row r="57" spans="1:47" x14ac:dyDescent="0.25">
      <c r="A57" s="1" t="s">
        <v>147</v>
      </c>
      <c r="B57" s="1" t="s">
        <v>148</v>
      </c>
      <c r="C57" s="1" t="s">
        <v>149</v>
      </c>
      <c r="D57" s="1" t="s">
        <v>66</v>
      </c>
      <c r="E57" s="1" t="s">
        <v>67</v>
      </c>
      <c r="F57" s="1" t="s">
        <v>50</v>
      </c>
      <c r="G57" s="1" t="s">
        <v>51</v>
      </c>
      <c r="H57" s="1" t="s">
        <v>52</v>
      </c>
      <c r="I57" s="2">
        <v>120.46</v>
      </c>
      <c r="J57" s="2">
        <v>39.65</v>
      </c>
      <c r="K57" s="2">
        <f t="shared" si="8"/>
        <v>4.4400000000000004</v>
      </c>
      <c r="L57" s="2">
        <f t="shared" si="9"/>
        <v>0</v>
      </c>
      <c r="R57" s="7">
        <v>0.41</v>
      </c>
      <c r="S57" s="5">
        <v>173.02</v>
      </c>
      <c r="T57" s="8">
        <v>4.03</v>
      </c>
      <c r="U57" s="5">
        <v>510.19799999999998</v>
      </c>
      <c r="AL57" s="5" t="str">
        <f t="shared" si="10"/>
        <v/>
      </c>
      <c r="AN57" s="5" t="str">
        <f t="shared" si="11"/>
        <v/>
      </c>
      <c r="AP57" s="5" t="str">
        <f t="shared" si="12"/>
        <v/>
      </c>
      <c r="AS57" s="5">
        <f t="shared" si="13"/>
        <v>683.21799999999996</v>
      </c>
      <c r="AT57" s="11">
        <f t="shared" si="15"/>
        <v>3.3017974536340901E-2</v>
      </c>
      <c r="AU57" s="5">
        <f t="shared" si="14"/>
        <v>33.017974536340901</v>
      </c>
    </row>
    <row r="58" spans="1:47" x14ac:dyDescent="0.25">
      <c r="A58" s="1" t="s">
        <v>147</v>
      </c>
      <c r="B58" s="1" t="s">
        <v>148</v>
      </c>
      <c r="C58" s="1" t="s">
        <v>149</v>
      </c>
      <c r="D58" s="1" t="s">
        <v>66</v>
      </c>
      <c r="E58" s="1" t="s">
        <v>83</v>
      </c>
      <c r="F58" s="1" t="s">
        <v>50</v>
      </c>
      <c r="G58" s="1" t="s">
        <v>51</v>
      </c>
      <c r="H58" s="1" t="s">
        <v>52</v>
      </c>
      <c r="I58" s="2">
        <v>120.46</v>
      </c>
      <c r="J58" s="2">
        <v>38.880000000000003</v>
      </c>
      <c r="K58" s="2">
        <f t="shared" si="8"/>
        <v>8.4700000000000006</v>
      </c>
      <c r="L58" s="2">
        <f t="shared" si="9"/>
        <v>0</v>
      </c>
      <c r="P58" s="6">
        <v>2.86</v>
      </c>
      <c r="Q58" s="5">
        <v>2819.96</v>
      </c>
      <c r="R58" s="7">
        <v>5.61</v>
      </c>
      <c r="S58" s="5">
        <v>2367.42</v>
      </c>
      <c r="AL58" s="5" t="str">
        <f t="shared" si="10"/>
        <v/>
      </c>
      <c r="AN58" s="5" t="str">
        <f t="shared" si="11"/>
        <v/>
      </c>
      <c r="AP58" s="5" t="str">
        <f t="shared" si="12"/>
        <v/>
      </c>
      <c r="AS58" s="5">
        <f t="shared" si="13"/>
        <v>5187.38</v>
      </c>
      <c r="AT58" s="11">
        <f t="shared" si="15"/>
        <v>0.25069125923252034</v>
      </c>
      <c r="AU58" s="5">
        <f t="shared" si="14"/>
        <v>250.69125923252034</v>
      </c>
    </row>
    <row r="59" spans="1:47" x14ac:dyDescent="0.25">
      <c r="A59" s="1" t="s">
        <v>150</v>
      </c>
      <c r="B59" s="1" t="s">
        <v>151</v>
      </c>
      <c r="C59" s="1" t="s">
        <v>152</v>
      </c>
      <c r="D59" s="1" t="s">
        <v>153</v>
      </c>
      <c r="E59" s="1" t="s">
        <v>86</v>
      </c>
      <c r="F59" s="1" t="s">
        <v>50</v>
      </c>
      <c r="G59" s="1" t="s">
        <v>51</v>
      </c>
      <c r="H59" s="1" t="s">
        <v>52</v>
      </c>
      <c r="I59" s="2">
        <v>200.68</v>
      </c>
      <c r="J59" s="2">
        <v>39.229999999999997</v>
      </c>
      <c r="K59" s="2">
        <f t="shared" si="8"/>
        <v>1.18</v>
      </c>
      <c r="L59" s="2">
        <f t="shared" si="9"/>
        <v>0</v>
      </c>
      <c r="P59" s="6">
        <v>0.05</v>
      </c>
      <c r="Q59" s="5">
        <v>49.3</v>
      </c>
      <c r="R59" s="7">
        <v>0.28999999999999998</v>
      </c>
      <c r="S59" s="5">
        <v>122.38</v>
      </c>
      <c r="T59" s="8">
        <v>0.84</v>
      </c>
      <c r="U59" s="5">
        <v>106.34399999999999</v>
      </c>
      <c r="AL59" s="5" t="str">
        <f t="shared" si="10"/>
        <v/>
      </c>
      <c r="AN59" s="5" t="str">
        <f t="shared" si="11"/>
        <v/>
      </c>
      <c r="AP59" s="5" t="str">
        <f t="shared" si="12"/>
        <v/>
      </c>
      <c r="AS59" s="5">
        <f t="shared" si="13"/>
        <v>278.024</v>
      </c>
      <c r="AT59" s="11">
        <f t="shared" si="15"/>
        <v>1.3436105829313108E-2</v>
      </c>
      <c r="AU59" s="5">
        <f t="shared" si="14"/>
        <v>13.436105829313108</v>
      </c>
    </row>
    <row r="60" spans="1:47" x14ac:dyDescent="0.25">
      <c r="A60" s="1" t="s">
        <v>150</v>
      </c>
      <c r="B60" s="1" t="s">
        <v>151</v>
      </c>
      <c r="C60" s="1" t="s">
        <v>152</v>
      </c>
      <c r="D60" s="1" t="s">
        <v>153</v>
      </c>
      <c r="E60" s="1" t="s">
        <v>58</v>
      </c>
      <c r="F60" s="1" t="s">
        <v>50</v>
      </c>
      <c r="G60" s="1" t="s">
        <v>51</v>
      </c>
      <c r="H60" s="1" t="s">
        <v>52</v>
      </c>
      <c r="I60" s="2">
        <v>200.68</v>
      </c>
      <c r="J60" s="2">
        <v>20.149999999999999</v>
      </c>
      <c r="K60" s="2">
        <f t="shared" si="8"/>
        <v>7.0000000000000007E-2</v>
      </c>
      <c r="L60" s="2">
        <f t="shared" si="9"/>
        <v>0</v>
      </c>
      <c r="T60" s="8">
        <v>7.0000000000000007E-2</v>
      </c>
      <c r="U60" s="5">
        <v>8.8620000000000001</v>
      </c>
      <c r="AL60" s="5" t="str">
        <f t="shared" si="10"/>
        <v/>
      </c>
      <c r="AN60" s="5" t="str">
        <f t="shared" si="11"/>
        <v/>
      </c>
      <c r="AP60" s="5" t="str">
        <f t="shared" si="12"/>
        <v/>
      </c>
      <c r="AS60" s="5">
        <f t="shared" si="13"/>
        <v>8.8620000000000001</v>
      </c>
      <c r="AT60" s="11">
        <f t="shared" si="15"/>
        <v>4.2827514840219829E-4</v>
      </c>
      <c r="AU60" s="5">
        <f t="shared" si="14"/>
        <v>0.42827514840219827</v>
      </c>
    </row>
    <row r="61" spans="1:47" x14ac:dyDescent="0.25">
      <c r="A61" s="1" t="s">
        <v>150</v>
      </c>
      <c r="B61" s="1" t="s">
        <v>151</v>
      </c>
      <c r="C61" s="1" t="s">
        <v>152</v>
      </c>
      <c r="D61" s="1" t="s">
        <v>153</v>
      </c>
      <c r="E61" s="1" t="s">
        <v>109</v>
      </c>
      <c r="F61" s="1" t="s">
        <v>50</v>
      </c>
      <c r="G61" s="1" t="s">
        <v>51</v>
      </c>
      <c r="H61" s="1" t="s">
        <v>52</v>
      </c>
      <c r="I61" s="2">
        <v>200.68</v>
      </c>
      <c r="J61" s="2">
        <v>40.56</v>
      </c>
      <c r="K61" s="2">
        <f t="shared" si="8"/>
        <v>7.7</v>
      </c>
      <c r="L61" s="2">
        <f t="shared" si="9"/>
        <v>0</v>
      </c>
      <c r="R61" s="7">
        <v>5.24</v>
      </c>
      <c r="S61" s="5">
        <v>2211.2800000000002</v>
      </c>
      <c r="T61" s="8">
        <v>2.46</v>
      </c>
      <c r="U61" s="5">
        <v>311.43599999999998</v>
      </c>
      <c r="AL61" s="5" t="str">
        <f t="shared" si="10"/>
        <v/>
      </c>
      <c r="AN61" s="5" t="str">
        <f t="shared" si="11"/>
        <v/>
      </c>
      <c r="AP61" s="5" t="str">
        <f t="shared" si="12"/>
        <v/>
      </c>
      <c r="AS61" s="5">
        <f t="shared" si="13"/>
        <v>2522.7160000000003</v>
      </c>
      <c r="AT61" s="11">
        <f t="shared" si="15"/>
        <v>0.12191565891182578</v>
      </c>
      <c r="AU61" s="5">
        <f t="shared" si="14"/>
        <v>121.91565891182577</v>
      </c>
    </row>
    <row r="62" spans="1:47" x14ac:dyDescent="0.25">
      <c r="A62" s="1" t="s">
        <v>150</v>
      </c>
      <c r="B62" s="1" t="s">
        <v>151</v>
      </c>
      <c r="C62" s="1" t="s">
        <v>152</v>
      </c>
      <c r="D62" s="1" t="s">
        <v>153</v>
      </c>
      <c r="E62" s="1" t="s">
        <v>62</v>
      </c>
      <c r="F62" s="1" t="s">
        <v>50</v>
      </c>
      <c r="G62" s="1" t="s">
        <v>51</v>
      </c>
      <c r="H62" s="1" t="s">
        <v>52</v>
      </c>
      <c r="I62" s="2">
        <v>200.68</v>
      </c>
      <c r="J62" s="2">
        <v>20.14</v>
      </c>
      <c r="K62" s="2">
        <f t="shared" si="8"/>
        <v>14.68</v>
      </c>
      <c r="L62" s="2">
        <f t="shared" si="9"/>
        <v>0</v>
      </c>
      <c r="P62" s="6">
        <v>4.3</v>
      </c>
      <c r="Q62" s="5">
        <v>4239.8</v>
      </c>
      <c r="R62" s="7">
        <v>8.99</v>
      </c>
      <c r="S62" s="5">
        <v>3793.78</v>
      </c>
      <c r="T62" s="8">
        <v>1.39</v>
      </c>
      <c r="U62" s="5">
        <v>175.97399999999999</v>
      </c>
      <c r="AL62" s="5" t="str">
        <f t="shared" si="10"/>
        <v/>
      </c>
      <c r="AN62" s="5" t="str">
        <f t="shared" si="11"/>
        <v/>
      </c>
      <c r="AP62" s="5" t="str">
        <f t="shared" si="12"/>
        <v/>
      </c>
      <c r="AS62" s="5">
        <f t="shared" si="13"/>
        <v>8209.5540000000001</v>
      </c>
      <c r="AT62" s="11">
        <f t="shared" si="15"/>
        <v>0.39674429673503275</v>
      </c>
      <c r="AU62" s="5">
        <f t="shared" si="14"/>
        <v>396.74429673503272</v>
      </c>
    </row>
    <row r="63" spans="1:47" x14ac:dyDescent="0.25">
      <c r="A63" s="1" t="s">
        <v>154</v>
      </c>
      <c r="B63" s="1" t="s">
        <v>155</v>
      </c>
      <c r="C63" s="1" t="s">
        <v>156</v>
      </c>
      <c r="D63" s="1" t="s">
        <v>119</v>
      </c>
      <c r="E63" s="1" t="s">
        <v>78</v>
      </c>
      <c r="F63" s="1" t="s">
        <v>50</v>
      </c>
      <c r="G63" s="1" t="s">
        <v>51</v>
      </c>
      <c r="H63" s="1" t="s">
        <v>52</v>
      </c>
      <c r="I63" s="2">
        <v>7.65</v>
      </c>
      <c r="J63" s="2">
        <v>6.81</v>
      </c>
      <c r="K63" s="2">
        <f t="shared" si="8"/>
        <v>0.81</v>
      </c>
      <c r="L63" s="2">
        <f t="shared" si="9"/>
        <v>0</v>
      </c>
      <c r="AB63" s="10">
        <v>0.81</v>
      </c>
      <c r="AC63" s="5">
        <v>36.915750000000003</v>
      </c>
      <c r="AL63" s="5" t="str">
        <f t="shared" si="10"/>
        <v/>
      </c>
      <c r="AN63" s="5" t="str">
        <f t="shared" si="11"/>
        <v/>
      </c>
      <c r="AP63" s="5" t="str">
        <f t="shared" si="12"/>
        <v/>
      </c>
      <c r="AS63" s="5">
        <f t="shared" si="13"/>
        <v>36.915750000000003</v>
      </c>
      <c r="AT63" s="11">
        <f t="shared" si="15"/>
        <v>1.7840327589289608E-3</v>
      </c>
      <c r="AU63" s="5">
        <f t="shared" si="14"/>
        <v>1.7840327589289606</v>
      </c>
    </row>
    <row r="64" spans="1:47" x14ac:dyDescent="0.25">
      <c r="A64" s="1" t="s">
        <v>157</v>
      </c>
      <c r="B64" s="1" t="s">
        <v>141</v>
      </c>
      <c r="C64" s="1" t="s">
        <v>142</v>
      </c>
      <c r="D64" s="1" t="s">
        <v>119</v>
      </c>
      <c r="E64" s="1" t="s">
        <v>77</v>
      </c>
      <c r="F64" s="1" t="s">
        <v>50</v>
      </c>
      <c r="G64" s="1" t="s">
        <v>51</v>
      </c>
      <c r="H64" s="1" t="s">
        <v>52</v>
      </c>
      <c r="I64" s="2">
        <v>72.91</v>
      </c>
      <c r="J64" s="2">
        <v>39.44</v>
      </c>
      <c r="K64" s="2">
        <f t="shared" si="8"/>
        <v>31.840000000000003</v>
      </c>
      <c r="L64" s="2">
        <f t="shared" si="9"/>
        <v>0</v>
      </c>
      <c r="N64" s="4">
        <v>13.88</v>
      </c>
      <c r="O64" s="5">
        <v>16156.32</v>
      </c>
      <c r="P64" s="6">
        <v>10.97</v>
      </c>
      <c r="Q64" s="5">
        <v>10816.42</v>
      </c>
      <c r="R64" s="7">
        <v>6.99</v>
      </c>
      <c r="S64" s="5">
        <v>2949.78</v>
      </c>
      <c r="AL64" s="5" t="str">
        <f t="shared" si="10"/>
        <v/>
      </c>
      <c r="AN64" s="5" t="str">
        <f t="shared" si="11"/>
        <v/>
      </c>
      <c r="AP64" s="5" t="str">
        <f t="shared" si="12"/>
        <v/>
      </c>
      <c r="AS64" s="5">
        <f t="shared" si="13"/>
        <v>29922.519999999997</v>
      </c>
      <c r="AT64" s="11">
        <f t="shared" si="15"/>
        <v>1.4460699270557147</v>
      </c>
      <c r="AU64" s="5">
        <f t="shared" si="14"/>
        <v>1446.0699270557147</v>
      </c>
    </row>
    <row r="65" spans="1:47" x14ac:dyDescent="0.25">
      <c r="A65" s="1" t="s">
        <v>157</v>
      </c>
      <c r="B65" s="1" t="s">
        <v>141</v>
      </c>
      <c r="C65" s="1" t="s">
        <v>142</v>
      </c>
      <c r="D65" s="1" t="s">
        <v>119</v>
      </c>
      <c r="E65" s="1" t="s">
        <v>78</v>
      </c>
      <c r="F65" s="1" t="s">
        <v>50</v>
      </c>
      <c r="G65" s="1" t="s">
        <v>51</v>
      </c>
      <c r="H65" s="1" t="s">
        <v>52</v>
      </c>
      <c r="I65" s="2">
        <v>72.91</v>
      </c>
      <c r="J65" s="2">
        <v>30.91</v>
      </c>
      <c r="K65" s="2">
        <f t="shared" si="8"/>
        <v>23.84</v>
      </c>
      <c r="L65" s="2">
        <f t="shared" si="9"/>
        <v>0</v>
      </c>
      <c r="N65" s="4">
        <v>2.89</v>
      </c>
      <c r="O65" s="5">
        <v>3363.96</v>
      </c>
      <c r="P65" s="6">
        <v>12.85</v>
      </c>
      <c r="Q65" s="5">
        <v>12670.1</v>
      </c>
      <c r="R65" s="7">
        <v>6.62</v>
      </c>
      <c r="S65" s="5">
        <v>2793.64</v>
      </c>
      <c r="T65" s="8">
        <v>1.28</v>
      </c>
      <c r="U65" s="5">
        <v>162.048</v>
      </c>
      <c r="AB65" s="10">
        <v>0.2</v>
      </c>
      <c r="AC65" s="5">
        <v>9.1150000000000002</v>
      </c>
      <c r="AL65" s="5" t="str">
        <f t="shared" si="10"/>
        <v/>
      </c>
      <c r="AN65" s="5" t="str">
        <f t="shared" si="11"/>
        <v/>
      </c>
      <c r="AP65" s="5" t="str">
        <f t="shared" si="12"/>
        <v/>
      </c>
      <c r="AS65" s="5">
        <f t="shared" si="13"/>
        <v>18998.863000000001</v>
      </c>
      <c r="AT65" s="11">
        <f t="shared" si="15"/>
        <v>0.91816078433739934</v>
      </c>
      <c r="AU65" s="5">
        <f t="shared" si="14"/>
        <v>918.16078433739938</v>
      </c>
    </row>
    <row r="66" spans="1:47" x14ac:dyDescent="0.25">
      <c r="A66" s="1" t="s">
        <v>158</v>
      </c>
      <c r="B66" s="1" t="s">
        <v>159</v>
      </c>
      <c r="C66" s="1" t="s">
        <v>160</v>
      </c>
      <c r="D66" s="1" t="s">
        <v>161</v>
      </c>
      <c r="E66" s="1" t="s">
        <v>113</v>
      </c>
      <c r="F66" s="1" t="s">
        <v>50</v>
      </c>
      <c r="G66" s="1" t="s">
        <v>51</v>
      </c>
      <c r="H66" s="1" t="s">
        <v>52</v>
      </c>
      <c r="I66" s="2">
        <v>231.47</v>
      </c>
      <c r="J66" s="2">
        <v>41.08</v>
      </c>
      <c r="K66" s="2">
        <f t="shared" si="8"/>
        <v>40</v>
      </c>
      <c r="L66" s="2">
        <f t="shared" si="9"/>
        <v>0</v>
      </c>
      <c r="P66" s="6">
        <v>4.68</v>
      </c>
      <c r="Q66" s="5">
        <v>4614.4799999999996</v>
      </c>
      <c r="R66" s="7">
        <v>21.41</v>
      </c>
      <c r="S66" s="5">
        <v>9035.02</v>
      </c>
      <c r="T66" s="8">
        <v>13.91</v>
      </c>
      <c r="U66" s="5">
        <v>1761.0060000000001</v>
      </c>
      <c r="AL66" s="5" t="str">
        <f t="shared" si="10"/>
        <v/>
      </c>
      <c r="AN66" s="5" t="str">
        <f t="shared" si="11"/>
        <v/>
      </c>
      <c r="AP66" s="5" t="str">
        <f t="shared" si="12"/>
        <v/>
      </c>
      <c r="AS66" s="5">
        <f t="shared" si="13"/>
        <v>15410.505999999999</v>
      </c>
      <c r="AT66" s="11">
        <f t="shared" si="15"/>
        <v>0.74474573957379442</v>
      </c>
      <c r="AU66" s="5">
        <f t="shared" si="14"/>
        <v>744.74573957379448</v>
      </c>
    </row>
    <row r="67" spans="1:47" x14ac:dyDescent="0.25">
      <c r="A67" s="1" t="s">
        <v>158</v>
      </c>
      <c r="B67" s="1" t="s">
        <v>159</v>
      </c>
      <c r="C67" s="1" t="s">
        <v>160</v>
      </c>
      <c r="D67" s="1" t="s">
        <v>161</v>
      </c>
      <c r="E67" s="1" t="s">
        <v>114</v>
      </c>
      <c r="F67" s="1" t="s">
        <v>50</v>
      </c>
      <c r="G67" s="1" t="s">
        <v>51</v>
      </c>
      <c r="H67" s="1" t="s">
        <v>52</v>
      </c>
      <c r="I67" s="2">
        <v>231.47</v>
      </c>
      <c r="J67" s="2">
        <v>41.54</v>
      </c>
      <c r="K67" s="2">
        <f t="shared" si="8"/>
        <v>40</v>
      </c>
      <c r="L67" s="2">
        <f t="shared" si="9"/>
        <v>0</v>
      </c>
      <c r="P67" s="6">
        <v>5.42</v>
      </c>
      <c r="Q67" s="5">
        <v>5344.12</v>
      </c>
      <c r="R67" s="7">
        <v>33.04</v>
      </c>
      <c r="S67" s="5">
        <v>13942.88</v>
      </c>
      <c r="T67" s="8">
        <v>1.54</v>
      </c>
      <c r="U67" s="5">
        <v>194.964</v>
      </c>
      <c r="AL67" s="5" t="str">
        <f t="shared" si="10"/>
        <v/>
      </c>
      <c r="AN67" s="5" t="str">
        <f t="shared" si="11"/>
        <v/>
      </c>
      <c r="AP67" s="5" t="str">
        <f t="shared" si="12"/>
        <v/>
      </c>
      <c r="AS67" s="5">
        <f t="shared" si="13"/>
        <v>19481.964</v>
      </c>
      <c r="AT67" s="11">
        <f t="shared" ref="AT67:AT98" si="16">(AS67/$AS$155)*100</f>
        <v>0.94150767583686346</v>
      </c>
      <c r="AU67" s="5">
        <f t="shared" si="14"/>
        <v>941.50767583686354</v>
      </c>
    </row>
    <row r="68" spans="1:47" x14ac:dyDescent="0.25">
      <c r="A68" s="1" t="s">
        <v>158</v>
      </c>
      <c r="B68" s="1" t="s">
        <v>159</v>
      </c>
      <c r="C68" s="1" t="s">
        <v>160</v>
      </c>
      <c r="D68" s="1" t="s">
        <v>161</v>
      </c>
      <c r="E68" s="1" t="s">
        <v>79</v>
      </c>
      <c r="F68" s="1" t="s">
        <v>50</v>
      </c>
      <c r="G68" s="1" t="s">
        <v>51</v>
      </c>
      <c r="H68" s="1" t="s">
        <v>52</v>
      </c>
      <c r="I68" s="2">
        <v>231.47</v>
      </c>
      <c r="J68" s="2">
        <v>40.75</v>
      </c>
      <c r="K68" s="2">
        <f t="shared" si="8"/>
        <v>40</v>
      </c>
      <c r="L68" s="2">
        <f t="shared" si="9"/>
        <v>0</v>
      </c>
      <c r="P68" s="6">
        <v>17.77</v>
      </c>
      <c r="Q68" s="5">
        <v>17521.22</v>
      </c>
      <c r="R68" s="7">
        <v>22.02</v>
      </c>
      <c r="S68" s="5">
        <v>9292.44</v>
      </c>
      <c r="T68" s="8">
        <v>0.21</v>
      </c>
      <c r="U68" s="5">
        <v>26.585999999999999</v>
      </c>
      <c r="AL68" s="5" t="str">
        <f t="shared" si="10"/>
        <v/>
      </c>
      <c r="AN68" s="5" t="str">
        <f t="shared" si="11"/>
        <v/>
      </c>
      <c r="AP68" s="5" t="str">
        <f t="shared" si="12"/>
        <v/>
      </c>
      <c r="AS68" s="5">
        <f t="shared" si="13"/>
        <v>26840.246000000003</v>
      </c>
      <c r="AT68" s="11">
        <f t="shared" si="16"/>
        <v>1.2971124282105067</v>
      </c>
      <c r="AU68" s="5">
        <f t="shared" si="14"/>
        <v>1297.1124282105068</v>
      </c>
    </row>
    <row r="69" spans="1:47" x14ac:dyDescent="0.25">
      <c r="A69" s="1" t="s">
        <v>158</v>
      </c>
      <c r="B69" s="1" t="s">
        <v>159</v>
      </c>
      <c r="C69" s="1" t="s">
        <v>160</v>
      </c>
      <c r="D69" s="1" t="s">
        <v>161</v>
      </c>
      <c r="E69" s="1" t="s">
        <v>49</v>
      </c>
      <c r="F69" s="1" t="s">
        <v>50</v>
      </c>
      <c r="G69" s="1" t="s">
        <v>51</v>
      </c>
      <c r="H69" s="1" t="s">
        <v>52</v>
      </c>
      <c r="I69" s="2">
        <v>231.47</v>
      </c>
      <c r="J69" s="2">
        <v>35.39</v>
      </c>
      <c r="K69" s="2">
        <f t="shared" si="8"/>
        <v>35.369999999999997</v>
      </c>
      <c r="L69" s="2">
        <f t="shared" si="9"/>
        <v>0</v>
      </c>
      <c r="N69" s="4">
        <v>1.36</v>
      </c>
      <c r="O69" s="5">
        <v>1591.77</v>
      </c>
      <c r="P69" s="6">
        <v>22.85</v>
      </c>
      <c r="Q69" s="5">
        <v>24544.005000000001</v>
      </c>
      <c r="R69" s="7">
        <v>10.65</v>
      </c>
      <c r="S69" s="5">
        <v>5093.5399999999991</v>
      </c>
      <c r="T69" s="8">
        <v>6.9999999999999993E-2</v>
      </c>
      <c r="U69" s="5">
        <v>10.760999999999999</v>
      </c>
      <c r="Z69" s="9">
        <v>0.32</v>
      </c>
      <c r="AA69" s="5">
        <v>20.256</v>
      </c>
      <c r="AB69" s="10">
        <v>0.12</v>
      </c>
      <c r="AC69" s="5">
        <v>6.8362499999999997</v>
      </c>
      <c r="AL69" s="5" t="str">
        <f t="shared" si="10"/>
        <v/>
      </c>
      <c r="AN69" s="5" t="str">
        <f t="shared" si="11"/>
        <v/>
      </c>
      <c r="AP69" s="5" t="str">
        <f t="shared" si="12"/>
        <v/>
      </c>
      <c r="AS69" s="5">
        <f t="shared" si="13"/>
        <v>31267.168250000002</v>
      </c>
      <c r="AT69" s="11">
        <f t="shared" si="16"/>
        <v>1.5110529364009537</v>
      </c>
      <c r="AU69" s="5">
        <f t="shared" si="14"/>
        <v>1511.0529364009537</v>
      </c>
    </row>
    <row r="70" spans="1:47" x14ac:dyDescent="0.25">
      <c r="A70" s="1" t="s">
        <v>158</v>
      </c>
      <c r="B70" s="1" t="s">
        <v>159</v>
      </c>
      <c r="C70" s="1" t="s">
        <v>160</v>
      </c>
      <c r="D70" s="1" t="s">
        <v>161</v>
      </c>
      <c r="E70" s="1" t="s">
        <v>53</v>
      </c>
      <c r="F70" s="1" t="s">
        <v>50</v>
      </c>
      <c r="G70" s="1" t="s">
        <v>51</v>
      </c>
      <c r="H70" s="1" t="s">
        <v>52</v>
      </c>
      <c r="I70" s="2">
        <v>231.47</v>
      </c>
      <c r="J70" s="2">
        <v>30.36</v>
      </c>
      <c r="K70" s="2">
        <f t="shared" si="8"/>
        <v>30.349999999999998</v>
      </c>
      <c r="L70" s="2">
        <f t="shared" si="9"/>
        <v>0</v>
      </c>
      <c r="P70" s="6">
        <v>12.44</v>
      </c>
      <c r="Q70" s="5">
        <v>12265.84</v>
      </c>
      <c r="R70" s="7">
        <v>16.78</v>
      </c>
      <c r="S70" s="5">
        <v>7081.16</v>
      </c>
      <c r="T70" s="8">
        <v>1</v>
      </c>
      <c r="U70" s="5">
        <v>130.08150000000001</v>
      </c>
      <c r="Z70" s="9">
        <v>0.13</v>
      </c>
      <c r="AA70" s="5">
        <v>6.8363999999999994</v>
      </c>
      <c r="AL70" s="5" t="str">
        <f t="shared" si="10"/>
        <v/>
      </c>
      <c r="AN70" s="5" t="str">
        <f t="shared" si="11"/>
        <v/>
      </c>
      <c r="AP70" s="5" t="str">
        <f t="shared" si="12"/>
        <v/>
      </c>
      <c r="AS70" s="5">
        <f t="shared" si="13"/>
        <v>19483.9179</v>
      </c>
      <c r="AT70" s="11">
        <f t="shared" si="16"/>
        <v>0.94160210224314456</v>
      </c>
      <c r="AU70" s="5">
        <f t="shared" si="14"/>
        <v>941.6021022431446</v>
      </c>
    </row>
    <row r="71" spans="1:47" x14ac:dyDescent="0.25">
      <c r="A71" s="1" t="s">
        <v>158</v>
      </c>
      <c r="B71" s="1" t="s">
        <v>159</v>
      </c>
      <c r="C71" s="1" t="s">
        <v>160</v>
      </c>
      <c r="D71" s="1" t="s">
        <v>161</v>
      </c>
      <c r="E71" s="1" t="s">
        <v>115</v>
      </c>
      <c r="F71" s="1" t="s">
        <v>50</v>
      </c>
      <c r="G71" s="1" t="s">
        <v>51</v>
      </c>
      <c r="H71" s="1" t="s">
        <v>52</v>
      </c>
      <c r="I71" s="2">
        <v>231.47</v>
      </c>
      <c r="J71" s="2">
        <v>38.64</v>
      </c>
      <c r="K71" s="2">
        <f t="shared" si="8"/>
        <v>38.64</v>
      </c>
      <c r="L71" s="2">
        <f t="shared" si="9"/>
        <v>0</v>
      </c>
      <c r="P71" s="6">
        <v>22.47</v>
      </c>
      <c r="Q71" s="5">
        <v>22155.42</v>
      </c>
      <c r="R71" s="7">
        <v>16.149999999999999</v>
      </c>
      <c r="S71" s="5">
        <v>6815.3</v>
      </c>
      <c r="T71" s="8">
        <v>0.02</v>
      </c>
      <c r="U71" s="5">
        <v>2.532</v>
      </c>
      <c r="AL71" s="5" t="str">
        <f t="shared" si="10"/>
        <v/>
      </c>
      <c r="AN71" s="5" t="str">
        <f t="shared" si="11"/>
        <v/>
      </c>
      <c r="AP71" s="5" t="str">
        <f t="shared" si="12"/>
        <v/>
      </c>
      <c r="AS71" s="5">
        <f t="shared" si="13"/>
        <v>28973.251999999997</v>
      </c>
      <c r="AT71" s="11">
        <f t="shared" si="16"/>
        <v>1.4001945159099849</v>
      </c>
      <c r="AU71" s="5">
        <f t="shared" si="14"/>
        <v>1400.1945159099851</v>
      </c>
    </row>
    <row r="72" spans="1:47" x14ac:dyDescent="0.25">
      <c r="A72" s="1" t="s">
        <v>162</v>
      </c>
      <c r="B72" s="1" t="s">
        <v>127</v>
      </c>
      <c r="C72" s="1" t="s">
        <v>128</v>
      </c>
      <c r="D72" s="1" t="s">
        <v>71</v>
      </c>
      <c r="E72" s="1" t="s">
        <v>73</v>
      </c>
      <c r="F72" s="1" t="s">
        <v>85</v>
      </c>
      <c r="G72" s="1" t="s">
        <v>51</v>
      </c>
      <c r="H72" s="1" t="s">
        <v>52</v>
      </c>
      <c r="I72" s="2">
        <v>80</v>
      </c>
      <c r="J72" s="2">
        <v>39.770000000000003</v>
      </c>
      <c r="K72" s="2">
        <f t="shared" si="8"/>
        <v>37.78</v>
      </c>
      <c r="L72" s="2">
        <f t="shared" si="9"/>
        <v>1.99</v>
      </c>
      <c r="N72" s="4">
        <v>4.4000000000000004</v>
      </c>
      <c r="O72" s="5">
        <v>5133.24</v>
      </c>
      <c r="P72" s="6">
        <v>31.89</v>
      </c>
      <c r="Q72" s="5">
        <v>31544.605</v>
      </c>
      <c r="R72" s="7">
        <v>0.63</v>
      </c>
      <c r="S72" s="5">
        <v>265.86</v>
      </c>
      <c r="AB72" s="10">
        <v>0.86</v>
      </c>
      <c r="AC72" s="5">
        <v>39.194500000000012</v>
      </c>
      <c r="AL72" s="5" t="str">
        <f t="shared" si="10"/>
        <v/>
      </c>
      <c r="AM72" s="3">
        <v>0.52</v>
      </c>
      <c r="AN72" s="5">
        <f t="shared" si="11"/>
        <v>2569.3200000000002</v>
      </c>
      <c r="AP72" s="5" t="str">
        <f t="shared" si="12"/>
        <v/>
      </c>
      <c r="AQ72" s="2">
        <v>1.47</v>
      </c>
      <c r="AS72" s="5">
        <f t="shared" si="13"/>
        <v>36982.8995</v>
      </c>
      <c r="AT72" s="11">
        <f t="shared" si="16"/>
        <v>1.7872779024719117</v>
      </c>
      <c r="AU72" s="5">
        <f t="shared" si="14"/>
        <v>1787.2779024719118</v>
      </c>
    </row>
    <row r="73" spans="1:47" x14ac:dyDescent="0.25">
      <c r="A73" s="1" t="s">
        <v>162</v>
      </c>
      <c r="B73" s="1" t="s">
        <v>127</v>
      </c>
      <c r="C73" s="1" t="s">
        <v>128</v>
      </c>
      <c r="D73" s="1" t="s">
        <v>71</v>
      </c>
      <c r="E73" s="1" t="s">
        <v>86</v>
      </c>
      <c r="F73" s="1" t="s">
        <v>85</v>
      </c>
      <c r="G73" s="1" t="s">
        <v>51</v>
      </c>
      <c r="H73" s="1" t="s">
        <v>52</v>
      </c>
      <c r="I73" s="2">
        <v>80</v>
      </c>
      <c r="J73" s="2">
        <v>38.74</v>
      </c>
      <c r="K73" s="2">
        <f t="shared" si="8"/>
        <v>38.51</v>
      </c>
      <c r="L73" s="2">
        <f t="shared" si="9"/>
        <v>0.22</v>
      </c>
      <c r="N73" s="4">
        <v>8.7799999999999994</v>
      </c>
      <c r="O73" s="5">
        <v>12774.9</v>
      </c>
      <c r="P73" s="6">
        <v>26.71</v>
      </c>
      <c r="Q73" s="5">
        <v>31086.115000000002</v>
      </c>
      <c r="R73" s="7">
        <v>1.87</v>
      </c>
      <c r="S73" s="5">
        <v>963.21500000000003</v>
      </c>
      <c r="AB73" s="10">
        <v>1.1499999999999999</v>
      </c>
      <c r="AC73" s="5">
        <v>60.159000000000013</v>
      </c>
      <c r="AL73" s="5" t="str">
        <f t="shared" si="10"/>
        <v/>
      </c>
      <c r="AM73" s="3">
        <v>7.0000000000000007E-2</v>
      </c>
      <c r="AN73" s="5">
        <f t="shared" si="11"/>
        <v>345.87</v>
      </c>
      <c r="AP73" s="5" t="str">
        <f t="shared" si="12"/>
        <v/>
      </c>
      <c r="AQ73" s="2">
        <v>0.15</v>
      </c>
      <c r="AS73" s="5">
        <f t="shared" si="13"/>
        <v>44884.388999999996</v>
      </c>
      <c r="AT73" s="11">
        <f t="shared" si="16"/>
        <v>2.1691343218141492</v>
      </c>
      <c r="AU73" s="5">
        <f t="shared" si="14"/>
        <v>2169.1343218141492</v>
      </c>
    </row>
    <row r="74" spans="1:47" x14ac:dyDescent="0.25">
      <c r="A74" s="1" t="s">
        <v>163</v>
      </c>
      <c r="B74" s="1" t="s">
        <v>164</v>
      </c>
      <c r="C74" s="1" t="s">
        <v>165</v>
      </c>
      <c r="D74" s="1" t="s">
        <v>71</v>
      </c>
      <c r="E74" s="1" t="s">
        <v>79</v>
      </c>
      <c r="F74" s="1" t="s">
        <v>85</v>
      </c>
      <c r="G74" s="1" t="s">
        <v>51</v>
      </c>
      <c r="H74" s="1" t="s">
        <v>52</v>
      </c>
      <c r="I74" s="2">
        <v>7.67</v>
      </c>
      <c r="J74" s="2">
        <v>7.39</v>
      </c>
      <c r="K74" s="2">
        <f t="shared" si="8"/>
        <v>7.39</v>
      </c>
      <c r="L74" s="2">
        <f t="shared" si="9"/>
        <v>0</v>
      </c>
      <c r="N74" s="4">
        <v>0.08</v>
      </c>
      <c r="O74" s="5">
        <v>116.4</v>
      </c>
      <c r="P74" s="6">
        <v>0.25</v>
      </c>
      <c r="Q74" s="5">
        <v>308.125</v>
      </c>
      <c r="Z74" s="9">
        <v>1.97</v>
      </c>
      <c r="AA74" s="5">
        <v>131.03100000000001</v>
      </c>
      <c r="AB74" s="10">
        <v>5.09</v>
      </c>
      <c r="AC74" s="5">
        <v>335.09018750000001</v>
      </c>
      <c r="AL74" s="5" t="str">
        <f t="shared" si="10"/>
        <v/>
      </c>
      <c r="AN74" s="5" t="str">
        <f t="shared" si="11"/>
        <v/>
      </c>
      <c r="AP74" s="5" t="str">
        <f t="shared" si="12"/>
        <v/>
      </c>
      <c r="AS74" s="5">
        <f t="shared" si="13"/>
        <v>890.6461875</v>
      </c>
      <c r="AT74" s="11">
        <f t="shared" si="16"/>
        <v>4.3042386382917464E-2</v>
      </c>
      <c r="AU74" s="5">
        <f t="shared" si="14"/>
        <v>43.042386382917464</v>
      </c>
    </row>
    <row r="75" spans="1:47" x14ac:dyDescent="0.25">
      <c r="A75" s="1" t="s">
        <v>166</v>
      </c>
      <c r="B75" s="1" t="s">
        <v>167</v>
      </c>
      <c r="C75" s="1" t="s">
        <v>168</v>
      </c>
      <c r="D75" s="1" t="s">
        <v>169</v>
      </c>
      <c r="E75" s="1" t="s">
        <v>79</v>
      </c>
      <c r="F75" s="1" t="s">
        <v>85</v>
      </c>
      <c r="G75" s="1" t="s">
        <v>51</v>
      </c>
      <c r="H75" s="1" t="s">
        <v>52</v>
      </c>
      <c r="I75" s="2">
        <v>72.33</v>
      </c>
      <c r="J75" s="2">
        <v>32.590000000000003</v>
      </c>
      <c r="K75" s="2">
        <f t="shared" si="8"/>
        <v>32.590000000000003</v>
      </c>
      <c r="L75" s="2">
        <f t="shared" si="9"/>
        <v>0</v>
      </c>
      <c r="N75" s="4">
        <v>8.74</v>
      </c>
      <c r="O75" s="5">
        <v>12716.7</v>
      </c>
      <c r="P75" s="6">
        <v>12.23</v>
      </c>
      <c r="Q75" s="5">
        <v>15556.615</v>
      </c>
      <c r="R75" s="7">
        <v>11.01</v>
      </c>
      <c r="S75" s="5">
        <v>6714.02</v>
      </c>
      <c r="Z75" s="9">
        <v>0.34</v>
      </c>
      <c r="AA75" s="5">
        <v>24.307200000000002</v>
      </c>
      <c r="AB75" s="10">
        <v>0.27</v>
      </c>
      <c r="AC75" s="5">
        <v>17.546375000000001</v>
      </c>
      <c r="AL75" s="5" t="str">
        <f t="shared" si="10"/>
        <v/>
      </c>
      <c r="AN75" s="5" t="str">
        <f t="shared" si="11"/>
        <v/>
      </c>
      <c r="AP75" s="5" t="str">
        <f t="shared" si="12"/>
        <v/>
      </c>
      <c r="AS75" s="5">
        <f t="shared" si="13"/>
        <v>35029.188575000007</v>
      </c>
      <c r="AT75" s="11">
        <f t="shared" si="16"/>
        <v>1.6928606336455332</v>
      </c>
      <c r="AU75" s="5">
        <f t="shared" si="14"/>
        <v>1692.8606336455332</v>
      </c>
    </row>
    <row r="76" spans="1:47" x14ac:dyDescent="0.25">
      <c r="A76" s="1" t="s">
        <v>166</v>
      </c>
      <c r="B76" s="1" t="s">
        <v>167</v>
      </c>
      <c r="C76" s="1" t="s">
        <v>168</v>
      </c>
      <c r="D76" s="1" t="s">
        <v>169</v>
      </c>
      <c r="E76" s="1" t="s">
        <v>49</v>
      </c>
      <c r="F76" s="1" t="s">
        <v>85</v>
      </c>
      <c r="G76" s="1" t="s">
        <v>51</v>
      </c>
      <c r="H76" s="1" t="s">
        <v>52</v>
      </c>
      <c r="I76" s="2">
        <v>72.33</v>
      </c>
      <c r="J76" s="2">
        <v>36.69</v>
      </c>
      <c r="K76" s="2">
        <f t="shared" si="8"/>
        <v>36.69</v>
      </c>
      <c r="L76" s="2">
        <f t="shared" si="9"/>
        <v>0</v>
      </c>
      <c r="P76" s="6">
        <v>14.56</v>
      </c>
      <c r="Q76" s="5">
        <v>21534.240000000002</v>
      </c>
      <c r="R76" s="7">
        <v>13.21</v>
      </c>
      <c r="S76" s="5">
        <v>8256.43</v>
      </c>
      <c r="T76" s="8">
        <v>8.6199999999999992</v>
      </c>
      <c r="U76" s="5">
        <v>1588.83</v>
      </c>
      <c r="Z76" s="9">
        <v>0.12</v>
      </c>
      <c r="AA76" s="5">
        <v>8.8620000000000019</v>
      </c>
      <c r="AB76" s="10">
        <v>0.18</v>
      </c>
      <c r="AC76" s="5">
        <v>12.1913125</v>
      </c>
      <c r="AL76" s="5" t="str">
        <f t="shared" si="10"/>
        <v/>
      </c>
      <c r="AN76" s="5" t="str">
        <f t="shared" si="11"/>
        <v/>
      </c>
      <c r="AP76" s="5" t="str">
        <f t="shared" si="12"/>
        <v/>
      </c>
      <c r="AS76" s="5">
        <f t="shared" si="13"/>
        <v>31400.5533125</v>
      </c>
      <c r="AT76" s="11">
        <f t="shared" si="16"/>
        <v>1.5174990554978645</v>
      </c>
      <c r="AU76" s="5">
        <f t="shared" si="14"/>
        <v>1517.4990554978644</v>
      </c>
    </row>
    <row r="77" spans="1:47" x14ac:dyDescent="0.25">
      <c r="A77" s="1" t="s">
        <v>170</v>
      </c>
      <c r="B77" s="1" t="s">
        <v>127</v>
      </c>
      <c r="C77" s="1" t="s">
        <v>128</v>
      </c>
      <c r="D77" s="1" t="s">
        <v>71</v>
      </c>
      <c r="E77" s="1" t="s">
        <v>58</v>
      </c>
      <c r="F77" s="1" t="s">
        <v>85</v>
      </c>
      <c r="G77" s="1" t="s">
        <v>51</v>
      </c>
      <c r="H77" s="1" t="s">
        <v>52</v>
      </c>
      <c r="I77" s="2">
        <v>160</v>
      </c>
      <c r="J77" s="2">
        <v>39.549999999999997</v>
      </c>
      <c r="K77" s="2">
        <f t="shared" si="8"/>
        <v>39.53</v>
      </c>
      <c r="L77" s="2">
        <f t="shared" si="9"/>
        <v>0</v>
      </c>
      <c r="P77" s="6">
        <v>8.56</v>
      </c>
      <c r="Q77" s="5">
        <v>8440.16</v>
      </c>
      <c r="R77" s="7">
        <v>30.59</v>
      </c>
      <c r="S77" s="5">
        <v>12908.98</v>
      </c>
      <c r="Z77" s="9">
        <v>0.09</v>
      </c>
      <c r="AA77" s="5">
        <v>4.5575999999999999</v>
      </c>
      <c r="AB77" s="10">
        <v>0.28999999999999998</v>
      </c>
      <c r="AC77" s="5">
        <v>13.216749999999999</v>
      </c>
      <c r="AL77" s="5" t="str">
        <f t="shared" si="10"/>
        <v/>
      </c>
      <c r="AN77" s="5" t="str">
        <f t="shared" si="11"/>
        <v/>
      </c>
      <c r="AP77" s="5" t="str">
        <f t="shared" si="12"/>
        <v/>
      </c>
      <c r="AS77" s="5">
        <f t="shared" si="13"/>
        <v>21366.914349999999</v>
      </c>
      <c r="AT77" s="11">
        <f t="shared" si="16"/>
        <v>1.0326019424670851</v>
      </c>
      <c r="AU77" s="5">
        <f t="shared" si="14"/>
        <v>1032.6019424670851</v>
      </c>
    </row>
    <row r="78" spans="1:47" x14ac:dyDescent="0.25">
      <c r="A78" s="1" t="s">
        <v>170</v>
      </c>
      <c r="B78" s="1" t="s">
        <v>127</v>
      </c>
      <c r="C78" s="1" t="s">
        <v>128</v>
      </c>
      <c r="D78" s="1" t="s">
        <v>71</v>
      </c>
      <c r="E78" s="1" t="s">
        <v>102</v>
      </c>
      <c r="F78" s="1" t="s">
        <v>85</v>
      </c>
      <c r="G78" s="1" t="s">
        <v>51</v>
      </c>
      <c r="H78" s="1" t="s">
        <v>52</v>
      </c>
      <c r="I78" s="2">
        <v>160</v>
      </c>
      <c r="J78" s="2">
        <v>39.92</v>
      </c>
      <c r="K78" s="2">
        <f t="shared" si="8"/>
        <v>39.92</v>
      </c>
      <c r="L78" s="2">
        <f t="shared" si="9"/>
        <v>0</v>
      </c>
      <c r="P78" s="6">
        <v>14.53</v>
      </c>
      <c r="Q78" s="5">
        <v>14326.58</v>
      </c>
      <c r="R78" s="7">
        <v>20.32</v>
      </c>
      <c r="S78" s="5">
        <v>8575.0400000000009</v>
      </c>
      <c r="T78" s="8">
        <v>5.07</v>
      </c>
      <c r="U78" s="5">
        <v>641.86199999999997</v>
      </c>
      <c r="AL78" s="5" t="str">
        <f t="shared" si="10"/>
        <v/>
      </c>
      <c r="AN78" s="5" t="str">
        <f t="shared" si="11"/>
        <v/>
      </c>
      <c r="AP78" s="5" t="str">
        <f t="shared" si="12"/>
        <v/>
      </c>
      <c r="AS78" s="5">
        <f t="shared" si="13"/>
        <v>23543.482000000004</v>
      </c>
      <c r="AT78" s="11">
        <f t="shared" si="16"/>
        <v>1.1377892402905083</v>
      </c>
      <c r="AU78" s="5">
        <f t="shared" si="14"/>
        <v>1137.7892402905084</v>
      </c>
    </row>
    <row r="79" spans="1:47" x14ac:dyDescent="0.25">
      <c r="A79" s="1" t="s">
        <v>170</v>
      </c>
      <c r="B79" s="1" t="s">
        <v>127</v>
      </c>
      <c r="C79" s="1" t="s">
        <v>128</v>
      </c>
      <c r="D79" s="1" t="s">
        <v>71</v>
      </c>
      <c r="E79" s="1" t="s">
        <v>109</v>
      </c>
      <c r="F79" s="1" t="s">
        <v>85</v>
      </c>
      <c r="G79" s="1" t="s">
        <v>51</v>
      </c>
      <c r="H79" s="1" t="s">
        <v>52</v>
      </c>
      <c r="I79" s="2">
        <v>160</v>
      </c>
      <c r="J79" s="2">
        <v>39.75</v>
      </c>
      <c r="K79" s="2">
        <f t="shared" si="8"/>
        <v>39.749999999999993</v>
      </c>
      <c r="L79" s="2">
        <f t="shared" si="9"/>
        <v>0</v>
      </c>
      <c r="P79" s="6">
        <v>8.51</v>
      </c>
      <c r="Q79" s="5">
        <v>9995.5750000000007</v>
      </c>
      <c r="R79" s="7">
        <v>23.46</v>
      </c>
      <c r="S79" s="5">
        <v>11050.07</v>
      </c>
      <c r="T79" s="8">
        <v>7.77</v>
      </c>
      <c r="U79" s="5">
        <v>1046.982</v>
      </c>
      <c r="AB79" s="10">
        <v>0.01</v>
      </c>
      <c r="AC79" s="5">
        <v>0.56968750000000001</v>
      </c>
      <c r="AL79" s="5" t="str">
        <f t="shared" si="10"/>
        <v/>
      </c>
      <c r="AN79" s="5" t="str">
        <f t="shared" si="11"/>
        <v/>
      </c>
      <c r="AP79" s="5" t="str">
        <f t="shared" si="12"/>
        <v/>
      </c>
      <c r="AS79" s="5">
        <f t="shared" si="13"/>
        <v>22093.1966875</v>
      </c>
      <c r="AT79" s="11">
        <f t="shared" si="16"/>
        <v>1.0677010934346669</v>
      </c>
      <c r="AU79" s="5">
        <f t="shared" si="14"/>
        <v>1067.7010934346667</v>
      </c>
    </row>
    <row r="80" spans="1:47" x14ac:dyDescent="0.25">
      <c r="A80" s="1" t="s">
        <v>170</v>
      </c>
      <c r="B80" s="1" t="s">
        <v>127</v>
      </c>
      <c r="C80" s="1" t="s">
        <v>128</v>
      </c>
      <c r="D80" s="1" t="s">
        <v>71</v>
      </c>
      <c r="E80" s="1" t="s">
        <v>62</v>
      </c>
      <c r="F80" s="1" t="s">
        <v>85</v>
      </c>
      <c r="G80" s="1" t="s">
        <v>51</v>
      </c>
      <c r="H80" s="1" t="s">
        <v>52</v>
      </c>
      <c r="I80" s="2">
        <v>160</v>
      </c>
      <c r="J80" s="2">
        <v>40.119999999999997</v>
      </c>
      <c r="K80" s="2">
        <f t="shared" si="8"/>
        <v>26.86</v>
      </c>
      <c r="L80" s="2">
        <f t="shared" si="9"/>
        <v>0</v>
      </c>
      <c r="R80" s="7">
        <v>12.4</v>
      </c>
      <c r="S80" s="5">
        <v>5326.6950000000006</v>
      </c>
      <c r="T80" s="8">
        <v>14.46</v>
      </c>
      <c r="U80" s="5">
        <v>1923.6869999999999</v>
      </c>
      <c r="AL80" s="5" t="str">
        <f t="shared" si="10"/>
        <v/>
      </c>
      <c r="AN80" s="5" t="str">
        <f t="shared" si="11"/>
        <v/>
      </c>
      <c r="AP80" s="5" t="str">
        <f t="shared" si="12"/>
        <v/>
      </c>
      <c r="AS80" s="5">
        <f t="shared" si="13"/>
        <v>7250.3820000000005</v>
      </c>
      <c r="AT80" s="11">
        <f t="shared" si="16"/>
        <v>0.35039025355705566</v>
      </c>
      <c r="AU80" s="5">
        <f t="shared" si="14"/>
        <v>350.3902535570557</v>
      </c>
    </row>
    <row r="81" spans="1:47" x14ac:dyDescent="0.25">
      <c r="A81" s="1" t="s">
        <v>171</v>
      </c>
      <c r="B81" s="1" t="s">
        <v>172</v>
      </c>
      <c r="C81" s="1" t="s">
        <v>173</v>
      </c>
      <c r="D81" s="1" t="s">
        <v>66</v>
      </c>
      <c r="E81" s="1" t="s">
        <v>67</v>
      </c>
      <c r="F81" s="1" t="s">
        <v>85</v>
      </c>
      <c r="G81" s="1" t="s">
        <v>51</v>
      </c>
      <c r="H81" s="1" t="s">
        <v>52</v>
      </c>
      <c r="I81" s="2">
        <v>36.06</v>
      </c>
      <c r="J81" s="2">
        <v>34.380000000000003</v>
      </c>
      <c r="K81" s="2">
        <f t="shared" si="8"/>
        <v>3.3200000000000003</v>
      </c>
      <c r="L81" s="2">
        <f t="shared" si="9"/>
        <v>0</v>
      </c>
      <c r="R81" s="7">
        <v>2.97</v>
      </c>
      <c r="S81" s="5">
        <v>1253.3399999999999</v>
      </c>
      <c r="T81" s="8">
        <v>0.12</v>
      </c>
      <c r="U81" s="5">
        <v>15.192</v>
      </c>
      <c r="Z81" s="9">
        <v>0.18</v>
      </c>
      <c r="AA81" s="5">
        <v>9.1151999999999997</v>
      </c>
      <c r="AB81" s="10">
        <v>0.05</v>
      </c>
      <c r="AC81" s="5">
        <v>2.2787500000000001</v>
      </c>
      <c r="AL81" s="5" t="str">
        <f t="shared" si="10"/>
        <v/>
      </c>
      <c r="AN81" s="5" t="str">
        <f t="shared" si="11"/>
        <v/>
      </c>
      <c r="AP81" s="5" t="str">
        <f t="shared" si="12"/>
        <v/>
      </c>
      <c r="AS81" s="5">
        <f t="shared" si="13"/>
        <v>1279.9259499999998</v>
      </c>
      <c r="AT81" s="11">
        <f t="shared" si="16"/>
        <v>6.1855165445731719E-2</v>
      </c>
      <c r="AU81" s="5">
        <f t="shared" si="14"/>
        <v>61.855165445731721</v>
      </c>
    </row>
    <row r="82" spans="1:47" x14ac:dyDescent="0.25">
      <c r="A82" s="1" t="s">
        <v>174</v>
      </c>
      <c r="B82" s="1" t="s">
        <v>175</v>
      </c>
      <c r="C82" s="1" t="s">
        <v>176</v>
      </c>
      <c r="D82" s="1" t="s">
        <v>66</v>
      </c>
      <c r="E82" s="1" t="s">
        <v>67</v>
      </c>
      <c r="F82" s="1" t="s">
        <v>85</v>
      </c>
      <c r="G82" s="1" t="s">
        <v>51</v>
      </c>
      <c r="H82" s="1" t="s">
        <v>52</v>
      </c>
      <c r="I82" s="2">
        <v>3.94</v>
      </c>
      <c r="J82" s="2">
        <v>3.48</v>
      </c>
      <c r="K82" s="2">
        <f t="shared" si="8"/>
        <v>1.83</v>
      </c>
      <c r="L82" s="2">
        <f t="shared" si="9"/>
        <v>0</v>
      </c>
      <c r="Z82" s="9">
        <v>0.78</v>
      </c>
      <c r="AA82" s="5">
        <v>39.499200000000002</v>
      </c>
      <c r="AB82" s="10">
        <v>1.05</v>
      </c>
      <c r="AC82" s="5">
        <v>47.853750000000012</v>
      </c>
      <c r="AL82" s="5" t="str">
        <f t="shared" si="10"/>
        <v/>
      </c>
      <c r="AN82" s="5" t="str">
        <f t="shared" si="11"/>
        <v/>
      </c>
      <c r="AP82" s="5" t="str">
        <f t="shared" si="12"/>
        <v/>
      </c>
      <c r="AS82" s="5">
        <f t="shared" si="13"/>
        <v>87.352950000000021</v>
      </c>
      <c r="AT82" s="11">
        <f t="shared" si="16"/>
        <v>4.221518576463531E-3</v>
      </c>
      <c r="AU82" s="5">
        <f t="shared" si="14"/>
        <v>4.2215185764635308</v>
      </c>
    </row>
    <row r="83" spans="1:47" x14ac:dyDescent="0.25">
      <c r="A83" s="1" t="s">
        <v>177</v>
      </c>
      <c r="B83" s="1" t="s">
        <v>178</v>
      </c>
      <c r="C83" s="1" t="s">
        <v>179</v>
      </c>
      <c r="D83" s="1" t="s">
        <v>66</v>
      </c>
      <c r="E83" s="1" t="s">
        <v>113</v>
      </c>
      <c r="F83" s="1" t="s">
        <v>85</v>
      </c>
      <c r="G83" s="1" t="s">
        <v>51</v>
      </c>
      <c r="H83" s="1" t="s">
        <v>52</v>
      </c>
      <c r="I83" s="2">
        <v>125.82</v>
      </c>
      <c r="J83" s="2">
        <v>40.43</v>
      </c>
      <c r="K83" s="2">
        <f t="shared" si="8"/>
        <v>14.05</v>
      </c>
      <c r="L83" s="2">
        <f t="shared" si="9"/>
        <v>0</v>
      </c>
      <c r="R83" s="7">
        <v>8.69</v>
      </c>
      <c r="S83" s="5">
        <v>4583.9749999999995</v>
      </c>
      <c r="T83" s="8">
        <v>5.36</v>
      </c>
      <c r="U83" s="5">
        <v>848.22</v>
      </c>
      <c r="AL83" s="5" t="str">
        <f t="shared" si="10"/>
        <v/>
      </c>
      <c r="AN83" s="5" t="str">
        <f t="shared" si="11"/>
        <v/>
      </c>
      <c r="AP83" s="5" t="str">
        <f t="shared" si="12"/>
        <v/>
      </c>
      <c r="AS83" s="5">
        <f t="shared" si="13"/>
        <v>5432.1949999999997</v>
      </c>
      <c r="AT83" s="11">
        <f t="shared" si="16"/>
        <v>0.26252246894320458</v>
      </c>
      <c r="AU83" s="5">
        <f t="shared" si="14"/>
        <v>262.52246894320461</v>
      </c>
    </row>
    <row r="84" spans="1:47" x14ac:dyDescent="0.25">
      <c r="A84" s="1" t="s">
        <v>177</v>
      </c>
      <c r="B84" s="1" t="s">
        <v>178</v>
      </c>
      <c r="C84" s="1" t="s">
        <v>179</v>
      </c>
      <c r="D84" s="1" t="s">
        <v>66</v>
      </c>
      <c r="E84" s="1" t="s">
        <v>114</v>
      </c>
      <c r="F84" s="1" t="s">
        <v>85</v>
      </c>
      <c r="G84" s="1" t="s">
        <v>51</v>
      </c>
      <c r="H84" s="1" t="s">
        <v>52</v>
      </c>
      <c r="I84" s="2">
        <v>125.82</v>
      </c>
      <c r="J84" s="2">
        <v>40.61</v>
      </c>
      <c r="K84" s="2">
        <f t="shared" ref="K84:K117" si="17">SUM(N84,P84,R84,T84,V84,X84,Z84,AB84,AE84,AG84,AI84)</f>
        <v>40</v>
      </c>
      <c r="L84" s="2">
        <f t="shared" ref="L84:L117" si="18">SUM(M84,AD84,AK84,AM84,AO84,AQ84,AR84)</f>
        <v>0</v>
      </c>
      <c r="N84" s="4">
        <v>0.25</v>
      </c>
      <c r="O84" s="5">
        <v>363.75</v>
      </c>
      <c r="P84" s="6">
        <v>32.25</v>
      </c>
      <c r="Q84" s="5">
        <v>39748.125</v>
      </c>
      <c r="R84" s="7">
        <v>7.5</v>
      </c>
      <c r="S84" s="5">
        <v>3956.25</v>
      </c>
      <c r="AL84" s="5" t="str">
        <f t="shared" ref="AL84:AL117" si="19">IF(AK84&gt;0,AK84*$AL$1,"")</f>
        <v/>
      </c>
      <c r="AN84" s="5" t="str">
        <f t="shared" ref="AN84:AN117" si="20">IF(AM84&gt;0,AM84*$AN$1,"")</f>
        <v/>
      </c>
      <c r="AP84" s="5" t="str">
        <f t="shared" ref="AP84:AP117" si="21">IF(AO84&gt;0,AO84*$AP$1,"")</f>
        <v/>
      </c>
      <c r="AS84" s="5">
        <f t="shared" ref="AS84:AS117" si="22">SUM(O84,Q84,S84,U84,W84,Y84,AA84,AC84,AF84,AH84,AJ84)</f>
        <v>44068.125</v>
      </c>
      <c r="AT84" s="11">
        <f t="shared" si="16"/>
        <v>2.1296866141030946</v>
      </c>
      <c r="AU84" s="5">
        <f t="shared" ref="AU84:AU117" si="23">(AT84/100)*$AU$1</f>
        <v>2129.6866141030946</v>
      </c>
    </row>
    <row r="85" spans="1:47" x14ac:dyDescent="0.25">
      <c r="A85" s="1" t="s">
        <v>177</v>
      </c>
      <c r="B85" s="1" t="s">
        <v>178</v>
      </c>
      <c r="C85" s="1" t="s">
        <v>179</v>
      </c>
      <c r="D85" s="1" t="s">
        <v>66</v>
      </c>
      <c r="E85" s="1" t="s">
        <v>53</v>
      </c>
      <c r="F85" s="1" t="s">
        <v>85</v>
      </c>
      <c r="G85" s="1" t="s">
        <v>51</v>
      </c>
      <c r="H85" s="1" t="s">
        <v>52</v>
      </c>
      <c r="I85" s="2">
        <v>125.82</v>
      </c>
      <c r="J85" s="2">
        <v>31.44</v>
      </c>
      <c r="K85" s="2">
        <f t="shared" si="17"/>
        <v>30.080000000000002</v>
      </c>
      <c r="L85" s="2">
        <f t="shared" si="18"/>
        <v>0</v>
      </c>
      <c r="P85" s="6">
        <v>15.65</v>
      </c>
      <c r="Q85" s="5">
        <v>19288.625</v>
      </c>
      <c r="R85" s="7">
        <v>12.22</v>
      </c>
      <c r="S85" s="5">
        <v>6446.05</v>
      </c>
      <c r="T85" s="8">
        <v>1.89</v>
      </c>
      <c r="U85" s="5">
        <v>299.09249999999997</v>
      </c>
      <c r="Z85" s="9">
        <v>0.18</v>
      </c>
      <c r="AA85" s="5">
        <v>11.394</v>
      </c>
      <c r="AB85" s="10">
        <v>0.14000000000000001</v>
      </c>
      <c r="AC85" s="5">
        <v>7.9756250000000009</v>
      </c>
      <c r="AL85" s="5" t="str">
        <f t="shared" si="19"/>
        <v/>
      </c>
      <c r="AN85" s="5" t="str">
        <f t="shared" si="20"/>
        <v/>
      </c>
      <c r="AP85" s="5" t="str">
        <f t="shared" si="21"/>
        <v/>
      </c>
      <c r="AS85" s="5">
        <f t="shared" si="22"/>
        <v>26053.137124999997</v>
      </c>
      <c r="AT85" s="11">
        <f t="shared" si="16"/>
        <v>1.2590737044179863</v>
      </c>
      <c r="AU85" s="5">
        <f t="shared" si="23"/>
        <v>1259.0737044179862</v>
      </c>
    </row>
    <row r="86" spans="1:47" x14ac:dyDescent="0.25">
      <c r="A86" s="1" t="s">
        <v>177</v>
      </c>
      <c r="B86" s="1" t="s">
        <v>178</v>
      </c>
      <c r="C86" s="1" t="s">
        <v>179</v>
      </c>
      <c r="D86" s="1" t="s">
        <v>66</v>
      </c>
      <c r="E86" s="1" t="s">
        <v>115</v>
      </c>
      <c r="F86" s="1" t="s">
        <v>85</v>
      </c>
      <c r="G86" s="1" t="s">
        <v>51</v>
      </c>
      <c r="H86" s="1" t="s">
        <v>52</v>
      </c>
      <c r="I86" s="2">
        <v>125.82</v>
      </c>
      <c r="J86" s="2">
        <v>6.18</v>
      </c>
      <c r="K86" s="2">
        <f t="shared" si="17"/>
        <v>0.95</v>
      </c>
      <c r="L86" s="2">
        <f t="shared" si="18"/>
        <v>0</v>
      </c>
      <c r="R86" s="7">
        <v>0.95</v>
      </c>
      <c r="S86" s="5">
        <v>501.125</v>
      </c>
      <c r="AL86" s="5" t="str">
        <f t="shared" si="19"/>
        <v/>
      </c>
      <c r="AN86" s="5" t="str">
        <f t="shared" si="20"/>
        <v/>
      </c>
      <c r="AP86" s="5" t="str">
        <f t="shared" si="21"/>
        <v/>
      </c>
      <c r="AS86" s="5">
        <f t="shared" si="22"/>
        <v>501.125</v>
      </c>
      <c r="AT86" s="11">
        <f t="shared" si="16"/>
        <v>2.4217939939410019E-2</v>
      </c>
      <c r="AU86" s="5">
        <f t="shared" si="23"/>
        <v>24.217939939410019</v>
      </c>
    </row>
    <row r="87" spans="1:47" x14ac:dyDescent="0.25">
      <c r="A87" s="1" t="s">
        <v>180</v>
      </c>
      <c r="B87" s="1" t="s">
        <v>181</v>
      </c>
      <c r="C87" s="1" t="s">
        <v>182</v>
      </c>
      <c r="D87" s="1" t="s">
        <v>183</v>
      </c>
      <c r="E87" s="1" t="s">
        <v>115</v>
      </c>
      <c r="F87" s="1" t="s">
        <v>85</v>
      </c>
      <c r="G87" s="1" t="s">
        <v>51</v>
      </c>
      <c r="H87" s="1" t="s">
        <v>52</v>
      </c>
      <c r="I87" s="2">
        <v>67.06</v>
      </c>
      <c r="J87" s="2">
        <v>32.090000000000003</v>
      </c>
      <c r="K87" s="2">
        <f t="shared" si="17"/>
        <v>0.15</v>
      </c>
      <c r="L87" s="2">
        <f t="shared" si="18"/>
        <v>0</v>
      </c>
      <c r="R87" s="7">
        <v>0.15</v>
      </c>
      <c r="S87" s="5">
        <v>79.125</v>
      </c>
      <c r="AL87" s="5" t="str">
        <f t="shared" si="19"/>
        <v/>
      </c>
      <c r="AN87" s="5" t="str">
        <f t="shared" si="20"/>
        <v/>
      </c>
      <c r="AP87" s="5" t="str">
        <f t="shared" si="21"/>
        <v/>
      </c>
      <c r="AS87" s="5">
        <f t="shared" si="22"/>
        <v>79.125</v>
      </c>
      <c r="AT87" s="11">
        <f t="shared" si="16"/>
        <v>3.8238852535910557E-3</v>
      </c>
      <c r="AU87" s="5">
        <f t="shared" si="23"/>
        <v>3.8238852535910555</v>
      </c>
    </row>
    <row r="88" spans="1:47" x14ac:dyDescent="0.25">
      <c r="A88" s="1" t="s">
        <v>184</v>
      </c>
      <c r="B88" s="1" t="s">
        <v>185</v>
      </c>
      <c r="C88" s="1" t="s">
        <v>186</v>
      </c>
      <c r="D88" s="1" t="s">
        <v>98</v>
      </c>
      <c r="E88" s="1" t="s">
        <v>53</v>
      </c>
      <c r="F88" s="1" t="s">
        <v>85</v>
      </c>
      <c r="G88" s="1" t="s">
        <v>51</v>
      </c>
      <c r="H88" s="1" t="s">
        <v>52</v>
      </c>
      <c r="I88" s="2">
        <v>7.12</v>
      </c>
      <c r="J88" s="2">
        <v>6.6</v>
      </c>
      <c r="K88" s="2">
        <f t="shared" si="17"/>
        <v>6.6</v>
      </c>
      <c r="L88" s="2">
        <f t="shared" si="18"/>
        <v>0</v>
      </c>
      <c r="P88" s="6">
        <v>0.04</v>
      </c>
      <c r="Q88" s="5">
        <v>49.3</v>
      </c>
      <c r="R88" s="7">
        <v>0.05</v>
      </c>
      <c r="S88" s="5">
        <v>26.375</v>
      </c>
      <c r="Z88" s="9">
        <v>1.94</v>
      </c>
      <c r="AA88" s="5">
        <v>124.19459999999999</v>
      </c>
      <c r="AB88" s="10">
        <v>4.57</v>
      </c>
      <c r="AC88" s="5">
        <v>280.17231249999998</v>
      </c>
      <c r="AL88" s="5" t="str">
        <f t="shared" si="19"/>
        <v/>
      </c>
      <c r="AN88" s="5" t="str">
        <f t="shared" si="20"/>
        <v/>
      </c>
      <c r="AP88" s="5" t="str">
        <f t="shared" si="21"/>
        <v/>
      </c>
      <c r="AS88" s="5">
        <f t="shared" si="22"/>
        <v>480.04191249999997</v>
      </c>
      <c r="AT88" s="11">
        <f t="shared" si="16"/>
        <v>2.3199054537938676E-2</v>
      </c>
      <c r="AU88" s="5">
        <f t="shared" si="23"/>
        <v>23.199054537938675</v>
      </c>
    </row>
    <row r="89" spans="1:47" x14ac:dyDescent="0.25">
      <c r="A89" s="1" t="s">
        <v>187</v>
      </c>
      <c r="B89" s="1" t="s">
        <v>188</v>
      </c>
      <c r="C89" s="1" t="s">
        <v>189</v>
      </c>
      <c r="D89" s="1" t="s">
        <v>66</v>
      </c>
      <c r="E89" s="1" t="s">
        <v>73</v>
      </c>
      <c r="F89" s="1" t="s">
        <v>87</v>
      </c>
      <c r="G89" s="1" t="s">
        <v>51</v>
      </c>
      <c r="H89" s="1" t="s">
        <v>52</v>
      </c>
      <c r="I89" s="2">
        <v>26.22</v>
      </c>
      <c r="J89" s="2">
        <v>19.309999999999999</v>
      </c>
      <c r="K89" s="2">
        <f t="shared" si="17"/>
        <v>5.43</v>
      </c>
      <c r="L89" s="2">
        <f t="shared" si="18"/>
        <v>0</v>
      </c>
      <c r="R89" s="7">
        <v>0.35</v>
      </c>
      <c r="S89" s="5">
        <v>258.47500000000002</v>
      </c>
      <c r="AB89" s="10">
        <v>5.08</v>
      </c>
      <c r="AC89" s="5">
        <v>405.16174999999998</v>
      </c>
      <c r="AL89" s="5" t="str">
        <f t="shared" si="19"/>
        <v/>
      </c>
      <c r="AN89" s="5" t="str">
        <f t="shared" si="20"/>
        <v/>
      </c>
      <c r="AP89" s="5" t="str">
        <f t="shared" si="21"/>
        <v/>
      </c>
      <c r="AS89" s="5">
        <f t="shared" si="22"/>
        <v>663.63675000000001</v>
      </c>
      <c r="AT89" s="11">
        <f t="shared" si="16"/>
        <v>3.2071668651704188E-2</v>
      </c>
      <c r="AU89" s="5">
        <f t="shared" si="23"/>
        <v>32.071668651704186</v>
      </c>
    </row>
    <row r="90" spans="1:47" x14ac:dyDescent="0.25">
      <c r="A90" s="1" t="s">
        <v>190</v>
      </c>
      <c r="B90" s="1" t="s">
        <v>191</v>
      </c>
      <c r="C90" s="1" t="s">
        <v>142</v>
      </c>
      <c r="D90" s="1" t="s">
        <v>66</v>
      </c>
      <c r="E90" s="1" t="s">
        <v>102</v>
      </c>
      <c r="F90" s="1" t="s">
        <v>87</v>
      </c>
      <c r="G90" s="1" t="s">
        <v>51</v>
      </c>
      <c r="H90" s="1" t="s">
        <v>52</v>
      </c>
      <c r="I90" s="2">
        <v>62.25</v>
      </c>
      <c r="J90" s="2">
        <v>38.51</v>
      </c>
      <c r="K90" s="2">
        <f t="shared" si="17"/>
        <v>23.589999999999996</v>
      </c>
      <c r="L90" s="2">
        <f t="shared" si="18"/>
        <v>0</v>
      </c>
      <c r="P90" s="6">
        <v>3.36</v>
      </c>
      <c r="Q90" s="5">
        <v>4141.2</v>
      </c>
      <c r="R90" s="7">
        <v>16.72</v>
      </c>
      <c r="S90" s="5">
        <v>8857.7800000000007</v>
      </c>
      <c r="T90" s="8">
        <v>3.51</v>
      </c>
      <c r="U90" s="5">
        <v>555.45749999999998</v>
      </c>
      <c r="AL90" s="5" t="str">
        <f t="shared" si="19"/>
        <v/>
      </c>
      <c r="AN90" s="5" t="str">
        <f t="shared" si="20"/>
        <v/>
      </c>
      <c r="AP90" s="5" t="str">
        <f t="shared" si="21"/>
        <v/>
      </c>
      <c r="AS90" s="5">
        <f t="shared" si="22"/>
        <v>13554.4375</v>
      </c>
      <c r="AT90" s="11">
        <f t="shared" si="16"/>
        <v>0.65504725026188459</v>
      </c>
      <c r="AU90" s="5">
        <f t="shared" si="23"/>
        <v>655.04725026188453</v>
      </c>
    </row>
    <row r="91" spans="1:47" x14ac:dyDescent="0.25">
      <c r="A91" s="1" t="s">
        <v>190</v>
      </c>
      <c r="B91" s="1" t="s">
        <v>191</v>
      </c>
      <c r="C91" s="1" t="s">
        <v>142</v>
      </c>
      <c r="D91" s="1" t="s">
        <v>66</v>
      </c>
      <c r="E91" s="1" t="s">
        <v>73</v>
      </c>
      <c r="F91" s="1" t="s">
        <v>87</v>
      </c>
      <c r="G91" s="1" t="s">
        <v>51</v>
      </c>
      <c r="H91" s="1" t="s">
        <v>52</v>
      </c>
      <c r="I91" s="2">
        <v>62.25</v>
      </c>
      <c r="J91" s="2">
        <v>17.149999999999999</v>
      </c>
      <c r="K91" s="2">
        <f t="shared" si="17"/>
        <v>10.49</v>
      </c>
      <c r="L91" s="2">
        <f t="shared" si="18"/>
        <v>0</v>
      </c>
      <c r="P91" s="6">
        <v>0.01</v>
      </c>
      <c r="Q91" s="5">
        <v>17.254999999999999</v>
      </c>
      <c r="R91" s="7">
        <v>7.74</v>
      </c>
      <c r="S91" s="5">
        <v>5439.579999999999</v>
      </c>
      <c r="T91" s="8">
        <v>2.39</v>
      </c>
      <c r="U91" s="5">
        <v>523.17449999999997</v>
      </c>
      <c r="AB91" s="10">
        <v>0.35</v>
      </c>
      <c r="AC91" s="5">
        <v>27.914687499999999</v>
      </c>
      <c r="AL91" s="5" t="str">
        <f t="shared" si="19"/>
        <v/>
      </c>
      <c r="AN91" s="5" t="str">
        <f t="shared" si="20"/>
        <v/>
      </c>
      <c r="AP91" s="5" t="str">
        <f t="shared" si="21"/>
        <v/>
      </c>
      <c r="AS91" s="5">
        <f t="shared" si="22"/>
        <v>6007.9241874999989</v>
      </c>
      <c r="AT91" s="11">
        <f t="shared" si="16"/>
        <v>0.29034581618040151</v>
      </c>
      <c r="AU91" s="5">
        <f t="shared" si="23"/>
        <v>290.34581618040147</v>
      </c>
    </row>
    <row r="92" spans="1:47" x14ac:dyDescent="0.25">
      <c r="A92" s="1" t="s">
        <v>192</v>
      </c>
      <c r="B92" s="1" t="s">
        <v>193</v>
      </c>
      <c r="C92" s="1" t="s">
        <v>194</v>
      </c>
      <c r="D92" s="1" t="s">
        <v>66</v>
      </c>
      <c r="E92" s="1" t="s">
        <v>49</v>
      </c>
      <c r="F92" s="1">
        <v>15</v>
      </c>
      <c r="G92" s="1" t="s">
        <v>51</v>
      </c>
      <c r="H92" s="1" t="s">
        <v>52</v>
      </c>
      <c r="I92" s="2">
        <v>80</v>
      </c>
      <c r="J92" s="2">
        <v>38.049999999999997</v>
      </c>
      <c r="K92" s="2">
        <f t="shared" si="17"/>
        <v>6.59</v>
      </c>
      <c r="L92" s="2">
        <f t="shared" si="18"/>
        <v>0</v>
      </c>
      <c r="P92" s="6">
        <v>0.32</v>
      </c>
      <c r="Q92" s="5">
        <v>315.52</v>
      </c>
      <c r="R92" s="7">
        <v>6.27</v>
      </c>
      <c r="S92" s="5">
        <v>2645.94</v>
      </c>
      <c r="AL92" s="5" t="str">
        <f t="shared" si="19"/>
        <v/>
      </c>
      <c r="AN92" s="5" t="str">
        <f t="shared" si="20"/>
        <v/>
      </c>
      <c r="AP92" s="5" t="str">
        <f t="shared" si="21"/>
        <v/>
      </c>
      <c r="AS92" s="5">
        <f t="shared" si="22"/>
        <v>2961.46</v>
      </c>
      <c r="AT92" s="11">
        <f t="shared" si="16"/>
        <v>0.14311890329351998</v>
      </c>
      <c r="AU92" s="5">
        <f t="shared" si="23"/>
        <v>143.11890329351996</v>
      </c>
    </row>
    <row r="93" spans="1:47" x14ac:dyDescent="0.25">
      <c r="A93" s="1" t="s">
        <v>192</v>
      </c>
      <c r="B93" s="1" t="s">
        <v>193</v>
      </c>
      <c r="C93" s="1" t="s">
        <v>194</v>
      </c>
      <c r="D93" s="1" t="s">
        <v>66</v>
      </c>
      <c r="E93" s="1" t="s">
        <v>79</v>
      </c>
      <c r="F93" s="1">
        <v>15</v>
      </c>
      <c r="G93" s="1" t="s">
        <v>51</v>
      </c>
      <c r="H93" s="1" t="s">
        <v>52</v>
      </c>
      <c r="I93" s="2">
        <v>80</v>
      </c>
      <c r="J93" s="2">
        <v>38.96</v>
      </c>
      <c r="K93" s="2">
        <f t="shared" si="17"/>
        <v>0.77</v>
      </c>
      <c r="L93" s="2">
        <f t="shared" si="18"/>
        <v>0</v>
      </c>
      <c r="R93" s="7">
        <v>0.77</v>
      </c>
      <c r="S93" s="5">
        <v>324.94</v>
      </c>
      <c r="AL93" s="5" t="str">
        <f t="shared" si="19"/>
        <v/>
      </c>
      <c r="AN93" s="5" t="str">
        <f t="shared" si="20"/>
        <v/>
      </c>
      <c r="AP93" s="5" t="str">
        <f t="shared" si="21"/>
        <v/>
      </c>
      <c r="AS93" s="5">
        <f t="shared" si="22"/>
        <v>324.94</v>
      </c>
      <c r="AT93" s="11">
        <f t="shared" si="16"/>
        <v>1.5703422108080602E-2</v>
      </c>
      <c r="AU93" s="5">
        <f t="shared" si="23"/>
        <v>15.703422108080602</v>
      </c>
    </row>
    <row r="94" spans="1:47" x14ac:dyDescent="0.25">
      <c r="A94" s="1" t="s">
        <v>197</v>
      </c>
      <c r="B94" s="1" t="s">
        <v>139</v>
      </c>
      <c r="C94" s="1" t="s">
        <v>112</v>
      </c>
      <c r="D94" s="1" t="s">
        <v>119</v>
      </c>
      <c r="E94" s="1" t="s">
        <v>115</v>
      </c>
      <c r="F94" s="1" t="s">
        <v>92</v>
      </c>
      <c r="G94" s="1" t="s">
        <v>60</v>
      </c>
      <c r="H94" s="1" t="s">
        <v>52</v>
      </c>
      <c r="I94" s="2">
        <v>411.46</v>
      </c>
      <c r="J94" s="2">
        <v>40.6</v>
      </c>
      <c r="K94" s="2">
        <f t="shared" si="17"/>
        <v>39.700000000000003</v>
      </c>
      <c r="L94" s="2">
        <f t="shared" si="18"/>
        <v>0.3</v>
      </c>
      <c r="N94" s="4">
        <v>3.77</v>
      </c>
      <c r="O94" s="5">
        <v>7216.8000000000011</v>
      </c>
      <c r="P94" s="6">
        <v>20.91</v>
      </c>
      <c r="Q94" s="5">
        <v>32301.360000000001</v>
      </c>
      <c r="R94" s="7">
        <v>13.88</v>
      </c>
      <c r="S94" s="5">
        <v>8642.56</v>
      </c>
      <c r="T94" s="8">
        <v>1.1399999999999999</v>
      </c>
      <c r="U94" s="5">
        <v>193.065</v>
      </c>
      <c r="AL94" s="5" t="str">
        <f t="shared" si="19"/>
        <v/>
      </c>
      <c r="AM94" s="3">
        <v>0.12</v>
      </c>
      <c r="AN94" s="5">
        <f t="shared" si="20"/>
        <v>592.91999999999996</v>
      </c>
      <c r="AP94" s="5" t="str">
        <f t="shared" si="21"/>
        <v/>
      </c>
      <c r="AQ94" s="2">
        <v>0.18</v>
      </c>
      <c r="AS94" s="5">
        <f t="shared" si="22"/>
        <v>48353.785000000003</v>
      </c>
      <c r="AT94" s="11">
        <f t="shared" si="16"/>
        <v>2.3368003212235373</v>
      </c>
      <c r="AU94" s="5">
        <f t="shared" si="23"/>
        <v>2336.8003212235371</v>
      </c>
    </row>
    <row r="95" spans="1:47" x14ac:dyDescent="0.25">
      <c r="A95" s="1" t="s">
        <v>197</v>
      </c>
      <c r="B95" s="1" t="s">
        <v>139</v>
      </c>
      <c r="C95" s="1" t="s">
        <v>112</v>
      </c>
      <c r="D95" s="1" t="s">
        <v>119</v>
      </c>
      <c r="E95" s="1" t="s">
        <v>77</v>
      </c>
      <c r="F95" s="1" t="s">
        <v>92</v>
      </c>
      <c r="G95" s="1" t="s">
        <v>60</v>
      </c>
      <c r="H95" s="1" t="s">
        <v>52</v>
      </c>
      <c r="I95" s="2">
        <v>411.46</v>
      </c>
      <c r="J95" s="2">
        <v>35.369999999999997</v>
      </c>
      <c r="K95" s="2">
        <f t="shared" si="17"/>
        <v>30.93</v>
      </c>
      <c r="L95" s="2">
        <f t="shared" si="18"/>
        <v>0</v>
      </c>
      <c r="P95" s="6">
        <v>0.12</v>
      </c>
      <c r="Q95" s="5">
        <v>118.32</v>
      </c>
      <c r="R95" s="7">
        <v>30.4</v>
      </c>
      <c r="S95" s="5">
        <v>12828.8</v>
      </c>
      <c r="T95" s="8">
        <v>0.41</v>
      </c>
      <c r="U95" s="5">
        <v>51.905999999999992</v>
      </c>
      <c r="AL95" s="5" t="str">
        <f t="shared" si="19"/>
        <v/>
      </c>
      <c r="AN95" s="5" t="str">
        <f t="shared" si="20"/>
        <v/>
      </c>
      <c r="AP95" s="5" t="str">
        <f t="shared" si="21"/>
        <v/>
      </c>
      <c r="AS95" s="5">
        <f t="shared" si="22"/>
        <v>12999.026</v>
      </c>
      <c r="AT95" s="11">
        <f t="shared" si="16"/>
        <v>0.62820579883029037</v>
      </c>
      <c r="AU95" s="5">
        <f t="shared" si="23"/>
        <v>628.20579883029041</v>
      </c>
    </row>
    <row r="96" spans="1:47" x14ac:dyDescent="0.25">
      <c r="A96" s="1" t="s">
        <v>197</v>
      </c>
      <c r="B96" s="1" t="s">
        <v>139</v>
      </c>
      <c r="C96" s="1" t="s">
        <v>112</v>
      </c>
      <c r="D96" s="1" t="s">
        <v>119</v>
      </c>
      <c r="E96" s="1" t="s">
        <v>113</v>
      </c>
      <c r="F96" s="1" t="s">
        <v>92</v>
      </c>
      <c r="G96" s="1" t="s">
        <v>60</v>
      </c>
      <c r="H96" s="1" t="s">
        <v>52</v>
      </c>
      <c r="I96" s="2">
        <v>411.46</v>
      </c>
      <c r="J96" s="2">
        <v>41.3</v>
      </c>
      <c r="K96" s="2">
        <f t="shared" si="17"/>
        <v>22.56</v>
      </c>
      <c r="L96" s="2">
        <f t="shared" si="18"/>
        <v>0</v>
      </c>
      <c r="P96" s="6">
        <v>7.21</v>
      </c>
      <c r="Q96" s="5">
        <v>10663.59</v>
      </c>
      <c r="R96" s="7">
        <v>13.6</v>
      </c>
      <c r="S96" s="5">
        <v>8091.85</v>
      </c>
      <c r="T96" s="8">
        <v>1.75</v>
      </c>
      <c r="U96" s="5">
        <v>296.87700000000001</v>
      </c>
      <c r="AL96" s="5" t="str">
        <f t="shared" si="19"/>
        <v/>
      </c>
      <c r="AN96" s="5" t="str">
        <f t="shared" si="20"/>
        <v/>
      </c>
      <c r="AP96" s="5" t="str">
        <f t="shared" si="21"/>
        <v/>
      </c>
      <c r="AS96" s="5">
        <f t="shared" si="22"/>
        <v>19052.317000000003</v>
      </c>
      <c r="AT96" s="11">
        <f t="shared" si="16"/>
        <v>0.92074406348236582</v>
      </c>
      <c r="AU96" s="5">
        <f t="shared" si="23"/>
        <v>920.74406348236585</v>
      </c>
    </row>
    <row r="97" spans="1:47" x14ac:dyDescent="0.25">
      <c r="A97" s="1" t="s">
        <v>197</v>
      </c>
      <c r="B97" s="1" t="s">
        <v>139</v>
      </c>
      <c r="C97" s="1" t="s">
        <v>112</v>
      </c>
      <c r="D97" s="1" t="s">
        <v>119</v>
      </c>
      <c r="E97" s="1" t="s">
        <v>114</v>
      </c>
      <c r="F97" s="1" t="s">
        <v>92</v>
      </c>
      <c r="G97" s="1" t="s">
        <v>60</v>
      </c>
      <c r="H97" s="1" t="s">
        <v>52</v>
      </c>
      <c r="I97" s="2">
        <v>411.46</v>
      </c>
      <c r="J97" s="2">
        <v>39.42</v>
      </c>
      <c r="K97" s="2">
        <f t="shared" si="17"/>
        <v>2.6</v>
      </c>
      <c r="L97" s="2">
        <f t="shared" si="18"/>
        <v>0</v>
      </c>
      <c r="P97" s="6">
        <v>0.12</v>
      </c>
      <c r="Q97" s="5">
        <v>177.48</v>
      </c>
      <c r="R97" s="7">
        <v>2.48</v>
      </c>
      <c r="S97" s="5">
        <v>1569.84</v>
      </c>
      <c r="AL97" s="5" t="str">
        <f t="shared" si="19"/>
        <v/>
      </c>
      <c r="AN97" s="5" t="str">
        <f t="shared" si="20"/>
        <v/>
      </c>
      <c r="AP97" s="5" t="str">
        <f t="shared" si="21"/>
        <v/>
      </c>
      <c r="AS97" s="5">
        <f t="shared" si="22"/>
        <v>1747.32</v>
      </c>
      <c r="AT97" s="11">
        <f t="shared" si="16"/>
        <v>8.4442984913803767E-2</v>
      </c>
      <c r="AU97" s="5">
        <f t="shared" si="23"/>
        <v>84.44298491380377</v>
      </c>
    </row>
    <row r="98" spans="1:47" x14ac:dyDescent="0.25">
      <c r="A98" s="1" t="s">
        <v>197</v>
      </c>
      <c r="B98" s="1" t="s">
        <v>139</v>
      </c>
      <c r="C98" s="1" t="s">
        <v>112</v>
      </c>
      <c r="D98" s="1" t="s">
        <v>119</v>
      </c>
      <c r="E98" s="1" t="s">
        <v>62</v>
      </c>
      <c r="F98" s="1" t="s">
        <v>92</v>
      </c>
      <c r="G98" s="1" t="s">
        <v>60</v>
      </c>
      <c r="H98" s="1" t="s">
        <v>52</v>
      </c>
      <c r="I98" s="2">
        <v>411.46</v>
      </c>
      <c r="J98" s="2">
        <v>11.67</v>
      </c>
      <c r="K98" s="2">
        <f t="shared" si="17"/>
        <v>0.22</v>
      </c>
      <c r="L98" s="2">
        <f t="shared" si="18"/>
        <v>0</v>
      </c>
      <c r="R98" s="7">
        <v>0.11</v>
      </c>
      <c r="S98" s="5">
        <v>46.42</v>
      </c>
      <c r="T98" s="8">
        <v>0.11</v>
      </c>
      <c r="U98" s="5">
        <v>13.926</v>
      </c>
      <c r="AL98" s="5" t="str">
        <f t="shared" si="19"/>
        <v/>
      </c>
      <c r="AN98" s="5" t="str">
        <f t="shared" si="20"/>
        <v/>
      </c>
      <c r="AP98" s="5" t="str">
        <f t="shared" si="21"/>
        <v/>
      </c>
      <c r="AS98" s="5">
        <f t="shared" si="22"/>
        <v>60.346000000000004</v>
      </c>
      <c r="AT98" s="11">
        <f t="shared" si="16"/>
        <v>2.9163498200721122E-3</v>
      </c>
      <c r="AU98" s="5">
        <f t="shared" si="23"/>
        <v>2.9163498200721119</v>
      </c>
    </row>
    <row r="99" spans="1:47" x14ac:dyDescent="0.25">
      <c r="A99" s="1" t="s">
        <v>197</v>
      </c>
      <c r="B99" s="1" t="s">
        <v>139</v>
      </c>
      <c r="C99" s="1" t="s">
        <v>112</v>
      </c>
      <c r="D99" s="1" t="s">
        <v>119</v>
      </c>
      <c r="E99" s="1" t="s">
        <v>83</v>
      </c>
      <c r="F99" s="1" t="s">
        <v>92</v>
      </c>
      <c r="G99" s="1" t="s">
        <v>60</v>
      </c>
      <c r="H99" s="1" t="s">
        <v>52</v>
      </c>
      <c r="I99" s="2">
        <v>411.46</v>
      </c>
      <c r="J99" s="2">
        <v>10.83</v>
      </c>
      <c r="K99" s="2">
        <f t="shared" si="17"/>
        <v>8.5299999999999994</v>
      </c>
      <c r="L99" s="2">
        <f t="shared" si="18"/>
        <v>0</v>
      </c>
      <c r="R99" s="7">
        <v>7.34</v>
      </c>
      <c r="S99" s="5">
        <v>3097.48</v>
      </c>
      <c r="T99" s="8">
        <v>1.19</v>
      </c>
      <c r="U99" s="5">
        <v>150.654</v>
      </c>
      <c r="AL99" s="5" t="str">
        <f t="shared" si="19"/>
        <v/>
      </c>
      <c r="AN99" s="5" t="str">
        <f t="shared" si="20"/>
        <v/>
      </c>
      <c r="AP99" s="5" t="str">
        <f t="shared" si="21"/>
        <v/>
      </c>
      <c r="AS99" s="5">
        <f t="shared" si="22"/>
        <v>3248.134</v>
      </c>
      <c r="AT99" s="11">
        <f t="shared" ref="AT99:AT130" si="24">(AS99/$AS$155)*100</f>
        <v>0.15697303891674858</v>
      </c>
      <c r="AU99" s="5">
        <f t="shared" si="23"/>
        <v>156.97303891674858</v>
      </c>
    </row>
    <row r="100" spans="1:47" x14ac:dyDescent="0.25">
      <c r="A100" s="1" t="s">
        <v>197</v>
      </c>
      <c r="B100" s="1" t="s">
        <v>139</v>
      </c>
      <c r="C100" s="1" t="s">
        <v>112</v>
      </c>
      <c r="D100" s="1" t="s">
        <v>119</v>
      </c>
      <c r="E100" s="1" t="s">
        <v>78</v>
      </c>
      <c r="F100" s="1" t="s">
        <v>92</v>
      </c>
      <c r="G100" s="1" t="s">
        <v>60</v>
      </c>
      <c r="H100" s="1" t="s">
        <v>52</v>
      </c>
      <c r="I100" s="2">
        <v>411.46</v>
      </c>
      <c r="J100" s="2">
        <v>33.75</v>
      </c>
      <c r="K100" s="2">
        <f t="shared" si="17"/>
        <v>31.53</v>
      </c>
      <c r="L100" s="2">
        <f t="shared" si="18"/>
        <v>2.2000000000000002</v>
      </c>
      <c r="N100" s="4">
        <v>0.72</v>
      </c>
      <c r="O100" s="5">
        <v>838.07999999999993</v>
      </c>
      <c r="P100" s="6">
        <v>21.1</v>
      </c>
      <c r="Q100" s="5">
        <v>20804.599999999999</v>
      </c>
      <c r="R100" s="7">
        <v>9.7100000000000009</v>
      </c>
      <c r="S100" s="5">
        <v>4097.6200000000008</v>
      </c>
      <c r="AL100" s="5" t="str">
        <f t="shared" si="19"/>
        <v/>
      </c>
      <c r="AM100" s="3">
        <v>0.88</v>
      </c>
      <c r="AN100" s="5">
        <f t="shared" si="20"/>
        <v>4348.08</v>
      </c>
      <c r="AP100" s="5" t="str">
        <f t="shared" si="21"/>
        <v/>
      </c>
      <c r="AQ100" s="2">
        <v>1.32</v>
      </c>
      <c r="AS100" s="5">
        <f t="shared" si="22"/>
        <v>25740.300000000003</v>
      </c>
      <c r="AT100" s="11">
        <f t="shared" si="24"/>
        <v>1.243955179690488</v>
      </c>
      <c r="AU100" s="5">
        <f t="shared" si="23"/>
        <v>1243.955179690488</v>
      </c>
    </row>
    <row r="101" spans="1:47" x14ac:dyDescent="0.25">
      <c r="A101" s="1" t="s">
        <v>198</v>
      </c>
      <c r="B101" s="1" t="s">
        <v>199</v>
      </c>
      <c r="C101" s="1" t="s">
        <v>200</v>
      </c>
      <c r="D101" s="1" t="s">
        <v>201</v>
      </c>
      <c r="E101" s="1" t="s">
        <v>62</v>
      </c>
      <c r="F101" s="1" t="s">
        <v>92</v>
      </c>
      <c r="G101" s="1" t="s">
        <v>60</v>
      </c>
      <c r="H101" s="1" t="s">
        <v>52</v>
      </c>
      <c r="I101" s="2">
        <v>56.49</v>
      </c>
      <c r="J101" s="2">
        <v>24.96</v>
      </c>
      <c r="K101" s="2">
        <f t="shared" si="17"/>
        <v>5.88</v>
      </c>
      <c r="L101" s="2">
        <f t="shared" si="18"/>
        <v>0</v>
      </c>
      <c r="R101" s="7">
        <v>2.94</v>
      </c>
      <c r="S101" s="5">
        <v>1240.68</v>
      </c>
      <c r="T101" s="8">
        <v>2.94</v>
      </c>
      <c r="U101" s="5">
        <v>372.20400000000001</v>
      </c>
      <c r="AL101" s="5" t="str">
        <f t="shared" si="19"/>
        <v/>
      </c>
      <c r="AN101" s="5" t="str">
        <f t="shared" si="20"/>
        <v/>
      </c>
      <c r="AP101" s="5" t="str">
        <f t="shared" si="21"/>
        <v/>
      </c>
      <c r="AS101" s="5">
        <f t="shared" si="22"/>
        <v>1612.884</v>
      </c>
      <c r="AT101" s="11">
        <f t="shared" si="24"/>
        <v>7.7946077009200088E-2</v>
      </c>
      <c r="AU101" s="5">
        <f t="shared" si="23"/>
        <v>77.946077009200081</v>
      </c>
    </row>
    <row r="102" spans="1:47" x14ac:dyDescent="0.25">
      <c r="A102" s="1" t="s">
        <v>198</v>
      </c>
      <c r="B102" s="1" t="s">
        <v>199</v>
      </c>
      <c r="C102" s="1" t="s">
        <v>200</v>
      </c>
      <c r="D102" s="1" t="s">
        <v>201</v>
      </c>
      <c r="E102" s="1" t="s">
        <v>83</v>
      </c>
      <c r="F102" s="1" t="s">
        <v>92</v>
      </c>
      <c r="G102" s="1" t="s">
        <v>60</v>
      </c>
      <c r="H102" s="1" t="s">
        <v>52</v>
      </c>
      <c r="I102" s="2">
        <v>56.49</v>
      </c>
      <c r="J102" s="2">
        <v>23.2</v>
      </c>
      <c r="K102" s="2">
        <f t="shared" si="17"/>
        <v>23.200000000000003</v>
      </c>
      <c r="L102" s="2">
        <f t="shared" si="18"/>
        <v>0</v>
      </c>
      <c r="P102" s="6">
        <v>3.95</v>
      </c>
      <c r="Q102" s="5">
        <v>3894.7</v>
      </c>
      <c r="R102" s="7">
        <v>14.85</v>
      </c>
      <c r="S102" s="5">
        <v>6266.7</v>
      </c>
      <c r="T102" s="8">
        <v>4.4000000000000004</v>
      </c>
      <c r="U102" s="5">
        <v>557.04</v>
      </c>
      <c r="AL102" s="5" t="str">
        <f t="shared" si="19"/>
        <v/>
      </c>
      <c r="AN102" s="5" t="str">
        <f t="shared" si="20"/>
        <v/>
      </c>
      <c r="AP102" s="5" t="str">
        <f t="shared" si="21"/>
        <v/>
      </c>
      <c r="AS102" s="5">
        <f t="shared" si="22"/>
        <v>10718.439999999999</v>
      </c>
      <c r="AT102" s="11">
        <f t="shared" si="24"/>
        <v>0.51799159124803174</v>
      </c>
      <c r="AU102" s="5">
        <f t="shared" si="23"/>
        <v>517.99159124803168</v>
      </c>
    </row>
    <row r="103" spans="1:47" x14ac:dyDescent="0.25">
      <c r="A103" s="1" t="s">
        <v>202</v>
      </c>
      <c r="B103" s="1" t="s">
        <v>203</v>
      </c>
      <c r="C103" s="1" t="s">
        <v>204</v>
      </c>
      <c r="D103" s="1" t="s">
        <v>66</v>
      </c>
      <c r="E103" s="1" t="s">
        <v>62</v>
      </c>
      <c r="F103" s="1" t="s">
        <v>92</v>
      </c>
      <c r="G103" s="1" t="s">
        <v>60</v>
      </c>
      <c r="H103" s="1" t="s">
        <v>52</v>
      </c>
      <c r="I103" s="2">
        <v>4.87</v>
      </c>
      <c r="J103" s="2">
        <v>4.1399999999999997</v>
      </c>
      <c r="K103" s="2">
        <f t="shared" si="17"/>
        <v>2.9</v>
      </c>
      <c r="L103" s="2">
        <f t="shared" si="18"/>
        <v>0</v>
      </c>
      <c r="R103" s="7">
        <v>1.45</v>
      </c>
      <c r="S103" s="5">
        <v>611.9</v>
      </c>
      <c r="T103" s="8">
        <v>1.45</v>
      </c>
      <c r="U103" s="5">
        <v>183.57</v>
      </c>
      <c r="AL103" s="5" t="str">
        <f t="shared" si="19"/>
        <v/>
      </c>
      <c r="AN103" s="5" t="str">
        <f t="shared" si="20"/>
        <v/>
      </c>
      <c r="AP103" s="5" t="str">
        <f t="shared" si="21"/>
        <v/>
      </c>
      <c r="AS103" s="5">
        <f t="shared" si="22"/>
        <v>795.47</v>
      </c>
      <c r="AT103" s="11">
        <f t="shared" si="24"/>
        <v>3.8442793082768746E-2</v>
      </c>
      <c r="AU103" s="5">
        <f t="shared" si="23"/>
        <v>38.442793082768745</v>
      </c>
    </row>
    <row r="104" spans="1:47" x14ac:dyDescent="0.25">
      <c r="A104" s="1" t="s">
        <v>202</v>
      </c>
      <c r="B104" s="1" t="s">
        <v>203</v>
      </c>
      <c r="C104" s="1" t="s">
        <v>204</v>
      </c>
      <c r="D104" s="1" t="s">
        <v>66</v>
      </c>
      <c r="E104" s="1" t="s">
        <v>83</v>
      </c>
      <c r="F104" s="1" t="s">
        <v>92</v>
      </c>
      <c r="G104" s="1" t="s">
        <v>60</v>
      </c>
      <c r="H104" s="1" t="s">
        <v>52</v>
      </c>
      <c r="I104" s="2">
        <v>4.87</v>
      </c>
      <c r="J104" s="2">
        <v>0.71</v>
      </c>
      <c r="K104" s="2">
        <f t="shared" si="17"/>
        <v>0.62</v>
      </c>
      <c r="L104" s="2">
        <f t="shared" si="18"/>
        <v>0</v>
      </c>
      <c r="R104" s="7">
        <v>0.31</v>
      </c>
      <c r="S104" s="5">
        <v>130.82</v>
      </c>
      <c r="T104" s="8">
        <v>0.31</v>
      </c>
      <c r="U104" s="5">
        <v>39.246000000000002</v>
      </c>
      <c r="AL104" s="5" t="str">
        <f t="shared" si="19"/>
        <v/>
      </c>
      <c r="AN104" s="5" t="str">
        <f t="shared" si="20"/>
        <v/>
      </c>
      <c r="AP104" s="5" t="str">
        <f t="shared" si="21"/>
        <v/>
      </c>
      <c r="AS104" s="5">
        <f t="shared" si="22"/>
        <v>170.066</v>
      </c>
      <c r="AT104" s="11">
        <f t="shared" si="24"/>
        <v>8.2188040383850414E-3</v>
      </c>
      <c r="AU104" s="5">
        <f t="shared" si="23"/>
        <v>8.2188040383850414</v>
      </c>
    </row>
    <row r="105" spans="1:47" x14ac:dyDescent="0.25">
      <c r="A105" s="1" t="s">
        <v>205</v>
      </c>
      <c r="B105" s="1" t="s">
        <v>199</v>
      </c>
      <c r="C105" s="1" t="s">
        <v>200</v>
      </c>
      <c r="D105" s="1" t="s">
        <v>201</v>
      </c>
      <c r="E105" s="1" t="s">
        <v>67</v>
      </c>
      <c r="F105" s="1" t="s">
        <v>92</v>
      </c>
      <c r="G105" s="1" t="s">
        <v>60</v>
      </c>
      <c r="H105" s="1" t="s">
        <v>52</v>
      </c>
      <c r="I105" s="2">
        <v>76.44</v>
      </c>
      <c r="J105" s="2">
        <v>16.66</v>
      </c>
      <c r="K105" s="2">
        <f t="shared" si="17"/>
        <v>16.650000000000002</v>
      </c>
      <c r="L105" s="2">
        <f t="shared" si="18"/>
        <v>0</v>
      </c>
      <c r="N105" s="4">
        <v>1.56</v>
      </c>
      <c r="O105" s="5">
        <v>1815.84</v>
      </c>
      <c r="P105" s="6">
        <v>11.82</v>
      </c>
      <c r="Q105" s="5">
        <v>11654.52</v>
      </c>
      <c r="R105" s="7">
        <v>3.27</v>
      </c>
      <c r="S105" s="5">
        <v>1379.94</v>
      </c>
      <c r="AL105" s="5" t="str">
        <f t="shared" si="19"/>
        <v/>
      </c>
      <c r="AN105" s="5" t="str">
        <f t="shared" si="20"/>
        <v/>
      </c>
      <c r="AP105" s="5" t="str">
        <f t="shared" si="21"/>
        <v/>
      </c>
      <c r="AS105" s="5">
        <f t="shared" si="22"/>
        <v>14850.300000000001</v>
      </c>
      <c r="AT105" s="11">
        <f t="shared" si="24"/>
        <v>0.71767258365122599</v>
      </c>
      <c r="AU105" s="5">
        <f t="shared" si="23"/>
        <v>717.67258365122598</v>
      </c>
    </row>
    <row r="106" spans="1:47" x14ac:dyDescent="0.25">
      <c r="A106" s="1" t="s">
        <v>206</v>
      </c>
      <c r="B106" s="1" t="s">
        <v>139</v>
      </c>
      <c r="C106" s="1" t="s">
        <v>112</v>
      </c>
      <c r="D106" s="1" t="s">
        <v>119</v>
      </c>
      <c r="E106" s="1" t="s">
        <v>78</v>
      </c>
      <c r="F106" s="1" t="s">
        <v>93</v>
      </c>
      <c r="G106" s="1" t="s">
        <v>60</v>
      </c>
      <c r="H106" s="1" t="s">
        <v>52</v>
      </c>
      <c r="I106" s="2">
        <v>111.93</v>
      </c>
      <c r="J106" s="2">
        <v>39.299999999999997</v>
      </c>
      <c r="K106" s="2">
        <f t="shared" si="17"/>
        <v>9.5300000000000011</v>
      </c>
      <c r="L106" s="2">
        <f t="shared" si="18"/>
        <v>0</v>
      </c>
      <c r="P106" s="6">
        <v>6.12</v>
      </c>
      <c r="Q106" s="5">
        <v>6034.32</v>
      </c>
      <c r="R106" s="7">
        <v>3.41</v>
      </c>
      <c r="S106" s="5">
        <v>1439.02</v>
      </c>
      <c r="AL106" s="5" t="str">
        <f t="shared" si="19"/>
        <v/>
      </c>
      <c r="AN106" s="5" t="str">
        <f t="shared" si="20"/>
        <v/>
      </c>
      <c r="AP106" s="5" t="str">
        <f t="shared" si="21"/>
        <v/>
      </c>
      <c r="AS106" s="5">
        <f t="shared" si="22"/>
        <v>7473.34</v>
      </c>
      <c r="AT106" s="11">
        <f t="shared" si="24"/>
        <v>0.36116517688558841</v>
      </c>
      <c r="AU106" s="5">
        <f t="shared" si="23"/>
        <v>361.16517688558838</v>
      </c>
    </row>
    <row r="107" spans="1:47" x14ac:dyDescent="0.25">
      <c r="A107" s="1" t="s">
        <v>207</v>
      </c>
      <c r="B107" s="1" t="s">
        <v>208</v>
      </c>
      <c r="C107" s="1" t="s">
        <v>209</v>
      </c>
      <c r="D107" s="1" t="s">
        <v>66</v>
      </c>
      <c r="E107" s="1" t="s">
        <v>78</v>
      </c>
      <c r="F107" s="1" t="s">
        <v>89</v>
      </c>
      <c r="G107" s="1" t="s">
        <v>60</v>
      </c>
      <c r="H107" s="1" t="s">
        <v>52</v>
      </c>
      <c r="I107" s="2">
        <v>80</v>
      </c>
      <c r="J107" s="2">
        <v>39.69</v>
      </c>
      <c r="K107" s="2">
        <f t="shared" si="17"/>
        <v>10.46</v>
      </c>
      <c r="L107" s="2">
        <f t="shared" si="18"/>
        <v>0</v>
      </c>
      <c r="R107" s="7">
        <v>9.6300000000000008</v>
      </c>
      <c r="S107" s="5">
        <v>4063.86</v>
      </c>
      <c r="T107" s="8">
        <v>0.83</v>
      </c>
      <c r="U107" s="5">
        <v>105.078</v>
      </c>
      <c r="AL107" s="5" t="str">
        <f t="shared" si="19"/>
        <v/>
      </c>
      <c r="AN107" s="5" t="str">
        <f t="shared" si="20"/>
        <v/>
      </c>
      <c r="AP107" s="5" t="str">
        <f t="shared" si="21"/>
        <v/>
      </c>
      <c r="AS107" s="5">
        <f t="shared" si="22"/>
        <v>4168.9380000000001</v>
      </c>
      <c r="AT107" s="11">
        <f t="shared" si="24"/>
        <v>0.20147286624120556</v>
      </c>
      <c r="AU107" s="5">
        <f t="shared" si="23"/>
        <v>201.47286624120557</v>
      </c>
    </row>
    <row r="108" spans="1:47" x14ac:dyDescent="0.25">
      <c r="A108" s="1" t="s">
        <v>207</v>
      </c>
      <c r="B108" s="1" t="s">
        <v>208</v>
      </c>
      <c r="C108" s="1" t="s">
        <v>209</v>
      </c>
      <c r="D108" s="1" t="s">
        <v>66</v>
      </c>
      <c r="E108" s="1" t="s">
        <v>115</v>
      </c>
      <c r="F108" s="1" t="s">
        <v>89</v>
      </c>
      <c r="G108" s="1" t="s">
        <v>60</v>
      </c>
      <c r="H108" s="1" t="s">
        <v>52</v>
      </c>
      <c r="I108" s="2">
        <v>80</v>
      </c>
      <c r="J108" s="2">
        <v>35.4</v>
      </c>
      <c r="K108" s="2">
        <f t="shared" si="17"/>
        <v>6.1</v>
      </c>
      <c r="L108" s="2">
        <f t="shared" si="18"/>
        <v>0</v>
      </c>
      <c r="T108" s="8">
        <v>6.1</v>
      </c>
      <c r="U108" s="5">
        <v>772.25999999999988</v>
      </c>
      <c r="AL108" s="5" t="str">
        <f t="shared" si="19"/>
        <v/>
      </c>
      <c r="AN108" s="5" t="str">
        <f t="shared" si="20"/>
        <v/>
      </c>
      <c r="AP108" s="5" t="str">
        <f t="shared" si="21"/>
        <v/>
      </c>
      <c r="AS108" s="5">
        <f t="shared" si="22"/>
        <v>772.25999999999988</v>
      </c>
      <c r="AT108" s="11">
        <f t="shared" si="24"/>
        <v>3.7321120075048696E-2</v>
      </c>
      <c r="AU108" s="5">
        <f t="shared" si="23"/>
        <v>37.321120075048697</v>
      </c>
    </row>
    <row r="109" spans="1:47" x14ac:dyDescent="0.25">
      <c r="A109" s="1" t="s">
        <v>210</v>
      </c>
      <c r="B109" s="1" t="s">
        <v>211</v>
      </c>
      <c r="C109" s="1" t="s">
        <v>212</v>
      </c>
      <c r="D109" s="1" t="s">
        <v>213</v>
      </c>
      <c r="E109" s="1" t="s">
        <v>83</v>
      </c>
      <c r="F109" s="1" t="s">
        <v>90</v>
      </c>
      <c r="G109" s="1" t="s">
        <v>60</v>
      </c>
      <c r="H109" s="1" t="s">
        <v>52</v>
      </c>
      <c r="I109" s="2">
        <v>154.81</v>
      </c>
      <c r="J109" s="2">
        <v>38.08</v>
      </c>
      <c r="K109" s="2">
        <f t="shared" si="17"/>
        <v>16.41</v>
      </c>
      <c r="L109" s="2">
        <f t="shared" si="18"/>
        <v>0</v>
      </c>
      <c r="P109" s="6">
        <v>0.2</v>
      </c>
      <c r="Q109" s="5">
        <v>197.2</v>
      </c>
      <c r="R109" s="7">
        <v>7.43</v>
      </c>
      <c r="S109" s="5">
        <v>3334.855</v>
      </c>
      <c r="T109" s="8">
        <v>8.7799999999999994</v>
      </c>
      <c r="U109" s="5">
        <v>1375.509</v>
      </c>
      <c r="AL109" s="5" t="str">
        <f t="shared" si="19"/>
        <v/>
      </c>
      <c r="AN109" s="5" t="str">
        <f t="shared" si="20"/>
        <v/>
      </c>
      <c r="AP109" s="5" t="str">
        <f t="shared" si="21"/>
        <v/>
      </c>
      <c r="AS109" s="5">
        <f t="shared" si="22"/>
        <v>4907.5640000000003</v>
      </c>
      <c r="AT109" s="11">
        <f t="shared" si="24"/>
        <v>0.2371685511615082</v>
      </c>
      <c r="AU109" s="5">
        <f t="shared" si="23"/>
        <v>237.16855116150819</v>
      </c>
    </row>
    <row r="110" spans="1:47" x14ac:dyDescent="0.25">
      <c r="A110" s="1" t="s">
        <v>210</v>
      </c>
      <c r="B110" s="1" t="s">
        <v>211</v>
      </c>
      <c r="C110" s="1" t="s">
        <v>212</v>
      </c>
      <c r="D110" s="1" t="s">
        <v>213</v>
      </c>
      <c r="E110" s="1" t="s">
        <v>62</v>
      </c>
      <c r="F110" s="1" t="s">
        <v>90</v>
      </c>
      <c r="G110" s="1" t="s">
        <v>60</v>
      </c>
      <c r="H110" s="1" t="s">
        <v>52</v>
      </c>
      <c r="I110" s="2">
        <v>154.81</v>
      </c>
      <c r="J110" s="2">
        <v>36.07</v>
      </c>
      <c r="K110" s="2">
        <f t="shared" si="17"/>
        <v>2.2799999999999998</v>
      </c>
      <c r="L110" s="2">
        <f t="shared" si="18"/>
        <v>0</v>
      </c>
      <c r="T110" s="8">
        <v>2.2799999999999998</v>
      </c>
      <c r="U110" s="5">
        <v>360.80999999999989</v>
      </c>
      <c r="AL110" s="5" t="str">
        <f t="shared" si="19"/>
        <v/>
      </c>
      <c r="AN110" s="5" t="str">
        <f t="shared" si="20"/>
        <v/>
      </c>
      <c r="AP110" s="5" t="str">
        <f t="shared" si="21"/>
        <v/>
      </c>
      <c r="AS110" s="5">
        <f t="shared" si="22"/>
        <v>360.80999999999989</v>
      </c>
      <c r="AT110" s="11">
        <f t="shared" si="24"/>
        <v>1.7436916756375209E-2</v>
      </c>
      <c r="AU110" s="5">
        <f t="shared" si="23"/>
        <v>17.436916756375208</v>
      </c>
    </row>
    <row r="111" spans="1:47" x14ac:dyDescent="0.25">
      <c r="A111" s="1" t="s">
        <v>210</v>
      </c>
      <c r="B111" s="1" t="s">
        <v>211</v>
      </c>
      <c r="C111" s="1" t="s">
        <v>212</v>
      </c>
      <c r="D111" s="1" t="s">
        <v>213</v>
      </c>
      <c r="E111" s="1" t="s">
        <v>67</v>
      </c>
      <c r="F111" s="1" t="s">
        <v>90</v>
      </c>
      <c r="G111" s="1" t="s">
        <v>60</v>
      </c>
      <c r="H111" s="1" t="s">
        <v>52</v>
      </c>
      <c r="I111" s="2">
        <v>154.81</v>
      </c>
      <c r="J111" s="2">
        <v>36.04</v>
      </c>
      <c r="K111" s="2">
        <f t="shared" si="17"/>
        <v>1.4</v>
      </c>
      <c r="L111" s="2">
        <f t="shared" si="18"/>
        <v>0</v>
      </c>
      <c r="R111" s="7">
        <v>1.4</v>
      </c>
      <c r="S111" s="5">
        <v>590.79999999999995</v>
      </c>
      <c r="AL111" s="5" t="str">
        <f t="shared" si="19"/>
        <v/>
      </c>
      <c r="AN111" s="5" t="str">
        <f t="shared" si="20"/>
        <v/>
      </c>
      <c r="AP111" s="5" t="str">
        <f t="shared" si="21"/>
        <v/>
      </c>
      <c r="AS111" s="5">
        <f t="shared" si="22"/>
        <v>590.79999999999995</v>
      </c>
      <c r="AT111" s="11">
        <f t="shared" si="24"/>
        <v>2.8551676560146545E-2</v>
      </c>
      <c r="AU111" s="5">
        <f t="shared" si="23"/>
        <v>28.551676560146547</v>
      </c>
    </row>
    <row r="112" spans="1:47" x14ac:dyDescent="0.25">
      <c r="A112" s="1" t="s">
        <v>214</v>
      </c>
      <c r="B112" s="1" t="s">
        <v>100</v>
      </c>
      <c r="C112" s="1" t="s">
        <v>101</v>
      </c>
      <c r="D112" s="1" t="s">
        <v>71</v>
      </c>
      <c r="E112" s="1" t="s">
        <v>115</v>
      </c>
      <c r="F112" s="1" t="s">
        <v>90</v>
      </c>
      <c r="G112" s="1" t="s">
        <v>60</v>
      </c>
      <c r="H112" s="1" t="s">
        <v>52</v>
      </c>
      <c r="I112" s="2">
        <v>160</v>
      </c>
      <c r="J112" s="2">
        <v>36.89</v>
      </c>
      <c r="K112" s="2">
        <f t="shared" si="17"/>
        <v>9.82</v>
      </c>
      <c r="L112" s="2">
        <f t="shared" si="18"/>
        <v>0</v>
      </c>
      <c r="R112" s="7">
        <v>5.65</v>
      </c>
      <c r="S112" s="5">
        <v>2980.375</v>
      </c>
      <c r="T112" s="8">
        <v>2.58</v>
      </c>
      <c r="U112" s="5">
        <v>408.28500000000003</v>
      </c>
      <c r="Z112" s="9">
        <v>1.48</v>
      </c>
      <c r="AA112" s="5">
        <v>93.683999999999997</v>
      </c>
      <c r="AB112" s="10">
        <v>0.11</v>
      </c>
      <c r="AC112" s="5">
        <v>6.2665625</v>
      </c>
      <c r="AL112" s="5" t="str">
        <f t="shared" si="19"/>
        <v/>
      </c>
      <c r="AN112" s="5" t="str">
        <f t="shared" si="20"/>
        <v/>
      </c>
      <c r="AP112" s="5" t="str">
        <f t="shared" si="21"/>
        <v/>
      </c>
      <c r="AS112" s="5">
        <f t="shared" si="22"/>
        <v>3488.6105625</v>
      </c>
      <c r="AT112" s="11">
        <f t="shared" si="24"/>
        <v>0.16859458433448024</v>
      </c>
      <c r="AU112" s="5">
        <f t="shared" si="23"/>
        <v>168.59458433448023</v>
      </c>
    </row>
    <row r="113" spans="1:47" x14ac:dyDescent="0.25">
      <c r="A113" s="1" t="s">
        <v>214</v>
      </c>
      <c r="B113" s="1" t="s">
        <v>100</v>
      </c>
      <c r="C113" s="1" t="s">
        <v>101</v>
      </c>
      <c r="D113" s="1" t="s">
        <v>71</v>
      </c>
      <c r="E113" s="1" t="s">
        <v>77</v>
      </c>
      <c r="F113" s="1" t="s">
        <v>90</v>
      </c>
      <c r="G113" s="1" t="s">
        <v>60</v>
      </c>
      <c r="H113" s="1" t="s">
        <v>52</v>
      </c>
      <c r="I113" s="2">
        <v>160</v>
      </c>
      <c r="J113" s="2">
        <v>36.67</v>
      </c>
      <c r="K113" s="2">
        <f t="shared" si="17"/>
        <v>36.679999999999993</v>
      </c>
      <c r="L113" s="2">
        <f t="shared" si="18"/>
        <v>0</v>
      </c>
      <c r="P113" s="6">
        <v>0.98</v>
      </c>
      <c r="Q113" s="5">
        <v>1104.32</v>
      </c>
      <c r="R113" s="7">
        <v>34.299999999999997</v>
      </c>
      <c r="S113" s="5">
        <v>17804.18</v>
      </c>
      <c r="T113" s="8">
        <v>1.4</v>
      </c>
      <c r="U113" s="5">
        <v>221.23349999999999</v>
      </c>
      <c r="AL113" s="5" t="str">
        <f t="shared" si="19"/>
        <v/>
      </c>
      <c r="AN113" s="5" t="str">
        <f t="shared" si="20"/>
        <v/>
      </c>
      <c r="AP113" s="5" t="str">
        <f t="shared" si="21"/>
        <v/>
      </c>
      <c r="AS113" s="5">
        <f t="shared" si="22"/>
        <v>19129.733499999998</v>
      </c>
      <c r="AT113" s="11">
        <f t="shared" si="24"/>
        <v>0.92448538181076534</v>
      </c>
      <c r="AU113" s="5">
        <f t="shared" si="23"/>
        <v>924.48538181076538</v>
      </c>
    </row>
    <row r="114" spans="1:47" x14ac:dyDescent="0.25">
      <c r="A114" s="1" t="s">
        <v>214</v>
      </c>
      <c r="B114" s="1" t="s">
        <v>100</v>
      </c>
      <c r="C114" s="1" t="s">
        <v>101</v>
      </c>
      <c r="D114" s="1" t="s">
        <v>71</v>
      </c>
      <c r="E114" s="1" t="s">
        <v>113</v>
      </c>
      <c r="F114" s="1" t="s">
        <v>90</v>
      </c>
      <c r="G114" s="1" t="s">
        <v>60</v>
      </c>
      <c r="H114" s="1" t="s">
        <v>52</v>
      </c>
      <c r="I114" s="2">
        <v>160</v>
      </c>
      <c r="J114" s="2">
        <v>34.74</v>
      </c>
      <c r="K114" s="2">
        <f t="shared" si="17"/>
        <v>6.86</v>
      </c>
      <c r="L114" s="2">
        <f t="shared" si="18"/>
        <v>0</v>
      </c>
      <c r="R114" s="7">
        <v>1.75</v>
      </c>
      <c r="S114" s="5">
        <v>923.125</v>
      </c>
      <c r="T114" s="8">
        <v>5.1100000000000003</v>
      </c>
      <c r="U114" s="5">
        <v>808.65750000000003</v>
      </c>
      <c r="AL114" s="5" t="str">
        <f t="shared" si="19"/>
        <v/>
      </c>
      <c r="AN114" s="5" t="str">
        <f t="shared" si="20"/>
        <v/>
      </c>
      <c r="AP114" s="5" t="str">
        <f t="shared" si="21"/>
        <v/>
      </c>
      <c r="AS114" s="5">
        <f t="shared" si="22"/>
        <v>1731.7825</v>
      </c>
      <c r="AT114" s="11">
        <f t="shared" si="24"/>
        <v>8.3692101916929579E-2</v>
      </c>
      <c r="AU114" s="5">
        <f t="shared" si="23"/>
        <v>83.692101916929587</v>
      </c>
    </row>
    <row r="115" spans="1:47" x14ac:dyDescent="0.25">
      <c r="A115" s="1" t="s">
        <v>214</v>
      </c>
      <c r="B115" s="1" t="s">
        <v>100</v>
      </c>
      <c r="C115" s="1" t="s">
        <v>101</v>
      </c>
      <c r="D115" s="1" t="s">
        <v>71</v>
      </c>
      <c r="E115" s="1" t="s">
        <v>78</v>
      </c>
      <c r="F115" s="1" t="s">
        <v>94</v>
      </c>
      <c r="G115" s="1" t="s">
        <v>60</v>
      </c>
      <c r="H115" s="1" t="s">
        <v>52</v>
      </c>
      <c r="I115" s="2">
        <v>160</v>
      </c>
      <c r="J115" s="2">
        <v>36.340000000000003</v>
      </c>
      <c r="K115" s="2">
        <f t="shared" si="17"/>
        <v>36.340000000000003</v>
      </c>
      <c r="L115" s="2">
        <f t="shared" si="18"/>
        <v>0</v>
      </c>
      <c r="P115" s="6">
        <v>16.8</v>
      </c>
      <c r="Q115" s="5">
        <v>20706</v>
      </c>
      <c r="R115" s="7">
        <v>18.37</v>
      </c>
      <c r="S115" s="5">
        <v>9690.1750000000011</v>
      </c>
      <c r="T115" s="8">
        <v>1.17</v>
      </c>
      <c r="U115" s="5">
        <v>185.1525</v>
      </c>
      <c r="AL115" s="5" t="str">
        <f t="shared" si="19"/>
        <v/>
      </c>
      <c r="AN115" s="5" t="str">
        <f t="shared" si="20"/>
        <v/>
      </c>
      <c r="AP115" s="5" t="str">
        <f t="shared" si="21"/>
        <v/>
      </c>
      <c r="AS115" s="5">
        <f t="shared" si="22"/>
        <v>30581.327500000003</v>
      </c>
      <c r="AT115" s="11">
        <f t="shared" si="24"/>
        <v>1.4779082118481977</v>
      </c>
      <c r="AU115" s="5">
        <f t="shared" si="23"/>
        <v>1477.9082118481977</v>
      </c>
    </row>
    <row r="116" spans="1:47" x14ac:dyDescent="0.25">
      <c r="A116" s="1" t="s">
        <v>215</v>
      </c>
      <c r="B116" s="1" t="s">
        <v>216</v>
      </c>
      <c r="C116" s="1" t="s">
        <v>217</v>
      </c>
      <c r="D116" s="1" t="s">
        <v>119</v>
      </c>
      <c r="E116" s="1" t="s">
        <v>49</v>
      </c>
      <c r="F116" s="1" t="s">
        <v>90</v>
      </c>
      <c r="G116" s="1" t="s">
        <v>60</v>
      </c>
      <c r="H116" s="1" t="s">
        <v>52</v>
      </c>
      <c r="I116" s="2">
        <v>80</v>
      </c>
      <c r="J116" s="2">
        <v>40.840000000000003</v>
      </c>
      <c r="K116" s="2">
        <f t="shared" si="17"/>
        <v>4.05</v>
      </c>
      <c r="L116" s="2">
        <f t="shared" si="18"/>
        <v>0</v>
      </c>
      <c r="R116" s="7">
        <v>4.05</v>
      </c>
      <c r="S116" s="5">
        <v>1709.1</v>
      </c>
      <c r="AL116" s="5" t="str">
        <f t="shared" si="19"/>
        <v/>
      </c>
      <c r="AN116" s="5" t="str">
        <f t="shared" si="20"/>
        <v/>
      </c>
      <c r="AP116" s="5" t="str">
        <f t="shared" si="21"/>
        <v/>
      </c>
      <c r="AS116" s="5">
        <f t="shared" si="22"/>
        <v>1709.1</v>
      </c>
      <c r="AT116" s="11">
        <f t="shared" si="24"/>
        <v>8.2595921477566794E-2</v>
      </c>
      <c r="AU116" s="5">
        <f t="shared" si="23"/>
        <v>82.595921477566804</v>
      </c>
    </row>
    <row r="117" spans="1:47" x14ac:dyDescent="0.25">
      <c r="A117" s="1" t="s">
        <v>218</v>
      </c>
      <c r="B117" s="1" t="s">
        <v>219</v>
      </c>
      <c r="C117" s="1" t="s">
        <v>220</v>
      </c>
      <c r="D117" s="1" t="s">
        <v>98</v>
      </c>
      <c r="E117" s="1" t="s">
        <v>113</v>
      </c>
      <c r="F117" s="1" t="s">
        <v>94</v>
      </c>
      <c r="G117" s="1" t="s">
        <v>60</v>
      </c>
      <c r="H117" s="1" t="s">
        <v>52</v>
      </c>
      <c r="I117" s="2">
        <v>311.10000000000002</v>
      </c>
      <c r="J117" s="2">
        <v>35.92</v>
      </c>
      <c r="K117" s="2">
        <f t="shared" si="17"/>
        <v>35.369999999999997</v>
      </c>
      <c r="L117" s="2">
        <f t="shared" si="18"/>
        <v>0.55000000000000004</v>
      </c>
      <c r="P117" s="6">
        <v>4.74</v>
      </c>
      <c r="Q117" s="5">
        <v>6317.7950000000001</v>
      </c>
      <c r="R117" s="7">
        <v>22.23</v>
      </c>
      <c r="S117" s="5">
        <v>10484.59</v>
      </c>
      <c r="T117" s="8">
        <v>8.4</v>
      </c>
      <c r="U117" s="5">
        <v>1237.5150000000001</v>
      </c>
      <c r="AL117" s="5" t="str">
        <f t="shared" si="19"/>
        <v/>
      </c>
      <c r="AM117" s="3">
        <v>0.21</v>
      </c>
      <c r="AN117" s="5">
        <f t="shared" si="20"/>
        <v>1037.6099999999999</v>
      </c>
      <c r="AP117" s="5" t="str">
        <f t="shared" si="21"/>
        <v/>
      </c>
      <c r="AQ117" s="2">
        <v>0.34</v>
      </c>
      <c r="AS117" s="5">
        <f t="shared" si="22"/>
        <v>18039.900000000001</v>
      </c>
      <c r="AT117" s="11">
        <f t="shared" si="24"/>
        <v>0.87181684153247763</v>
      </c>
      <c r="AU117" s="5">
        <f t="shared" si="23"/>
        <v>871.81684153247761</v>
      </c>
    </row>
    <row r="118" spans="1:47" x14ac:dyDescent="0.25">
      <c r="A118" s="1" t="s">
        <v>218</v>
      </c>
      <c r="B118" s="1" t="s">
        <v>219</v>
      </c>
      <c r="C118" s="1" t="s">
        <v>220</v>
      </c>
      <c r="D118" s="1" t="s">
        <v>98</v>
      </c>
      <c r="E118" s="1" t="s">
        <v>114</v>
      </c>
      <c r="F118" s="1" t="s">
        <v>94</v>
      </c>
      <c r="G118" s="1" t="s">
        <v>60</v>
      </c>
      <c r="H118" s="1" t="s">
        <v>52</v>
      </c>
      <c r="I118" s="2">
        <v>311.10000000000002</v>
      </c>
      <c r="J118" s="2">
        <v>40.25</v>
      </c>
      <c r="K118" s="2">
        <f t="shared" ref="K118:K142" si="25">SUM(N118,P118,R118,T118,V118,X118,Z118,AB118,AE118,AG118,AI118)</f>
        <v>37.450000000000003</v>
      </c>
      <c r="L118" s="2">
        <f t="shared" ref="L118:L142" si="26">SUM(M118,AD118,AK118,AM118,AO118,AQ118,AR118)</f>
        <v>2.5499999999999998</v>
      </c>
      <c r="M118" s="3">
        <v>0.87</v>
      </c>
      <c r="N118" s="4">
        <v>1.4</v>
      </c>
      <c r="O118" s="5">
        <v>1629.6</v>
      </c>
      <c r="P118" s="6">
        <v>23.59</v>
      </c>
      <c r="Q118" s="5">
        <v>23259.74</v>
      </c>
      <c r="R118" s="7">
        <v>12.46</v>
      </c>
      <c r="S118" s="5">
        <v>5258.1200000000008</v>
      </c>
      <c r="AL118" s="5" t="str">
        <f t="shared" ref="AL118:AL142" si="27">IF(AK118&gt;0,AK118*$AL$1,"")</f>
        <v/>
      </c>
      <c r="AM118" s="3">
        <v>0.52</v>
      </c>
      <c r="AN118" s="5">
        <f t="shared" ref="AN118:AN142" si="28">IF(AM118&gt;0,AM118*$AN$1,"")</f>
        <v>2569.3200000000002</v>
      </c>
      <c r="AP118" s="5" t="str">
        <f t="shared" ref="AP118:AP142" si="29">IF(AO118&gt;0,AO118*$AP$1,"")</f>
        <v/>
      </c>
      <c r="AQ118" s="2">
        <v>1.1599999999999999</v>
      </c>
      <c r="AS118" s="5">
        <f t="shared" ref="AS118:AS142" si="30">SUM(O118,Q118,S118,U118,W118,Y118,AA118,AC118,AF118,AH118,AJ118)</f>
        <v>30147.46</v>
      </c>
      <c r="AT118" s="11">
        <f t="shared" si="24"/>
        <v>1.4569406347832694</v>
      </c>
      <c r="AU118" s="5">
        <f t="shared" ref="AU118:AU142" si="31">(AT118/100)*$AU$1</f>
        <v>1456.9406347832694</v>
      </c>
    </row>
    <row r="119" spans="1:47" x14ac:dyDescent="0.25">
      <c r="A119" s="1" t="s">
        <v>218</v>
      </c>
      <c r="B119" s="1" t="s">
        <v>219</v>
      </c>
      <c r="C119" s="1" t="s">
        <v>220</v>
      </c>
      <c r="D119" s="1" t="s">
        <v>98</v>
      </c>
      <c r="E119" s="1" t="s">
        <v>79</v>
      </c>
      <c r="F119" s="1" t="s">
        <v>94</v>
      </c>
      <c r="G119" s="1" t="s">
        <v>60</v>
      </c>
      <c r="H119" s="1" t="s">
        <v>52</v>
      </c>
      <c r="I119" s="2">
        <v>311.10000000000002</v>
      </c>
      <c r="J119" s="2">
        <v>25.73</v>
      </c>
      <c r="K119" s="2">
        <f t="shared" si="25"/>
        <v>20.07</v>
      </c>
      <c r="L119" s="2">
        <f t="shared" si="26"/>
        <v>5.66</v>
      </c>
      <c r="M119" s="3">
        <v>2.39</v>
      </c>
      <c r="N119" s="4">
        <v>1.86</v>
      </c>
      <c r="O119" s="5">
        <v>2165.04</v>
      </c>
      <c r="P119" s="6">
        <v>8.06</v>
      </c>
      <c r="Q119" s="5">
        <v>7947.16</v>
      </c>
      <c r="R119" s="7">
        <v>10.15</v>
      </c>
      <c r="S119" s="5">
        <v>4283.3</v>
      </c>
      <c r="AL119" s="5" t="str">
        <f t="shared" si="27"/>
        <v/>
      </c>
      <c r="AM119" s="3">
        <v>0.66</v>
      </c>
      <c r="AN119" s="5">
        <f t="shared" si="28"/>
        <v>3261.06</v>
      </c>
      <c r="AO119" s="2">
        <v>0.42</v>
      </c>
      <c r="AP119" s="5">
        <f t="shared" si="29"/>
        <v>0.42</v>
      </c>
      <c r="AQ119" s="2">
        <v>2.19</v>
      </c>
      <c r="AS119" s="5">
        <f t="shared" si="30"/>
        <v>14395.5</v>
      </c>
      <c r="AT119" s="11">
        <f t="shared" si="24"/>
        <v>0.69569339864859447</v>
      </c>
      <c r="AU119" s="5">
        <f t="shared" si="31"/>
        <v>695.69339864859444</v>
      </c>
    </row>
    <row r="120" spans="1:47" x14ac:dyDescent="0.25">
      <c r="A120" s="1" t="s">
        <v>218</v>
      </c>
      <c r="B120" s="1" t="s">
        <v>219</v>
      </c>
      <c r="C120" s="1" t="s">
        <v>220</v>
      </c>
      <c r="D120" s="1" t="s">
        <v>98</v>
      </c>
      <c r="E120" s="1" t="s">
        <v>86</v>
      </c>
      <c r="F120" s="1" t="s">
        <v>94</v>
      </c>
      <c r="G120" s="1" t="s">
        <v>60</v>
      </c>
      <c r="H120" s="1" t="s">
        <v>52</v>
      </c>
      <c r="I120" s="2">
        <v>311.10000000000002</v>
      </c>
      <c r="J120" s="2">
        <v>3.81</v>
      </c>
      <c r="K120" s="2">
        <f t="shared" si="25"/>
        <v>3.3</v>
      </c>
      <c r="L120" s="2">
        <f t="shared" si="26"/>
        <v>0.51</v>
      </c>
      <c r="N120" s="4">
        <v>0.61</v>
      </c>
      <c r="O120" s="5">
        <v>710.04</v>
      </c>
      <c r="P120" s="6">
        <v>1.63</v>
      </c>
      <c r="Q120" s="5">
        <v>1607.18</v>
      </c>
      <c r="R120" s="7">
        <v>0.87</v>
      </c>
      <c r="S120" s="5">
        <v>367.14</v>
      </c>
      <c r="T120" s="8">
        <v>0.19</v>
      </c>
      <c r="U120" s="5">
        <v>24.054187200000001</v>
      </c>
      <c r="AL120" s="5" t="str">
        <f t="shared" si="27"/>
        <v/>
      </c>
      <c r="AM120" s="3">
        <v>0.27</v>
      </c>
      <c r="AN120" s="5">
        <f t="shared" si="28"/>
        <v>1334.0700000000002</v>
      </c>
      <c r="AP120" s="5" t="str">
        <f t="shared" si="29"/>
        <v/>
      </c>
      <c r="AQ120" s="2">
        <v>0.24</v>
      </c>
      <c r="AS120" s="5">
        <f t="shared" si="30"/>
        <v>2708.4141872</v>
      </c>
      <c r="AT120" s="11">
        <f t="shared" si="24"/>
        <v>0.13088992190901594</v>
      </c>
      <c r="AU120" s="5">
        <f t="shared" si="31"/>
        <v>130.88992190901592</v>
      </c>
    </row>
    <row r="121" spans="1:47" x14ac:dyDescent="0.25">
      <c r="A121" s="1" t="s">
        <v>218</v>
      </c>
      <c r="B121" s="1" t="s">
        <v>219</v>
      </c>
      <c r="C121" s="1" t="s">
        <v>220</v>
      </c>
      <c r="D121" s="1" t="s">
        <v>98</v>
      </c>
      <c r="E121" s="1" t="s">
        <v>73</v>
      </c>
      <c r="F121" s="1" t="s">
        <v>94</v>
      </c>
      <c r="G121" s="1" t="s">
        <v>60</v>
      </c>
      <c r="H121" s="1" t="s">
        <v>52</v>
      </c>
      <c r="I121" s="2">
        <v>311.10000000000002</v>
      </c>
      <c r="J121" s="2">
        <v>37</v>
      </c>
      <c r="K121" s="2">
        <f t="shared" si="25"/>
        <v>25.19</v>
      </c>
      <c r="L121" s="2">
        <f t="shared" si="26"/>
        <v>1.85</v>
      </c>
      <c r="M121" s="3">
        <v>1.85</v>
      </c>
      <c r="P121" s="6">
        <v>5.91</v>
      </c>
      <c r="Q121" s="5">
        <v>5827.26</v>
      </c>
      <c r="R121" s="7">
        <v>15.5</v>
      </c>
      <c r="S121" s="5">
        <v>6541</v>
      </c>
      <c r="T121" s="8">
        <v>3.78</v>
      </c>
      <c r="U121" s="5">
        <v>478.54799999999989</v>
      </c>
      <c r="AL121" s="5" t="str">
        <f t="shared" si="27"/>
        <v/>
      </c>
      <c r="AN121" s="5" t="str">
        <f t="shared" si="28"/>
        <v/>
      </c>
      <c r="AP121" s="5" t="str">
        <f t="shared" si="29"/>
        <v/>
      </c>
      <c r="AS121" s="5">
        <f t="shared" si="30"/>
        <v>12846.808000000001</v>
      </c>
      <c r="AT121" s="11">
        <f t="shared" si="24"/>
        <v>0.62084953765454165</v>
      </c>
      <c r="AU121" s="5">
        <f t="shared" si="31"/>
        <v>620.84953765454168</v>
      </c>
    </row>
    <row r="122" spans="1:47" x14ac:dyDescent="0.25">
      <c r="A122" s="1" t="s">
        <v>218</v>
      </c>
      <c r="B122" s="1" t="s">
        <v>219</v>
      </c>
      <c r="C122" s="1" t="s">
        <v>220</v>
      </c>
      <c r="D122" s="1" t="s">
        <v>98</v>
      </c>
      <c r="E122" s="1" t="s">
        <v>49</v>
      </c>
      <c r="F122" s="1" t="s">
        <v>94</v>
      </c>
      <c r="G122" s="1" t="s">
        <v>60</v>
      </c>
      <c r="H122" s="1" t="s">
        <v>52</v>
      </c>
      <c r="I122" s="2">
        <v>311.10000000000002</v>
      </c>
      <c r="J122" s="2">
        <v>39.51</v>
      </c>
      <c r="K122" s="2">
        <f t="shared" si="25"/>
        <v>35.22</v>
      </c>
      <c r="L122" s="2">
        <f t="shared" si="26"/>
        <v>4.28</v>
      </c>
      <c r="M122" s="3">
        <v>0.25</v>
      </c>
      <c r="N122" s="4">
        <v>0.13</v>
      </c>
      <c r="O122" s="5">
        <v>151.32</v>
      </c>
      <c r="P122" s="6">
        <v>22.45</v>
      </c>
      <c r="Q122" s="5">
        <v>22135.7</v>
      </c>
      <c r="R122" s="7">
        <v>10.93</v>
      </c>
      <c r="S122" s="5">
        <v>4612.46</v>
      </c>
      <c r="T122" s="8">
        <v>1.71</v>
      </c>
      <c r="U122" s="5">
        <v>216.48599999999999</v>
      </c>
      <c r="AL122" s="5" t="str">
        <f t="shared" si="27"/>
        <v/>
      </c>
      <c r="AM122" s="3">
        <v>1.56</v>
      </c>
      <c r="AN122" s="5">
        <f t="shared" si="28"/>
        <v>7707.96</v>
      </c>
      <c r="AO122" s="2">
        <v>0.05</v>
      </c>
      <c r="AP122" s="5">
        <f t="shared" si="29"/>
        <v>0.05</v>
      </c>
      <c r="AQ122" s="2">
        <v>2.42</v>
      </c>
      <c r="AS122" s="5">
        <f t="shared" si="30"/>
        <v>27115.966</v>
      </c>
      <c r="AT122" s="11">
        <f t="shared" si="24"/>
        <v>1.3104371883004924</v>
      </c>
      <c r="AU122" s="5">
        <f t="shared" si="31"/>
        <v>1310.4371883004924</v>
      </c>
    </row>
    <row r="123" spans="1:47" x14ac:dyDescent="0.25">
      <c r="A123" s="1" t="s">
        <v>218</v>
      </c>
      <c r="B123" s="1" t="s">
        <v>219</v>
      </c>
      <c r="C123" s="1" t="s">
        <v>220</v>
      </c>
      <c r="D123" s="1" t="s">
        <v>98</v>
      </c>
      <c r="E123" s="1" t="s">
        <v>53</v>
      </c>
      <c r="F123" s="1" t="s">
        <v>94</v>
      </c>
      <c r="G123" s="1" t="s">
        <v>60</v>
      </c>
      <c r="H123" s="1" t="s">
        <v>52</v>
      </c>
      <c r="I123" s="2">
        <v>311.10000000000002</v>
      </c>
      <c r="J123" s="2">
        <v>9.8000000000000007</v>
      </c>
      <c r="K123" s="2">
        <f t="shared" si="25"/>
        <v>9.57</v>
      </c>
      <c r="L123" s="2">
        <f t="shared" si="26"/>
        <v>0.23</v>
      </c>
      <c r="M123" s="3">
        <v>0.23</v>
      </c>
      <c r="N123" s="4">
        <v>0.75</v>
      </c>
      <c r="O123" s="5">
        <v>873</v>
      </c>
      <c r="P123" s="6">
        <v>3.96</v>
      </c>
      <c r="Q123" s="5">
        <v>3929.2414399999998</v>
      </c>
      <c r="R123" s="7">
        <v>4.8600000000000003</v>
      </c>
      <c r="S123" s="5">
        <v>2050.92</v>
      </c>
      <c r="AL123" s="5" t="str">
        <f t="shared" si="27"/>
        <v/>
      </c>
      <c r="AN123" s="5" t="str">
        <f t="shared" si="28"/>
        <v/>
      </c>
      <c r="AP123" s="5" t="str">
        <f t="shared" si="29"/>
        <v/>
      </c>
      <c r="AS123" s="5">
        <f t="shared" si="30"/>
        <v>6853.1614399999999</v>
      </c>
      <c r="AT123" s="11">
        <f t="shared" si="24"/>
        <v>0.33119371843153039</v>
      </c>
      <c r="AU123" s="5">
        <f t="shared" si="31"/>
        <v>331.19371843153039</v>
      </c>
    </row>
    <row r="124" spans="1:47" x14ac:dyDescent="0.25">
      <c r="A124" s="1" t="s">
        <v>218</v>
      </c>
      <c r="B124" s="1" t="s">
        <v>219</v>
      </c>
      <c r="C124" s="1" t="s">
        <v>220</v>
      </c>
      <c r="D124" s="1" t="s">
        <v>98</v>
      </c>
      <c r="E124" s="1" t="s">
        <v>115</v>
      </c>
      <c r="F124" s="1" t="s">
        <v>94</v>
      </c>
      <c r="G124" s="1" t="s">
        <v>60</v>
      </c>
      <c r="H124" s="1" t="s">
        <v>52</v>
      </c>
      <c r="I124" s="2">
        <v>311.10000000000002</v>
      </c>
      <c r="J124" s="2">
        <v>34.85</v>
      </c>
      <c r="K124" s="2">
        <f t="shared" si="25"/>
        <v>34.82</v>
      </c>
      <c r="L124" s="2">
        <f t="shared" si="26"/>
        <v>0</v>
      </c>
      <c r="P124" s="6">
        <v>2.46</v>
      </c>
      <c r="Q124" s="5">
        <v>2425.56</v>
      </c>
      <c r="R124" s="7">
        <v>20.34</v>
      </c>
      <c r="S124" s="5">
        <v>8583.48</v>
      </c>
      <c r="T124" s="8">
        <v>12.02</v>
      </c>
      <c r="U124" s="5">
        <v>1521.732</v>
      </c>
      <c r="AL124" s="5" t="str">
        <f t="shared" si="27"/>
        <v/>
      </c>
      <c r="AN124" s="5" t="str">
        <f t="shared" si="28"/>
        <v/>
      </c>
      <c r="AP124" s="5" t="str">
        <f t="shared" si="29"/>
        <v/>
      </c>
      <c r="AS124" s="5">
        <f t="shared" si="30"/>
        <v>12530.771999999999</v>
      </c>
      <c r="AT124" s="11">
        <f t="shared" si="24"/>
        <v>0.60557642043490301</v>
      </c>
      <c r="AU124" s="5">
        <f t="shared" si="31"/>
        <v>605.57642043490296</v>
      </c>
    </row>
    <row r="125" spans="1:47" x14ac:dyDescent="0.25">
      <c r="A125" s="1" t="s">
        <v>221</v>
      </c>
      <c r="B125" s="1" t="s">
        <v>216</v>
      </c>
      <c r="C125" s="1" t="s">
        <v>217</v>
      </c>
      <c r="D125" s="1" t="s">
        <v>119</v>
      </c>
      <c r="E125" s="1" t="s">
        <v>67</v>
      </c>
      <c r="F125" s="1" t="s">
        <v>94</v>
      </c>
      <c r="G125" s="1" t="s">
        <v>60</v>
      </c>
      <c r="H125" s="1" t="s">
        <v>52</v>
      </c>
      <c r="I125" s="2">
        <v>240</v>
      </c>
      <c r="J125" s="2">
        <v>34.64</v>
      </c>
      <c r="K125" s="2">
        <f t="shared" si="25"/>
        <v>32.99</v>
      </c>
      <c r="L125" s="2">
        <f t="shared" si="26"/>
        <v>1.63</v>
      </c>
      <c r="N125" s="4">
        <v>0.86</v>
      </c>
      <c r="O125" s="5">
        <v>1003.95</v>
      </c>
      <c r="P125" s="6">
        <v>19.03</v>
      </c>
      <c r="Q125" s="5">
        <v>20604.935000000001</v>
      </c>
      <c r="R125" s="7">
        <v>13.1</v>
      </c>
      <c r="S125" s="5">
        <v>6065.1949999999997</v>
      </c>
      <c r="AL125" s="5" t="str">
        <f t="shared" si="27"/>
        <v/>
      </c>
      <c r="AM125" s="3">
        <v>0.65</v>
      </c>
      <c r="AN125" s="5">
        <f t="shared" si="28"/>
        <v>3211.65</v>
      </c>
      <c r="AP125" s="5" t="str">
        <f t="shared" si="29"/>
        <v/>
      </c>
      <c r="AQ125" s="2">
        <v>0.98</v>
      </c>
      <c r="AS125" s="5">
        <f t="shared" si="30"/>
        <v>27674.080000000002</v>
      </c>
      <c r="AT125" s="11">
        <f t="shared" si="24"/>
        <v>1.3374092438382201</v>
      </c>
      <c r="AU125" s="5">
        <f t="shared" si="31"/>
        <v>1337.4092438382202</v>
      </c>
    </row>
    <row r="126" spans="1:47" x14ac:dyDescent="0.25">
      <c r="A126" s="1" t="s">
        <v>221</v>
      </c>
      <c r="B126" s="1" t="s">
        <v>216</v>
      </c>
      <c r="C126" s="1" t="s">
        <v>217</v>
      </c>
      <c r="D126" s="1" t="s">
        <v>119</v>
      </c>
      <c r="E126" s="1" t="s">
        <v>109</v>
      </c>
      <c r="F126" s="1" t="s">
        <v>94</v>
      </c>
      <c r="G126" s="1" t="s">
        <v>60</v>
      </c>
      <c r="H126" s="1" t="s">
        <v>52</v>
      </c>
      <c r="I126" s="2">
        <v>240</v>
      </c>
      <c r="J126" s="2">
        <v>40.86</v>
      </c>
      <c r="K126" s="2">
        <f t="shared" si="25"/>
        <v>39.11</v>
      </c>
      <c r="L126" s="2">
        <f t="shared" si="26"/>
        <v>0.89</v>
      </c>
      <c r="P126" s="6">
        <v>6.71</v>
      </c>
      <c r="Q126" s="5">
        <v>6616.06</v>
      </c>
      <c r="R126" s="7">
        <v>25.34</v>
      </c>
      <c r="S126" s="5">
        <v>10693.48</v>
      </c>
      <c r="T126" s="8">
        <v>7.06</v>
      </c>
      <c r="U126" s="5">
        <v>893.79599999999994</v>
      </c>
      <c r="AL126" s="5" t="str">
        <f t="shared" si="27"/>
        <v/>
      </c>
      <c r="AM126" s="3">
        <v>0.51</v>
      </c>
      <c r="AN126" s="5">
        <f t="shared" si="28"/>
        <v>2519.91</v>
      </c>
      <c r="AP126" s="5" t="str">
        <f t="shared" si="29"/>
        <v/>
      </c>
      <c r="AQ126" s="2">
        <v>0.38</v>
      </c>
      <c r="AS126" s="5">
        <f t="shared" si="30"/>
        <v>18203.335999999999</v>
      </c>
      <c r="AT126" s="11">
        <f t="shared" si="24"/>
        <v>0.87971523660743367</v>
      </c>
      <c r="AU126" s="5">
        <f t="shared" si="31"/>
        <v>879.71523660743367</v>
      </c>
    </row>
    <row r="127" spans="1:47" x14ac:dyDescent="0.25">
      <c r="A127" s="1" t="s">
        <v>221</v>
      </c>
      <c r="B127" s="1" t="s">
        <v>216</v>
      </c>
      <c r="C127" s="1" t="s">
        <v>217</v>
      </c>
      <c r="D127" s="1" t="s">
        <v>119</v>
      </c>
      <c r="E127" s="1" t="s">
        <v>62</v>
      </c>
      <c r="F127" s="1" t="s">
        <v>94</v>
      </c>
      <c r="G127" s="1" t="s">
        <v>60</v>
      </c>
      <c r="H127" s="1" t="s">
        <v>52</v>
      </c>
      <c r="I127" s="2">
        <v>240</v>
      </c>
      <c r="J127" s="2">
        <v>36.090000000000003</v>
      </c>
      <c r="K127" s="2">
        <f t="shared" si="25"/>
        <v>32.880000000000003</v>
      </c>
      <c r="L127" s="2">
        <f t="shared" si="26"/>
        <v>3.21</v>
      </c>
      <c r="N127" s="4">
        <v>4.16</v>
      </c>
      <c r="O127" s="5">
        <v>6052.8</v>
      </c>
      <c r="P127" s="6">
        <v>9.42</v>
      </c>
      <c r="Q127" s="5">
        <v>10547.735000000001</v>
      </c>
      <c r="R127" s="7">
        <v>19.3</v>
      </c>
      <c r="S127" s="5">
        <v>8272.2549999999992</v>
      </c>
      <c r="AL127" s="5" t="str">
        <f t="shared" si="27"/>
        <v/>
      </c>
      <c r="AM127" s="3">
        <v>1.29</v>
      </c>
      <c r="AN127" s="5">
        <f t="shared" si="28"/>
        <v>6373.89</v>
      </c>
      <c r="AP127" s="5" t="str">
        <f t="shared" si="29"/>
        <v/>
      </c>
      <c r="AQ127" s="2">
        <v>1.92</v>
      </c>
      <c r="AS127" s="5">
        <f t="shared" si="30"/>
        <v>24872.79</v>
      </c>
      <c r="AT127" s="11">
        <f t="shared" si="24"/>
        <v>1.2020308991679882</v>
      </c>
      <c r="AU127" s="5">
        <f t="shared" si="31"/>
        <v>1202.0308991679883</v>
      </c>
    </row>
    <row r="128" spans="1:47" x14ac:dyDescent="0.25">
      <c r="A128" s="1" t="s">
        <v>221</v>
      </c>
      <c r="B128" s="1" t="s">
        <v>216</v>
      </c>
      <c r="C128" s="1" t="s">
        <v>217</v>
      </c>
      <c r="D128" s="1" t="s">
        <v>119</v>
      </c>
      <c r="E128" s="1" t="s">
        <v>83</v>
      </c>
      <c r="F128" s="1" t="s">
        <v>94</v>
      </c>
      <c r="G128" s="1" t="s">
        <v>60</v>
      </c>
      <c r="H128" s="1" t="s">
        <v>52</v>
      </c>
      <c r="I128" s="2">
        <v>240</v>
      </c>
      <c r="J128" s="2">
        <v>36.590000000000003</v>
      </c>
      <c r="K128" s="2">
        <f t="shared" si="25"/>
        <v>35.549999999999997</v>
      </c>
      <c r="L128" s="2">
        <f t="shared" si="26"/>
        <v>1.05</v>
      </c>
      <c r="N128" s="4">
        <v>8.5599999999999987</v>
      </c>
      <c r="O128" s="5">
        <v>12446.07</v>
      </c>
      <c r="P128" s="6">
        <v>25.98</v>
      </c>
      <c r="Q128" s="5">
        <v>30230.76</v>
      </c>
      <c r="R128" s="7">
        <v>1.01</v>
      </c>
      <c r="S128" s="5">
        <v>465.255</v>
      </c>
      <c r="AL128" s="5" t="str">
        <f t="shared" si="27"/>
        <v/>
      </c>
      <c r="AM128" s="3">
        <v>0.42</v>
      </c>
      <c r="AN128" s="5">
        <f t="shared" si="28"/>
        <v>2075.2199999999998</v>
      </c>
      <c r="AP128" s="5" t="str">
        <f t="shared" si="29"/>
        <v/>
      </c>
      <c r="AQ128" s="2">
        <v>0.63</v>
      </c>
      <c r="AS128" s="5">
        <f t="shared" si="30"/>
        <v>43142.084999999999</v>
      </c>
      <c r="AT128" s="11">
        <f t="shared" si="24"/>
        <v>2.084933745853673</v>
      </c>
      <c r="AU128" s="5">
        <f t="shared" si="31"/>
        <v>2084.9337458536729</v>
      </c>
    </row>
    <row r="129" spans="1:47" x14ac:dyDescent="0.25">
      <c r="A129" s="1" t="s">
        <v>221</v>
      </c>
      <c r="B129" s="1" t="s">
        <v>216</v>
      </c>
      <c r="C129" s="1" t="s">
        <v>217</v>
      </c>
      <c r="D129" s="1" t="s">
        <v>119</v>
      </c>
      <c r="E129" s="1" t="s">
        <v>58</v>
      </c>
      <c r="F129" s="1" t="s">
        <v>94</v>
      </c>
      <c r="G129" s="1" t="s">
        <v>60</v>
      </c>
      <c r="H129" s="1" t="s">
        <v>52</v>
      </c>
      <c r="I129" s="2">
        <v>240</v>
      </c>
      <c r="J129" s="2">
        <v>33.299999999999997</v>
      </c>
      <c r="K129" s="2">
        <f t="shared" si="25"/>
        <v>31.89</v>
      </c>
      <c r="L129" s="2">
        <f t="shared" si="26"/>
        <v>0</v>
      </c>
      <c r="P129" s="6">
        <v>8.44</v>
      </c>
      <c r="Q129" s="5">
        <v>8321.84</v>
      </c>
      <c r="R129" s="7">
        <v>18.87</v>
      </c>
      <c r="S129" s="5">
        <v>7963.14</v>
      </c>
      <c r="T129" s="8">
        <v>0.04</v>
      </c>
      <c r="U129" s="5">
        <v>5.0640000000000001</v>
      </c>
      <c r="Z129" s="9">
        <v>3.51</v>
      </c>
      <c r="AA129" s="5">
        <v>177.74639999999999</v>
      </c>
      <c r="AB129" s="10">
        <v>1.03</v>
      </c>
      <c r="AC129" s="5">
        <v>46.942250000000001</v>
      </c>
      <c r="AL129" s="5" t="str">
        <f t="shared" si="27"/>
        <v/>
      </c>
      <c r="AN129" s="5" t="str">
        <f t="shared" si="28"/>
        <v/>
      </c>
      <c r="AP129" s="5" t="str">
        <f t="shared" si="29"/>
        <v/>
      </c>
      <c r="AS129" s="5">
        <f t="shared" si="30"/>
        <v>16514.732649999998</v>
      </c>
      <c r="AT129" s="11">
        <f t="shared" si="24"/>
        <v>0.79810985968194281</v>
      </c>
      <c r="AU129" s="5">
        <f t="shared" si="31"/>
        <v>798.10985968194279</v>
      </c>
    </row>
    <row r="130" spans="1:47" x14ac:dyDescent="0.25">
      <c r="A130" s="1" t="s">
        <v>221</v>
      </c>
      <c r="B130" s="1" t="s">
        <v>216</v>
      </c>
      <c r="C130" s="1" t="s">
        <v>217</v>
      </c>
      <c r="D130" s="1" t="s">
        <v>119</v>
      </c>
      <c r="E130" s="1" t="s">
        <v>102</v>
      </c>
      <c r="F130" s="1" t="s">
        <v>94</v>
      </c>
      <c r="G130" s="1" t="s">
        <v>60</v>
      </c>
      <c r="H130" s="1" t="s">
        <v>52</v>
      </c>
      <c r="I130" s="2">
        <v>240</v>
      </c>
      <c r="J130" s="2">
        <v>37.5</v>
      </c>
      <c r="K130" s="2">
        <f t="shared" si="25"/>
        <v>8.26</v>
      </c>
      <c r="L130" s="2">
        <f t="shared" si="26"/>
        <v>0</v>
      </c>
      <c r="R130" s="7">
        <v>4.18</v>
      </c>
      <c r="S130" s="5">
        <v>1763.96</v>
      </c>
      <c r="T130" s="8">
        <v>3.71</v>
      </c>
      <c r="U130" s="5">
        <v>469.68599999999998</v>
      </c>
      <c r="Z130" s="9">
        <v>0.26</v>
      </c>
      <c r="AA130" s="5">
        <v>13.166399999999999</v>
      </c>
      <c r="AB130" s="10">
        <v>0.11</v>
      </c>
      <c r="AC130" s="5">
        <v>5.0132500000000002</v>
      </c>
      <c r="AL130" s="5" t="str">
        <f t="shared" si="27"/>
        <v/>
      </c>
      <c r="AN130" s="5" t="str">
        <f t="shared" si="28"/>
        <v/>
      </c>
      <c r="AP130" s="5" t="str">
        <f t="shared" si="29"/>
        <v/>
      </c>
      <c r="AS130" s="5">
        <f t="shared" si="30"/>
        <v>2251.8256500000002</v>
      </c>
      <c r="AT130" s="11">
        <f t="shared" si="24"/>
        <v>0.10882430201191905</v>
      </c>
      <c r="AU130" s="5">
        <f t="shared" si="31"/>
        <v>108.82430201191904</v>
      </c>
    </row>
    <row r="131" spans="1:47" x14ac:dyDescent="0.25">
      <c r="A131" s="1" t="s">
        <v>222</v>
      </c>
      <c r="B131" s="1" t="s">
        <v>100</v>
      </c>
      <c r="C131" s="1" t="s">
        <v>101</v>
      </c>
      <c r="D131" s="1" t="s">
        <v>71</v>
      </c>
      <c r="E131" s="1" t="s">
        <v>78</v>
      </c>
      <c r="F131" s="1" t="s">
        <v>94</v>
      </c>
      <c r="G131" s="1" t="s">
        <v>60</v>
      </c>
      <c r="H131" s="1" t="s">
        <v>52</v>
      </c>
      <c r="I131" s="2">
        <v>80</v>
      </c>
      <c r="J131" s="2">
        <v>36.26</v>
      </c>
      <c r="K131" s="2">
        <f t="shared" si="25"/>
        <v>36.030000000000008</v>
      </c>
      <c r="L131" s="2">
        <f t="shared" si="26"/>
        <v>0</v>
      </c>
      <c r="R131" s="7">
        <v>34.110000000000007</v>
      </c>
      <c r="S131" s="5">
        <v>14398.64</v>
      </c>
      <c r="T131" s="8">
        <v>1.92</v>
      </c>
      <c r="U131" s="5">
        <v>243.072</v>
      </c>
      <c r="AL131" s="5" t="str">
        <f t="shared" si="27"/>
        <v/>
      </c>
      <c r="AN131" s="5" t="str">
        <f t="shared" si="28"/>
        <v/>
      </c>
      <c r="AP131" s="5" t="str">
        <f t="shared" si="29"/>
        <v/>
      </c>
      <c r="AS131" s="5">
        <f t="shared" si="30"/>
        <v>14641.712</v>
      </c>
      <c r="AT131" s="11">
        <f t="shared" ref="AT131:AT136" si="32">(AS131/$AS$155)*100</f>
        <v>0.70759212137917471</v>
      </c>
      <c r="AU131" s="5">
        <f t="shared" si="31"/>
        <v>707.59212137917473</v>
      </c>
    </row>
    <row r="132" spans="1:47" x14ac:dyDescent="0.25">
      <c r="A132" s="1" t="s">
        <v>222</v>
      </c>
      <c r="B132" s="1" t="s">
        <v>100</v>
      </c>
      <c r="C132" s="1" t="s">
        <v>101</v>
      </c>
      <c r="D132" s="1" t="s">
        <v>71</v>
      </c>
      <c r="E132" s="1" t="s">
        <v>77</v>
      </c>
      <c r="F132" s="1" t="s">
        <v>94</v>
      </c>
      <c r="G132" s="1" t="s">
        <v>60</v>
      </c>
      <c r="H132" s="1" t="s">
        <v>52</v>
      </c>
      <c r="I132" s="2">
        <v>80</v>
      </c>
      <c r="J132" s="2">
        <v>36.99</v>
      </c>
      <c r="K132" s="2">
        <f t="shared" si="25"/>
        <v>36.99</v>
      </c>
      <c r="L132" s="2">
        <f t="shared" si="26"/>
        <v>0</v>
      </c>
      <c r="N132" s="4">
        <v>5.0599999999999996</v>
      </c>
      <c r="O132" s="5">
        <v>8395.35</v>
      </c>
      <c r="P132" s="6">
        <v>16.190000000000001</v>
      </c>
      <c r="Q132" s="5">
        <v>23474.195</v>
      </c>
      <c r="R132" s="7">
        <v>12.24</v>
      </c>
      <c r="S132" s="5">
        <v>7157.12</v>
      </c>
      <c r="T132" s="8">
        <v>3.5</v>
      </c>
      <c r="U132" s="5">
        <v>489.94199999999989</v>
      </c>
      <c r="AL132" s="5" t="str">
        <f t="shared" si="27"/>
        <v/>
      </c>
      <c r="AN132" s="5" t="str">
        <f t="shared" si="28"/>
        <v/>
      </c>
      <c r="AP132" s="5" t="str">
        <f t="shared" si="29"/>
        <v/>
      </c>
      <c r="AS132" s="5">
        <f t="shared" si="30"/>
        <v>39516.607000000004</v>
      </c>
      <c r="AT132" s="11">
        <f t="shared" si="32"/>
        <v>1.9097247491848732</v>
      </c>
      <c r="AU132" s="5">
        <f t="shared" si="31"/>
        <v>1909.7247491848734</v>
      </c>
    </row>
    <row r="133" spans="1:47" x14ac:dyDescent="0.25">
      <c r="A133" s="1" t="s">
        <v>237</v>
      </c>
      <c r="B133" s="30" t="s">
        <v>236</v>
      </c>
      <c r="C133" s="30" t="s">
        <v>238</v>
      </c>
      <c r="D133" s="30" t="s">
        <v>239</v>
      </c>
      <c r="E133" s="1" t="s">
        <v>83</v>
      </c>
      <c r="F133" s="1" t="s">
        <v>92</v>
      </c>
      <c r="G133" s="1" t="s">
        <v>60</v>
      </c>
      <c r="H133" s="1" t="s">
        <v>52</v>
      </c>
      <c r="J133" s="2">
        <v>0.98</v>
      </c>
      <c r="K133" s="2">
        <f t="shared" ref="K133:K139" si="33">SUM(N133,P133,R133,T133,V133,X133,Z133,AB133,AE133,AG133,AI133)</f>
        <v>0.98</v>
      </c>
      <c r="L133" s="2">
        <f>SUM(M133,AD133,AK133,AM133,AO133,AQ133,AR133)</f>
        <v>0</v>
      </c>
      <c r="P133" s="6">
        <v>0.98</v>
      </c>
      <c r="Q133" s="5">
        <v>966.28</v>
      </c>
      <c r="AL133" s="5" t="str">
        <f>IF(AK133&gt;0,AK133*$AL$1,"")</f>
        <v/>
      </c>
      <c r="AN133" s="5" t="str">
        <f>IF(AM133&gt;0,AM133*$AN$1,"")</f>
        <v/>
      </c>
      <c r="AP133" s="5" t="str">
        <f>IF(AO133&gt;0,AO133*$AP$1,"")</f>
        <v/>
      </c>
      <c r="AS133" s="5">
        <f t="shared" ref="AS133:AS139" si="34">SUM(O133,Q133,S133,U133,W133,Y133,AA133,AC133,AF133,AH133,AJ133)</f>
        <v>966.28</v>
      </c>
      <c r="AT133" s="11">
        <f t="shared" si="32"/>
        <v>4.6697552516144901E-2</v>
      </c>
      <c r="AU133" s="5">
        <f>(AT133/100)*$AU$1</f>
        <v>46.697552516144903</v>
      </c>
    </row>
    <row r="134" spans="1:47" x14ac:dyDescent="0.25">
      <c r="A134" s="1" t="s">
        <v>237</v>
      </c>
      <c r="B134" s="30" t="s">
        <v>236</v>
      </c>
      <c r="C134" s="30" t="s">
        <v>238</v>
      </c>
      <c r="D134" s="30" t="s">
        <v>239</v>
      </c>
      <c r="E134" s="1" t="s">
        <v>67</v>
      </c>
      <c r="F134" s="1" t="s">
        <v>92</v>
      </c>
      <c r="G134" s="1" t="s">
        <v>60</v>
      </c>
      <c r="H134" s="1" t="s">
        <v>52</v>
      </c>
      <c r="J134" s="2">
        <v>3.43</v>
      </c>
      <c r="K134" s="2">
        <f t="shared" si="33"/>
        <v>3.16</v>
      </c>
      <c r="L134" s="2">
        <f>SUM(M134,AD134,AK134,AM134,AO134,AQ134,AR134)</f>
        <v>0</v>
      </c>
      <c r="P134" s="6">
        <v>3.02</v>
      </c>
      <c r="Q134" s="5">
        <v>2977.72</v>
      </c>
      <c r="R134" s="7">
        <v>0.14000000000000001</v>
      </c>
      <c r="S134" s="5">
        <v>59.080000000000013</v>
      </c>
      <c r="AL134" s="5" t="str">
        <f>IF(AK134&gt;0,AK134*$AL$1,"")</f>
        <v/>
      </c>
      <c r="AN134" s="5" t="str">
        <f>IF(AM134&gt;0,AM134*$AN$1,"")</f>
        <v/>
      </c>
      <c r="AP134" s="5" t="str">
        <f>IF(AO134&gt;0,AO134*$AP$1,"")</f>
        <v/>
      </c>
      <c r="AS134" s="5">
        <f t="shared" si="34"/>
        <v>3036.7999999999997</v>
      </c>
      <c r="AT134" s="11">
        <f t="shared" si="32"/>
        <v>0.1467598703078081</v>
      </c>
      <c r="AU134" s="5">
        <f>(AT134/100)*$AU$1</f>
        <v>146.75987030780811</v>
      </c>
    </row>
    <row r="135" spans="1:47" x14ac:dyDescent="0.25">
      <c r="A135" s="1" t="s">
        <v>237</v>
      </c>
      <c r="B135" s="30" t="s">
        <v>236</v>
      </c>
      <c r="C135" s="30" t="s">
        <v>238</v>
      </c>
      <c r="D135" s="30" t="s">
        <v>239</v>
      </c>
      <c r="E135" s="1" t="s">
        <v>114</v>
      </c>
      <c r="F135" s="1" t="s">
        <v>94</v>
      </c>
      <c r="G135" s="1" t="s">
        <v>60</v>
      </c>
      <c r="H135" s="1" t="s">
        <v>52</v>
      </c>
      <c r="J135" s="2">
        <v>0.09</v>
      </c>
      <c r="K135" s="2">
        <f t="shared" si="33"/>
        <v>0.09</v>
      </c>
      <c r="L135" s="2">
        <f>SUM(M135,AD135,AK135,AM135,AO135,AQ135,AR135)</f>
        <v>0</v>
      </c>
      <c r="P135" s="6">
        <v>0.09</v>
      </c>
      <c r="Q135" s="5">
        <v>88.74</v>
      </c>
      <c r="AL135" s="5" t="str">
        <f>IF(AK135&gt;0,AK135*$AL$1,"")</f>
        <v/>
      </c>
      <c r="AN135" s="5" t="str">
        <f>IF(AM135&gt;0,AM135*$AN$1,"")</f>
        <v/>
      </c>
      <c r="AP135" s="5" t="str">
        <f>IF(AO135&gt;0,AO135*$AP$1,"")</f>
        <v/>
      </c>
      <c r="AS135" s="5">
        <f t="shared" si="34"/>
        <v>88.74</v>
      </c>
      <c r="AT135" s="11">
        <f t="shared" si="32"/>
        <v>4.2885507412786135E-3</v>
      </c>
      <c r="AU135" s="5">
        <f>(AT135/100)*$AU$1</f>
        <v>4.2885507412786135</v>
      </c>
    </row>
    <row r="136" spans="1:47" x14ac:dyDescent="0.25">
      <c r="A136" s="1" t="s">
        <v>237</v>
      </c>
      <c r="B136" s="30" t="s">
        <v>236</v>
      </c>
      <c r="C136" s="30" t="s">
        <v>238</v>
      </c>
      <c r="D136" s="30" t="s">
        <v>239</v>
      </c>
      <c r="E136" s="1" t="s">
        <v>79</v>
      </c>
      <c r="F136" s="1" t="s">
        <v>94</v>
      </c>
      <c r="G136" s="1" t="s">
        <v>60</v>
      </c>
      <c r="H136" s="1" t="s">
        <v>52</v>
      </c>
      <c r="J136" s="2">
        <v>3.35</v>
      </c>
      <c r="K136" s="2">
        <f t="shared" si="33"/>
        <v>2.91</v>
      </c>
      <c r="L136" s="2">
        <f>SUM(M136,AD136,AK136,AM136,AO136,AQ136,AR136)</f>
        <v>0.44</v>
      </c>
      <c r="N136" s="4">
        <v>0.92</v>
      </c>
      <c r="O136" s="5">
        <v>1070.8800000000001</v>
      </c>
      <c r="P136" s="6">
        <v>1.99</v>
      </c>
      <c r="Q136" s="5">
        <v>1962.14</v>
      </c>
      <c r="AK136" s="3">
        <v>0.33</v>
      </c>
      <c r="AL136" s="5">
        <f>IF(AK136&gt;0,AK136*$AL$1,"")</f>
        <v>978.31799999999998</v>
      </c>
      <c r="AP136" s="5" t="str">
        <f>IF(AO136&gt;0,AO136*$AP$1,"")</f>
        <v/>
      </c>
      <c r="AQ136" s="2">
        <v>0.11</v>
      </c>
      <c r="AS136" s="5">
        <f t="shared" si="34"/>
        <v>3033.0200000000004</v>
      </c>
      <c r="AT136" s="11">
        <f t="shared" si="32"/>
        <v>0.14657719370422426</v>
      </c>
      <c r="AU136" s="5">
        <f>(AT136/100)*$AU$1</f>
        <v>146.57719370422427</v>
      </c>
    </row>
    <row r="137" spans="1:47" x14ac:dyDescent="0.25">
      <c r="A137" s="1" t="s">
        <v>237</v>
      </c>
      <c r="B137" s="30" t="s">
        <v>236</v>
      </c>
      <c r="C137" s="30" t="s">
        <v>238</v>
      </c>
      <c r="D137" s="30" t="s">
        <v>239</v>
      </c>
      <c r="E137" s="1" t="s">
        <v>86</v>
      </c>
      <c r="F137" s="1" t="s">
        <v>94</v>
      </c>
      <c r="G137" s="1" t="s">
        <v>60</v>
      </c>
      <c r="H137" s="1" t="s">
        <v>52</v>
      </c>
      <c r="J137" s="2">
        <v>2.1800000000000002</v>
      </c>
      <c r="K137" s="2">
        <f t="shared" si="33"/>
        <v>2.17</v>
      </c>
      <c r="L137" s="2">
        <f t="shared" ref="L137:L139" si="35">SUM(M137,AD137,AK137,AM137,AO137,AQ137,AR137)</f>
        <v>0.01</v>
      </c>
      <c r="N137" s="4">
        <v>0.02</v>
      </c>
      <c r="O137" s="5">
        <v>23.28</v>
      </c>
      <c r="P137" s="6">
        <v>1.45</v>
      </c>
      <c r="Q137" s="5">
        <v>1429.7</v>
      </c>
      <c r="R137" s="7">
        <v>0.7</v>
      </c>
      <c r="S137" s="5">
        <v>295.39999999999998</v>
      </c>
      <c r="AK137" s="3">
        <v>0.01</v>
      </c>
      <c r="AL137" s="5">
        <f t="shared" ref="AL137:AL139" si="36">IF(AK137&gt;0,AK137*$AL$1,"")</f>
        <v>29.646000000000001</v>
      </c>
      <c r="AP137" s="5" t="str">
        <f t="shared" ref="AP137:AP139" si="37">IF(AO137&gt;0,AO137*$AP$1,"")</f>
        <v/>
      </c>
      <c r="AS137" s="5">
        <f t="shared" si="34"/>
        <v>1748.38</v>
      </c>
      <c r="AT137" s="11">
        <f t="shared" ref="AT137:AT139" si="38">(AS137/$AS$155)*100</f>
        <v>8.4494211686237358E-2</v>
      </c>
      <c r="AU137" s="5">
        <f t="shared" ref="AU137:AU139" si="39">(AT137/100)*$AU$1</f>
        <v>84.494211686237364</v>
      </c>
    </row>
    <row r="138" spans="1:47" x14ac:dyDescent="0.25">
      <c r="A138" s="1" t="s">
        <v>237</v>
      </c>
      <c r="B138" s="30" t="s">
        <v>236</v>
      </c>
      <c r="C138" s="30" t="s">
        <v>238</v>
      </c>
      <c r="D138" s="30" t="s">
        <v>239</v>
      </c>
      <c r="E138" s="1" t="s">
        <v>49</v>
      </c>
      <c r="F138" s="1" t="s">
        <v>94</v>
      </c>
      <c r="G138" s="1" t="s">
        <v>60</v>
      </c>
      <c r="H138" s="1" t="s">
        <v>52</v>
      </c>
      <c r="J138" s="2">
        <v>0.04</v>
      </c>
      <c r="K138" s="2">
        <f t="shared" si="33"/>
        <v>0.04</v>
      </c>
      <c r="L138" s="2">
        <f t="shared" si="35"/>
        <v>0</v>
      </c>
      <c r="P138" s="6">
        <v>0.04</v>
      </c>
      <c r="Q138" s="5">
        <v>39.44</v>
      </c>
      <c r="AL138" s="5" t="str">
        <f t="shared" si="36"/>
        <v/>
      </c>
      <c r="AN138" s="5" t="str">
        <f t="shared" ref="AN138:AN139" si="40">IF(AM138&gt;0,AM138*$AN$1,"")</f>
        <v/>
      </c>
      <c r="AP138" s="5" t="str">
        <f t="shared" si="37"/>
        <v/>
      </c>
      <c r="AS138" s="5">
        <f t="shared" si="34"/>
        <v>39.44</v>
      </c>
      <c r="AT138" s="11">
        <f t="shared" si="38"/>
        <v>1.9060225516793834E-3</v>
      </c>
      <c r="AU138" s="5">
        <f t="shared" si="39"/>
        <v>1.9060225516793834</v>
      </c>
    </row>
    <row r="139" spans="1:47" x14ac:dyDescent="0.25">
      <c r="A139" s="1" t="s">
        <v>237</v>
      </c>
      <c r="B139" s="30" t="s">
        <v>236</v>
      </c>
      <c r="C139" s="30" t="s">
        <v>238</v>
      </c>
      <c r="D139" s="30" t="s">
        <v>239</v>
      </c>
      <c r="E139" s="1" t="s">
        <v>53</v>
      </c>
      <c r="F139" s="1" t="s">
        <v>94</v>
      </c>
      <c r="G139" s="1" t="s">
        <v>60</v>
      </c>
      <c r="H139" s="1" t="s">
        <v>52</v>
      </c>
      <c r="J139" s="2">
        <v>3.36</v>
      </c>
      <c r="K139" s="2">
        <f t="shared" si="33"/>
        <v>3.29</v>
      </c>
      <c r="L139" s="2">
        <f t="shared" si="35"/>
        <v>0</v>
      </c>
      <c r="P139" s="6">
        <v>2.14</v>
      </c>
      <c r="Q139" s="5">
        <v>2110.04</v>
      </c>
      <c r="R139" s="7">
        <v>1.1499999999999999</v>
      </c>
      <c r="S139" s="5">
        <v>485.3</v>
      </c>
      <c r="AL139" s="5" t="str">
        <f t="shared" si="36"/>
        <v/>
      </c>
      <c r="AN139" s="5" t="str">
        <f t="shared" si="40"/>
        <v/>
      </c>
      <c r="AP139" s="5" t="str">
        <f t="shared" si="37"/>
        <v/>
      </c>
      <c r="AS139" s="5">
        <f t="shared" si="34"/>
        <v>2595.34</v>
      </c>
      <c r="AT139" s="11">
        <f t="shared" si="38"/>
        <v>0.12542536940353885</v>
      </c>
      <c r="AU139" s="5">
        <f t="shared" si="39"/>
        <v>125.42536940353885</v>
      </c>
    </row>
    <row r="140" spans="1:47" x14ac:dyDescent="0.25">
      <c r="B140" s="29" t="s">
        <v>226</v>
      </c>
    </row>
    <row r="141" spans="1:47" x14ac:dyDescent="0.25">
      <c r="B141" s="1" t="s">
        <v>224</v>
      </c>
      <c r="C141" s="1" t="s">
        <v>230</v>
      </c>
      <c r="D141" s="1" t="s">
        <v>231</v>
      </c>
      <c r="K141" s="2">
        <f t="shared" ref="K141" si="41">SUM(N141,P141,R141,T141,V141,X141,Z141,AB141,AE141,AG141,AI141)</f>
        <v>23.47</v>
      </c>
      <c r="L141" s="2">
        <f t="shared" ref="L141" si="42">SUM(M141,AD141,AK141,AM141,AO141,AQ141,AR141)</f>
        <v>0</v>
      </c>
      <c r="AG141" s="9">
        <v>23.47</v>
      </c>
      <c r="AH141" s="5">
        <v>21516.49</v>
      </c>
      <c r="AL141" s="5" t="str">
        <f t="shared" ref="AL141" si="43">IF(AK141&gt;0,AK141*$AL$1,"")</f>
        <v/>
      </c>
      <c r="AN141" s="5" t="str">
        <f t="shared" ref="AN141" si="44">IF(AM141&gt;0,AM141*$AN$1,"")</f>
        <v/>
      </c>
      <c r="AP141" s="5" t="str">
        <f t="shared" ref="AP141" si="45">IF(AO141&gt;0,AO141*$AP$1,"")</f>
        <v/>
      </c>
      <c r="AS141" s="5">
        <f t="shared" ref="AS141" si="46">SUM(O141,Q141,S141,U141,W141,Y141,AA141,AC141,AF141,AH141,AJ141)</f>
        <v>21516.49</v>
      </c>
      <c r="AT141" s="11">
        <f>(AS141/$AS$155)*100</f>
        <v>1.0398305064144002</v>
      </c>
      <c r="AU141" s="5">
        <f t="shared" ref="AU141" si="47">(AT141/100)*$AU$1</f>
        <v>1039.8305064144004</v>
      </c>
    </row>
    <row r="142" spans="1:47" x14ac:dyDescent="0.25">
      <c r="B142" s="1" t="s">
        <v>223</v>
      </c>
      <c r="C142" s="1" t="s">
        <v>230</v>
      </c>
      <c r="D142" s="1" t="s">
        <v>231</v>
      </c>
      <c r="K142" s="2">
        <f t="shared" si="25"/>
        <v>29.4</v>
      </c>
      <c r="L142" s="2">
        <f t="shared" si="26"/>
        <v>0</v>
      </c>
      <c r="AG142" s="9">
        <v>29.4</v>
      </c>
      <c r="AH142" s="5">
        <v>30222.880000000001</v>
      </c>
      <c r="AL142" s="5" t="str">
        <f t="shared" si="27"/>
        <v/>
      </c>
      <c r="AN142" s="5" t="str">
        <f t="shared" si="28"/>
        <v/>
      </c>
      <c r="AP142" s="5" t="str">
        <f t="shared" si="29"/>
        <v/>
      </c>
      <c r="AS142" s="5">
        <f t="shared" si="30"/>
        <v>30222.880000000001</v>
      </c>
      <c r="AT142" s="11">
        <f>(AS142/$AS$155)*100</f>
        <v>1.4605854679690622</v>
      </c>
      <c r="AU142" s="5">
        <f t="shared" si="31"/>
        <v>1460.5854679690622</v>
      </c>
    </row>
    <row r="143" spans="1:47" x14ac:dyDescent="0.25">
      <c r="B143" s="29" t="s">
        <v>227</v>
      </c>
    </row>
    <row r="144" spans="1:47" x14ac:dyDescent="0.25">
      <c r="B144" s="1" t="s">
        <v>91</v>
      </c>
      <c r="C144" s="1" t="s">
        <v>232</v>
      </c>
      <c r="D144" s="1" t="s">
        <v>233</v>
      </c>
      <c r="K144" s="2">
        <f>SUM(N144,P144,R144,T144,V144,X144,Z144,AB144,AE144,AG144,AI144)</f>
        <v>0.68</v>
      </c>
      <c r="L144" s="2">
        <f>SUM(M144,AD144,AK144,AM144,AO144,AQ144,AR144)</f>
        <v>0</v>
      </c>
      <c r="AG144" s="9">
        <v>0.68</v>
      </c>
      <c r="AH144" s="5">
        <v>536.38</v>
      </c>
      <c r="AL144" s="5" t="str">
        <f>IF(AK144&gt;0,AK144*$AL$1,"")</f>
        <v/>
      </c>
      <c r="AN144" s="5" t="str">
        <f>IF(AM144&gt;0,AM144*$AN$1,"")</f>
        <v/>
      </c>
      <c r="AP144" s="5" t="str">
        <f>IF(AO144&gt;0,AO144*$AP$1,"")</f>
        <v/>
      </c>
      <c r="AS144" s="5">
        <f>SUM(O144,Q144,S144,U144,W144,Y144,AA144,AC144,AF144,AH144,AJ144)</f>
        <v>536.38</v>
      </c>
      <c r="AT144" s="11">
        <f>(AS144/$AS$155)*100</f>
        <v>2.5921713394264398E-2</v>
      </c>
      <c r="AU144" s="5">
        <f>(AT144/100)*$AU$1</f>
        <v>25.921713394264398</v>
      </c>
    </row>
    <row r="145" spans="1:47" x14ac:dyDescent="0.25">
      <c r="B145" s="29" t="s">
        <v>228</v>
      </c>
    </row>
    <row r="146" spans="1:47" x14ac:dyDescent="0.25">
      <c r="B146" s="1" t="s">
        <v>88</v>
      </c>
      <c r="C146" s="1" t="s">
        <v>234</v>
      </c>
      <c r="D146" s="1" t="s">
        <v>119</v>
      </c>
      <c r="K146" s="2">
        <f t="shared" ref="K146:K149" si="48">SUM(N146,P146,R146,T146,V146,X146,Z146,AB146,AE146,AG146,AI146)</f>
        <v>0.91</v>
      </c>
      <c r="L146" s="2">
        <f t="shared" ref="L146:L149" si="49">SUM(M146,AD146,AK146,AM146,AO146,AQ146,AR146)</f>
        <v>0</v>
      </c>
      <c r="AG146" s="9">
        <v>0.91</v>
      </c>
      <c r="AH146" s="5">
        <v>717.81</v>
      </c>
      <c r="AL146" s="5" t="str">
        <f t="shared" ref="AL146:AL149" si="50">IF(AK146&gt;0,AK146*$AL$1,"")</f>
        <v/>
      </c>
      <c r="AN146" s="5" t="str">
        <f t="shared" ref="AN146:AN149" si="51">IF(AM146&gt;0,AM146*$AN$1,"")</f>
        <v/>
      </c>
      <c r="AP146" s="5" t="str">
        <f t="shared" ref="AP146:AP149" si="52">IF(AO146&gt;0,AO146*$AP$1,"")</f>
        <v/>
      </c>
      <c r="AS146" s="5">
        <f t="shared" ref="AS146:AS149" si="53">SUM(O146,Q146,S146,U146,W146,Y146,AA146,AC146,AF146,AH146,AJ146)</f>
        <v>717.81</v>
      </c>
      <c r="AT146" s="11">
        <f>(AS146/$AS$155)*100</f>
        <v>3.468970709485239E-2</v>
      </c>
      <c r="AU146" s="5">
        <f t="shared" ref="AU146:AU149" si="54">(AT146/100)*$AU$1</f>
        <v>34.689707094852388</v>
      </c>
    </row>
    <row r="147" spans="1:47" x14ac:dyDescent="0.25">
      <c r="B147" s="1" t="s">
        <v>91</v>
      </c>
      <c r="C147" s="1" t="s">
        <v>234</v>
      </c>
      <c r="D147" s="1" t="s">
        <v>119</v>
      </c>
      <c r="K147" s="2">
        <f t="shared" si="48"/>
        <v>8.81</v>
      </c>
      <c r="L147" s="2">
        <f t="shared" si="49"/>
        <v>0</v>
      </c>
      <c r="AG147" s="9">
        <v>8.81</v>
      </c>
      <c r="AH147" s="5">
        <v>6949.33</v>
      </c>
      <c r="AL147" s="5" t="str">
        <f t="shared" si="50"/>
        <v/>
      </c>
      <c r="AN147" s="5" t="str">
        <f t="shared" si="51"/>
        <v/>
      </c>
      <c r="AP147" s="5" t="str">
        <f t="shared" si="52"/>
        <v/>
      </c>
      <c r="AS147" s="5">
        <f t="shared" si="53"/>
        <v>6949.33</v>
      </c>
      <c r="AT147" s="11">
        <f>(AS147/$AS$155)*100</f>
        <v>0.335841270260195</v>
      </c>
      <c r="AU147" s="5">
        <f t="shared" si="54"/>
        <v>335.84127026019502</v>
      </c>
    </row>
    <row r="148" spans="1:47" x14ac:dyDescent="0.25">
      <c r="B148" s="1" t="s">
        <v>195</v>
      </c>
      <c r="C148" s="1" t="s">
        <v>234</v>
      </c>
      <c r="D148" s="1" t="s">
        <v>119</v>
      </c>
      <c r="K148" s="2">
        <f t="shared" si="48"/>
        <v>0.04</v>
      </c>
      <c r="L148" s="2">
        <f t="shared" si="49"/>
        <v>0</v>
      </c>
      <c r="AG148" s="9">
        <v>0.04</v>
      </c>
      <c r="AH148" s="5">
        <v>31.552</v>
      </c>
      <c r="AL148" s="5" t="str">
        <f t="shared" si="50"/>
        <v/>
      </c>
      <c r="AN148" s="5" t="str">
        <f t="shared" si="51"/>
        <v/>
      </c>
      <c r="AP148" s="5" t="str">
        <f t="shared" si="52"/>
        <v/>
      </c>
      <c r="AS148" s="5">
        <f t="shared" si="53"/>
        <v>31.552</v>
      </c>
      <c r="AT148" s="11">
        <f>(AS148/$AS$155)*100</f>
        <v>1.524818041343507E-3</v>
      </c>
      <c r="AU148" s="5">
        <f t="shared" si="54"/>
        <v>1.5248180413435071</v>
      </c>
    </row>
    <row r="149" spans="1:47" x14ac:dyDescent="0.25">
      <c r="B149" s="1" t="s">
        <v>196</v>
      </c>
      <c r="C149" s="1" t="s">
        <v>234</v>
      </c>
      <c r="D149" s="1" t="s">
        <v>119</v>
      </c>
      <c r="K149" s="2">
        <f t="shared" si="48"/>
        <v>5.46</v>
      </c>
      <c r="L149" s="2">
        <f t="shared" si="49"/>
        <v>0</v>
      </c>
      <c r="AG149" s="9">
        <v>5.46</v>
      </c>
      <c r="AH149" s="5">
        <v>4715.05</v>
      </c>
      <c r="AL149" s="5" t="str">
        <f t="shared" si="50"/>
        <v/>
      </c>
      <c r="AN149" s="5" t="str">
        <f t="shared" si="51"/>
        <v/>
      </c>
      <c r="AP149" s="5" t="str">
        <f t="shared" si="52"/>
        <v/>
      </c>
      <c r="AS149" s="5">
        <f t="shared" si="53"/>
        <v>4715.05</v>
      </c>
      <c r="AT149" s="11">
        <f>(AS149/$AS$155)*100</f>
        <v>0.22786489939898275</v>
      </c>
      <c r="AU149" s="5">
        <f t="shared" si="54"/>
        <v>227.86489939898274</v>
      </c>
    </row>
    <row r="150" spans="1:47" x14ac:dyDescent="0.25">
      <c r="B150" s="29" t="s">
        <v>229</v>
      </c>
    </row>
    <row r="151" spans="1:47" x14ac:dyDescent="0.25">
      <c r="B151" s="1" t="s">
        <v>76</v>
      </c>
      <c r="C151" s="1" t="s">
        <v>235</v>
      </c>
      <c r="D151" s="1" t="s">
        <v>119</v>
      </c>
      <c r="K151" s="2">
        <f t="shared" ref="K151:K154" si="55">SUM(N151,P151,R151,T151,V151,X151,Z151,AB151,AE151,AG151,AI151)</f>
        <v>1.25</v>
      </c>
      <c r="L151" s="2">
        <f t="shared" ref="L151:L154" si="56">SUM(M151,AD151,AK151,AM151,AO151,AQ151,AR151)</f>
        <v>0</v>
      </c>
      <c r="AG151" s="9">
        <v>1.25</v>
      </c>
      <c r="AH151" s="5">
        <v>986</v>
      </c>
      <c r="AL151" s="5" t="str">
        <f t="shared" ref="AL151:AL154" si="57">IF(AK151&gt;0,AK151*$AL$1,"")</f>
        <v/>
      </c>
      <c r="AN151" s="5" t="str">
        <f t="shared" ref="AN151:AN154" si="58">IF(AM151&gt;0,AM151*$AN$1,"")</f>
        <v/>
      </c>
      <c r="AP151" s="5" t="str">
        <f t="shared" ref="AP151:AP154" si="59">IF(AO151&gt;0,AO151*$AP$1,"")</f>
        <v/>
      </c>
      <c r="AS151" s="5">
        <f t="shared" ref="AS151:AS154" si="60">SUM(O151,Q151,S151,U151,W151,Y151,AA151,AC151,AF151,AH151,AJ151)</f>
        <v>986</v>
      </c>
      <c r="AT151" s="11">
        <f>(AS151/$AS$155)*100</f>
        <v>4.7650563791984589E-2</v>
      </c>
      <c r="AU151" s="5">
        <f t="shared" ref="AU151:AU154" si="61">(AT151/100)*$AU$1</f>
        <v>47.650563791984588</v>
      </c>
    </row>
    <row r="152" spans="1:47" x14ac:dyDescent="0.25">
      <c r="B152" s="1" t="s">
        <v>80</v>
      </c>
      <c r="C152" s="1" t="s">
        <v>235</v>
      </c>
      <c r="D152" s="1" t="s">
        <v>119</v>
      </c>
      <c r="K152" s="2">
        <f t="shared" si="55"/>
        <v>12.02</v>
      </c>
      <c r="L152" s="2">
        <f t="shared" si="56"/>
        <v>0</v>
      </c>
      <c r="AG152" s="9">
        <v>12.02</v>
      </c>
      <c r="AH152" s="5">
        <v>12257.95</v>
      </c>
      <c r="AL152" s="5" t="str">
        <f t="shared" si="57"/>
        <v/>
      </c>
      <c r="AN152" s="5" t="str">
        <f t="shared" si="58"/>
        <v/>
      </c>
      <c r="AP152" s="5" t="str">
        <f t="shared" si="59"/>
        <v/>
      </c>
      <c r="AS152" s="5">
        <f t="shared" si="60"/>
        <v>12257.95</v>
      </c>
      <c r="AT152" s="11">
        <f>(AS152/$AS$155)*100</f>
        <v>0.59239171240766486</v>
      </c>
      <c r="AU152" s="5">
        <f t="shared" si="61"/>
        <v>592.39171240766495</v>
      </c>
    </row>
    <row r="153" spans="1:47" x14ac:dyDescent="0.25">
      <c r="B153" s="1" t="s">
        <v>88</v>
      </c>
      <c r="C153" s="1" t="s">
        <v>235</v>
      </c>
      <c r="D153" s="1" t="s">
        <v>119</v>
      </c>
      <c r="K153" s="2">
        <f t="shared" si="55"/>
        <v>0.46</v>
      </c>
      <c r="L153" s="2">
        <f t="shared" si="56"/>
        <v>0</v>
      </c>
      <c r="AG153" s="9">
        <v>0.46</v>
      </c>
      <c r="AH153" s="5">
        <v>362.84800000000001</v>
      </c>
      <c r="AL153" s="5" t="str">
        <f t="shared" si="57"/>
        <v/>
      </c>
      <c r="AN153" s="5" t="str">
        <f t="shared" si="58"/>
        <v/>
      </c>
      <c r="AP153" s="5" t="str">
        <f t="shared" si="59"/>
        <v/>
      </c>
      <c r="AS153" s="5">
        <f t="shared" si="60"/>
        <v>362.84800000000001</v>
      </c>
      <c r="AT153" s="11">
        <f>(AS153/$AS$155)*100</f>
        <v>1.7535407475450331E-2</v>
      </c>
      <c r="AU153" s="5">
        <f t="shared" si="61"/>
        <v>17.535407475450331</v>
      </c>
    </row>
    <row r="154" spans="1:47" ht="15.75" thickBot="1" x14ac:dyDescent="0.3">
      <c r="B154" s="1" t="s">
        <v>195</v>
      </c>
      <c r="C154" s="1" t="s">
        <v>235</v>
      </c>
      <c r="D154" s="1" t="s">
        <v>119</v>
      </c>
      <c r="K154" s="2">
        <f t="shared" si="55"/>
        <v>14.54</v>
      </c>
      <c r="L154" s="2">
        <f t="shared" si="56"/>
        <v>0</v>
      </c>
      <c r="AG154" s="9">
        <v>14.54</v>
      </c>
      <c r="AH154" s="5">
        <v>13261.7</v>
      </c>
      <c r="AL154" s="5" t="str">
        <f t="shared" si="57"/>
        <v/>
      </c>
      <c r="AN154" s="5" t="str">
        <f t="shared" si="58"/>
        <v/>
      </c>
      <c r="AP154" s="5" t="str">
        <f t="shared" si="59"/>
        <v/>
      </c>
      <c r="AS154" s="5">
        <f t="shared" si="60"/>
        <v>13261.7</v>
      </c>
      <c r="AT154" s="11">
        <f>(AS154/$AS$155)*100</f>
        <v>0.64090008300219281</v>
      </c>
      <c r="AU154" s="5">
        <f t="shared" si="61"/>
        <v>640.90008300219279</v>
      </c>
    </row>
    <row r="155" spans="1:47" ht="15.75" thickTop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>
        <f t="shared" ref="K155:AU155" si="62">SUM(K3:K154)</f>
        <v>2777.65</v>
      </c>
      <c r="L155" s="20">
        <f t="shared" si="62"/>
        <v>62.97999999999999</v>
      </c>
      <c r="M155" s="21">
        <f t="shared" si="62"/>
        <v>15.24</v>
      </c>
      <c r="N155" s="22">
        <f t="shared" si="62"/>
        <v>199.03000000000009</v>
      </c>
      <c r="O155" s="23">
        <f t="shared" si="62"/>
        <v>278635.15469999996</v>
      </c>
      <c r="P155" s="24">
        <f t="shared" si="62"/>
        <v>1028.6800000000005</v>
      </c>
      <c r="Q155" s="23">
        <f t="shared" si="62"/>
        <v>1167741.6326400002</v>
      </c>
      <c r="R155" s="25">
        <f t="shared" si="62"/>
        <v>1056.1400000000003</v>
      </c>
      <c r="S155" s="23">
        <f t="shared" si="62"/>
        <v>490131.74392000004</v>
      </c>
      <c r="T155" s="26">
        <f t="shared" si="62"/>
        <v>230.54</v>
      </c>
      <c r="U155" s="23">
        <f t="shared" si="62"/>
        <v>32207.040187199993</v>
      </c>
      <c r="V155" s="20">
        <f t="shared" si="62"/>
        <v>0</v>
      </c>
      <c r="W155" s="23">
        <f t="shared" si="62"/>
        <v>0</v>
      </c>
      <c r="X155" s="20">
        <f t="shared" si="62"/>
        <v>0</v>
      </c>
      <c r="Y155" s="23">
        <f t="shared" si="62"/>
        <v>0</v>
      </c>
      <c r="Z155" s="27">
        <f t="shared" si="62"/>
        <v>93.680000000000049</v>
      </c>
      <c r="AA155" s="23">
        <f t="shared" si="62"/>
        <v>5030.1978000000008</v>
      </c>
      <c r="AB155" s="28">
        <f t="shared" si="62"/>
        <v>49.749999999999986</v>
      </c>
      <c r="AC155" s="23">
        <f t="shared" si="62"/>
        <v>2873.0480000000002</v>
      </c>
      <c r="AD155" s="20">
        <f t="shared" si="62"/>
        <v>0</v>
      </c>
      <c r="AE155" s="20">
        <f t="shared" si="62"/>
        <v>22.79</v>
      </c>
      <c r="AF155" s="23">
        <f t="shared" si="62"/>
        <v>1053.6940000000002</v>
      </c>
      <c r="AG155" s="27">
        <f t="shared" si="62"/>
        <v>97.039999999999992</v>
      </c>
      <c r="AH155" s="23">
        <f t="shared" si="62"/>
        <v>91557.989999999991</v>
      </c>
      <c r="AI155" s="20">
        <f t="shared" si="62"/>
        <v>0</v>
      </c>
      <c r="AJ155" s="23">
        <f t="shared" si="62"/>
        <v>0</v>
      </c>
      <c r="AK155" s="21">
        <f t="shared" si="62"/>
        <v>0.8</v>
      </c>
      <c r="AL155" s="23">
        <f t="shared" si="62"/>
        <v>2371.6800000000003</v>
      </c>
      <c r="AM155" s="21">
        <f t="shared" si="62"/>
        <v>17.350000000000005</v>
      </c>
      <c r="AN155" s="23">
        <f t="shared" si="62"/>
        <v>85726.35</v>
      </c>
      <c r="AO155" s="20">
        <f t="shared" si="62"/>
        <v>0.47</v>
      </c>
      <c r="AP155" s="23">
        <f t="shared" si="62"/>
        <v>0.47</v>
      </c>
      <c r="AQ155" s="20">
        <f t="shared" si="62"/>
        <v>29.119999999999994</v>
      </c>
      <c r="AR155" s="20">
        <f t="shared" si="62"/>
        <v>0</v>
      </c>
      <c r="AS155" s="23">
        <f t="shared" si="62"/>
        <v>2069230.5012472009</v>
      </c>
      <c r="AT155" s="20">
        <f t="shared" si="62"/>
        <v>100</v>
      </c>
      <c r="AU155" s="23">
        <f t="shared" si="62"/>
        <v>99999.999999999942</v>
      </c>
    </row>
    <row r="158" spans="1:47" x14ac:dyDescent="0.25">
      <c r="B158" s="29" t="s">
        <v>225</v>
      </c>
      <c r="C158" s="1">
        <f>SUM(K155,L155)</f>
        <v>2840.63</v>
      </c>
    </row>
  </sheetData>
  <autoFilter ref="A2:AU155" xr:uid="{00000000-0001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CA5124-0E30-4858-9614-13FB1BDB3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3531F7-7E52-42AB-9EA8-6BA9330C41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2023-08-18T19:47:58Z</dcterms:created>
  <dcterms:modified xsi:type="dcterms:W3CDTF">2024-01-15T18:34:42Z</dcterms:modified>
</cp:coreProperties>
</file>