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Lac qui Parle County/Group 4/CD 34 Lat A/"/>
    </mc:Choice>
  </mc:AlternateContent>
  <xr:revisionPtr revIDLastSave="1" documentId="8_{167FDB56-47C7-4BA4-BDB9-4027816BB3B4}" xr6:coauthVersionLast="47" xr6:coauthVersionMax="47" xr10:uidLastSave="{8F802448-B36D-497D-81D8-06C1DE345FA3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Sheet1!$A$2:$AU$117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8" i="1" l="1"/>
  <c r="K109" i="1"/>
  <c r="K110" i="1"/>
  <c r="K111" i="1"/>
  <c r="K112" i="1"/>
  <c r="K113" i="1"/>
  <c r="K114" i="1"/>
  <c r="K115" i="1"/>
  <c r="K116" i="1"/>
  <c r="AR117" i="1"/>
  <c r="AQ117" i="1"/>
  <c r="AO117" i="1"/>
  <c r="AM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AS108" i="1"/>
  <c r="AP108" i="1"/>
  <c r="AN108" i="1"/>
  <c r="AL108" i="1"/>
  <c r="L108" i="1"/>
  <c r="AS109" i="1"/>
  <c r="AP109" i="1"/>
  <c r="AN109" i="1"/>
  <c r="AL109" i="1"/>
  <c r="L109" i="1"/>
  <c r="AS111" i="1"/>
  <c r="AP111" i="1"/>
  <c r="AN111" i="1"/>
  <c r="AL111" i="1"/>
  <c r="L111" i="1"/>
  <c r="AS116" i="1"/>
  <c r="AP116" i="1"/>
  <c r="AN116" i="1"/>
  <c r="AL116" i="1"/>
  <c r="L116" i="1"/>
  <c r="AS115" i="1"/>
  <c r="AP115" i="1"/>
  <c r="AN115" i="1"/>
  <c r="AL115" i="1"/>
  <c r="L115" i="1"/>
  <c r="AS114" i="1"/>
  <c r="AP114" i="1"/>
  <c r="AN114" i="1"/>
  <c r="AL114" i="1"/>
  <c r="L114" i="1"/>
  <c r="AS113" i="1"/>
  <c r="AP113" i="1"/>
  <c r="AN113" i="1"/>
  <c r="AL113" i="1"/>
  <c r="L113" i="1"/>
  <c r="AS106" i="1"/>
  <c r="AP106" i="1"/>
  <c r="AN106" i="1"/>
  <c r="AL106" i="1"/>
  <c r="L106" i="1"/>
  <c r="K106" i="1"/>
  <c r="AS105" i="1"/>
  <c r="AP105" i="1"/>
  <c r="AN105" i="1"/>
  <c r="AL105" i="1"/>
  <c r="L105" i="1"/>
  <c r="K105" i="1"/>
  <c r="AS104" i="1"/>
  <c r="AP104" i="1"/>
  <c r="AN104" i="1"/>
  <c r="AL104" i="1"/>
  <c r="L104" i="1"/>
  <c r="K104" i="1"/>
  <c r="AS103" i="1"/>
  <c r="AP103" i="1"/>
  <c r="AN103" i="1"/>
  <c r="AL103" i="1"/>
  <c r="L103" i="1"/>
  <c r="K103" i="1"/>
  <c r="AS102" i="1"/>
  <c r="AP102" i="1"/>
  <c r="AN102" i="1"/>
  <c r="AL102" i="1"/>
  <c r="L102" i="1"/>
  <c r="K102" i="1"/>
  <c r="AS101" i="1"/>
  <c r="AP101" i="1"/>
  <c r="AN101" i="1"/>
  <c r="AL101" i="1"/>
  <c r="L101" i="1"/>
  <c r="K101" i="1"/>
  <c r="AS100" i="1"/>
  <c r="AP100" i="1"/>
  <c r="AN100" i="1"/>
  <c r="AL100" i="1"/>
  <c r="L100" i="1"/>
  <c r="K100" i="1"/>
  <c r="AS99" i="1"/>
  <c r="AP99" i="1"/>
  <c r="AN99" i="1"/>
  <c r="AL99" i="1"/>
  <c r="L99" i="1"/>
  <c r="K99" i="1"/>
  <c r="AS98" i="1"/>
  <c r="AP98" i="1"/>
  <c r="AN98" i="1"/>
  <c r="AL98" i="1"/>
  <c r="L98" i="1"/>
  <c r="K98" i="1"/>
  <c r="AS97" i="1"/>
  <c r="AP97" i="1"/>
  <c r="AN97" i="1"/>
  <c r="AL97" i="1"/>
  <c r="L97" i="1"/>
  <c r="K97" i="1"/>
  <c r="AS96" i="1"/>
  <c r="AP96" i="1"/>
  <c r="AN96" i="1"/>
  <c r="AL96" i="1"/>
  <c r="L96" i="1"/>
  <c r="K96" i="1"/>
  <c r="AS95" i="1"/>
  <c r="AP95" i="1"/>
  <c r="AN95" i="1"/>
  <c r="AL95" i="1"/>
  <c r="L95" i="1"/>
  <c r="K95" i="1"/>
  <c r="AS94" i="1"/>
  <c r="AP94" i="1"/>
  <c r="AN94" i="1"/>
  <c r="AL94" i="1"/>
  <c r="L94" i="1"/>
  <c r="K94" i="1"/>
  <c r="AS93" i="1"/>
  <c r="AP93" i="1"/>
  <c r="AN93" i="1"/>
  <c r="AL93" i="1"/>
  <c r="L93" i="1"/>
  <c r="K93" i="1"/>
  <c r="AS92" i="1"/>
  <c r="AP92" i="1"/>
  <c r="AN92" i="1"/>
  <c r="AL92" i="1"/>
  <c r="L92" i="1"/>
  <c r="K92" i="1"/>
  <c r="AS91" i="1"/>
  <c r="AP91" i="1"/>
  <c r="AN91" i="1"/>
  <c r="AL91" i="1"/>
  <c r="L91" i="1"/>
  <c r="K91" i="1"/>
  <c r="AS90" i="1"/>
  <c r="AP90" i="1"/>
  <c r="AN90" i="1"/>
  <c r="AL90" i="1"/>
  <c r="L90" i="1"/>
  <c r="K90" i="1"/>
  <c r="AS89" i="1"/>
  <c r="AP89" i="1"/>
  <c r="AN89" i="1"/>
  <c r="AL89" i="1"/>
  <c r="L89" i="1"/>
  <c r="K89" i="1"/>
  <c r="AS88" i="1"/>
  <c r="AP88" i="1"/>
  <c r="AN88" i="1"/>
  <c r="AL88" i="1"/>
  <c r="L88" i="1"/>
  <c r="K88" i="1"/>
  <c r="AS87" i="1"/>
  <c r="AP87" i="1"/>
  <c r="AN87" i="1"/>
  <c r="AL87" i="1"/>
  <c r="L87" i="1"/>
  <c r="K87" i="1"/>
  <c r="AS86" i="1"/>
  <c r="AP86" i="1"/>
  <c r="AN86" i="1"/>
  <c r="AL86" i="1"/>
  <c r="L86" i="1"/>
  <c r="K86" i="1"/>
  <c r="AS85" i="1"/>
  <c r="AP85" i="1"/>
  <c r="AN85" i="1"/>
  <c r="AL85" i="1"/>
  <c r="L85" i="1"/>
  <c r="K85" i="1"/>
  <c r="AS84" i="1"/>
  <c r="AP84" i="1"/>
  <c r="AN84" i="1"/>
  <c r="AL84" i="1"/>
  <c r="L84" i="1"/>
  <c r="K84" i="1"/>
  <c r="AS83" i="1"/>
  <c r="AP83" i="1"/>
  <c r="AN83" i="1"/>
  <c r="AL83" i="1"/>
  <c r="L83" i="1"/>
  <c r="K83" i="1"/>
  <c r="AS82" i="1"/>
  <c r="AP82" i="1"/>
  <c r="AN82" i="1"/>
  <c r="AL82" i="1"/>
  <c r="L82" i="1"/>
  <c r="K82" i="1"/>
  <c r="AS81" i="1"/>
  <c r="AP81" i="1"/>
  <c r="AN81" i="1"/>
  <c r="AL81" i="1"/>
  <c r="L81" i="1"/>
  <c r="K81" i="1"/>
  <c r="AS80" i="1"/>
  <c r="AP80" i="1"/>
  <c r="AN80" i="1"/>
  <c r="AL80" i="1"/>
  <c r="L80" i="1"/>
  <c r="K80" i="1"/>
  <c r="AS79" i="1"/>
  <c r="AP79" i="1"/>
  <c r="AN79" i="1"/>
  <c r="AL79" i="1"/>
  <c r="L79" i="1"/>
  <c r="K79" i="1"/>
  <c r="AS78" i="1"/>
  <c r="AP78" i="1"/>
  <c r="AN78" i="1"/>
  <c r="AL78" i="1"/>
  <c r="L78" i="1"/>
  <c r="K78" i="1"/>
  <c r="AS77" i="1"/>
  <c r="AP77" i="1"/>
  <c r="AN77" i="1"/>
  <c r="AL77" i="1"/>
  <c r="L77" i="1"/>
  <c r="K77" i="1"/>
  <c r="AS76" i="1"/>
  <c r="AP76" i="1"/>
  <c r="AN76" i="1"/>
  <c r="AL76" i="1"/>
  <c r="L76" i="1"/>
  <c r="K76" i="1"/>
  <c r="AS75" i="1"/>
  <c r="AP75" i="1"/>
  <c r="AN75" i="1"/>
  <c r="AL75" i="1"/>
  <c r="L75" i="1"/>
  <c r="K75" i="1"/>
  <c r="AS74" i="1"/>
  <c r="AP74" i="1"/>
  <c r="AN74" i="1"/>
  <c r="AL74" i="1"/>
  <c r="L74" i="1"/>
  <c r="K74" i="1"/>
  <c r="AS73" i="1"/>
  <c r="AP73" i="1"/>
  <c r="AN73" i="1"/>
  <c r="AL73" i="1"/>
  <c r="L73" i="1"/>
  <c r="K73" i="1"/>
  <c r="AS72" i="1"/>
  <c r="AP72" i="1"/>
  <c r="AN72" i="1"/>
  <c r="AL72" i="1"/>
  <c r="L72" i="1"/>
  <c r="K72" i="1"/>
  <c r="AS71" i="1"/>
  <c r="AP71" i="1"/>
  <c r="AN71" i="1"/>
  <c r="AL71" i="1"/>
  <c r="L71" i="1"/>
  <c r="K71" i="1"/>
  <c r="AS70" i="1"/>
  <c r="AP70" i="1"/>
  <c r="AN70" i="1"/>
  <c r="AL70" i="1"/>
  <c r="L70" i="1"/>
  <c r="K70" i="1"/>
  <c r="AS69" i="1"/>
  <c r="AP69" i="1"/>
  <c r="AN69" i="1"/>
  <c r="AL69" i="1"/>
  <c r="L69" i="1"/>
  <c r="K69" i="1"/>
  <c r="AS68" i="1"/>
  <c r="AP68" i="1"/>
  <c r="AN68" i="1"/>
  <c r="AL68" i="1"/>
  <c r="L68" i="1"/>
  <c r="K68" i="1"/>
  <c r="AS67" i="1"/>
  <c r="AP67" i="1"/>
  <c r="AN67" i="1"/>
  <c r="AL67" i="1"/>
  <c r="L67" i="1"/>
  <c r="K67" i="1"/>
  <c r="AS66" i="1"/>
  <c r="AP66" i="1"/>
  <c r="AN66" i="1"/>
  <c r="AL66" i="1"/>
  <c r="L66" i="1"/>
  <c r="K66" i="1"/>
  <c r="AS65" i="1"/>
  <c r="AP65" i="1"/>
  <c r="AN65" i="1"/>
  <c r="AL65" i="1"/>
  <c r="L65" i="1"/>
  <c r="K65" i="1"/>
  <c r="AS64" i="1"/>
  <c r="AP64" i="1"/>
  <c r="AN64" i="1"/>
  <c r="AL64" i="1"/>
  <c r="L64" i="1"/>
  <c r="K64" i="1"/>
  <c r="AS63" i="1"/>
  <c r="AP63" i="1"/>
  <c r="AN63" i="1"/>
  <c r="AL63" i="1"/>
  <c r="L63" i="1"/>
  <c r="K63" i="1"/>
  <c r="AS62" i="1"/>
  <c r="AP62" i="1"/>
  <c r="AN62" i="1"/>
  <c r="AL62" i="1"/>
  <c r="L62" i="1"/>
  <c r="K62" i="1"/>
  <c r="AS61" i="1"/>
  <c r="AP61" i="1"/>
  <c r="AN61" i="1"/>
  <c r="AL61" i="1"/>
  <c r="L61" i="1"/>
  <c r="K61" i="1"/>
  <c r="AS60" i="1"/>
  <c r="AP60" i="1"/>
  <c r="AN60" i="1"/>
  <c r="AL60" i="1"/>
  <c r="L60" i="1"/>
  <c r="K60" i="1"/>
  <c r="AS59" i="1"/>
  <c r="AP59" i="1"/>
  <c r="AN59" i="1"/>
  <c r="AL59" i="1"/>
  <c r="L59" i="1"/>
  <c r="K59" i="1"/>
  <c r="AS58" i="1"/>
  <c r="AP58" i="1"/>
  <c r="AN58" i="1"/>
  <c r="AL58" i="1"/>
  <c r="L58" i="1"/>
  <c r="K58" i="1"/>
  <c r="AS57" i="1"/>
  <c r="AP57" i="1"/>
  <c r="AN57" i="1"/>
  <c r="AL57" i="1"/>
  <c r="L57" i="1"/>
  <c r="K57" i="1"/>
  <c r="AS56" i="1"/>
  <c r="AP56" i="1"/>
  <c r="AN56" i="1"/>
  <c r="AL56" i="1"/>
  <c r="L56" i="1"/>
  <c r="K56" i="1"/>
  <c r="AS55" i="1"/>
  <c r="AP55" i="1"/>
  <c r="AN55" i="1"/>
  <c r="AL55" i="1"/>
  <c r="L55" i="1"/>
  <c r="K55" i="1"/>
  <c r="AS54" i="1"/>
  <c r="AP54" i="1"/>
  <c r="AN54" i="1"/>
  <c r="AL54" i="1"/>
  <c r="L54" i="1"/>
  <c r="K54" i="1"/>
  <c r="AS53" i="1"/>
  <c r="AP53" i="1"/>
  <c r="AN53" i="1"/>
  <c r="AL53" i="1"/>
  <c r="L53" i="1"/>
  <c r="K53" i="1"/>
  <c r="AS52" i="1"/>
  <c r="AP52" i="1"/>
  <c r="AN52" i="1"/>
  <c r="AL52" i="1"/>
  <c r="L52" i="1"/>
  <c r="K52" i="1"/>
  <c r="AS51" i="1"/>
  <c r="AP51" i="1"/>
  <c r="AN51" i="1"/>
  <c r="AL51" i="1"/>
  <c r="L51" i="1"/>
  <c r="K51" i="1"/>
  <c r="AS50" i="1"/>
  <c r="AP50" i="1"/>
  <c r="AN50" i="1"/>
  <c r="AL50" i="1"/>
  <c r="L50" i="1"/>
  <c r="K50" i="1"/>
  <c r="AS49" i="1"/>
  <c r="AP49" i="1"/>
  <c r="AN49" i="1"/>
  <c r="AL49" i="1"/>
  <c r="L49" i="1"/>
  <c r="K49" i="1"/>
  <c r="AS48" i="1"/>
  <c r="AP48" i="1"/>
  <c r="AN48" i="1"/>
  <c r="AL48" i="1"/>
  <c r="L48" i="1"/>
  <c r="K48" i="1"/>
  <c r="AS47" i="1"/>
  <c r="AP47" i="1"/>
  <c r="AN47" i="1"/>
  <c r="AL47" i="1"/>
  <c r="L47" i="1"/>
  <c r="K47" i="1"/>
  <c r="AS46" i="1"/>
  <c r="AP46" i="1"/>
  <c r="AN46" i="1"/>
  <c r="AL46" i="1"/>
  <c r="L46" i="1"/>
  <c r="K46" i="1"/>
  <c r="AS45" i="1"/>
  <c r="AP45" i="1"/>
  <c r="AN45" i="1"/>
  <c r="AL45" i="1"/>
  <c r="L45" i="1"/>
  <c r="K45" i="1"/>
  <c r="AS44" i="1"/>
  <c r="AP44" i="1"/>
  <c r="AN44" i="1"/>
  <c r="AL44" i="1"/>
  <c r="L44" i="1"/>
  <c r="K44" i="1"/>
  <c r="AS43" i="1"/>
  <c r="AP43" i="1"/>
  <c r="AN43" i="1"/>
  <c r="AL43" i="1"/>
  <c r="L43" i="1"/>
  <c r="K43" i="1"/>
  <c r="AS42" i="1"/>
  <c r="AP42" i="1"/>
  <c r="AN42" i="1"/>
  <c r="AL42" i="1"/>
  <c r="L42" i="1"/>
  <c r="K42" i="1"/>
  <c r="AS41" i="1"/>
  <c r="AP41" i="1"/>
  <c r="AN41" i="1"/>
  <c r="AL41" i="1"/>
  <c r="L41" i="1"/>
  <c r="K41" i="1"/>
  <c r="AS40" i="1"/>
  <c r="AP40" i="1"/>
  <c r="AN40" i="1"/>
  <c r="AL40" i="1"/>
  <c r="L40" i="1"/>
  <c r="K40" i="1"/>
  <c r="AS39" i="1"/>
  <c r="AP39" i="1"/>
  <c r="AN39" i="1"/>
  <c r="AL39" i="1"/>
  <c r="L39" i="1"/>
  <c r="K39" i="1"/>
  <c r="AS38" i="1"/>
  <c r="AP38" i="1"/>
  <c r="AN38" i="1"/>
  <c r="AL38" i="1"/>
  <c r="L38" i="1"/>
  <c r="K38" i="1"/>
  <c r="AS37" i="1"/>
  <c r="AP37" i="1"/>
  <c r="AN37" i="1"/>
  <c r="AL37" i="1"/>
  <c r="L37" i="1"/>
  <c r="K37" i="1"/>
  <c r="AS36" i="1"/>
  <c r="AP36" i="1"/>
  <c r="AN36" i="1"/>
  <c r="AL36" i="1"/>
  <c r="L36" i="1"/>
  <c r="K36" i="1"/>
  <c r="AS35" i="1"/>
  <c r="AP35" i="1"/>
  <c r="AN35" i="1"/>
  <c r="AL35" i="1"/>
  <c r="L35" i="1"/>
  <c r="K35" i="1"/>
  <c r="AS34" i="1"/>
  <c r="AP34" i="1"/>
  <c r="AN34" i="1"/>
  <c r="AL34" i="1"/>
  <c r="L34" i="1"/>
  <c r="K34" i="1"/>
  <c r="AS33" i="1"/>
  <c r="AP33" i="1"/>
  <c r="AN33" i="1"/>
  <c r="AL33" i="1"/>
  <c r="L33" i="1"/>
  <c r="K33" i="1"/>
  <c r="AS32" i="1"/>
  <c r="AP32" i="1"/>
  <c r="AN32" i="1"/>
  <c r="AL32" i="1"/>
  <c r="L32" i="1"/>
  <c r="K32" i="1"/>
  <c r="AS31" i="1"/>
  <c r="AP31" i="1"/>
  <c r="AN31" i="1"/>
  <c r="AL31" i="1"/>
  <c r="L31" i="1"/>
  <c r="K31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L117" i="1" l="1"/>
  <c r="AN117" i="1"/>
  <c r="AP117" i="1"/>
  <c r="K117" i="1"/>
  <c r="AS117" i="1"/>
  <c r="L117" i="1"/>
  <c r="AT31" i="1" l="1"/>
  <c r="AU31" i="1" s="1"/>
  <c r="AT78" i="1"/>
  <c r="AU78" i="1" s="1"/>
  <c r="AT61" i="1"/>
  <c r="AU61" i="1" s="1"/>
  <c r="AT28" i="1"/>
  <c r="AU28" i="1" s="1"/>
  <c r="AT40" i="1"/>
  <c r="AU40" i="1" s="1"/>
  <c r="AT106" i="1"/>
  <c r="AU106" i="1" s="1"/>
  <c r="AT5" i="1"/>
  <c r="AU5" i="1" s="1"/>
  <c r="AT97" i="1"/>
  <c r="AU97" i="1" s="1"/>
  <c r="AT62" i="1"/>
  <c r="AU62" i="1" s="1"/>
  <c r="AT24" i="1"/>
  <c r="AU24" i="1" s="1"/>
  <c r="AT87" i="1"/>
  <c r="AU87" i="1" s="1"/>
  <c r="AT8" i="1"/>
  <c r="AU8" i="1" s="1"/>
  <c r="AT19" i="1"/>
  <c r="AU19" i="1" s="1"/>
  <c r="AT27" i="1"/>
  <c r="AU27" i="1" s="1"/>
  <c r="AT16" i="1"/>
  <c r="AU16" i="1" s="1"/>
  <c r="AT105" i="1"/>
  <c r="AU105" i="1" s="1"/>
  <c r="AT96" i="1"/>
  <c r="AU96" i="1" s="1"/>
  <c r="AT85" i="1"/>
  <c r="AU85" i="1" s="1"/>
  <c r="AT32" i="1"/>
  <c r="AU32" i="1" s="1"/>
  <c r="AT58" i="1"/>
  <c r="AU58" i="1" s="1"/>
  <c r="AT15" i="1"/>
  <c r="AU15" i="1" s="1"/>
  <c r="AT71" i="1"/>
  <c r="AU71" i="1" s="1"/>
  <c r="AT55" i="1"/>
  <c r="AU55" i="1" s="1"/>
  <c r="AT75" i="1"/>
  <c r="AU75" i="1" s="1"/>
  <c r="AT111" i="1"/>
  <c r="AU111" i="1" s="1"/>
  <c r="AT116" i="1"/>
  <c r="AU116" i="1" s="1"/>
  <c r="AT103" i="1"/>
  <c r="AU103" i="1" s="1"/>
  <c r="AT94" i="1"/>
  <c r="AU94" i="1" s="1"/>
  <c r="AT84" i="1"/>
  <c r="AU84" i="1" s="1"/>
  <c r="AT72" i="1"/>
  <c r="AU72" i="1" s="1"/>
  <c r="AT56" i="1"/>
  <c r="AU56" i="1" s="1"/>
  <c r="AT83" i="1"/>
  <c r="AU83" i="1" s="1"/>
  <c r="AT80" i="1"/>
  <c r="AU80" i="1" s="1"/>
  <c r="AT66" i="1"/>
  <c r="AU66" i="1" s="1"/>
  <c r="AT63" i="1"/>
  <c r="AU63" i="1" s="1"/>
  <c r="AT60" i="1"/>
  <c r="AU60" i="1" s="1"/>
  <c r="AT57" i="1"/>
  <c r="AU57" i="1" s="1"/>
  <c r="AT54" i="1"/>
  <c r="AU54" i="1" s="1"/>
  <c r="AT109" i="1"/>
  <c r="AU109" i="1" s="1"/>
  <c r="AT45" i="1"/>
  <c r="AU45" i="1" s="1"/>
  <c r="AT42" i="1"/>
  <c r="AU42" i="1" s="1"/>
  <c r="AT39" i="1"/>
  <c r="AU39" i="1" s="1"/>
  <c r="AT12" i="1"/>
  <c r="AU12" i="1" s="1"/>
  <c r="AT9" i="1"/>
  <c r="AU9" i="1" s="1"/>
  <c r="AT6" i="1"/>
  <c r="AU6" i="1" s="1"/>
  <c r="AT114" i="1"/>
  <c r="AU114" i="1" s="1"/>
  <c r="AT89" i="1"/>
  <c r="AU89" i="1" s="1"/>
  <c r="AT108" i="1"/>
  <c r="AU108" i="1" s="1"/>
  <c r="AT86" i="1"/>
  <c r="AU86" i="1" s="1"/>
  <c r="AT77" i="1"/>
  <c r="AU77" i="1" s="1"/>
  <c r="AT69" i="1"/>
  <c r="AU69" i="1" s="1"/>
  <c r="AT49" i="1"/>
  <c r="AU49" i="1" s="1"/>
  <c r="AT113" i="1"/>
  <c r="AU113" i="1" s="1"/>
  <c r="AT104" i="1"/>
  <c r="AU104" i="1" s="1"/>
  <c r="AT101" i="1"/>
  <c r="AU101" i="1" s="1"/>
  <c r="AT98" i="1"/>
  <c r="AU98" i="1" s="1"/>
  <c r="AT95" i="1"/>
  <c r="AU95" i="1" s="1"/>
  <c r="AT92" i="1"/>
  <c r="AU92" i="1" s="1"/>
  <c r="AT74" i="1"/>
  <c r="AU74" i="1" s="1"/>
  <c r="AT70" i="1"/>
  <c r="AU70" i="1" s="1"/>
  <c r="AT52" i="1"/>
  <c r="AU52" i="1" s="1"/>
  <c r="AT47" i="1"/>
  <c r="AU47" i="1" s="1"/>
  <c r="AT41" i="1"/>
  <c r="AU41" i="1" s="1"/>
  <c r="AT29" i="1"/>
  <c r="AU29" i="1" s="1"/>
  <c r="AT20" i="1"/>
  <c r="AU20" i="1" s="1"/>
  <c r="AT35" i="1"/>
  <c r="AU35" i="1" s="1"/>
  <c r="AT26" i="1"/>
  <c r="AU26" i="1" s="1"/>
  <c r="AT17" i="1"/>
  <c r="AU17" i="1" s="1"/>
  <c r="AT11" i="1"/>
  <c r="AU11" i="1" s="1"/>
  <c r="AT38" i="1"/>
  <c r="AU38" i="1" s="1"/>
  <c r="AT44" i="1"/>
  <c r="AU44" i="1" s="1"/>
  <c r="AT18" i="1"/>
  <c r="AU18" i="1" s="1"/>
  <c r="AT10" i="1"/>
  <c r="AU10" i="1" s="1"/>
  <c r="AT21" i="1"/>
  <c r="AU21" i="1" s="1"/>
  <c r="AT13" i="1"/>
  <c r="AU13" i="1" s="1"/>
  <c r="AT102" i="1"/>
  <c r="AU102" i="1" s="1"/>
  <c r="AT82" i="1"/>
  <c r="AU82" i="1" s="1"/>
  <c r="AT53" i="1"/>
  <c r="AU53" i="1" s="1"/>
  <c r="AT68" i="1"/>
  <c r="AU68" i="1" s="1"/>
  <c r="AT59" i="1"/>
  <c r="AU59" i="1" s="1"/>
  <c r="AT30" i="1"/>
  <c r="AU30" i="1" s="1"/>
  <c r="AT22" i="1"/>
  <c r="AU22" i="1" s="1"/>
  <c r="AT93" i="1"/>
  <c r="AU93" i="1" s="1"/>
  <c r="AT90" i="1"/>
  <c r="AU90" i="1" s="1"/>
  <c r="AT4" i="1"/>
  <c r="AU4" i="1" s="1"/>
  <c r="AT100" i="1"/>
  <c r="AU100" i="1" s="1"/>
  <c r="AT91" i="1"/>
  <c r="AU91" i="1" s="1"/>
  <c r="AT81" i="1"/>
  <c r="AU81" i="1" s="1"/>
  <c r="AT67" i="1"/>
  <c r="AU67" i="1" s="1"/>
  <c r="AT50" i="1"/>
  <c r="AU50" i="1" s="1"/>
  <c r="AT76" i="1"/>
  <c r="AU76" i="1" s="1"/>
  <c r="AT65" i="1"/>
  <c r="AU65" i="1" s="1"/>
  <c r="AT46" i="1"/>
  <c r="AU46" i="1" s="1"/>
  <c r="AT51" i="1"/>
  <c r="AU51" i="1" s="1"/>
  <c r="C120" i="1"/>
  <c r="AT34" i="1"/>
  <c r="AU34" i="1" s="1"/>
  <c r="AT14" i="1"/>
  <c r="AU14" i="1" s="1"/>
  <c r="AT37" i="1"/>
  <c r="AU37" i="1" s="1"/>
  <c r="AT33" i="1"/>
  <c r="AU33" i="1" s="1"/>
  <c r="AT115" i="1"/>
  <c r="AU115" i="1" s="1"/>
  <c r="AT43" i="1"/>
  <c r="AU43" i="1" s="1"/>
  <c r="AT7" i="1"/>
  <c r="AU7" i="1" s="1"/>
  <c r="AT36" i="1"/>
  <c r="AU36" i="1" s="1"/>
  <c r="AT3" i="1"/>
  <c r="AT25" i="1"/>
  <c r="AU25" i="1" s="1"/>
  <c r="AT99" i="1"/>
  <c r="AU99" i="1" s="1"/>
  <c r="AT88" i="1"/>
  <c r="AU88" i="1" s="1"/>
  <c r="AT79" i="1"/>
  <c r="AU79" i="1" s="1"/>
  <c r="AT23" i="1"/>
  <c r="AU23" i="1" s="1"/>
  <c r="AT73" i="1"/>
  <c r="AU73" i="1" s="1"/>
  <c r="AT64" i="1"/>
  <c r="AU64" i="1" s="1"/>
  <c r="AT48" i="1"/>
  <c r="AU48" i="1" s="1"/>
  <c r="AU3" i="1" l="1"/>
  <c r="AU117" i="1" s="1"/>
  <c r="AT117" i="1"/>
</calcChain>
</file>

<file path=xl/sharedStrings.xml><?xml version="1.0" encoding="utf-8"?>
<sst xmlns="http://schemas.openxmlformats.org/spreadsheetml/2006/main" count="906" uniqueCount="204">
  <si>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</si>
  <si>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</si>
  <si>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</si>
  <si>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</si>
  <si>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</si>
  <si>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</si>
  <si>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</si>
  <si>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</si>
  <si>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</si>
  <si>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</si>
  <si>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</si>
  <si>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</si>
  <si>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</si>
  <si>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</si>
  <si>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</si>
  <si>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</si>
  <si>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</si>
  <si>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</si>
  <si>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</si>
  <si>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</si>
  <si>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</si>
  <si>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</si>
  <si>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</si>
  <si>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</si>
  <si>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</si>
  <si>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</si>
  <si>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</si>
  <si>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</si>
  <si>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</si>
  <si>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</si>
  <si>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</si>
  <si>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</si>
  <si>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</si>
  <si>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</si>
  <si>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</si>
  <si>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</si>
  <si>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</si>
  <si>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</si>
  <si>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</si>
  <si>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</si>
  <si>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</si>
  <si>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</si>
  <si>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</si>
  <si>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</si>
  <si>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</si>
  <si>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</si>
  <si>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</si>
  <si>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</si>
  <si>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</si>
  <si>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08-0052-010</t>
  </si>
  <si>
    <t>SQUIRREL FARMS, LLC</t>
  </si>
  <si>
    <t>2195 361ST AVE</t>
  </si>
  <si>
    <t>MONTEVIDEO, MN 56265</t>
  </si>
  <si>
    <t>SESE</t>
  </si>
  <si>
    <t>09</t>
  </si>
  <si>
    <t>117</t>
  </si>
  <si>
    <t>042</t>
  </si>
  <si>
    <t>08-0056-000</t>
  </si>
  <si>
    <t>ERICKSON, DELORES</t>
  </si>
  <si>
    <t>5950 W 130TH LN # 7</t>
  </si>
  <si>
    <t>SAVAGE MN 55378</t>
  </si>
  <si>
    <t>SESW</t>
  </si>
  <si>
    <t>10</t>
  </si>
  <si>
    <t>NESW</t>
  </si>
  <si>
    <t>SWSW</t>
  </si>
  <si>
    <t>08-0057-000</t>
  </si>
  <si>
    <t>SWSE</t>
  </si>
  <si>
    <t>08-0058-000</t>
  </si>
  <si>
    <t>SENE</t>
  </si>
  <si>
    <t>NESE</t>
  </si>
  <si>
    <t>NWSE</t>
  </si>
  <si>
    <t>08-0058-010</t>
  </si>
  <si>
    <t>LATIMER, FRANK &amp; ANGELA</t>
  </si>
  <si>
    <t>2051 373RD AVE</t>
  </si>
  <si>
    <t>SWNW</t>
  </si>
  <si>
    <t>11</t>
  </si>
  <si>
    <t>NWSW</t>
  </si>
  <si>
    <t>08-0058-020</t>
  </si>
  <si>
    <t>BORGENDALE, DIANE</t>
  </si>
  <si>
    <t>2007 E SHERIDAN AVE</t>
  </si>
  <si>
    <t>08-0061-010</t>
  </si>
  <si>
    <t>08-0061-020</t>
  </si>
  <si>
    <t>08-0089-000</t>
  </si>
  <si>
    <t>SUNDLEE, KIM</t>
  </si>
  <si>
    <t>4504 368 TH AVE</t>
  </si>
  <si>
    <t>MONTEVIDEO MN 56265</t>
  </si>
  <si>
    <t>14</t>
  </si>
  <si>
    <t>08-0090-000</t>
  </si>
  <si>
    <t>NORDAUNE, DOUGLAS &amp; CAROLINE</t>
  </si>
  <si>
    <t>3739 HWY 212</t>
  </si>
  <si>
    <t>08-0091-000</t>
  </si>
  <si>
    <t>BORGENDALE, D. &amp; WANDERING LLAMA</t>
  </si>
  <si>
    <t>1821 TEXAS AVE S</t>
  </si>
  <si>
    <t>ST LOUIS PARK MN 55426</t>
  </si>
  <si>
    <t>NENW</t>
  </si>
  <si>
    <t>SENW</t>
  </si>
  <si>
    <t>08-0092-000</t>
  </si>
  <si>
    <t>JOHNSON, LEE</t>
  </si>
  <si>
    <t>1961 373RD AVE</t>
  </si>
  <si>
    <t>NWNW</t>
  </si>
  <si>
    <t>08-0092-010</t>
  </si>
  <si>
    <t>JOHNSON, LEE &amp; CHRISTINE</t>
  </si>
  <si>
    <t>08-0092-020</t>
  </si>
  <si>
    <t>08-0093-000</t>
  </si>
  <si>
    <t>15</t>
  </si>
  <si>
    <t>NENE</t>
  </si>
  <si>
    <t>08-0093-010</t>
  </si>
  <si>
    <t>08-0094-000</t>
  </si>
  <si>
    <t>08-0095-000</t>
  </si>
  <si>
    <t>BJERKESET, LANCE &amp; LOREN</t>
  </si>
  <si>
    <t>1902 361ST AVE</t>
  </si>
  <si>
    <t>DAWSON, MN 56232</t>
  </si>
  <si>
    <t>08-0096-000</t>
  </si>
  <si>
    <t>TUFTO, KEN, STACY &amp; ALAN</t>
  </si>
  <si>
    <t>1309 OAK DR</t>
  </si>
  <si>
    <t>08-0096-010</t>
  </si>
  <si>
    <t>TUFTO, KEN S &amp; TERESA</t>
  </si>
  <si>
    <t>3626 HWY 212</t>
  </si>
  <si>
    <t>08-0097-000</t>
  </si>
  <si>
    <t>NWNE</t>
  </si>
  <si>
    <t>SWNE</t>
  </si>
  <si>
    <t>08-0097-010</t>
  </si>
  <si>
    <t>WAMSTAD, KENNETH M &amp; CARRIE</t>
  </si>
  <si>
    <t>3665 200TH ST</t>
  </si>
  <si>
    <t>08-0098-000</t>
  </si>
  <si>
    <t>TUFTO, DALE &amp; ELOISE</t>
  </si>
  <si>
    <t>1960 361ST AVE</t>
  </si>
  <si>
    <t>08-0099-000</t>
  </si>
  <si>
    <t>ABRAHAM, JEFFREY &amp; DARLENE</t>
  </si>
  <si>
    <t>1877 HWY 275</t>
  </si>
  <si>
    <t>DAWSON MN 56232</t>
  </si>
  <si>
    <t>16</t>
  </si>
  <si>
    <t>08-0101-000</t>
  </si>
  <si>
    <t>LEE, FLOYD &amp; DORA REV TRUSTS</t>
  </si>
  <si>
    <t>1838 371ST AVE</t>
  </si>
  <si>
    <t>08-0124-000</t>
  </si>
  <si>
    <t>MORK, RICHARD M. TRUST</t>
  </si>
  <si>
    <t>2397 QUAIL CREEK PARKWAY</t>
  </si>
  <si>
    <t>BLAINE, MN 55449</t>
  </si>
  <si>
    <t>21</t>
  </si>
  <si>
    <t>08-0125-000</t>
  </si>
  <si>
    <t>08-0125-010</t>
  </si>
  <si>
    <t>08-0125-020</t>
  </si>
  <si>
    <t>08-0126-000</t>
  </si>
  <si>
    <t>STAAB FAMILY PARTNERSHIP</t>
  </si>
  <si>
    <t>223 3RD ST</t>
  </si>
  <si>
    <t>22</t>
  </si>
  <si>
    <t>08-0127-000</t>
  </si>
  <si>
    <t>BORSTAD, MICHAEL R</t>
  </si>
  <si>
    <t>6911 SOUTH FOUR PEAKS WAY</t>
  </si>
  <si>
    <t>CHANDLER, AZ 85249</t>
  </si>
  <si>
    <t>08-0127-010</t>
  </si>
  <si>
    <t>08-0127-020</t>
  </si>
  <si>
    <t>LEE, PRESTON</t>
  </si>
  <si>
    <t>1830 CO RD 29</t>
  </si>
  <si>
    <t>08-0128-000</t>
  </si>
  <si>
    <t>08-0130-000</t>
  </si>
  <si>
    <t>JOHNSON, LEE M</t>
  </si>
  <si>
    <t>08-0131-000</t>
  </si>
  <si>
    <t>23</t>
  </si>
  <si>
    <t>08-0132-000</t>
  </si>
  <si>
    <t>08-0150-000</t>
  </si>
  <si>
    <t>WELSH, STEPHEN</t>
  </si>
  <si>
    <t>11301 NORELL AVE N</t>
  </si>
  <si>
    <t>STILLWATER, MN 55082</t>
  </si>
  <si>
    <t>26</t>
  </si>
  <si>
    <t>08-0150-030</t>
  </si>
  <si>
    <t>PARAGON GROUP, LLC</t>
  </si>
  <si>
    <t>3500 150TH ST</t>
  </si>
  <si>
    <t>BOYD MN 56218</t>
  </si>
  <si>
    <t>08-0151-000</t>
  </si>
  <si>
    <t>KUHLMANN, TOM &amp; KIMBERLI</t>
  </si>
  <si>
    <t>1516 355TH AVE</t>
  </si>
  <si>
    <t>BOYD, MN 56218</t>
  </si>
  <si>
    <t>27</t>
  </si>
  <si>
    <t>08-0152-000</t>
  </si>
  <si>
    <t>VIKEN, GARY A</t>
  </si>
  <si>
    <t>3664 170TH ST</t>
  </si>
  <si>
    <t>08-0153-000</t>
  </si>
  <si>
    <t>OLSON, RICHARD G &amp; DIANE</t>
  </si>
  <si>
    <t>3612 170TH ST</t>
  </si>
  <si>
    <t>08-0154-010</t>
  </si>
  <si>
    <t>SHELDON, DONALD</t>
  </si>
  <si>
    <t>3665 180TH STREET</t>
  </si>
  <si>
    <t>08-0155-000</t>
  </si>
  <si>
    <t>SCHUELKE, LEROY&amp;KAREN REV LIV TRSTS</t>
  </si>
  <si>
    <t>1116 W BIG PORTAGE LK DR NW</t>
  </si>
  <si>
    <t>BACKUS, MN 56435</t>
  </si>
  <si>
    <t>180TH ST</t>
  </si>
  <si>
    <t>200TH ST</t>
  </si>
  <si>
    <t>371ST AVE</t>
  </si>
  <si>
    <t>373RD AVE</t>
  </si>
  <si>
    <t>CR 31</t>
  </si>
  <si>
    <t>HWY 212</t>
  </si>
  <si>
    <t>MN HWY 275</t>
  </si>
  <si>
    <t>TOTAL WATERSHED ACRES:</t>
  </si>
  <si>
    <t>MN STATE HWY</t>
  </si>
  <si>
    <t>BAXTER TWP RDS</t>
  </si>
  <si>
    <t>LAC QUI PARLE CO RDS</t>
  </si>
  <si>
    <t>2505 TRANSPORTATION ROAD</t>
  </si>
  <si>
    <t>WILLMAR MN 56201</t>
  </si>
  <si>
    <t>422 5TH AVENUE SUITE 301</t>
  </si>
  <si>
    <t>MADISON MN 56256</t>
  </si>
  <si>
    <t>BAXTER TWP, C/O JEFFREY JOHNSON 2195 361ST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</si>
</sst>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0"/>
  <sheetViews>
    <sheetView tabSelected="1" workbookViewId="0">
      <pane xSplit="2" ySplit="1" topLeftCell="AC2" activePane="bottomRight" state="frozen"/>
      <selection pane="topRight" activeCell="C1" sqref="C1"/>
      <selection pane="bottomLeft" activeCell="A2" sqref="A2"/>
      <selection pane="bottomRight" activeCell="AM7" sqref="AM7"/>
    </sheetView>
  </sheetViews>
  <sheetFormatPr defaultRowHeight="15" x14ac:dyDescent="0.25"/>
  <cols>
    <col min="1" max="1" width="14.7109375" style="1" customWidth="1"/>
    <col min="2" max="2" width="35.7109375" style="1" customWidth="1"/>
    <col min="3" max="3" width="42.7109375" style="1" bestFit="1" customWidth="1"/>
    <col min="4" max="4" width="25.7109375" style="1" customWidth="1"/>
    <col min="5" max="5" width="20.7109375" style="1" customWidth="1"/>
    <col min="6" max="8" width="9.7109375" style="1" customWidth="1"/>
    <col min="9" max="12" width="17.7109375" style="2" customWidth="1"/>
    <col min="13" max="13" width="20.7109375" style="3" customWidth="1"/>
    <col min="14" max="14" width="13.7109375" style="4" customWidth="1"/>
    <col min="15" max="15" width="13.7109375" style="5" customWidth="1"/>
    <col min="16" max="16" width="13.7109375" style="6" customWidth="1"/>
    <col min="17" max="17" width="13.7109375" style="5" customWidth="1"/>
    <col min="18" max="18" width="13.7109375" style="7" customWidth="1"/>
    <col min="19" max="19" width="13.7109375" style="5" customWidth="1"/>
    <col min="20" max="20" width="13.7109375" style="8" customWidth="1"/>
    <col min="21" max="21" width="13.7109375" style="5" customWidth="1"/>
    <col min="22" max="22" width="17.7109375" style="2" hidden="1" customWidth="1"/>
    <col min="23" max="23" width="17.7109375" style="5" hidden="1" customWidth="1"/>
    <col min="24" max="24" width="17.7109375" style="2" hidden="1" customWidth="1"/>
    <col min="25" max="25" width="17.7109375" style="5" hidden="1" customWidth="1"/>
    <col min="26" max="26" width="17.7109375" style="9" customWidth="1"/>
    <col min="27" max="27" width="17.7109375" style="5" customWidth="1"/>
    <col min="28" max="28" width="17.7109375" style="10" customWidth="1"/>
    <col min="29" max="29" width="17.7109375" style="5" customWidth="1"/>
    <col min="30" max="30" width="17.7109375" style="2" hidden="1" customWidth="1"/>
    <col min="31" max="31" width="17.7109375" style="2" customWidth="1"/>
    <col min="32" max="32" width="17.7109375" style="5" customWidth="1"/>
    <col min="33" max="33" width="17.7109375" style="9" customWidth="1"/>
    <col min="34" max="34" width="17.7109375" style="5" customWidth="1"/>
    <col min="35" max="35" width="19.7109375" style="2" hidden="1" customWidth="1"/>
    <col min="36" max="36" width="19.7109375" style="5" hidden="1" customWidth="1"/>
    <col min="37" max="37" width="17.7109375" style="3" customWidth="1"/>
    <col min="38" max="38" width="17.7109375" style="5" customWidth="1"/>
    <col min="39" max="39" width="17.7109375" style="3" customWidth="1"/>
    <col min="40" max="40" width="17.7109375" style="5" customWidth="1"/>
    <col min="41" max="41" width="17.7109375" style="2" hidden="1" customWidth="1"/>
    <col min="42" max="42" width="17.7109375" style="5" hidden="1" customWidth="1"/>
    <col min="43" max="43" width="17.7109375" style="2" customWidth="1"/>
    <col min="44" max="44" width="17.7109375" style="2" hidden="1" customWidth="1"/>
    <col min="45" max="45" width="17.7109375" style="5" customWidth="1"/>
    <col min="46" max="46" width="17.7109375" style="11" customWidth="1"/>
    <col min="47" max="47" width="17.7109375" style="5" customWidth="1"/>
  </cols>
  <sheetData>
    <row r="1" spans="1:47" x14ac:dyDescent="0.25">
      <c r="AL1" s="5">
        <v>3217.8</v>
      </c>
      <c r="AN1" s="5">
        <v>5363</v>
      </c>
      <c r="AP1" s="5" t="s">
        <v>0</v>
      </c>
      <c r="AU1" s="5" t="s">
        <v>1</v>
      </c>
    </row>
    <row r="2" spans="1:47" ht="67.900000000000006" customHeight="1" x14ac:dyDescent="0.25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2">
        <v>160</v>
      </c>
      <c r="J3" s="2">
        <v>38.979999999999997</v>
      </c>
      <c r="K3" s="2">
        <f t="shared" ref="K3:K31" si="0">SUM(N3,P3,R3,T3,V3,X3,Z3,AB3,AE3,AG3,AI3)</f>
        <v>17.46</v>
      </c>
      <c r="L3" s="2">
        <f t="shared" ref="L3:L31" si="1">SUM(M3,AD3,AK3,AM3,AO3,AQ3,AR3)</f>
        <v>0</v>
      </c>
      <c r="R3" s="7">
        <v>17.46</v>
      </c>
      <c r="S3" s="5">
        <v>7245.9000000000005</v>
      </c>
      <c r="AL3" s="5" t="str">
        <f t="shared" ref="AL3:AL34" si="2">IF(AK3&gt;0,AK3*$AL$1,"")</f>
        <v/>
      </c>
      <c r="AN3" s="5" t="str">
        <f t="shared" ref="AN3:AN34" si="3">IF(AM3&gt;0,AM3*$AN$1,"")</f>
        <v/>
      </c>
      <c r="AP3" s="5" t="str">
        <f t="shared" ref="AP3:AP34" si="4">IF(AO3&gt;0,AO3*$AP$1,"")</f>
        <v/>
      </c>
      <c r="AS3" s="5">
        <f t="shared" ref="AS3:AS31" si="5">SUM(O3,Q3,S3,U3,W3,Y3,AA3,AC3,AF3,AH3,AJ3)</f>
        <v>7245.9000000000005</v>
      </c>
      <c r="AT3" s="11">
        <f t="shared" ref="AT3:AT34" si="6">(AS3/$AS$117)*100</f>
        <v>0.36502011745249807</v>
      </c>
      <c r="AU3" s="5">
        <f t="shared" ref="AU3:AU34" si="7">(AT3/100)*$AU$1</f>
        <v>365.02011745249808</v>
      </c>
    </row>
    <row r="4" spans="1:47" x14ac:dyDescent="0.25">
      <c r="A4" s="1" t="s">
        <v>57</v>
      </c>
      <c r="B4" s="1" t="s">
        <v>58</v>
      </c>
      <c r="C4" s="1" t="s">
        <v>59</v>
      </c>
      <c r="D4" s="1" t="s">
        <v>60</v>
      </c>
      <c r="E4" s="1" t="s">
        <v>61</v>
      </c>
      <c r="F4" s="1" t="s">
        <v>62</v>
      </c>
      <c r="G4" s="1" t="s">
        <v>55</v>
      </c>
      <c r="H4" s="1" t="s">
        <v>56</v>
      </c>
      <c r="I4" s="2">
        <v>160</v>
      </c>
      <c r="J4" s="2">
        <v>39.65</v>
      </c>
      <c r="K4" s="2">
        <f t="shared" si="0"/>
        <v>10.299999999999999</v>
      </c>
      <c r="L4" s="2">
        <f t="shared" si="1"/>
        <v>0</v>
      </c>
      <c r="R4" s="7">
        <v>8.0399999999999991</v>
      </c>
      <c r="S4" s="5">
        <v>3336.599999999999</v>
      </c>
      <c r="T4" s="8">
        <v>2.14</v>
      </c>
      <c r="U4" s="5">
        <v>266.43</v>
      </c>
      <c r="AB4" s="10">
        <v>0.12</v>
      </c>
      <c r="AC4" s="5">
        <v>5.3784000000000001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3608.4083999999989</v>
      </c>
      <c r="AT4" s="11">
        <f t="shared" si="6"/>
        <v>0.18177750976201443</v>
      </c>
      <c r="AU4" s="5">
        <f t="shared" si="7"/>
        <v>181.77750976201443</v>
      </c>
    </row>
    <row r="5" spans="1:47" x14ac:dyDescent="0.25">
      <c r="A5" s="1" t="s">
        <v>57</v>
      </c>
      <c r="B5" s="1" t="s">
        <v>58</v>
      </c>
      <c r="C5" s="1" t="s">
        <v>59</v>
      </c>
      <c r="D5" s="1" t="s">
        <v>60</v>
      </c>
      <c r="E5" s="1" t="s">
        <v>63</v>
      </c>
      <c r="F5" s="1" t="s">
        <v>62</v>
      </c>
      <c r="G5" s="1" t="s">
        <v>55</v>
      </c>
      <c r="H5" s="1" t="s">
        <v>56</v>
      </c>
      <c r="I5" s="2">
        <v>160</v>
      </c>
      <c r="J5" s="2">
        <v>39.520000000000003</v>
      </c>
      <c r="K5" s="2">
        <f t="shared" si="0"/>
        <v>2.0799999999999996</v>
      </c>
      <c r="L5" s="2">
        <f t="shared" si="1"/>
        <v>0</v>
      </c>
      <c r="R5" s="7">
        <v>2.0699999999999998</v>
      </c>
      <c r="S5" s="5">
        <v>859.05</v>
      </c>
      <c r="AB5" s="10">
        <v>0.01</v>
      </c>
      <c r="AC5" s="5">
        <v>0.44819999999999999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859.4982</v>
      </c>
      <c r="AT5" s="11">
        <f t="shared" si="6"/>
        <v>4.3298159499056112E-2</v>
      </c>
      <c r="AU5" s="5">
        <f t="shared" si="7"/>
        <v>43.298159499056112</v>
      </c>
    </row>
    <row r="6" spans="1:47" x14ac:dyDescent="0.25">
      <c r="A6" s="1" t="s">
        <v>57</v>
      </c>
      <c r="B6" s="1" t="s">
        <v>58</v>
      </c>
      <c r="C6" s="1" t="s">
        <v>59</v>
      </c>
      <c r="D6" s="1" t="s">
        <v>60</v>
      </c>
      <c r="E6" s="1" t="s">
        <v>64</v>
      </c>
      <c r="F6" s="1" t="s">
        <v>62</v>
      </c>
      <c r="G6" s="1" t="s">
        <v>55</v>
      </c>
      <c r="H6" s="1" t="s">
        <v>56</v>
      </c>
      <c r="I6" s="2">
        <v>160</v>
      </c>
      <c r="J6" s="2">
        <v>39.44</v>
      </c>
      <c r="K6" s="2">
        <f t="shared" si="0"/>
        <v>3.03</v>
      </c>
      <c r="L6" s="2">
        <f t="shared" si="1"/>
        <v>0</v>
      </c>
      <c r="R6" s="7">
        <v>3.03</v>
      </c>
      <c r="S6" s="5">
        <v>1257.45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1257.45</v>
      </c>
      <c r="AT6" s="11">
        <f t="shared" si="6"/>
        <v>6.3345415571653449E-2</v>
      </c>
      <c r="AU6" s="5">
        <f t="shared" si="7"/>
        <v>63.345415571653447</v>
      </c>
    </row>
    <row r="7" spans="1:47" x14ac:dyDescent="0.25">
      <c r="A7" s="1" t="s">
        <v>65</v>
      </c>
      <c r="B7" s="1" t="s">
        <v>58</v>
      </c>
      <c r="C7" s="1" t="s">
        <v>59</v>
      </c>
      <c r="D7" s="1" t="s">
        <v>60</v>
      </c>
      <c r="E7" s="1" t="s">
        <v>53</v>
      </c>
      <c r="F7" s="1" t="s">
        <v>62</v>
      </c>
      <c r="G7" s="1" t="s">
        <v>55</v>
      </c>
      <c r="H7" s="1" t="s">
        <v>56</v>
      </c>
      <c r="I7" s="2">
        <v>80</v>
      </c>
      <c r="J7" s="2">
        <v>39.840000000000003</v>
      </c>
      <c r="K7" s="2">
        <f t="shared" si="0"/>
        <v>36.989999999999995</v>
      </c>
      <c r="L7" s="2">
        <f t="shared" si="1"/>
        <v>2.86</v>
      </c>
      <c r="N7" s="4">
        <v>9.14</v>
      </c>
      <c r="O7" s="5">
        <v>12846.27</v>
      </c>
      <c r="P7" s="6">
        <v>26.66</v>
      </c>
      <c r="Q7" s="5">
        <v>27619.759999999998</v>
      </c>
      <c r="R7" s="7">
        <v>0.01</v>
      </c>
      <c r="S7" s="5">
        <v>4.1500000000000004</v>
      </c>
      <c r="AB7" s="10">
        <v>1.18</v>
      </c>
      <c r="AC7" s="5">
        <v>52.887599999999999</v>
      </c>
      <c r="AL7" s="5" t="str">
        <f t="shared" si="2"/>
        <v/>
      </c>
      <c r="AM7" s="3">
        <v>1.23</v>
      </c>
      <c r="AN7" s="5">
        <f t="shared" si="3"/>
        <v>6596.49</v>
      </c>
      <c r="AP7" s="5" t="str">
        <f t="shared" si="4"/>
        <v/>
      </c>
      <c r="AQ7" s="2">
        <v>1.63</v>
      </c>
      <c r="AS7" s="5">
        <f t="shared" si="5"/>
        <v>40523.067600000002</v>
      </c>
      <c r="AT7" s="11">
        <f t="shared" si="6"/>
        <v>2.0413937392025172</v>
      </c>
      <c r="AU7" s="5">
        <f t="shared" si="7"/>
        <v>2041.3937392025173</v>
      </c>
    </row>
    <row r="8" spans="1:47" x14ac:dyDescent="0.25">
      <c r="A8" s="1" t="s">
        <v>65</v>
      </c>
      <c r="B8" s="1" t="s">
        <v>58</v>
      </c>
      <c r="C8" s="1" t="s">
        <v>59</v>
      </c>
      <c r="D8" s="1" t="s">
        <v>60</v>
      </c>
      <c r="E8" s="1" t="s">
        <v>66</v>
      </c>
      <c r="F8" s="1" t="s">
        <v>62</v>
      </c>
      <c r="G8" s="1" t="s">
        <v>55</v>
      </c>
      <c r="H8" s="1" t="s">
        <v>56</v>
      </c>
      <c r="I8" s="2">
        <v>80</v>
      </c>
      <c r="J8" s="2">
        <v>40.14</v>
      </c>
      <c r="K8" s="2">
        <f t="shared" si="0"/>
        <v>39.54</v>
      </c>
      <c r="L8" s="2">
        <f t="shared" si="1"/>
        <v>0.46</v>
      </c>
      <c r="M8" s="3">
        <v>0.46</v>
      </c>
      <c r="N8" s="4">
        <v>0.1</v>
      </c>
      <c r="O8" s="5">
        <v>140.55000000000001</v>
      </c>
      <c r="P8" s="6">
        <v>29.26</v>
      </c>
      <c r="Q8" s="5">
        <v>30313.360000000001</v>
      </c>
      <c r="R8" s="7">
        <v>9.92</v>
      </c>
      <c r="S8" s="5">
        <v>4116.8</v>
      </c>
      <c r="T8" s="8">
        <v>0.11</v>
      </c>
      <c r="U8" s="5">
        <v>13.695</v>
      </c>
      <c r="AB8" s="10">
        <v>0.15</v>
      </c>
      <c r="AC8" s="5">
        <v>6.7229999999999999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34591.127999999997</v>
      </c>
      <c r="AT8" s="11">
        <f t="shared" si="6"/>
        <v>1.7425658103719888</v>
      </c>
      <c r="AU8" s="5">
        <f t="shared" si="7"/>
        <v>1742.5658103719886</v>
      </c>
    </row>
    <row r="9" spans="1:47" x14ac:dyDescent="0.25">
      <c r="A9" s="1" t="s">
        <v>67</v>
      </c>
      <c r="B9" s="1" t="s">
        <v>50</v>
      </c>
      <c r="C9" s="1" t="s">
        <v>51</v>
      </c>
      <c r="D9" s="1" t="s">
        <v>52</v>
      </c>
      <c r="E9" s="1" t="s">
        <v>68</v>
      </c>
      <c r="F9" s="1" t="s">
        <v>62</v>
      </c>
      <c r="G9" s="1" t="s">
        <v>55</v>
      </c>
      <c r="H9" s="1" t="s">
        <v>56</v>
      </c>
      <c r="I9" s="2">
        <v>141.21</v>
      </c>
      <c r="J9" s="2">
        <v>33.19</v>
      </c>
      <c r="K9" s="2">
        <f t="shared" si="0"/>
        <v>0.01</v>
      </c>
      <c r="L9" s="2">
        <f t="shared" si="1"/>
        <v>0.56999999999999995</v>
      </c>
      <c r="P9" s="6">
        <v>0.01</v>
      </c>
      <c r="Q9" s="5">
        <v>10.36</v>
      </c>
      <c r="AL9" s="5" t="str">
        <f t="shared" si="2"/>
        <v/>
      </c>
      <c r="AM9" s="3">
        <v>0.1</v>
      </c>
      <c r="AN9" s="5">
        <f t="shared" si="3"/>
        <v>536.30000000000007</v>
      </c>
      <c r="AP9" s="5" t="str">
        <f t="shared" si="4"/>
        <v/>
      </c>
      <c r="AQ9" s="2">
        <v>0.47</v>
      </c>
      <c r="AS9" s="5">
        <f t="shared" si="5"/>
        <v>10.36</v>
      </c>
      <c r="AT9" s="11">
        <f t="shared" si="6"/>
        <v>5.2189630229617853E-4</v>
      </c>
      <c r="AU9" s="5">
        <f t="shared" si="7"/>
        <v>0.52189630229617845</v>
      </c>
    </row>
    <row r="10" spans="1:47" x14ac:dyDescent="0.25">
      <c r="A10" s="1" t="s">
        <v>67</v>
      </c>
      <c r="B10" s="1" t="s">
        <v>50</v>
      </c>
      <c r="C10" s="1" t="s">
        <v>51</v>
      </c>
      <c r="D10" s="1" t="s">
        <v>52</v>
      </c>
      <c r="E10" s="1" t="s">
        <v>69</v>
      </c>
      <c r="F10" s="1" t="s">
        <v>62</v>
      </c>
      <c r="G10" s="1" t="s">
        <v>55</v>
      </c>
      <c r="H10" s="1" t="s">
        <v>56</v>
      </c>
      <c r="I10" s="2">
        <v>141.21</v>
      </c>
      <c r="J10" s="2">
        <v>31.22</v>
      </c>
      <c r="K10" s="2">
        <f t="shared" si="0"/>
        <v>27.21</v>
      </c>
      <c r="L10" s="2">
        <f t="shared" si="1"/>
        <v>2.09</v>
      </c>
      <c r="N10" s="4">
        <v>6.04</v>
      </c>
      <c r="O10" s="5">
        <v>8489.2199999999993</v>
      </c>
      <c r="P10" s="6">
        <v>15.74</v>
      </c>
      <c r="Q10" s="5">
        <v>16306.64</v>
      </c>
      <c r="R10" s="7">
        <v>5.43</v>
      </c>
      <c r="S10" s="5">
        <v>2253.4499999999998</v>
      </c>
      <c r="AL10" s="5" t="str">
        <f t="shared" si="2"/>
        <v/>
      </c>
      <c r="AM10" s="3">
        <v>0.76</v>
      </c>
      <c r="AN10" s="5">
        <f t="shared" si="3"/>
        <v>4075.88</v>
      </c>
      <c r="AP10" s="5" t="str">
        <f t="shared" si="4"/>
        <v/>
      </c>
      <c r="AQ10" s="2">
        <v>1.33</v>
      </c>
      <c r="AS10" s="5">
        <f t="shared" si="5"/>
        <v>27049.31</v>
      </c>
      <c r="AT10" s="11">
        <f t="shared" si="6"/>
        <v>1.3626385008362014</v>
      </c>
      <c r="AU10" s="5">
        <f t="shared" si="7"/>
        <v>1362.6385008362013</v>
      </c>
    </row>
    <row r="11" spans="1:47" x14ac:dyDescent="0.25">
      <c r="A11" s="1" t="s">
        <v>67</v>
      </c>
      <c r="B11" s="1" t="s">
        <v>50</v>
      </c>
      <c r="C11" s="1" t="s">
        <v>51</v>
      </c>
      <c r="D11" s="1" t="s">
        <v>52</v>
      </c>
      <c r="E11" s="1" t="s">
        <v>70</v>
      </c>
      <c r="F11" s="1" t="s">
        <v>62</v>
      </c>
      <c r="G11" s="1" t="s">
        <v>55</v>
      </c>
      <c r="H11" s="1" t="s">
        <v>56</v>
      </c>
      <c r="I11" s="2">
        <v>141.21</v>
      </c>
      <c r="J11" s="2">
        <v>40.909999999999997</v>
      </c>
      <c r="K11" s="2">
        <f t="shared" si="0"/>
        <v>28.94</v>
      </c>
      <c r="L11" s="2">
        <f t="shared" si="1"/>
        <v>1.46</v>
      </c>
      <c r="M11" s="3">
        <v>1.46</v>
      </c>
      <c r="P11" s="6">
        <v>5.44</v>
      </c>
      <c r="Q11" s="5">
        <v>5635.84</v>
      </c>
      <c r="R11" s="7">
        <v>22.96</v>
      </c>
      <c r="S11" s="5">
        <v>9528.4</v>
      </c>
      <c r="T11" s="8">
        <v>0.47</v>
      </c>
      <c r="U11" s="5">
        <v>58.514999999999993</v>
      </c>
      <c r="AB11" s="10">
        <v>7.0000000000000007E-2</v>
      </c>
      <c r="AC11" s="5">
        <v>3.1374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15225.892399999999</v>
      </c>
      <c r="AT11" s="11">
        <f t="shared" si="6"/>
        <v>0.76702094041693891</v>
      </c>
      <c r="AU11" s="5">
        <f t="shared" si="7"/>
        <v>767.02094041693886</v>
      </c>
    </row>
    <row r="12" spans="1:47" x14ac:dyDescent="0.25">
      <c r="A12" s="1" t="s">
        <v>71</v>
      </c>
      <c r="B12" s="1" t="s">
        <v>72</v>
      </c>
      <c r="C12" s="1" t="s">
        <v>73</v>
      </c>
      <c r="D12" s="1" t="s">
        <v>52</v>
      </c>
      <c r="E12" s="1" t="s">
        <v>68</v>
      </c>
      <c r="F12" s="1" t="s">
        <v>62</v>
      </c>
      <c r="G12" s="1" t="s">
        <v>55</v>
      </c>
      <c r="H12" s="1" t="s">
        <v>56</v>
      </c>
      <c r="I12" s="2">
        <v>5.92</v>
      </c>
      <c r="J12" s="2">
        <v>3.34</v>
      </c>
      <c r="K12" s="2">
        <f t="shared" si="0"/>
        <v>2.4900000000000002</v>
      </c>
      <c r="L12" s="2">
        <f t="shared" si="1"/>
        <v>0.08</v>
      </c>
      <c r="Z12" s="9">
        <v>0.41</v>
      </c>
      <c r="AA12" s="5">
        <v>20.417999999999999</v>
      </c>
      <c r="AB12" s="10">
        <v>2.08</v>
      </c>
      <c r="AC12" s="5">
        <v>93.2256</v>
      </c>
      <c r="AK12" s="3">
        <v>0.08</v>
      </c>
      <c r="AL12" s="5">
        <f t="shared" si="2"/>
        <v>257.42400000000004</v>
      </c>
      <c r="AN12" s="5" t="str">
        <f t="shared" si="3"/>
        <v/>
      </c>
      <c r="AP12" s="5" t="str">
        <f t="shared" si="4"/>
        <v/>
      </c>
      <c r="AS12" s="5">
        <f t="shared" si="5"/>
        <v>113.64359999999999</v>
      </c>
      <c r="AT12" s="11">
        <f t="shared" si="6"/>
        <v>5.7249203300797288E-3</v>
      </c>
      <c r="AU12" s="5">
        <f t="shared" si="7"/>
        <v>5.7249203300797289</v>
      </c>
    </row>
    <row r="13" spans="1:47" x14ac:dyDescent="0.25">
      <c r="A13" s="1" t="s">
        <v>71</v>
      </c>
      <c r="B13" s="1" t="s">
        <v>72</v>
      </c>
      <c r="C13" s="1" t="s">
        <v>73</v>
      </c>
      <c r="D13" s="1" t="s">
        <v>52</v>
      </c>
      <c r="E13" s="1" t="s">
        <v>69</v>
      </c>
      <c r="F13" s="1" t="s">
        <v>62</v>
      </c>
      <c r="G13" s="1" t="s">
        <v>55</v>
      </c>
      <c r="H13" s="1" t="s">
        <v>56</v>
      </c>
      <c r="I13" s="2">
        <v>5.92</v>
      </c>
      <c r="J13" s="2">
        <v>2.2400000000000002</v>
      </c>
      <c r="K13" s="2">
        <f t="shared" si="0"/>
        <v>2.21</v>
      </c>
      <c r="L13" s="2">
        <f t="shared" si="1"/>
        <v>0.04</v>
      </c>
      <c r="N13" s="4">
        <v>0.04</v>
      </c>
      <c r="O13" s="5">
        <v>56.22</v>
      </c>
      <c r="Z13" s="9">
        <v>1.94</v>
      </c>
      <c r="AA13" s="5">
        <v>96.611999999999995</v>
      </c>
      <c r="AB13" s="10">
        <v>0.23</v>
      </c>
      <c r="AC13" s="5">
        <v>10.3086</v>
      </c>
      <c r="AK13" s="3">
        <v>0.04</v>
      </c>
      <c r="AL13" s="5">
        <f t="shared" si="2"/>
        <v>128.71200000000002</v>
      </c>
      <c r="AN13" s="5" t="str">
        <f t="shared" si="3"/>
        <v/>
      </c>
      <c r="AP13" s="5" t="str">
        <f t="shared" si="4"/>
        <v/>
      </c>
      <c r="AS13" s="5">
        <f t="shared" si="5"/>
        <v>163.14060000000001</v>
      </c>
      <c r="AT13" s="11">
        <f t="shared" si="6"/>
        <v>8.2183857040907284E-3</v>
      </c>
      <c r="AU13" s="5">
        <f t="shared" si="7"/>
        <v>8.2183857040907284</v>
      </c>
    </row>
    <row r="14" spans="1:47" x14ac:dyDescent="0.25">
      <c r="A14" s="1" t="s">
        <v>77</v>
      </c>
      <c r="B14" s="1" t="s">
        <v>78</v>
      </c>
      <c r="C14" s="1" t="s">
        <v>79</v>
      </c>
      <c r="D14" s="1" t="s">
        <v>52</v>
      </c>
      <c r="E14" s="1" t="s">
        <v>68</v>
      </c>
      <c r="F14" s="1" t="s">
        <v>62</v>
      </c>
      <c r="G14" s="1" t="s">
        <v>55</v>
      </c>
      <c r="H14" s="1" t="s">
        <v>56</v>
      </c>
      <c r="I14" s="2">
        <v>12.87</v>
      </c>
      <c r="J14" s="2">
        <v>4.55</v>
      </c>
      <c r="K14" s="2">
        <f t="shared" si="0"/>
        <v>0.12000000000000001</v>
      </c>
      <c r="L14" s="2">
        <f t="shared" si="1"/>
        <v>0.56999999999999995</v>
      </c>
      <c r="N14" s="4">
        <v>0.04</v>
      </c>
      <c r="O14" s="5">
        <v>56.22</v>
      </c>
      <c r="Z14" s="9">
        <v>0.06</v>
      </c>
      <c r="AA14" s="5">
        <v>2.988</v>
      </c>
      <c r="AB14" s="10">
        <v>0.02</v>
      </c>
      <c r="AC14" s="5">
        <v>0.89639999999999997</v>
      </c>
      <c r="AK14" s="3">
        <v>0.12</v>
      </c>
      <c r="AL14" s="5">
        <f t="shared" si="2"/>
        <v>386.13600000000002</v>
      </c>
      <c r="AM14" s="3">
        <v>0.04</v>
      </c>
      <c r="AN14" s="5">
        <f t="shared" si="3"/>
        <v>214.52</v>
      </c>
      <c r="AP14" s="5" t="str">
        <f t="shared" si="4"/>
        <v/>
      </c>
      <c r="AQ14" s="2">
        <v>0.41</v>
      </c>
      <c r="AS14" s="5">
        <f t="shared" si="5"/>
        <v>60.104399999999998</v>
      </c>
      <c r="AT14" s="11">
        <f t="shared" si="6"/>
        <v>3.0278247212095011E-3</v>
      </c>
      <c r="AU14" s="5">
        <f t="shared" si="7"/>
        <v>3.0278247212095009</v>
      </c>
    </row>
    <row r="15" spans="1:47" x14ac:dyDescent="0.25">
      <c r="A15" s="1" t="s">
        <v>77</v>
      </c>
      <c r="B15" s="1" t="s">
        <v>78</v>
      </c>
      <c r="C15" s="1" t="s">
        <v>79</v>
      </c>
      <c r="D15" s="1" t="s">
        <v>52</v>
      </c>
      <c r="E15" s="1" t="s">
        <v>69</v>
      </c>
      <c r="F15" s="1" t="s">
        <v>62</v>
      </c>
      <c r="G15" s="1" t="s">
        <v>55</v>
      </c>
      <c r="H15" s="1" t="s">
        <v>56</v>
      </c>
      <c r="I15" s="2">
        <v>12.87</v>
      </c>
      <c r="J15" s="2">
        <v>7.61</v>
      </c>
      <c r="K15" s="2">
        <f t="shared" si="0"/>
        <v>6.3699999999999992</v>
      </c>
      <c r="L15" s="2">
        <f t="shared" si="1"/>
        <v>1.24</v>
      </c>
      <c r="N15" s="4">
        <v>6.26</v>
      </c>
      <c r="O15" s="5">
        <v>8798.43</v>
      </c>
      <c r="P15" s="6">
        <v>0.01</v>
      </c>
      <c r="Q15" s="5">
        <v>10.36</v>
      </c>
      <c r="Z15" s="9">
        <v>0.09</v>
      </c>
      <c r="AA15" s="5">
        <v>4.4819999999999993</v>
      </c>
      <c r="AB15" s="10">
        <v>0.01</v>
      </c>
      <c r="AC15" s="5">
        <v>0.44819999999999999</v>
      </c>
      <c r="AK15" s="3">
        <v>0.09</v>
      </c>
      <c r="AL15" s="5">
        <f t="shared" si="2"/>
        <v>289.60200000000003</v>
      </c>
      <c r="AM15" s="3">
        <v>0.37</v>
      </c>
      <c r="AN15" s="5">
        <f t="shared" si="3"/>
        <v>1984.31</v>
      </c>
      <c r="AP15" s="5" t="str">
        <f t="shared" si="4"/>
        <v/>
      </c>
      <c r="AQ15" s="2">
        <v>0.78</v>
      </c>
      <c r="AS15" s="5">
        <f t="shared" si="5"/>
        <v>8813.7202000000016</v>
      </c>
      <c r="AT15" s="11">
        <f t="shared" si="6"/>
        <v>0.44400077044914438</v>
      </c>
      <c r="AU15" s="5">
        <f t="shared" si="7"/>
        <v>444.00077044914434</v>
      </c>
    </row>
    <row r="16" spans="1:47" x14ac:dyDescent="0.25">
      <c r="A16" s="1" t="s">
        <v>80</v>
      </c>
      <c r="B16" s="1" t="s">
        <v>72</v>
      </c>
      <c r="C16" s="1" t="s">
        <v>73</v>
      </c>
      <c r="D16" s="1" t="s">
        <v>52</v>
      </c>
      <c r="E16" s="1" t="s">
        <v>74</v>
      </c>
      <c r="F16" s="1" t="s">
        <v>75</v>
      </c>
      <c r="G16" s="1" t="s">
        <v>55</v>
      </c>
      <c r="H16" s="1" t="s">
        <v>56</v>
      </c>
      <c r="I16" s="2">
        <v>1.82</v>
      </c>
      <c r="J16" s="2">
        <v>1.73</v>
      </c>
      <c r="K16" s="2">
        <f t="shared" si="0"/>
        <v>1.73</v>
      </c>
      <c r="L16" s="2">
        <f t="shared" si="1"/>
        <v>0</v>
      </c>
      <c r="P16" s="6">
        <v>0.1</v>
      </c>
      <c r="Q16" s="5">
        <v>103.6</v>
      </c>
      <c r="R16" s="7">
        <v>0.06</v>
      </c>
      <c r="S16" s="5">
        <v>24.9</v>
      </c>
      <c r="Z16" s="9">
        <v>0.93</v>
      </c>
      <c r="AA16" s="5">
        <v>46.314</v>
      </c>
      <c r="AB16" s="10">
        <v>0.64</v>
      </c>
      <c r="AC16" s="5">
        <v>28.684799999999999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203.49879999999999</v>
      </c>
      <c r="AT16" s="11">
        <f t="shared" si="6"/>
        <v>1.0251474058080075E-2</v>
      </c>
      <c r="AU16" s="5">
        <f t="shared" si="7"/>
        <v>10.251474058080076</v>
      </c>
    </row>
    <row r="17" spans="1:47" x14ac:dyDescent="0.25">
      <c r="A17" s="1" t="s">
        <v>80</v>
      </c>
      <c r="B17" s="1" t="s">
        <v>72</v>
      </c>
      <c r="C17" s="1" t="s">
        <v>73</v>
      </c>
      <c r="D17" s="1" t="s">
        <v>52</v>
      </c>
      <c r="E17" s="1" t="s">
        <v>76</v>
      </c>
      <c r="F17" s="1" t="s">
        <v>75</v>
      </c>
      <c r="G17" s="1" t="s">
        <v>55</v>
      </c>
      <c r="H17" s="1" t="s">
        <v>56</v>
      </c>
      <c r="I17" s="2">
        <v>1.82</v>
      </c>
      <c r="J17" s="2">
        <v>0.1</v>
      </c>
      <c r="K17" s="2">
        <f t="shared" si="0"/>
        <v>9.0000000000000011E-2</v>
      </c>
      <c r="L17" s="2">
        <f t="shared" si="1"/>
        <v>0</v>
      </c>
      <c r="P17" s="6">
        <v>7.0000000000000007E-2</v>
      </c>
      <c r="Q17" s="5">
        <v>72.52000000000001</v>
      </c>
      <c r="Z17" s="9">
        <v>0.02</v>
      </c>
      <c r="AA17" s="5">
        <v>0.996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73.516000000000005</v>
      </c>
      <c r="AT17" s="11">
        <f t="shared" si="6"/>
        <v>3.7034487026646585E-3</v>
      </c>
      <c r="AU17" s="5">
        <f t="shared" si="7"/>
        <v>3.7034487026646583</v>
      </c>
    </row>
    <row r="18" spans="1:47" x14ac:dyDescent="0.25">
      <c r="A18" s="1" t="s">
        <v>81</v>
      </c>
      <c r="B18" s="1" t="s">
        <v>78</v>
      </c>
      <c r="C18" s="1" t="s">
        <v>79</v>
      </c>
      <c r="D18" s="1" t="s">
        <v>52</v>
      </c>
      <c r="E18" s="1" t="s">
        <v>74</v>
      </c>
      <c r="F18" s="1" t="s">
        <v>75</v>
      </c>
      <c r="G18" s="1" t="s">
        <v>55</v>
      </c>
      <c r="H18" s="1" t="s">
        <v>56</v>
      </c>
      <c r="I18" s="2">
        <v>117.93</v>
      </c>
      <c r="J18" s="2">
        <v>37.549999999999997</v>
      </c>
      <c r="K18" s="2">
        <f t="shared" si="0"/>
        <v>12.41</v>
      </c>
      <c r="L18" s="2">
        <f t="shared" si="1"/>
        <v>0</v>
      </c>
      <c r="P18" s="6">
        <v>3.21</v>
      </c>
      <c r="Q18" s="5">
        <v>3325.56</v>
      </c>
      <c r="R18" s="7">
        <v>7.41</v>
      </c>
      <c r="S18" s="5">
        <v>3075.15</v>
      </c>
      <c r="T18" s="8">
        <v>1.02</v>
      </c>
      <c r="U18" s="5">
        <v>126.99</v>
      </c>
      <c r="Z18" s="9">
        <v>0.65</v>
      </c>
      <c r="AA18" s="5">
        <v>32.369999999999997</v>
      </c>
      <c r="AB18" s="10">
        <v>0.12</v>
      </c>
      <c r="AC18" s="5">
        <v>5.3784000000000001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6565.4483999999993</v>
      </c>
      <c r="AT18" s="11">
        <f t="shared" si="6"/>
        <v>0.33074162576026656</v>
      </c>
      <c r="AU18" s="5">
        <f t="shared" si="7"/>
        <v>330.74162576026652</v>
      </c>
    </row>
    <row r="19" spans="1:47" x14ac:dyDescent="0.25">
      <c r="A19" s="1" t="s">
        <v>81</v>
      </c>
      <c r="B19" s="1" t="s">
        <v>78</v>
      </c>
      <c r="C19" s="1" t="s">
        <v>79</v>
      </c>
      <c r="D19" s="1" t="s">
        <v>52</v>
      </c>
      <c r="E19" s="1" t="s">
        <v>76</v>
      </c>
      <c r="F19" s="1" t="s">
        <v>75</v>
      </c>
      <c r="G19" s="1" t="s">
        <v>55</v>
      </c>
      <c r="H19" s="1" t="s">
        <v>56</v>
      </c>
      <c r="I19" s="2">
        <v>117.93</v>
      </c>
      <c r="J19" s="2">
        <v>39.14</v>
      </c>
      <c r="K19" s="2">
        <f t="shared" si="0"/>
        <v>39.14</v>
      </c>
      <c r="L19" s="2">
        <f t="shared" si="1"/>
        <v>0</v>
      </c>
      <c r="N19" s="4">
        <v>11.23</v>
      </c>
      <c r="O19" s="5">
        <v>15783.764999999999</v>
      </c>
      <c r="P19" s="6">
        <v>21.25</v>
      </c>
      <c r="Q19" s="5">
        <v>22015</v>
      </c>
      <c r="R19" s="7">
        <v>6.66</v>
      </c>
      <c r="S19" s="5">
        <v>2763.9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40562.665000000001</v>
      </c>
      <c r="AT19" s="11">
        <f t="shared" si="6"/>
        <v>2.0433885014265076</v>
      </c>
      <c r="AU19" s="5">
        <f t="shared" si="7"/>
        <v>2043.3885014265077</v>
      </c>
    </row>
    <row r="20" spans="1:47" x14ac:dyDescent="0.25">
      <c r="A20" s="1" t="s">
        <v>81</v>
      </c>
      <c r="B20" s="1" t="s">
        <v>78</v>
      </c>
      <c r="C20" s="1" t="s">
        <v>79</v>
      </c>
      <c r="D20" s="1" t="s">
        <v>52</v>
      </c>
      <c r="E20" s="1" t="s">
        <v>64</v>
      </c>
      <c r="F20" s="1" t="s">
        <v>75</v>
      </c>
      <c r="G20" s="1" t="s">
        <v>55</v>
      </c>
      <c r="H20" s="1" t="s">
        <v>56</v>
      </c>
      <c r="I20" s="2">
        <v>117.93</v>
      </c>
      <c r="J20" s="2">
        <v>37.6</v>
      </c>
      <c r="K20" s="2">
        <f t="shared" si="0"/>
        <v>37.6</v>
      </c>
      <c r="L20" s="2">
        <f t="shared" si="1"/>
        <v>0</v>
      </c>
      <c r="N20" s="4">
        <v>5.74</v>
      </c>
      <c r="O20" s="5">
        <v>8067.5700000000006</v>
      </c>
      <c r="P20" s="6">
        <v>29.58</v>
      </c>
      <c r="Q20" s="5">
        <v>30644.880000000001</v>
      </c>
      <c r="R20" s="7">
        <v>2.1800000000000002</v>
      </c>
      <c r="S20" s="5">
        <v>904.7</v>
      </c>
      <c r="AB20" s="10">
        <v>0.1</v>
      </c>
      <c r="AC20" s="5">
        <v>4.4820000000000002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5"/>
        <v>39621.632000000005</v>
      </c>
      <c r="AT20" s="11">
        <f t="shared" si="6"/>
        <v>1.9959829374266356</v>
      </c>
      <c r="AU20" s="5">
        <f t="shared" si="7"/>
        <v>1995.9829374266355</v>
      </c>
    </row>
    <row r="21" spans="1:47" x14ac:dyDescent="0.25">
      <c r="A21" s="1" t="s">
        <v>82</v>
      </c>
      <c r="B21" s="1" t="s">
        <v>83</v>
      </c>
      <c r="C21" s="1" t="s">
        <v>84</v>
      </c>
      <c r="D21" s="1" t="s">
        <v>85</v>
      </c>
      <c r="E21" s="1" t="s">
        <v>76</v>
      </c>
      <c r="F21" s="1" t="s">
        <v>86</v>
      </c>
      <c r="G21" s="1" t="s">
        <v>55</v>
      </c>
      <c r="H21" s="1" t="s">
        <v>56</v>
      </c>
      <c r="I21" s="2">
        <v>39.36</v>
      </c>
      <c r="J21" s="2">
        <v>20.059999999999999</v>
      </c>
      <c r="K21" s="2">
        <f t="shared" si="0"/>
        <v>20.060000000000002</v>
      </c>
      <c r="L21" s="2">
        <f t="shared" si="1"/>
        <v>0</v>
      </c>
      <c r="N21" s="4">
        <v>6.83</v>
      </c>
      <c r="O21" s="5">
        <v>11999.456249999999</v>
      </c>
      <c r="P21" s="6">
        <v>13.23</v>
      </c>
      <c r="Q21" s="5">
        <v>17132.849999999999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5"/>
        <v>29132.306249999998</v>
      </c>
      <c r="AT21" s="11">
        <f t="shared" si="6"/>
        <v>1.4675717093856031</v>
      </c>
      <c r="AU21" s="5">
        <f t="shared" si="7"/>
        <v>1467.5717093856033</v>
      </c>
    </row>
    <row r="22" spans="1:47" x14ac:dyDescent="0.25">
      <c r="A22" s="1" t="s">
        <v>82</v>
      </c>
      <c r="B22" s="1" t="s">
        <v>83</v>
      </c>
      <c r="C22" s="1" t="s">
        <v>84</v>
      </c>
      <c r="D22" s="1" t="s">
        <v>85</v>
      </c>
      <c r="E22" s="1" t="s">
        <v>64</v>
      </c>
      <c r="F22" s="1" t="s">
        <v>86</v>
      </c>
      <c r="G22" s="1" t="s">
        <v>55</v>
      </c>
      <c r="H22" s="1" t="s">
        <v>56</v>
      </c>
      <c r="I22" s="2">
        <v>39.36</v>
      </c>
      <c r="J22" s="2">
        <v>17.66</v>
      </c>
      <c r="K22" s="2">
        <f t="shared" si="0"/>
        <v>17.659999999999997</v>
      </c>
      <c r="L22" s="2">
        <f t="shared" si="1"/>
        <v>0</v>
      </c>
      <c r="P22" s="6">
        <v>6.83</v>
      </c>
      <c r="Q22" s="5">
        <v>7795.9</v>
      </c>
      <c r="R22" s="7">
        <v>10.79</v>
      </c>
      <c r="S22" s="5">
        <v>4837.8625000000002</v>
      </c>
      <c r="AB22" s="10">
        <v>0.04</v>
      </c>
      <c r="AC22" s="5">
        <v>1.7927999999999999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5"/>
        <v>12635.5553</v>
      </c>
      <c r="AT22" s="11">
        <f t="shared" si="6"/>
        <v>0.63652988306263325</v>
      </c>
      <c r="AU22" s="5">
        <f t="shared" si="7"/>
        <v>636.5298830626333</v>
      </c>
    </row>
    <row r="23" spans="1:47" x14ac:dyDescent="0.25">
      <c r="A23" s="1" t="s">
        <v>87</v>
      </c>
      <c r="B23" s="1" t="s">
        <v>88</v>
      </c>
      <c r="C23" s="1" t="s">
        <v>89</v>
      </c>
      <c r="D23" s="1" t="s">
        <v>52</v>
      </c>
      <c r="E23" s="1" t="s">
        <v>76</v>
      </c>
      <c r="F23" s="1" t="s">
        <v>86</v>
      </c>
      <c r="G23" s="1" t="s">
        <v>55</v>
      </c>
      <c r="H23" s="1" t="s">
        <v>56</v>
      </c>
      <c r="I23" s="2">
        <v>113.01</v>
      </c>
      <c r="J23" s="2">
        <v>19.07</v>
      </c>
      <c r="K23" s="2">
        <f t="shared" si="0"/>
        <v>18.080000000000002</v>
      </c>
      <c r="L23" s="2">
        <f t="shared" si="1"/>
        <v>0</v>
      </c>
      <c r="N23" s="4">
        <v>1.05</v>
      </c>
      <c r="O23" s="5">
        <v>1844.71875</v>
      </c>
      <c r="P23" s="6">
        <v>12.63</v>
      </c>
      <c r="Q23" s="5">
        <v>16355.85</v>
      </c>
      <c r="R23" s="7">
        <v>4.4000000000000004</v>
      </c>
      <c r="S23" s="5">
        <v>2282.5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5"/>
        <v>20483.068749999999</v>
      </c>
      <c r="AT23" s="11">
        <f t="shared" si="6"/>
        <v>1.0318569343922208</v>
      </c>
      <c r="AU23" s="5">
        <f t="shared" si="7"/>
        <v>1031.8569343922209</v>
      </c>
    </row>
    <row r="24" spans="1:47" x14ac:dyDescent="0.25">
      <c r="A24" s="1" t="s">
        <v>87</v>
      </c>
      <c r="B24" s="1" t="s">
        <v>88</v>
      </c>
      <c r="C24" s="1" t="s">
        <v>89</v>
      </c>
      <c r="D24" s="1" t="s">
        <v>52</v>
      </c>
      <c r="E24" s="1" t="s">
        <v>64</v>
      </c>
      <c r="F24" s="1" t="s">
        <v>86</v>
      </c>
      <c r="G24" s="1" t="s">
        <v>55</v>
      </c>
      <c r="H24" s="1" t="s">
        <v>56</v>
      </c>
      <c r="I24" s="2">
        <v>113.01</v>
      </c>
      <c r="J24" s="2">
        <v>19.579999999999998</v>
      </c>
      <c r="K24" s="2">
        <f t="shared" si="0"/>
        <v>4.58</v>
      </c>
      <c r="L24" s="2">
        <f t="shared" si="1"/>
        <v>0</v>
      </c>
      <c r="P24" s="6">
        <v>2.91</v>
      </c>
      <c r="Q24" s="5">
        <v>3739.96</v>
      </c>
      <c r="R24" s="7">
        <v>1.67</v>
      </c>
      <c r="S24" s="5">
        <v>791.61249999999995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5"/>
        <v>4531.5725000000002</v>
      </c>
      <c r="AT24" s="11">
        <f t="shared" si="6"/>
        <v>0.22828290843021712</v>
      </c>
      <c r="AU24" s="5">
        <f t="shared" si="7"/>
        <v>228.28290843021713</v>
      </c>
    </row>
    <row r="25" spans="1:47" x14ac:dyDescent="0.25">
      <c r="A25" s="1" t="s">
        <v>87</v>
      </c>
      <c r="B25" s="1" t="s">
        <v>88</v>
      </c>
      <c r="C25" s="1" t="s">
        <v>89</v>
      </c>
      <c r="D25" s="1" t="s">
        <v>52</v>
      </c>
      <c r="E25" s="1" t="s">
        <v>63</v>
      </c>
      <c r="F25" s="1" t="s">
        <v>86</v>
      </c>
      <c r="G25" s="1" t="s">
        <v>55</v>
      </c>
      <c r="H25" s="1" t="s">
        <v>56</v>
      </c>
      <c r="I25" s="2">
        <v>113.01</v>
      </c>
      <c r="J25" s="2">
        <v>39.090000000000003</v>
      </c>
      <c r="K25" s="2">
        <f t="shared" si="0"/>
        <v>2.8600000000000003</v>
      </c>
      <c r="L25" s="2">
        <f t="shared" si="1"/>
        <v>0</v>
      </c>
      <c r="R25" s="7">
        <v>2.68</v>
      </c>
      <c r="S25" s="5">
        <v>1390.25</v>
      </c>
      <c r="T25" s="8">
        <v>0.18</v>
      </c>
      <c r="U25" s="5">
        <v>28.012499999999999</v>
      </c>
      <c r="AL25" s="5" t="str">
        <f t="shared" si="2"/>
        <v/>
      </c>
      <c r="AN25" s="5" t="str">
        <f t="shared" si="3"/>
        <v/>
      </c>
      <c r="AP25" s="5" t="str">
        <f t="shared" si="4"/>
        <v/>
      </c>
      <c r="AS25" s="5">
        <f t="shared" si="5"/>
        <v>1418.2625</v>
      </c>
      <c r="AT25" s="11">
        <f t="shared" si="6"/>
        <v>7.1446520698391303E-2</v>
      </c>
      <c r="AU25" s="5">
        <f t="shared" si="7"/>
        <v>71.446520698391311</v>
      </c>
    </row>
    <row r="26" spans="1:47" x14ac:dyDescent="0.25">
      <c r="A26" s="1" t="s">
        <v>90</v>
      </c>
      <c r="B26" s="1" t="s">
        <v>91</v>
      </c>
      <c r="C26" s="1" t="s">
        <v>92</v>
      </c>
      <c r="D26" s="1" t="s">
        <v>93</v>
      </c>
      <c r="E26" s="1" t="s">
        <v>94</v>
      </c>
      <c r="F26" s="1" t="s">
        <v>86</v>
      </c>
      <c r="G26" s="1" t="s">
        <v>55</v>
      </c>
      <c r="H26" s="1" t="s">
        <v>56</v>
      </c>
      <c r="I26" s="2">
        <v>74.930000000000007</v>
      </c>
      <c r="J26" s="2">
        <v>35.28</v>
      </c>
      <c r="K26" s="2">
        <f t="shared" si="0"/>
        <v>3.3000000000000003</v>
      </c>
      <c r="L26" s="2">
        <f t="shared" si="1"/>
        <v>0</v>
      </c>
      <c r="N26" s="4">
        <v>2.4700000000000002</v>
      </c>
      <c r="O26" s="5">
        <v>3471.585</v>
      </c>
      <c r="P26" s="6">
        <v>0.83</v>
      </c>
      <c r="Q26" s="5">
        <v>859.88</v>
      </c>
      <c r="AL26" s="5" t="str">
        <f t="shared" si="2"/>
        <v/>
      </c>
      <c r="AN26" s="5" t="str">
        <f t="shared" si="3"/>
        <v/>
      </c>
      <c r="AP26" s="5" t="str">
        <f t="shared" si="4"/>
        <v/>
      </c>
      <c r="AS26" s="5">
        <f t="shared" si="5"/>
        <v>4331.4650000000001</v>
      </c>
      <c r="AT26" s="11">
        <f t="shared" si="6"/>
        <v>0.21820227480939353</v>
      </c>
      <c r="AU26" s="5">
        <f t="shared" si="7"/>
        <v>218.20227480939354</v>
      </c>
    </row>
    <row r="27" spans="1:47" x14ac:dyDescent="0.25">
      <c r="A27" s="1" t="s">
        <v>90</v>
      </c>
      <c r="B27" s="1" t="s">
        <v>91</v>
      </c>
      <c r="C27" s="1" t="s">
        <v>92</v>
      </c>
      <c r="D27" s="1" t="s">
        <v>93</v>
      </c>
      <c r="E27" s="1" t="s">
        <v>95</v>
      </c>
      <c r="F27" s="1" t="s">
        <v>86</v>
      </c>
      <c r="G27" s="1" t="s">
        <v>55</v>
      </c>
      <c r="H27" s="1" t="s">
        <v>56</v>
      </c>
      <c r="I27" s="2">
        <v>74.930000000000007</v>
      </c>
      <c r="J27" s="2">
        <v>38.67</v>
      </c>
      <c r="K27" s="2">
        <f t="shared" si="0"/>
        <v>6.75</v>
      </c>
      <c r="L27" s="2">
        <f t="shared" si="1"/>
        <v>0</v>
      </c>
      <c r="N27" s="4">
        <v>2.19</v>
      </c>
      <c r="O27" s="5">
        <v>3078.0450000000001</v>
      </c>
      <c r="P27" s="6">
        <v>2.88</v>
      </c>
      <c r="Q27" s="5">
        <v>2983.68</v>
      </c>
      <c r="R27" s="7">
        <v>1.68</v>
      </c>
      <c r="S27" s="5">
        <v>697.19999999999993</v>
      </c>
      <c r="AL27" s="5" t="str">
        <f t="shared" si="2"/>
        <v/>
      </c>
      <c r="AN27" s="5" t="str">
        <f t="shared" si="3"/>
        <v/>
      </c>
      <c r="AP27" s="5" t="str">
        <f t="shared" si="4"/>
        <v/>
      </c>
      <c r="AS27" s="5">
        <f t="shared" si="5"/>
        <v>6758.9250000000002</v>
      </c>
      <c r="AT27" s="11">
        <f t="shared" si="6"/>
        <v>0.34048822055957517</v>
      </c>
      <c r="AU27" s="5">
        <f t="shared" si="7"/>
        <v>340.48822055957521</v>
      </c>
    </row>
    <row r="28" spans="1:47" x14ac:dyDescent="0.25">
      <c r="A28" s="1" t="s">
        <v>96</v>
      </c>
      <c r="B28" s="1" t="s">
        <v>97</v>
      </c>
      <c r="C28" s="1" t="s">
        <v>98</v>
      </c>
      <c r="D28" s="1" t="s">
        <v>52</v>
      </c>
      <c r="E28" s="1" t="s">
        <v>99</v>
      </c>
      <c r="F28" s="1" t="s">
        <v>86</v>
      </c>
      <c r="G28" s="1" t="s">
        <v>55</v>
      </c>
      <c r="H28" s="1" t="s">
        <v>56</v>
      </c>
      <c r="I28" s="2">
        <v>70.7</v>
      </c>
      <c r="J28" s="2">
        <v>36.17</v>
      </c>
      <c r="K28" s="2">
        <f t="shared" si="0"/>
        <v>33.86</v>
      </c>
      <c r="L28" s="2">
        <f t="shared" si="1"/>
        <v>0</v>
      </c>
      <c r="N28" s="4">
        <v>16.87</v>
      </c>
      <c r="O28" s="5">
        <v>23710.785</v>
      </c>
      <c r="P28" s="6">
        <v>16.93</v>
      </c>
      <c r="Q28" s="5">
        <v>18969.16</v>
      </c>
      <c r="R28" s="7">
        <v>0.06</v>
      </c>
      <c r="S28" s="5">
        <v>24.9</v>
      </c>
      <c r="AL28" s="5" t="str">
        <f t="shared" si="2"/>
        <v/>
      </c>
      <c r="AN28" s="5" t="str">
        <f t="shared" si="3"/>
        <v/>
      </c>
      <c r="AP28" s="5" t="str">
        <f t="shared" si="4"/>
        <v/>
      </c>
      <c r="AS28" s="5">
        <f t="shared" si="5"/>
        <v>42704.845000000001</v>
      </c>
      <c r="AT28" s="11">
        <f t="shared" si="6"/>
        <v>2.1513031559489812</v>
      </c>
      <c r="AU28" s="5">
        <f t="shared" si="7"/>
        <v>2151.3031559489814</v>
      </c>
    </row>
    <row r="29" spans="1:47" x14ac:dyDescent="0.25">
      <c r="A29" s="1" t="s">
        <v>96</v>
      </c>
      <c r="B29" s="1" t="s">
        <v>97</v>
      </c>
      <c r="C29" s="1" t="s">
        <v>98</v>
      </c>
      <c r="D29" s="1" t="s">
        <v>52</v>
      </c>
      <c r="E29" s="1" t="s">
        <v>74</v>
      </c>
      <c r="F29" s="1" t="s">
        <v>86</v>
      </c>
      <c r="G29" s="1" t="s">
        <v>55</v>
      </c>
      <c r="H29" s="1" t="s">
        <v>56</v>
      </c>
      <c r="I29" s="2">
        <v>70.7</v>
      </c>
      <c r="J29" s="2">
        <v>32.43</v>
      </c>
      <c r="K29" s="2">
        <f t="shared" si="0"/>
        <v>31.820000000000007</v>
      </c>
      <c r="L29" s="2">
        <f t="shared" si="1"/>
        <v>0.61</v>
      </c>
      <c r="N29" s="4">
        <v>15.15</v>
      </c>
      <c r="O29" s="5">
        <v>26244.19875</v>
      </c>
      <c r="P29" s="6">
        <v>14.05</v>
      </c>
      <c r="Q29" s="5">
        <v>17337.46</v>
      </c>
      <c r="R29" s="7">
        <v>0.85</v>
      </c>
      <c r="S29" s="5">
        <v>440.9375</v>
      </c>
      <c r="Z29" s="9">
        <v>1.1000000000000001</v>
      </c>
      <c r="AA29" s="5">
        <v>66.48299999999999</v>
      </c>
      <c r="AB29" s="10">
        <v>0.66999999999999993</v>
      </c>
      <c r="AC29" s="5">
        <v>36.752399999999987</v>
      </c>
      <c r="AL29" s="5" t="str">
        <f t="shared" si="2"/>
        <v/>
      </c>
      <c r="AM29" s="3">
        <v>0.26</v>
      </c>
      <c r="AN29" s="5">
        <f t="shared" si="3"/>
        <v>1394.38</v>
      </c>
      <c r="AP29" s="5" t="str">
        <f t="shared" si="4"/>
        <v/>
      </c>
      <c r="AQ29" s="2">
        <v>0.35</v>
      </c>
      <c r="AS29" s="5">
        <f t="shared" si="5"/>
        <v>44125.83165</v>
      </c>
      <c r="AT29" s="11">
        <f t="shared" si="6"/>
        <v>2.2228869086755485</v>
      </c>
      <c r="AU29" s="5">
        <f t="shared" si="7"/>
        <v>2222.8869086755485</v>
      </c>
    </row>
    <row r="30" spans="1:47" x14ac:dyDescent="0.25">
      <c r="A30" s="1" t="s">
        <v>100</v>
      </c>
      <c r="B30" s="1" t="s">
        <v>101</v>
      </c>
      <c r="C30" s="1" t="s">
        <v>98</v>
      </c>
      <c r="D30" s="1" t="s">
        <v>52</v>
      </c>
      <c r="E30" s="1" t="s">
        <v>74</v>
      </c>
      <c r="F30" s="1" t="s">
        <v>86</v>
      </c>
      <c r="G30" s="1" t="s">
        <v>55</v>
      </c>
      <c r="H30" s="1" t="s">
        <v>56</v>
      </c>
      <c r="I30" s="2">
        <v>7.3</v>
      </c>
      <c r="J30" s="2">
        <v>6.85</v>
      </c>
      <c r="K30" s="2">
        <f t="shared" si="0"/>
        <v>6.85</v>
      </c>
      <c r="L30" s="2">
        <f t="shared" si="1"/>
        <v>0</v>
      </c>
      <c r="P30" s="6">
        <v>1.33</v>
      </c>
      <c r="Q30" s="5">
        <v>1582.49</v>
      </c>
      <c r="Z30" s="9">
        <v>2.25</v>
      </c>
      <c r="AA30" s="5">
        <v>118.89749999999999</v>
      </c>
      <c r="AB30" s="10">
        <v>3.27</v>
      </c>
      <c r="AC30" s="5">
        <v>150.48314999999999</v>
      </c>
      <c r="AL30" s="5" t="str">
        <f t="shared" si="2"/>
        <v/>
      </c>
      <c r="AN30" s="5" t="str">
        <f t="shared" si="3"/>
        <v/>
      </c>
      <c r="AP30" s="5" t="str">
        <f t="shared" si="4"/>
        <v/>
      </c>
      <c r="AS30" s="5">
        <f t="shared" si="5"/>
        <v>1851.8706500000001</v>
      </c>
      <c r="AT30" s="11">
        <f t="shared" si="6"/>
        <v>9.3290004301720145E-2</v>
      </c>
      <c r="AU30" s="5">
        <f t="shared" si="7"/>
        <v>93.290004301720145</v>
      </c>
    </row>
    <row r="31" spans="1:47" x14ac:dyDescent="0.25">
      <c r="A31" s="1" t="s">
        <v>102</v>
      </c>
      <c r="B31" s="1" t="s">
        <v>97</v>
      </c>
      <c r="C31" s="1" t="s">
        <v>98</v>
      </c>
      <c r="D31" s="1" t="s">
        <v>52</v>
      </c>
      <c r="E31" s="1" t="s">
        <v>99</v>
      </c>
      <c r="F31" s="1" t="s">
        <v>86</v>
      </c>
      <c r="G31" s="1" t="s">
        <v>55</v>
      </c>
      <c r="H31" s="1" t="s">
        <v>56</v>
      </c>
      <c r="I31" s="2">
        <v>2</v>
      </c>
      <c r="J31" s="2">
        <v>2.0299999999999998</v>
      </c>
      <c r="K31" s="2">
        <f t="shared" si="0"/>
        <v>1.99</v>
      </c>
      <c r="L31" s="2">
        <f t="shared" si="1"/>
        <v>0</v>
      </c>
      <c r="P31" s="6">
        <v>1.23</v>
      </c>
      <c r="Q31" s="5">
        <v>1274.28</v>
      </c>
      <c r="R31" s="7">
        <v>0.76</v>
      </c>
      <c r="S31" s="5">
        <v>315.39999999999998</v>
      </c>
      <c r="AL31" s="5" t="str">
        <f t="shared" si="2"/>
        <v/>
      </c>
      <c r="AN31" s="5" t="str">
        <f t="shared" si="3"/>
        <v/>
      </c>
      <c r="AP31" s="5" t="str">
        <f t="shared" si="4"/>
        <v/>
      </c>
      <c r="AS31" s="5">
        <f t="shared" si="5"/>
        <v>1589.6799999999998</v>
      </c>
      <c r="AT31" s="11">
        <f t="shared" si="6"/>
        <v>8.0081864269709355E-2</v>
      </c>
      <c r="AU31" s="5">
        <f t="shared" si="7"/>
        <v>80.081864269709357</v>
      </c>
    </row>
    <row r="32" spans="1:47" x14ac:dyDescent="0.25">
      <c r="A32" s="1" t="s">
        <v>103</v>
      </c>
      <c r="B32" s="1" t="s">
        <v>97</v>
      </c>
      <c r="C32" s="1" t="s">
        <v>98</v>
      </c>
      <c r="D32" s="1" t="s">
        <v>52</v>
      </c>
      <c r="E32" s="1" t="s">
        <v>68</v>
      </c>
      <c r="F32" s="1" t="s">
        <v>104</v>
      </c>
      <c r="G32" s="1" t="s">
        <v>55</v>
      </c>
      <c r="H32" s="1" t="s">
        <v>56</v>
      </c>
      <c r="I32" s="2">
        <v>72</v>
      </c>
      <c r="J32" s="2">
        <v>39.78</v>
      </c>
      <c r="K32" s="2">
        <f t="shared" ref="K32:K61" si="8">SUM(N32,P32,R32,T32,V32,X32,Z32,AB32,AE32,AG32,AI32)</f>
        <v>36.630000000000003</v>
      </c>
      <c r="L32" s="2">
        <f t="shared" ref="L32:L61" si="9">SUM(M32,AD32,AK32,AM32,AO32,AQ32,AR32)</f>
        <v>3.15</v>
      </c>
      <c r="N32" s="4">
        <v>13.72</v>
      </c>
      <c r="O32" s="5">
        <v>28686.255000000001</v>
      </c>
      <c r="P32" s="6">
        <v>20.38</v>
      </c>
      <c r="Q32" s="5">
        <v>33280.450900000003</v>
      </c>
      <c r="R32" s="7">
        <v>2.5299999999999998</v>
      </c>
      <c r="S32" s="5">
        <v>1612.2750000000001</v>
      </c>
      <c r="AL32" s="5" t="str">
        <f t="shared" si="2"/>
        <v/>
      </c>
      <c r="AM32" s="3">
        <v>1.26</v>
      </c>
      <c r="AN32" s="5">
        <f t="shared" si="3"/>
        <v>6757.38</v>
      </c>
      <c r="AP32" s="5" t="str">
        <f t="shared" si="4"/>
        <v/>
      </c>
      <c r="AQ32" s="2">
        <v>1.89</v>
      </c>
      <c r="AS32" s="5">
        <f t="shared" ref="AS32:AS61" si="10">SUM(O32,Q32,S32,U32,W32,Y32,AA32,AC32,AF32,AH32,AJ32)</f>
        <v>63578.980900000002</v>
      </c>
      <c r="AT32" s="11">
        <f t="shared" si="6"/>
        <v>3.2028605246592048</v>
      </c>
      <c r="AU32" s="5">
        <f t="shared" si="7"/>
        <v>3202.8605246592047</v>
      </c>
    </row>
    <row r="33" spans="1:47" x14ac:dyDescent="0.25">
      <c r="A33" s="1" t="s">
        <v>103</v>
      </c>
      <c r="B33" s="1" t="s">
        <v>97</v>
      </c>
      <c r="C33" s="1" t="s">
        <v>98</v>
      </c>
      <c r="D33" s="1" t="s">
        <v>52</v>
      </c>
      <c r="E33" s="1" t="s">
        <v>105</v>
      </c>
      <c r="F33" s="1" t="s">
        <v>104</v>
      </c>
      <c r="G33" s="1" t="s">
        <v>55</v>
      </c>
      <c r="H33" s="1" t="s">
        <v>56</v>
      </c>
      <c r="I33" s="2">
        <v>72</v>
      </c>
      <c r="J33" s="2">
        <v>32.270000000000003</v>
      </c>
      <c r="K33" s="2">
        <f t="shared" si="8"/>
        <v>29.67</v>
      </c>
      <c r="L33" s="2">
        <f t="shared" si="9"/>
        <v>2.5499999999999998</v>
      </c>
      <c r="N33" s="4">
        <v>11.93</v>
      </c>
      <c r="O33" s="5">
        <v>33296.294999999998</v>
      </c>
      <c r="P33" s="6">
        <v>16.3</v>
      </c>
      <c r="Q33" s="5">
        <v>31877.72</v>
      </c>
      <c r="R33" s="7">
        <v>1.0900000000000001</v>
      </c>
      <c r="S33" s="5">
        <v>881.875</v>
      </c>
      <c r="AB33" s="10">
        <v>0.35</v>
      </c>
      <c r="AC33" s="5">
        <v>23.64255</v>
      </c>
      <c r="AL33" s="5" t="str">
        <f t="shared" si="2"/>
        <v/>
      </c>
      <c r="AM33" s="3">
        <v>0.91999999999999993</v>
      </c>
      <c r="AN33" s="5">
        <f t="shared" si="3"/>
        <v>4933.96</v>
      </c>
      <c r="AP33" s="5" t="str">
        <f t="shared" si="4"/>
        <v/>
      </c>
      <c r="AQ33" s="2">
        <v>1.63</v>
      </c>
      <c r="AS33" s="5">
        <f t="shared" si="10"/>
        <v>66079.532550000004</v>
      </c>
      <c r="AT33" s="11">
        <f t="shared" si="6"/>
        <v>3.3288285420178547</v>
      </c>
      <c r="AU33" s="5">
        <f t="shared" si="7"/>
        <v>3328.8285420178545</v>
      </c>
    </row>
    <row r="34" spans="1:47" x14ac:dyDescent="0.25">
      <c r="A34" s="1" t="s">
        <v>106</v>
      </c>
      <c r="B34" s="1" t="s">
        <v>97</v>
      </c>
      <c r="C34" s="1" t="s">
        <v>98</v>
      </c>
      <c r="D34" s="1" t="s">
        <v>52</v>
      </c>
      <c r="E34" s="1" t="s">
        <v>105</v>
      </c>
      <c r="F34" s="1" t="s">
        <v>104</v>
      </c>
      <c r="G34" s="1" t="s">
        <v>55</v>
      </c>
      <c r="H34" s="1" t="s">
        <v>56</v>
      </c>
      <c r="I34" s="2">
        <v>8</v>
      </c>
      <c r="J34" s="2">
        <v>7.89</v>
      </c>
      <c r="K34" s="2">
        <f t="shared" si="8"/>
        <v>7.87</v>
      </c>
      <c r="L34" s="2">
        <f t="shared" si="9"/>
        <v>0</v>
      </c>
      <c r="P34" s="6">
        <v>3</v>
      </c>
      <c r="Q34" s="5">
        <v>3830.61</v>
      </c>
      <c r="R34" s="7">
        <v>4.46</v>
      </c>
      <c r="S34" s="5">
        <v>2320.8874999999998</v>
      </c>
      <c r="AB34" s="10">
        <v>0.41</v>
      </c>
      <c r="AC34" s="5">
        <v>25.9956</v>
      </c>
      <c r="AL34" s="5" t="str">
        <f t="shared" si="2"/>
        <v/>
      </c>
      <c r="AN34" s="5" t="str">
        <f t="shared" si="3"/>
        <v/>
      </c>
      <c r="AP34" s="5" t="str">
        <f t="shared" si="4"/>
        <v/>
      </c>
      <c r="AS34" s="5">
        <f t="shared" si="10"/>
        <v>6177.4930999999997</v>
      </c>
      <c r="AT34" s="11">
        <f t="shared" si="6"/>
        <v>0.31119795428090319</v>
      </c>
      <c r="AU34" s="5">
        <f t="shared" si="7"/>
        <v>311.19795428090322</v>
      </c>
    </row>
    <row r="35" spans="1:47" x14ac:dyDescent="0.25">
      <c r="A35" s="1" t="s">
        <v>107</v>
      </c>
      <c r="B35" s="1" t="s">
        <v>83</v>
      </c>
      <c r="C35" s="1" t="s">
        <v>84</v>
      </c>
      <c r="D35" s="1" t="s">
        <v>85</v>
      </c>
      <c r="E35" s="1" t="s">
        <v>53</v>
      </c>
      <c r="F35" s="1" t="s">
        <v>104</v>
      </c>
      <c r="G35" s="1" t="s">
        <v>55</v>
      </c>
      <c r="H35" s="1" t="s">
        <v>56</v>
      </c>
      <c r="I35" s="2">
        <v>78.72</v>
      </c>
      <c r="J35" s="2">
        <v>39.049999999999997</v>
      </c>
      <c r="K35" s="2">
        <f t="shared" si="8"/>
        <v>37.83</v>
      </c>
      <c r="L35" s="2">
        <f t="shared" si="9"/>
        <v>1.22</v>
      </c>
      <c r="N35" s="4">
        <v>12.22</v>
      </c>
      <c r="O35" s="5">
        <v>17175.21</v>
      </c>
      <c r="P35" s="6">
        <v>19.64</v>
      </c>
      <c r="Q35" s="5">
        <v>20970.4175</v>
      </c>
      <c r="R35" s="7">
        <v>2.5499999999999998</v>
      </c>
      <c r="S35" s="5">
        <v>1153.7</v>
      </c>
      <c r="AB35" s="10">
        <v>3.42</v>
      </c>
      <c r="AC35" s="5">
        <v>153.28440000000001</v>
      </c>
      <c r="AL35" s="5" t="str">
        <f t="shared" ref="AL35:AL66" si="11">IF(AK35&gt;0,AK35*$AL$1,"")</f>
        <v/>
      </c>
      <c r="AM35" s="3">
        <v>0.42</v>
      </c>
      <c r="AN35" s="5">
        <f t="shared" ref="AN35:AN66" si="12">IF(AM35&gt;0,AM35*$AN$1,"")</f>
        <v>2252.46</v>
      </c>
      <c r="AP35" s="5" t="str">
        <f t="shared" ref="AP35:AP66" si="13">IF(AO35&gt;0,AO35*$AP$1,"")</f>
        <v/>
      </c>
      <c r="AQ35" s="2">
        <v>0.8</v>
      </c>
      <c r="AS35" s="5">
        <f t="shared" si="10"/>
        <v>39452.611899999996</v>
      </c>
      <c r="AT35" s="11">
        <f t="shared" ref="AT35:AT66" si="14">(AS35/$AS$117)*100</f>
        <v>1.987468365495773</v>
      </c>
      <c r="AU35" s="5">
        <f t="shared" ref="AU35:AU66" si="15">(AT35/100)*$AU$1</f>
        <v>1987.468365495773</v>
      </c>
    </row>
    <row r="36" spans="1:47" x14ac:dyDescent="0.25">
      <c r="A36" s="1" t="s">
        <v>107</v>
      </c>
      <c r="B36" s="1" t="s">
        <v>83</v>
      </c>
      <c r="C36" s="1" t="s">
        <v>84</v>
      </c>
      <c r="D36" s="1" t="s">
        <v>85</v>
      </c>
      <c r="E36" s="1" t="s">
        <v>69</v>
      </c>
      <c r="F36" s="1" t="s">
        <v>104</v>
      </c>
      <c r="G36" s="1" t="s">
        <v>55</v>
      </c>
      <c r="H36" s="1" t="s">
        <v>56</v>
      </c>
      <c r="I36" s="2">
        <v>78.72</v>
      </c>
      <c r="J36" s="2">
        <v>39.67</v>
      </c>
      <c r="K36" s="2">
        <f t="shared" si="8"/>
        <v>39.67</v>
      </c>
      <c r="L36" s="2">
        <f t="shared" si="9"/>
        <v>0</v>
      </c>
      <c r="N36" s="4">
        <v>1.35</v>
      </c>
      <c r="O36" s="5">
        <v>2371.78125</v>
      </c>
      <c r="P36" s="6">
        <v>26.93</v>
      </c>
      <c r="Q36" s="5">
        <v>34390.019999999997</v>
      </c>
      <c r="R36" s="7">
        <v>11.39</v>
      </c>
      <c r="S36" s="5">
        <v>5520.5375000000004</v>
      </c>
      <c r="AL36" s="5" t="str">
        <f t="shared" si="11"/>
        <v/>
      </c>
      <c r="AN36" s="5" t="str">
        <f t="shared" si="12"/>
        <v/>
      </c>
      <c r="AP36" s="5" t="str">
        <f t="shared" si="13"/>
        <v/>
      </c>
      <c r="AS36" s="5">
        <f t="shared" si="10"/>
        <v>42282.338749999995</v>
      </c>
      <c r="AT36" s="11">
        <f t="shared" si="14"/>
        <v>2.1300189426698282</v>
      </c>
      <c r="AU36" s="5">
        <f t="shared" si="15"/>
        <v>2130.018942669828</v>
      </c>
    </row>
    <row r="37" spans="1:47" x14ac:dyDescent="0.25">
      <c r="A37" s="1" t="s">
        <v>108</v>
      </c>
      <c r="B37" s="1" t="s">
        <v>109</v>
      </c>
      <c r="C37" s="1" t="s">
        <v>110</v>
      </c>
      <c r="D37" s="1" t="s">
        <v>111</v>
      </c>
      <c r="E37" s="1" t="s">
        <v>64</v>
      </c>
      <c r="F37" s="1" t="s">
        <v>104</v>
      </c>
      <c r="G37" s="1" t="s">
        <v>55</v>
      </c>
      <c r="H37" s="1" t="s">
        <v>56</v>
      </c>
      <c r="I37" s="2">
        <v>2.5299999999999998</v>
      </c>
      <c r="J37" s="2">
        <v>2.42</v>
      </c>
      <c r="K37" s="2">
        <f t="shared" si="8"/>
        <v>1.08</v>
      </c>
      <c r="L37" s="2">
        <f t="shared" si="9"/>
        <v>0</v>
      </c>
      <c r="R37" s="7">
        <v>0.01</v>
      </c>
      <c r="S37" s="5">
        <v>4.1500000000000004</v>
      </c>
      <c r="T37" s="8">
        <v>0.11</v>
      </c>
      <c r="U37" s="5">
        <v>13.695</v>
      </c>
      <c r="AB37" s="10">
        <v>0.96</v>
      </c>
      <c r="AC37" s="5">
        <v>43.027200000000001</v>
      </c>
      <c r="AL37" s="5" t="str">
        <f t="shared" si="11"/>
        <v/>
      </c>
      <c r="AN37" s="5" t="str">
        <f t="shared" si="12"/>
        <v/>
      </c>
      <c r="AP37" s="5" t="str">
        <f t="shared" si="13"/>
        <v/>
      </c>
      <c r="AS37" s="5">
        <f t="shared" si="10"/>
        <v>60.872199999999999</v>
      </c>
      <c r="AT37" s="11">
        <f t="shared" si="14"/>
        <v>3.0665034838449263E-3</v>
      </c>
      <c r="AU37" s="5">
        <f t="shared" si="15"/>
        <v>3.0665034838449263</v>
      </c>
    </row>
    <row r="38" spans="1:47" x14ac:dyDescent="0.25">
      <c r="A38" s="1" t="s">
        <v>112</v>
      </c>
      <c r="B38" s="1" t="s">
        <v>113</v>
      </c>
      <c r="C38" s="1" t="s">
        <v>114</v>
      </c>
      <c r="D38" s="1" t="s">
        <v>85</v>
      </c>
      <c r="E38" s="1" t="s">
        <v>70</v>
      </c>
      <c r="F38" s="1" t="s">
        <v>104</v>
      </c>
      <c r="G38" s="1" t="s">
        <v>55</v>
      </c>
      <c r="H38" s="1" t="s">
        <v>56</v>
      </c>
      <c r="I38" s="2">
        <v>222.47</v>
      </c>
      <c r="J38" s="2">
        <v>39.46</v>
      </c>
      <c r="K38" s="2">
        <f t="shared" si="8"/>
        <v>36.82</v>
      </c>
      <c r="L38" s="2">
        <f t="shared" si="9"/>
        <v>2.6500000000000004</v>
      </c>
      <c r="N38" s="4">
        <v>6.82</v>
      </c>
      <c r="O38" s="5">
        <v>11163.18375</v>
      </c>
      <c r="P38" s="6">
        <v>27.17</v>
      </c>
      <c r="Q38" s="5">
        <v>31160.29</v>
      </c>
      <c r="R38" s="7">
        <v>2.83</v>
      </c>
      <c r="S38" s="5">
        <v>1278.2</v>
      </c>
      <c r="AL38" s="5" t="str">
        <f t="shared" si="11"/>
        <v/>
      </c>
      <c r="AM38" s="3">
        <v>1.06</v>
      </c>
      <c r="AN38" s="5">
        <f t="shared" si="12"/>
        <v>5684.7800000000007</v>
      </c>
      <c r="AP38" s="5" t="str">
        <f t="shared" si="13"/>
        <v/>
      </c>
      <c r="AQ38" s="2">
        <v>1.59</v>
      </c>
      <c r="AS38" s="5">
        <f t="shared" si="10"/>
        <v>43601.673750000002</v>
      </c>
      <c r="AT38" s="11">
        <f t="shared" si="14"/>
        <v>2.1964818826302466</v>
      </c>
      <c r="AU38" s="5">
        <f t="shared" si="15"/>
        <v>2196.4818826302467</v>
      </c>
    </row>
    <row r="39" spans="1:47" x14ac:dyDescent="0.25">
      <c r="A39" s="1" t="s">
        <v>112</v>
      </c>
      <c r="B39" s="1" t="s">
        <v>113</v>
      </c>
      <c r="C39" s="1" t="s">
        <v>114</v>
      </c>
      <c r="D39" s="1" t="s">
        <v>85</v>
      </c>
      <c r="E39" s="1" t="s">
        <v>66</v>
      </c>
      <c r="F39" s="1" t="s">
        <v>104</v>
      </c>
      <c r="G39" s="1" t="s">
        <v>55</v>
      </c>
      <c r="H39" s="1" t="s">
        <v>56</v>
      </c>
      <c r="I39" s="2">
        <v>222.47</v>
      </c>
      <c r="J39" s="2">
        <v>40.03</v>
      </c>
      <c r="K39" s="2">
        <f t="shared" si="8"/>
        <v>38.559999999999995</v>
      </c>
      <c r="L39" s="2">
        <f t="shared" si="9"/>
        <v>1.4300000000000002</v>
      </c>
      <c r="N39" s="4">
        <v>1.44</v>
      </c>
      <c r="O39" s="5">
        <v>2529.9</v>
      </c>
      <c r="P39" s="6">
        <v>37.119999999999997</v>
      </c>
      <c r="Q39" s="5">
        <v>47655.999999999993</v>
      </c>
      <c r="AL39" s="5" t="str">
        <f t="shared" si="11"/>
        <v/>
      </c>
      <c r="AM39" s="3">
        <v>0.64</v>
      </c>
      <c r="AN39" s="5">
        <f t="shared" si="12"/>
        <v>3432.32</v>
      </c>
      <c r="AP39" s="5" t="str">
        <f t="shared" si="13"/>
        <v/>
      </c>
      <c r="AQ39" s="2">
        <v>0.79</v>
      </c>
      <c r="AS39" s="5">
        <f t="shared" si="10"/>
        <v>50185.899999999994</v>
      </c>
      <c r="AT39" s="11">
        <f t="shared" si="14"/>
        <v>2.5281694630700562</v>
      </c>
      <c r="AU39" s="5">
        <f t="shared" si="15"/>
        <v>2528.1694630700563</v>
      </c>
    </row>
    <row r="40" spans="1:47" x14ac:dyDescent="0.25">
      <c r="A40" s="1" t="s">
        <v>112</v>
      </c>
      <c r="B40" s="1" t="s">
        <v>113</v>
      </c>
      <c r="C40" s="1" t="s">
        <v>114</v>
      </c>
      <c r="D40" s="1" t="s">
        <v>85</v>
      </c>
      <c r="E40" s="1" t="s">
        <v>61</v>
      </c>
      <c r="F40" s="1" t="s">
        <v>104</v>
      </c>
      <c r="G40" s="1" t="s">
        <v>55</v>
      </c>
      <c r="H40" s="1" t="s">
        <v>56</v>
      </c>
      <c r="I40" s="2">
        <v>222.47</v>
      </c>
      <c r="J40" s="2">
        <v>37.409999999999997</v>
      </c>
      <c r="K40" s="2">
        <f t="shared" si="8"/>
        <v>37.410000000000004</v>
      </c>
      <c r="L40" s="2">
        <f t="shared" si="9"/>
        <v>0</v>
      </c>
      <c r="N40" s="4">
        <v>2.69</v>
      </c>
      <c r="O40" s="5">
        <v>4725.9937499999996</v>
      </c>
      <c r="P40" s="6">
        <v>22.21</v>
      </c>
      <c r="Q40" s="5">
        <v>28761.95</v>
      </c>
      <c r="R40" s="7">
        <v>11.65</v>
      </c>
      <c r="S40" s="5">
        <v>5936.5749999999998</v>
      </c>
      <c r="T40" s="8">
        <v>0.51</v>
      </c>
      <c r="U40" s="5">
        <v>79.057500000000005</v>
      </c>
      <c r="Z40" s="9">
        <v>0.35</v>
      </c>
      <c r="AA40" s="5">
        <v>19.172999999999998</v>
      </c>
      <c r="AL40" s="5" t="str">
        <f t="shared" si="11"/>
        <v/>
      </c>
      <c r="AN40" s="5" t="str">
        <f t="shared" si="12"/>
        <v/>
      </c>
      <c r="AP40" s="5" t="str">
        <f t="shared" si="13"/>
        <v/>
      </c>
      <c r="AS40" s="5">
        <f t="shared" si="10"/>
        <v>39522.749250000001</v>
      </c>
      <c r="AT40" s="11">
        <f t="shared" si="14"/>
        <v>1.9910016110187321</v>
      </c>
      <c r="AU40" s="5">
        <f t="shared" si="15"/>
        <v>1991.0016110187321</v>
      </c>
    </row>
    <row r="41" spans="1:47" x14ac:dyDescent="0.25">
      <c r="A41" s="1" t="s">
        <v>112</v>
      </c>
      <c r="B41" s="1" t="s">
        <v>113</v>
      </c>
      <c r="C41" s="1" t="s">
        <v>114</v>
      </c>
      <c r="D41" s="1" t="s">
        <v>85</v>
      </c>
      <c r="E41" s="1" t="s">
        <v>63</v>
      </c>
      <c r="F41" s="1" t="s">
        <v>104</v>
      </c>
      <c r="G41" s="1" t="s">
        <v>55</v>
      </c>
      <c r="H41" s="1" t="s">
        <v>56</v>
      </c>
      <c r="I41" s="2">
        <v>222.47</v>
      </c>
      <c r="J41" s="2">
        <v>40</v>
      </c>
      <c r="K41" s="2">
        <f t="shared" si="8"/>
        <v>40</v>
      </c>
      <c r="L41" s="2">
        <f t="shared" si="9"/>
        <v>0</v>
      </c>
      <c r="N41" s="4">
        <v>0.26</v>
      </c>
      <c r="O41" s="5">
        <v>456.78750000000002</v>
      </c>
      <c r="P41" s="6">
        <v>34.81</v>
      </c>
      <c r="Q41" s="5">
        <v>43392.86</v>
      </c>
      <c r="R41" s="7">
        <v>4.93</v>
      </c>
      <c r="S41" s="5">
        <v>2324</v>
      </c>
      <c r="AL41" s="5" t="str">
        <f t="shared" si="11"/>
        <v/>
      </c>
      <c r="AN41" s="5" t="str">
        <f t="shared" si="12"/>
        <v/>
      </c>
      <c r="AP41" s="5" t="str">
        <f t="shared" si="13"/>
        <v/>
      </c>
      <c r="AS41" s="5">
        <f t="shared" si="10"/>
        <v>46173.647499999999</v>
      </c>
      <c r="AT41" s="11">
        <f t="shared" si="14"/>
        <v>2.3260478661947093</v>
      </c>
      <c r="AU41" s="5">
        <f t="shared" si="15"/>
        <v>2326.0478661947091</v>
      </c>
    </row>
    <row r="42" spans="1:47" x14ac:dyDescent="0.25">
      <c r="A42" s="1" t="s">
        <v>112</v>
      </c>
      <c r="B42" s="1" t="s">
        <v>113</v>
      </c>
      <c r="C42" s="1" t="s">
        <v>114</v>
      </c>
      <c r="D42" s="1" t="s">
        <v>85</v>
      </c>
      <c r="E42" s="1" t="s">
        <v>76</v>
      </c>
      <c r="F42" s="1" t="s">
        <v>104</v>
      </c>
      <c r="G42" s="1" t="s">
        <v>55</v>
      </c>
      <c r="H42" s="1" t="s">
        <v>56</v>
      </c>
      <c r="I42" s="2">
        <v>222.47</v>
      </c>
      <c r="J42" s="2">
        <v>36.700000000000003</v>
      </c>
      <c r="K42" s="2">
        <f t="shared" si="8"/>
        <v>33.590000000000003</v>
      </c>
      <c r="L42" s="2">
        <f t="shared" si="9"/>
        <v>0</v>
      </c>
      <c r="P42" s="6">
        <v>10.72</v>
      </c>
      <c r="Q42" s="5">
        <v>11105.92</v>
      </c>
      <c r="R42" s="7">
        <v>22.87</v>
      </c>
      <c r="S42" s="5">
        <v>9491.0500000000011</v>
      </c>
      <c r="AL42" s="5" t="str">
        <f t="shared" si="11"/>
        <v/>
      </c>
      <c r="AN42" s="5" t="str">
        <f t="shared" si="12"/>
        <v/>
      </c>
      <c r="AP42" s="5" t="str">
        <f t="shared" si="13"/>
        <v/>
      </c>
      <c r="AS42" s="5">
        <f t="shared" si="10"/>
        <v>20596.97</v>
      </c>
      <c r="AT42" s="11">
        <f t="shared" si="14"/>
        <v>1.0375948341221353</v>
      </c>
      <c r="AU42" s="5">
        <f t="shared" si="15"/>
        <v>1037.5948341221354</v>
      </c>
    </row>
    <row r="43" spans="1:47" x14ac:dyDescent="0.25">
      <c r="A43" s="1" t="s">
        <v>112</v>
      </c>
      <c r="B43" s="1" t="s">
        <v>113</v>
      </c>
      <c r="C43" s="1" t="s">
        <v>114</v>
      </c>
      <c r="D43" s="1" t="s">
        <v>85</v>
      </c>
      <c r="E43" s="1" t="s">
        <v>64</v>
      </c>
      <c r="F43" s="1" t="s">
        <v>104</v>
      </c>
      <c r="G43" s="1" t="s">
        <v>55</v>
      </c>
      <c r="H43" s="1" t="s">
        <v>56</v>
      </c>
      <c r="I43" s="2">
        <v>222.47</v>
      </c>
      <c r="J43" s="2">
        <v>28.68</v>
      </c>
      <c r="K43" s="2">
        <f t="shared" si="8"/>
        <v>19.39</v>
      </c>
      <c r="L43" s="2">
        <f t="shared" si="9"/>
        <v>0</v>
      </c>
      <c r="R43" s="7">
        <v>10.17</v>
      </c>
      <c r="S43" s="5">
        <v>4279.6875</v>
      </c>
      <c r="T43" s="8">
        <v>6.87</v>
      </c>
      <c r="U43" s="5">
        <v>866.52</v>
      </c>
      <c r="Z43" s="9">
        <v>0.34</v>
      </c>
      <c r="AA43" s="5">
        <v>17.0565</v>
      </c>
      <c r="AB43" s="10">
        <v>2.0099999999999998</v>
      </c>
      <c r="AC43" s="5">
        <v>90.424350000000004</v>
      </c>
      <c r="AL43" s="5" t="str">
        <f t="shared" si="11"/>
        <v/>
      </c>
      <c r="AN43" s="5" t="str">
        <f t="shared" si="12"/>
        <v/>
      </c>
      <c r="AP43" s="5" t="str">
        <f t="shared" si="13"/>
        <v/>
      </c>
      <c r="AS43" s="5">
        <f t="shared" si="10"/>
        <v>5253.6883500000004</v>
      </c>
      <c r="AT43" s="11">
        <f t="shared" si="14"/>
        <v>0.26466028217003007</v>
      </c>
      <c r="AU43" s="5">
        <f t="shared" si="15"/>
        <v>264.66028217003009</v>
      </c>
    </row>
    <row r="44" spans="1:47" x14ac:dyDescent="0.25">
      <c r="A44" s="1" t="s">
        <v>115</v>
      </c>
      <c r="B44" s="1" t="s">
        <v>116</v>
      </c>
      <c r="C44" s="1" t="s">
        <v>117</v>
      </c>
      <c r="D44" s="1" t="s">
        <v>111</v>
      </c>
      <c r="E44" s="1" t="s">
        <v>61</v>
      </c>
      <c r="F44" s="1" t="s">
        <v>104</v>
      </c>
      <c r="G44" s="1" t="s">
        <v>55</v>
      </c>
      <c r="H44" s="1" t="s">
        <v>56</v>
      </c>
      <c r="I44" s="2">
        <v>9.8699999999999992</v>
      </c>
      <c r="J44" s="2">
        <v>5.17</v>
      </c>
      <c r="K44" s="2">
        <f t="shared" si="8"/>
        <v>5.1700000000000008</v>
      </c>
      <c r="L44" s="2">
        <f t="shared" si="9"/>
        <v>0</v>
      </c>
      <c r="P44" s="6">
        <v>0.09</v>
      </c>
      <c r="Q44" s="5">
        <v>116.55</v>
      </c>
      <c r="R44" s="7">
        <v>0.14000000000000001</v>
      </c>
      <c r="S44" s="5">
        <v>71.587500000000006</v>
      </c>
      <c r="Z44" s="9">
        <v>4.5</v>
      </c>
      <c r="AA44" s="5">
        <v>258.83550000000002</v>
      </c>
      <c r="AB44" s="10">
        <v>0.44</v>
      </c>
      <c r="AC44" s="5">
        <v>24.09075</v>
      </c>
      <c r="AL44" s="5" t="str">
        <f t="shared" si="11"/>
        <v/>
      </c>
      <c r="AN44" s="5" t="str">
        <f t="shared" si="12"/>
        <v/>
      </c>
      <c r="AP44" s="5" t="str">
        <f t="shared" si="13"/>
        <v/>
      </c>
      <c r="AS44" s="5">
        <f t="shared" si="10"/>
        <v>471.06375000000003</v>
      </c>
      <c r="AT44" s="11">
        <f t="shared" si="14"/>
        <v>2.3730350315711534E-2</v>
      </c>
      <c r="AU44" s="5">
        <f t="shared" si="15"/>
        <v>23.730350315711537</v>
      </c>
    </row>
    <row r="45" spans="1:47" x14ac:dyDescent="0.25">
      <c r="A45" s="1" t="s">
        <v>115</v>
      </c>
      <c r="B45" s="1" t="s">
        <v>116</v>
      </c>
      <c r="C45" s="1" t="s">
        <v>117</v>
      </c>
      <c r="D45" s="1" t="s">
        <v>111</v>
      </c>
      <c r="E45" s="1" t="s">
        <v>64</v>
      </c>
      <c r="F45" s="1" t="s">
        <v>104</v>
      </c>
      <c r="G45" s="1" t="s">
        <v>55</v>
      </c>
      <c r="H45" s="1" t="s">
        <v>56</v>
      </c>
      <c r="I45" s="2">
        <v>9.8699999999999992</v>
      </c>
      <c r="J45" s="2">
        <v>4.7</v>
      </c>
      <c r="K45" s="2">
        <f t="shared" si="8"/>
        <v>4.71</v>
      </c>
      <c r="L45" s="2">
        <f t="shared" si="9"/>
        <v>0</v>
      </c>
      <c r="Z45" s="9">
        <v>1.41</v>
      </c>
      <c r="AA45" s="5">
        <v>78.435000000000002</v>
      </c>
      <c r="AB45" s="10">
        <v>3.3</v>
      </c>
      <c r="AC45" s="5">
        <v>151.15545</v>
      </c>
      <c r="AL45" s="5" t="str">
        <f t="shared" si="11"/>
        <v/>
      </c>
      <c r="AN45" s="5" t="str">
        <f t="shared" si="12"/>
        <v/>
      </c>
      <c r="AP45" s="5" t="str">
        <f t="shared" si="13"/>
        <v/>
      </c>
      <c r="AS45" s="5">
        <f t="shared" si="10"/>
        <v>229.59045</v>
      </c>
      <c r="AT45" s="11">
        <f t="shared" si="14"/>
        <v>1.156586939165209E-2</v>
      </c>
      <c r="AU45" s="5">
        <f t="shared" si="15"/>
        <v>11.565869391652091</v>
      </c>
    </row>
    <row r="46" spans="1:47" x14ac:dyDescent="0.25">
      <c r="A46" s="1" t="s">
        <v>118</v>
      </c>
      <c r="B46" s="1" t="s">
        <v>58</v>
      </c>
      <c r="C46" s="1" t="s">
        <v>59</v>
      </c>
      <c r="D46" s="1" t="s">
        <v>60</v>
      </c>
      <c r="E46" s="1" t="s">
        <v>119</v>
      </c>
      <c r="F46" s="1" t="s">
        <v>104</v>
      </c>
      <c r="G46" s="1" t="s">
        <v>55</v>
      </c>
      <c r="H46" s="1" t="s">
        <v>56</v>
      </c>
      <c r="I46" s="2">
        <v>75.5</v>
      </c>
      <c r="J46" s="2">
        <v>35.33</v>
      </c>
      <c r="K46" s="2">
        <f t="shared" si="8"/>
        <v>34.11999999999999</v>
      </c>
      <c r="L46" s="2">
        <f t="shared" si="9"/>
        <v>1.1200000000000001</v>
      </c>
      <c r="N46" s="4">
        <v>6.99</v>
      </c>
      <c r="O46" s="5">
        <v>9824.4449999999997</v>
      </c>
      <c r="P46" s="6">
        <v>17.989999999999998</v>
      </c>
      <c r="Q46" s="5">
        <v>18658.36</v>
      </c>
      <c r="R46" s="7">
        <v>7.33</v>
      </c>
      <c r="S46" s="5">
        <v>3055.4375</v>
      </c>
      <c r="T46" s="8">
        <v>0.04</v>
      </c>
      <c r="U46" s="5">
        <v>4.9800000000000004</v>
      </c>
      <c r="Z46" s="9">
        <v>0.44</v>
      </c>
      <c r="AA46" s="5">
        <v>21.911999999999999</v>
      </c>
      <c r="AB46" s="10">
        <v>1.33</v>
      </c>
      <c r="AC46" s="5">
        <v>59.610600000000012</v>
      </c>
      <c r="AL46" s="5" t="str">
        <f t="shared" si="11"/>
        <v/>
      </c>
      <c r="AM46" s="3">
        <v>0.49</v>
      </c>
      <c r="AN46" s="5">
        <f t="shared" si="12"/>
        <v>2627.87</v>
      </c>
      <c r="AP46" s="5" t="str">
        <f t="shared" si="13"/>
        <v/>
      </c>
      <c r="AQ46" s="2">
        <v>0.63</v>
      </c>
      <c r="AS46" s="5">
        <f t="shared" si="10"/>
        <v>31624.7451</v>
      </c>
      <c r="AT46" s="11">
        <f t="shared" si="14"/>
        <v>1.5931310355935511</v>
      </c>
      <c r="AU46" s="5">
        <f t="shared" si="15"/>
        <v>1593.1310355935511</v>
      </c>
    </row>
    <row r="47" spans="1:47" x14ac:dyDescent="0.25">
      <c r="A47" s="1" t="s">
        <v>118</v>
      </c>
      <c r="B47" s="1" t="s">
        <v>58</v>
      </c>
      <c r="C47" s="1" t="s">
        <v>59</v>
      </c>
      <c r="D47" s="1" t="s">
        <v>60</v>
      </c>
      <c r="E47" s="1" t="s">
        <v>120</v>
      </c>
      <c r="F47" s="1" t="s">
        <v>104</v>
      </c>
      <c r="G47" s="1" t="s">
        <v>55</v>
      </c>
      <c r="H47" s="1" t="s">
        <v>56</v>
      </c>
      <c r="I47" s="2">
        <v>75.5</v>
      </c>
      <c r="J47" s="2">
        <v>40.81</v>
      </c>
      <c r="K47" s="2">
        <f t="shared" si="8"/>
        <v>36.489999999999995</v>
      </c>
      <c r="L47" s="2">
        <f t="shared" si="9"/>
        <v>3.5</v>
      </c>
      <c r="N47" s="4">
        <v>9.07</v>
      </c>
      <c r="O47" s="5">
        <v>14785.86</v>
      </c>
      <c r="P47" s="6">
        <v>23.59</v>
      </c>
      <c r="Q47" s="5">
        <v>26669.23</v>
      </c>
      <c r="R47" s="7">
        <v>3.83</v>
      </c>
      <c r="S47" s="5">
        <v>1773.0875000000001</v>
      </c>
      <c r="AL47" s="5" t="str">
        <f t="shared" si="11"/>
        <v/>
      </c>
      <c r="AM47" s="3">
        <v>1.39</v>
      </c>
      <c r="AN47" s="5">
        <f t="shared" si="12"/>
        <v>7454.57</v>
      </c>
      <c r="AP47" s="5" t="str">
        <f t="shared" si="13"/>
        <v/>
      </c>
      <c r="AQ47" s="2">
        <v>2.11</v>
      </c>
      <c r="AS47" s="5">
        <f t="shared" si="10"/>
        <v>43228.177499999998</v>
      </c>
      <c r="AT47" s="11">
        <f t="shared" si="14"/>
        <v>2.1776666015688089</v>
      </c>
      <c r="AU47" s="5">
        <f t="shared" si="15"/>
        <v>2177.6666015688088</v>
      </c>
    </row>
    <row r="48" spans="1:47" x14ac:dyDescent="0.25">
      <c r="A48" s="1" t="s">
        <v>121</v>
      </c>
      <c r="B48" s="1" t="s">
        <v>122</v>
      </c>
      <c r="C48" s="1" t="s">
        <v>123</v>
      </c>
      <c r="D48" s="1" t="s">
        <v>52</v>
      </c>
      <c r="E48" s="1" t="s">
        <v>119</v>
      </c>
      <c r="F48" s="1" t="s">
        <v>104</v>
      </c>
      <c r="G48" s="1" t="s">
        <v>55</v>
      </c>
      <c r="H48" s="1" t="s">
        <v>56</v>
      </c>
      <c r="I48" s="2">
        <v>4.5</v>
      </c>
      <c r="J48" s="2">
        <v>4.5199999999999996</v>
      </c>
      <c r="K48" s="2">
        <f t="shared" si="8"/>
        <v>4.5</v>
      </c>
      <c r="L48" s="2">
        <f t="shared" si="9"/>
        <v>0</v>
      </c>
      <c r="P48" s="6">
        <v>0.05</v>
      </c>
      <c r="Q48" s="5">
        <v>51.8</v>
      </c>
      <c r="Z48" s="9">
        <v>1.37</v>
      </c>
      <c r="AA48" s="5">
        <v>68.225999999999999</v>
      </c>
      <c r="AB48" s="10">
        <v>3.08</v>
      </c>
      <c r="AC48" s="5">
        <v>138.04560000000001</v>
      </c>
      <c r="AL48" s="5" t="str">
        <f t="shared" si="11"/>
        <v/>
      </c>
      <c r="AN48" s="5" t="str">
        <f t="shared" si="12"/>
        <v/>
      </c>
      <c r="AP48" s="5" t="str">
        <f t="shared" si="13"/>
        <v/>
      </c>
      <c r="AS48" s="5">
        <f t="shared" si="10"/>
        <v>258.07159999999999</v>
      </c>
      <c r="AT48" s="11">
        <f t="shared" si="14"/>
        <v>1.3000638394561627E-2</v>
      </c>
      <c r="AU48" s="5">
        <f t="shared" si="15"/>
        <v>13.000638394561626</v>
      </c>
    </row>
    <row r="49" spans="1:47" x14ac:dyDescent="0.25">
      <c r="A49" s="1" t="s">
        <v>124</v>
      </c>
      <c r="B49" s="1" t="s">
        <v>125</v>
      </c>
      <c r="C49" s="1" t="s">
        <v>126</v>
      </c>
      <c r="D49" s="1" t="s">
        <v>111</v>
      </c>
      <c r="E49" s="1" t="s">
        <v>95</v>
      </c>
      <c r="F49" s="1" t="s">
        <v>104</v>
      </c>
      <c r="G49" s="1" t="s">
        <v>55</v>
      </c>
      <c r="H49" s="1" t="s">
        <v>56</v>
      </c>
      <c r="I49" s="2">
        <v>160</v>
      </c>
      <c r="J49" s="2">
        <v>41.84</v>
      </c>
      <c r="K49" s="2">
        <f t="shared" si="8"/>
        <v>39.989999999999995</v>
      </c>
      <c r="L49" s="2">
        <f t="shared" si="9"/>
        <v>0</v>
      </c>
      <c r="P49" s="6">
        <v>32.19</v>
      </c>
      <c r="Q49" s="5">
        <v>37839.899999999987</v>
      </c>
      <c r="R49" s="7">
        <v>7.8000000000000007</v>
      </c>
      <c r="S49" s="5">
        <v>3565.8874999999998</v>
      </c>
      <c r="AL49" s="5" t="str">
        <f t="shared" si="11"/>
        <v/>
      </c>
      <c r="AN49" s="5" t="str">
        <f t="shared" si="12"/>
        <v/>
      </c>
      <c r="AP49" s="5" t="str">
        <f t="shared" si="13"/>
        <v/>
      </c>
      <c r="AS49" s="5">
        <f t="shared" si="10"/>
        <v>41405.787499999984</v>
      </c>
      <c r="AT49" s="11">
        <f t="shared" si="14"/>
        <v>2.0858617171729077</v>
      </c>
      <c r="AU49" s="5">
        <f t="shared" si="15"/>
        <v>2085.8617171729079</v>
      </c>
    </row>
    <row r="50" spans="1:47" x14ac:dyDescent="0.25">
      <c r="A50" s="1" t="s">
        <v>124</v>
      </c>
      <c r="B50" s="1" t="s">
        <v>125</v>
      </c>
      <c r="C50" s="1" t="s">
        <v>126</v>
      </c>
      <c r="D50" s="1" t="s">
        <v>111</v>
      </c>
      <c r="E50" s="1" t="s">
        <v>94</v>
      </c>
      <c r="F50" s="1" t="s">
        <v>104</v>
      </c>
      <c r="G50" s="1" t="s">
        <v>55</v>
      </c>
      <c r="H50" s="1" t="s">
        <v>56</v>
      </c>
      <c r="I50" s="2">
        <v>160</v>
      </c>
      <c r="J50" s="2">
        <v>39.409999999999997</v>
      </c>
      <c r="K50" s="2">
        <f t="shared" si="8"/>
        <v>24.130000000000003</v>
      </c>
      <c r="L50" s="2">
        <f t="shared" si="9"/>
        <v>0</v>
      </c>
      <c r="P50" s="6">
        <v>14.07</v>
      </c>
      <c r="Q50" s="5">
        <v>18119.64</v>
      </c>
      <c r="R50" s="7">
        <v>10.050000000000001</v>
      </c>
      <c r="S50" s="5">
        <v>4976.8874999999998</v>
      </c>
      <c r="T50" s="8">
        <v>0.01</v>
      </c>
      <c r="U50" s="5">
        <v>1.2450000000000001</v>
      </c>
      <c r="AL50" s="5" t="str">
        <f t="shared" si="11"/>
        <v/>
      </c>
      <c r="AN50" s="5" t="str">
        <f t="shared" si="12"/>
        <v/>
      </c>
      <c r="AP50" s="5" t="str">
        <f t="shared" si="13"/>
        <v/>
      </c>
      <c r="AS50" s="5">
        <f t="shared" si="10"/>
        <v>23097.772499999999</v>
      </c>
      <c r="AT50" s="11">
        <f t="shared" si="14"/>
        <v>1.1635754883232006</v>
      </c>
      <c r="AU50" s="5">
        <f t="shared" si="15"/>
        <v>1163.5754883232007</v>
      </c>
    </row>
    <row r="51" spans="1:47" x14ac:dyDescent="0.25">
      <c r="A51" s="1" t="s">
        <v>124</v>
      </c>
      <c r="B51" s="1" t="s">
        <v>125</v>
      </c>
      <c r="C51" s="1" t="s">
        <v>126</v>
      </c>
      <c r="D51" s="1" t="s">
        <v>111</v>
      </c>
      <c r="E51" s="1" t="s">
        <v>99</v>
      </c>
      <c r="F51" s="1" t="s">
        <v>104</v>
      </c>
      <c r="G51" s="1" t="s">
        <v>55</v>
      </c>
      <c r="H51" s="1" t="s">
        <v>56</v>
      </c>
      <c r="I51" s="2">
        <v>160</v>
      </c>
      <c r="J51" s="2">
        <v>37.630000000000003</v>
      </c>
      <c r="K51" s="2">
        <f t="shared" si="8"/>
        <v>29.18</v>
      </c>
      <c r="L51" s="2">
        <f t="shared" si="9"/>
        <v>0</v>
      </c>
      <c r="P51" s="6">
        <v>0.28000000000000003</v>
      </c>
      <c r="Q51" s="5">
        <v>290.08</v>
      </c>
      <c r="R51" s="7">
        <v>28.9</v>
      </c>
      <c r="S51" s="5">
        <v>11993.5</v>
      </c>
      <c r="AL51" s="5" t="str">
        <f t="shared" si="11"/>
        <v/>
      </c>
      <c r="AN51" s="5" t="str">
        <f t="shared" si="12"/>
        <v/>
      </c>
      <c r="AP51" s="5" t="str">
        <f t="shared" si="13"/>
        <v/>
      </c>
      <c r="AS51" s="5">
        <f t="shared" si="10"/>
        <v>12283.58</v>
      </c>
      <c r="AT51" s="11">
        <f t="shared" si="14"/>
        <v>0.61879874333583906</v>
      </c>
      <c r="AU51" s="5">
        <f t="shared" si="15"/>
        <v>618.79874333583905</v>
      </c>
    </row>
    <row r="52" spans="1:47" x14ac:dyDescent="0.25">
      <c r="A52" s="1" t="s">
        <v>124</v>
      </c>
      <c r="B52" s="1" t="s">
        <v>125</v>
      </c>
      <c r="C52" s="1" t="s">
        <v>126</v>
      </c>
      <c r="D52" s="1" t="s">
        <v>111</v>
      </c>
      <c r="E52" s="1" t="s">
        <v>74</v>
      </c>
      <c r="F52" s="1" t="s">
        <v>104</v>
      </c>
      <c r="G52" s="1" t="s">
        <v>55</v>
      </c>
      <c r="H52" s="1" t="s">
        <v>56</v>
      </c>
      <c r="I52" s="2">
        <v>160</v>
      </c>
      <c r="J52" s="2">
        <v>39.53</v>
      </c>
      <c r="K52" s="2">
        <f t="shared" si="8"/>
        <v>39.47</v>
      </c>
      <c r="L52" s="2">
        <f t="shared" si="9"/>
        <v>0</v>
      </c>
      <c r="N52" s="4">
        <v>1.33</v>
      </c>
      <c r="O52" s="5">
        <v>1869.3150000000001</v>
      </c>
      <c r="P52" s="6">
        <v>20.81</v>
      </c>
      <c r="Q52" s="5">
        <v>21559.16</v>
      </c>
      <c r="R52" s="7">
        <v>10.09</v>
      </c>
      <c r="S52" s="5">
        <v>4187.3500000000004</v>
      </c>
      <c r="Z52" s="9">
        <v>4.05</v>
      </c>
      <c r="AA52" s="5">
        <v>201.69</v>
      </c>
      <c r="AB52" s="10">
        <v>3.19</v>
      </c>
      <c r="AC52" s="5">
        <v>142.97579999999999</v>
      </c>
      <c r="AL52" s="5" t="str">
        <f t="shared" si="11"/>
        <v/>
      </c>
      <c r="AN52" s="5" t="str">
        <f t="shared" si="12"/>
        <v/>
      </c>
      <c r="AP52" s="5" t="str">
        <f t="shared" si="13"/>
        <v/>
      </c>
      <c r="AS52" s="5">
        <f t="shared" si="10"/>
        <v>27960.490799999996</v>
      </c>
      <c r="AT52" s="11">
        <f t="shared" si="14"/>
        <v>1.4085402276936598</v>
      </c>
      <c r="AU52" s="5">
        <f t="shared" si="15"/>
        <v>1408.54022769366</v>
      </c>
    </row>
    <row r="53" spans="1:47" x14ac:dyDescent="0.25">
      <c r="A53" s="1" t="s">
        <v>127</v>
      </c>
      <c r="B53" s="1" t="s">
        <v>128</v>
      </c>
      <c r="C53" s="1" t="s">
        <v>129</v>
      </c>
      <c r="D53" s="1" t="s">
        <v>130</v>
      </c>
      <c r="E53" s="1" t="s">
        <v>69</v>
      </c>
      <c r="F53" s="1" t="s">
        <v>131</v>
      </c>
      <c r="G53" s="1" t="s">
        <v>55</v>
      </c>
      <c r="H53" s="1" t="s">
        <v>56</v>
      </c>
      <c r="I53" s="2">
        <v>146.04</v>
      </c>
      <c r="J53" s="2">
        <v>36</v>
      </c>
      <c r="K53" s="2">
        <f t="shared" si="8"/>
        <v>7.11</v>
      </c>
      <c r="L53" s="2">
        <f t="shared" si="9"/>
        <v>0</v>
      </c>
      <c r="R53" s="7">
        <v>4.7</v>
      </c>
      <c r="S53" s="5">
        <v>1950.5</v>
      </c>
      <c r="T53" s="8">
        <v>2.41</v>
      </c>
      <c r="U53" s="5">
        <v>300.04500000000002</v>
      </c>
      <c r="AL53" s="5" t="str">
        <f t="shared" si="11"/>
        <v/>
      </c>
      <c r="AN53" s="5" t="str">
        <f t="shared" si="12"/>
        <v/>
      </c>
      <c r="AP53" s="5" t="str">
        <f t="shared" si="13"/>
        <v/>
      </c>
      <c r="AS53" s="5">
        <f t="shared" si="10"/>
        <v>2250.5450000000001</v>
      </c>
      <c r="AT53" s="11">
        <f t="shared" si="14"/>
        <v>0.11337365961883716</v>
      </c>
      <c r="AU53" s="5">
        <f t="shared" si="15"/>
        <v>113.37365961883717</v>
      </c>
    </row>
    <row r="54" spans="1:47" x14ac:dyDescent="0.25">
      <c r="A54" s="1" t="s">
        <v>132</v>
      </c>
      <c r="B54" s="1" t="s">
        <v>133</v>
      </c>
      <c r="C54" s="1" t="s">
        <v>134</v>
      </c>
      <c r="D54" s="1" t="s">
        <v>52</v>
      </c>
      <c r="E54" s="1" t="s">
        <v>68</v>
      </c>
      <c r="F54" s="1" t="s">
        <v>131</v>
      </c>
      <c r="G54" s="1" t="s">
        <v>55</v>
      </c>
      <c r="H54" s="1" t="s">
        <v>56</v>
      </c>
      <c r="I54" s="2">
        <v>186.65</v>
      </c>
      <c r="J54" s="2">
        <v>38.479999999999997</v>
      </c>
      <c r="K54" s="2">
        <f t="shared" si="8"/>
        <v>18.599999999999998</v>
      </c>
      <c r="L54" s="2">
        <f t="shared" si="9"/>
        <v>0</v>
      </c>
      <c r="R54" s="7">
        <v>18.079999999999998</v>
      </c>
      <c r="S54" s="5">
        <v>7503.1999999999989</v>
      </c>
      <c r="T54" s="8">
        <v>0.52</v>
      </c>
      <c r="U54" s="5">
        <v>64.740000000000009</v>
      </c>
      <c r="AL54" s="5" t="str">
        <f t="shared" si="11"/>
        <v/>
      </c>
      <c r="AN54" s="5" t="str">
        <f t="shared" si="12"/>
        <v/>
      </c>
      <c r="AP54" s="5" t="str">
        <f t="shared" si="13"/>
        <v/>
      </c>
      <c r="AS54" s="5">
        <f t="shared" si="10"/>
        <v>7567.9399999999987</v>
      </c>
      <c r="AT54" s="11">
        <f t="shared" si="14"/>
        <v>0.38124323378372016</v>
      </c>
      <c r="AU54" s="5">
        <f t="shared" si="15"/>
        <v>381.24323378372014</v>
      </c>
    </row>
    <row r="55" spans="1:47" x14ac:dyDescent="0.25">
      <c r="A55" s="1" t="s">
        <v>132</v>
      </c>
      <c r="B55" s="1" t="s">
        <v>133</v>
      </c>
      <c r="C55" s="1" t="s">
        <v>134</v>
      </c>
      <c r="D55" s="1" t="s">
        <v>52</v>
      </c>
      <c r="E55" s="1" t="s">
        <v>105</v>
      </c>
      <c r="F55" s="1" t="s">
        <v>131</v>
      </c>
      <c r="G55" s="1" t="s">
        <v>55</v>
      </c>
      <c r="H55" s="1" t="s">
        <v>56</v>
      </c>
      <c r="I55" s="2">
        <v>186.65</v>
      </c>
      <c r="J55" s="2">
        <v>37.25</v>
      </c>
      <c r="K55" s="2">
        <f t="shared" si="8"/>
        <v>19.25</v>
      </c>
      <c r="L55" s="2">
        <f t="shared" si="9"/>
        <v>0</v>
      </c>
      <c r="R55" s="7">
        <v>19.25</v>
      </c>
      <c r="S55" s="5">
        <v>7988.75</v>
      </c>
      <c r="AL55" s="5" t="str">
        <f t="shared" si="11"/>
        <v/>
      </c>
      <c r="AN55" s="5" t="str">
        <f t="shared" si="12"/>
        <v/>
      </c>
      <c r="AP55" s="5" t="str">
        <f t="shared" si="13"/>
        <v/>
      </c>
      <c r="AS55" s="5">
        <f t="shared" si="10"/>
        <v>7988.75</v>
      </c>
      <c r="AT55" s="11">
        <f t="shared" si="14"/>
        <v>0.40244199661859037</v>
      </c>
      <c r="AU55" s="5">
        <f t="shared" si="15"/>
        <v>402.44199661859034</v>
      </c>
    </row>
    <row r="56" spans="1:47" x14ac:dyDescent="0.25">
      <c r="A56" s="1" t="s">
        <v>135</v>
      </c>
      <c r="B56" s="1" t="s">
        <v>136</v>
      </c>
      <c r="C56" s="1" t="s">
        <v>137</v>
      </c>
      <c r="D56" s="1" t="s">
        <v>138</v>
      </c>
      <c r="E56" s="1" t="s">
        <v>53</v>
      </c>
      <c r="F56" s="1" t="s">
        <v>139</v>
      </c>
      <c r="G56" s="1" t="s">
        <v>55</v>
      </c>
      <c r="H56" s="1" t="s">
        <v>56</v>
      </c>
      <c r="I56" s="2">
        <v>160</v>
      </c>
      <c r="J56" s="2">
        <v>38.479999999999997</v>
      </c>
      <c r="K56" s="2">
        <f t="shared" si="8"/>
        <v>8.07</v>
      </c>
      <c r="L56" s="2">
        <f t="shared" si="9"/>
        <v>0</v>
      </c>
      <c r="R56" s="7">
        <v>3.42</v>
      </c>
      <c r="S56" s="5">
        <v>1774.125</v>
      </c>
      <c r="T56" s="8">
        <v>0.12</v>
      </c>
      <c r="U56" s="5">
        <v>18.675000000000001</v>
      </c>
      <c r="AB56" s="10">
        <v>4.53</v>
      </c>
      <c r="AC56" s="5">
        <v>253.79325</v>
      </c>
      <c r="AL56" s="5" t="str">
        <f t="shared" si="11"/>
        <v/>
      </c>
      <c r="AN56" s="5" t="str">
        <f t="shared" si="12"/>
        <v/>
      </c>
      <c r="AP56" s="5" t="str">
        <f t="shared" si="13"/>
        <v/>
      </c>
      <c r="AS56" s="5">
        <f t="shared" si="10"/>
        <v>2046.5932499999999</v>
      </c>
      <c r="AT56" s="11">
        <f t="shared" si="14"/>
        <v>0.10309936771035891</v>
      </c>
      <c r="AU56" s="5">
        <f t="shared" si="15"/>
        <v>103.09936771035892</v>
      </c>
    </row>
    <row r="57" spans="1:47" x14ac:dyDescent="0.25">
      <c r="A57" s="1" t="s">
        <v>135</v>
      </c>
      <c r="B57" s="1" t="s">
        <v>136</v>
      </c>
      <c r="C57" s="1" t="s">
        <v>137</v>
      </c>
      <c r="D57" s="1" t="s">
        <v>138</v>
      </c>
      <c r="E57" s="1" t="s">
        <v>69</v>
      </c>
      <c r="F57" s="1" t="s">
        <v>139</v>
      </c>
      <c r="G57" s="1" t="s">
        <v>55</v>
      </c>
      <c r="H57" s="1" t="s">
        <v>56</v>
      </c>
      <c r="I57" s="2">
        <v>160</v>
      </c>
      <c r="J57" s="2">
        <v>33.82</v>
      </c>
      <c r="K57" s="2">
        <f t="shared" si="8"/>
        <v>25.28</v>
      </c>
      <c r="L57" s="2">
        <f t="shared" si="9"/>
        <v>0</v>
      </c>
      <c r="R57" s="7">
        <v>17.61</v>
      </c>
      <c r="S57" s="5">
        <v>9135.1875</v>
      </c>
      <c r="T57" s="8">
        <v>7.49</v>
      </c>
      <c r="U57" s="5">
        <v>1165.6312499999999</v>
      </c>
      <c r="AE57" s="2">
        <v>0.18</v>
      </c>
      <c r="AF57" s="5">
        <v>10.0845</v>
      </c>
      <c r="AL57" s="5" t="str">
        <f t="shared" si="11"/>
        <v/>
      </c>
      <c r="AN57" s="5" t="str">
        <f t="shared" si="12"/>
        <v/>
      </c>
      <c r="AP57" s="5" t="str">
        <f t="shared" si="13"/>
        <v/>
      </c>
      <c r="AS57" s="5">
        <f t="shared" si="10"/>
        <v>10310.903250000001</v>
      </c>
      <c r="AT57" s="11">
        <f t="shared" si="14"/>
        <v>0.51942299995257246</v>
      </c>
      <c r="AU57" s="5">
        <f t="shared" si="15"/>
        <v>519.42299995257247</v>
      </c>
    </row>
    <row r="58" spans="1:47" x14ac:dyDescent="0.25">
      <c r="A58" s="1" t="s">
        <v>140</v>
      </c>
      <c r="B58" s="1" t="s">
        <v>128</v>
      </c>
      <c r="C58" s="1" t="s">
        <v>129</v>
      </c>
      <c r="D58" s="1" t="s">
        <v>130</v>
      </c>
      <c r="E58" s="1" t="s">
        <v>68</v>
      </c>
      <c r="F58" s="1" t="s">
        <v>139</v>
      </c>
      <c r="G58" s="1" t="s">
        <v>55</v>
      </c>
      <c r="H58" s="1" t="s">
        <v>56</v>
      </c>
      <c r="I58" s="2">
        <v>5</v>
      </c>
      <c r="J58" s="2">
        <v>4.3600000000000003</v>
      </c>
      <c r="K58" s="2">
        <f t="shared" si="8"/>
        <v>4.37</v>
      </c>
      <c r="L58" s="2">
        <f t="shared" si="9"/>
        <v>0</v>
      </c>
      <c r="R58" s="7">
        <v>1.81</v>
      </c>
      <c r="S58" s="5">
        <v>938.9375</v>
      </c>
      <c r="Z58" s="9">
        <v>1.66</v>
      </c>
      <c r="AA58" s="5">
        <v>103.33499999999999</v>
      </c>
      <c r="AB58" s="10">
        <v>0.9</v>
      </c>
      <c r="AC58" s="5">
        <v>50.422499999999999</v>
      </c>
      <c r="AL58" s="5" t="str">
        <f t="shared" si="11"/>
        <v/>
      </c>
      <c r="AN58" s="5" t="str">
        <f t="shared" si="12"/>
        <v/>
      </c>
      <c r="AP58" s="5" t="str">
        <f t="shared" si="13"/>
        <v/>
      </c>
      <c r="AS58" s="5">
        <f t="shared" si="10"/>
        <v>1092.6949999999999</v>
      </c>
      <c r="AT58" s="11">
        <f t="shared" si="14"/>
        <v>5.5045702706324591E-2</v>
      </c>
      <c r="AU58" s="5">
        <f t="shared" si="15"/>
        <v>55.04570270632459</v>
      </c>
    </row>
    <row r="59" spans="1:47" x14ac:dyDescent="0.25">
      <c r="A59" s="1" t="s">
        <v>141</v>
      </c>
      <c r="B59" s="1" t="s">
        <v>128</v>
      </c>
      <c r="C59" s="1" t="s">
        <v>129</v>
      </c>
      <c r="D59" s="1" t="s">
        <v>130</v>
      </c>
      <c r="E59" s="1" t="s">
        <v>68</v>
      </c>
      <c r="F59" s="1" t="s">
        <v>139</v>
      </c>
      <c r="G59" s="1" t="s">
        <v>55</v>
      </c>
      <c r="H59" s="1" t="s">
        <v>56</v>
      </c>
      <c r="I59" s="2">
        <v>3.08</v>
      </c>
      <c r="J59" s="2">
        <v>2.4900000000000002</v>
      </c>
      <c r="K59" s="2">
        <f t="shared" si="8"/>
        <v>2.5</v>
      </c>
      <c r="L59" s="2">
        <f t="shared" si="9"/>
        <v>0</v>
      </c>
      <c r="R59" s="7">
        <v>0.34</v>
      </c>
      <c r="S59" s="5">
        <v>176.375</v>
      </c>
      <c r="Z59" s="9">
        <v>2.16</v>
      </c>
      <c r="AA59" s="5">
        <v>134.46</v>
      </c>
      <c r="AL59" s="5" t="str">
        <f t="shared" si="11"/>
        <v/>
      </c>
      <c r="AN59" s="5" t="str">
        <f t="shared" si="12"/>
        <v/>
      </c>
      <c r="AP59" s="5" t="str">
        <f t="shared" si="13"/>
        <v/>
      </c>
      <c r="AS59" s="5">
        <f t="shared" si="10"/>
        <v>310.83500000000004</v>
      </c>
      <c r="AT59" s="11">
        <f t="shared" si="14"/>
        <v>1.565865223206879E-2</v>
      </c>
      <c r="AU59" s="5">
        <f t="shared" si="15"/>
        <v>15.658652232068791</v>
      </c>
    </row>
    <row r="60" spans="1:47" x14ac:dyDescent="0.25">
      <c r="A60" s="1" t="s">
        <v>141</v>
      </c>
      <c r="B60" s="1" t="s">
        <v>128</v>
      </c>
      <c r="C60" s="1" t="s">
        <v>129</v>
      </c>
      <c r="D60" s="1" t="s">
        <v>130</v>
      </c>
      <c r="E60" s="1" t="s">
        <v>105</v>
      </c>
      <c r="F60" s="1" t="s">
        <v>139</v>
      </c>
      <c r="G60" s="1" t="s">
        <v>55</v>
      </c>
      <c r="H60" s="1" t="s">
        <v>56</v>
      </c>
      <c r="I60" s="2">
        <v>3.08</v>
      </c>
      <c r="J60" s="2">
        <v>0.42</v>
      </c>
      <c r="K60" s="2">
        <f t="shared" si="8"/>
        <v>0.42000000000000004</v>
      </c>
      <c r="L60" s="2">
        <f t="shared" si="9"/>
        <v>0</v>
      </c>
      <c r="Z60" s="9">
        <v>0.4</v>
      </c>
      <c r="AA60" s="5">
        <v>24.9</v>
      </c>
      <c r="AB60" s="10">
        <v>0.02</v>
      </c>
      <c r="AC60" s="5">
        <v>1.1205000000000001</v>
      </c>
      <c r="AL60" s="5" t="str">
        <f t="shared" si="11"/>
        <v/>
      </c>
      <c r="AN60" s="5" t="str">
        <f t="shared" si="12"/>
        <v/>
      </c>
      <c r="AP60" s="5" t="str">
        <f t="shared" si="13"/>
        <v/>
      </c>
      <c r="AS60" s="5">
        <f t="shared" si="10"/>
        <v>26.020499999999998</v>
      </c>
      <c r="AT60" s="11">
        <f t="shared" si="14"/>
        <v>1.3108110747005514E-3</v>
      </c>
      <c r="AU60" s="5">
        <f t="shared" si="15"/>
        <v>1.3108110747005512</v>
      </c>
    </row>
    <row r="61" spans="1:47" x14ac:dyDescent="0.25">
      <c r="A61" s="1" t="s">
        <v>142</v>
      </c>
      <c r="B61" s="1" t="s">
        <v>128</v>
      </c>
      <c r="C61" s="1" t="s">
        <v>129</v>
      </c>
      <c r="D61" s="1" t="s">
        <v>130</v>
      </c>
      <c r="E61" s="1" t="s">
        <v>120</v>
      </c>
      <c r="F61" s="1" t="s">
        <v>139</v>
      </c>
      <c r="G61" s="1" t="s">
        <v>55</v>
      </c>
      <c r="H61" s="1" t="s">
        <v>56</v>
      </c>
      <c r="I61" s="2">
        <v>148.91999999999999</v>
      </c>
      <c r="J61" s="2">
        <v>42.16</v>
      </c>
      <c r="K61" s="2">
        <f t="shared" si="8"/>
        <v>2.2600000000000002</v>
      </c>
      <c r="L61" s="2">
        <f t="shared" si="9"/>
        <v>0</v>
      </c>
      <c r="R61" s="7">
        <v>0.02</v>
      </c>
      <c r="S61" s="5">
        <v>10.375</v>
      </c>
      <c r="T61" s="8">
        <v>2.2400000000000002</v>
      </c>
      <c r="U61" s="5">
        <v>348.6</v>
      </c>
      <c r="AL61" s="5" t="str">
        <f t="shared" si="11"/>
        <v/>
      </c>
      <c r="AN61" s="5" t="str">
        <f t="shared" si="12"/>
        <v/>
      </c>
      <c r="AP61" s="5" t="str">
        <f t="shared" si="13"/>
        <v/>
      </c>
      <c r="AS61" s="5">
        <f t="shared" si="10"/>
        <v>358.97500000000002</v>
      </c>
      <c r="AT61" s="11">
        <f t="shared" si="14"/>
        <v>1.8083757250653542E-2</v>
      </c>
      <c r="AU61" s="5">
        <f t="shared" si="15"/>
        <v>18.083757250653541</v>
      </c>
    </row>
    <row r="62" spans="1:47" x14ac:dyDescent="0.25">
      <c r="A62" s="1" t="s">
        <v>142</v>
      </c>
      <c r="B62" s="1" t="s">
        <v>128</v>
      </c>
      <c r="C62" s="1" t="s">
        <v>129</v>
      </c>
      <c r="D62" s="1" t="s">
        <v>130</v>
      </c>
      <c r="E62" s="1" t="s">
        <v>68</v>
      </c>
      <c r="F62" s="1" t="s">
        <v>139</v>
      </c>
      <c r="G62" s="1" t="s">
        <v>55</v>
      </c>
      <c r="H62" s="1" t="s">
        <v>56</v>
      </c>
      <c r="I62" s="2">
        <v>148.91999999999999</v>
      </c>
      <c r="J62" s="2">
        <v>30.26</v>
      </c>
      <c r="K62" s="2">
        <f t="shared" ref="K62:K86" si="16">SUM(N62,P62,R62,T62,V62,X62,Z62,AB62,AE62,AG62,AI62)</f>
        <v>23.55</v>
      </c>
      <c r="L62" s="2">
        <f t="shared" ref="L62:L86" si="17">SUM(M62,AD62,AK62,AM62,AO62,AQ62,AR62)</f>
        <v>0</v>
      </c>
      <c r="R62" s="7">
        <v>17.84</v>
      </c>
      <c r="S62" s="5">
        <v>9254.5</v>
      </c>
      <c r="T62" s="8">
        <v>3.7</v>
      </c>
      <c r="U62" s="5">
        <v>575.8125</v>
      </c>
      <c r="Z62" s="9">
        <v>0.8</v>
      </c>
      <c r="AA62" s="5">
        <v>49.8</v>
      </c>
      <c r="AB62" s="10">
        <v>1.21</v>
      </c>
      <c r="AC62" s="5">
        <v>67.79025</v>
      </c>
      <c r="AL62" s="5" t="str">
        <f t="shared" si="11"/>
        <v/>
      </c>
      <c r="AN62" s="5" t="str">
        <f t="shared" si="12"/>
        <v/>
      </c>
      <c r="AP62" s="5" t="str">
        <f t="shared" si="13"/>
        <v/>
      </c>
      <c r="AS62" s="5">
        <f t="shared" ref="AS62:AS86" si="18">SUM(O62,Q62,S62,U62,W62,Y62,AA62,AC62,AF62,AH62,AJ62)</f>
        <v>9947.9027499999993</v>
      </c>
      <c r="AT62" s="11">
        <f t="shared" si="14"/>
        <v>0.50113645374777849</v>
      </c>
      <c r="AU62" s="5">
        <f t="shared" si="15"/>
        <v>501.13645374777855</v>
      </c>
    </row>
    <row r="63" spans="1:47" x14ac:dyDescent="0.25">
      <c r="A63" s="1" t="s">
        <v>142</v>
      </c>
      <c r="B63" s="1" t="s">
        <v>128</v>
      </c>
      <c r="C63" s="1" t="s">
        <v>129</v>
      </c>
      <c r="D63" s="1" t="s">
        <v>130</v>
      </c>
      <c r="E63" s="1" t="s">
        <v>105</v>
      </c>
      <c r="F63" s="1" t="s">
        <v>139</v>
      </c>
      <c r="G63" s="1" t="s">
        <v>55</v>
      </c>
      <c r="H63" s="1" t="s">
        <v>56</v>
      </c>
      <c r="I63" s="2">
        <v>148.91999999999999</v>
      </c>
      <c r="J63" s="2">
        <v>32.520000000000003</v>
      </c>
      <c r="K63" s="2">
        <f t="shared" si="16"/>
        <v>5.96</v>
      </c>
      <c r="L63" s="2">
        <f t="shared" si="17"/>
        <v>0</v>
      </c>
      <c r="R63" s="7">
        <v>2</v>
      </c>
      <c r="S63" s="5">
        <v>1037.5</v>
      </c>
      <c r="T63" s="8">
        <v>0.12</v>
      </c>
      <c r="U63" s="5">
        <v>18.675000000000001</v>
      </c>
      <c r="Z63" s="9">
        <v>1.1299999999999999</v>
      </c>
      <c r="AA63" s="5">
        <v>70.342499999999987</v>
      </c>
      <c r="AB63" s="10">
        <v>2.71</v>
      </c>
      <c r="AC63" s="5">
        <v>151.82775000000001</v>
      </c>
      <c r="AL63" s="5" t="str">
        <f t="shared" si="11"/>
        <v/>
      </c>
      <c r="AN63" s="5" t="str">
        <f t="shared" si="12"/>
        <v/>
      </c>
      <c r="AP63" s="5" t="str">
        <f t="shared" si="13"/>
        <v/>
      </c>
      <c r="AS63" s="5">
        <f t="shared" si="18"/>
        <v>1278.3452499999999</v>
      </c>
      <c r="AT63" s="11">
        <f t="shared" si="14"/>
        <v>6.4398036586185703E-2</v>
      </c>
      <c r="AU63" s="5">
        <f t="shared" si="15"/>
        <v>64.398036586185697</v>
      </c>
    </row>
    <row r="64" spans="1:47" x14ac:dyDescent="0.25">
      <c r="A64" s="1" t="s">
        <v>143</v>
      </c>
      <c r="B64" s="1" t="s">
        <v>144</v>
      </c>
      <c r="C64" s="1" t="s">
        <v>145</v>
      </c>
      <c r="D64" s="1" t="s">
        <v>111</v>
      </c>
      <c r="E64" s="1" t="s">
        <v>68</v>
      </c>
      <c r="F64" s="1" t="s">
        <v>146</v>
      </c>
      <c r="G64" s="1" t="s">
        <v>55</v>
      </c>
      <c r="H64" s="1" t="s">
        <v>56</v>
      </c>
      <c r="I64" s="2">
        <v>237.12</v>
      </c>
      <c r="J64" s="2">
        <v>37.06</v>
      </c>
      <c r="K64" s="2">
        <f t="shared" si="16"/>
        <v>34.620000000000005</v>
      </c>
      <c r="L64" s="2">
        <f t="shared" si="17"/>
        <v>2.44</v>
      </c>
      <c r="P64" s="6">
        <v>24.17</v>
      </c>
      <c r="Q64" s="5">
        <v>35876.680000000008</v>
      </c>
      <c r="R64" s="7">
        <v>10.210000000000001</v>
      </c>
      <c r="S64" s="5">
        <v>6355.7250000000004</v>
      </c>
      <c r="T64" s="8">
        <v>0.24</v>
      </c>
      <c r="U64" s="5">
        <v>44.82</v>
      </c>
      <c r="AL64" s="5" t="str">
        <f t="shared" si="11"/>
        <v/>
      </c>
      <c r="AM64" s="3">
        <v>1.01</v>
      </c>
      <c r="AN64" s="5">
        <f t="shared" si="12"/>
        <v>5416.63</v>
      </c>
      <c r="AP64" s="5" t="str">
        <f t="shared" si="13"/>
        <v/>
      </c>
      <c r="AQ64" s="2">
        <v>1.43</v>
      </c>
      <c r="AS64" s="5">
        <f t="shared" si="18"/>
        <v>42277.225000000006</v>
      </c>
      <c r="AT64" s="11">
        <f t="shared" si="14"/>
        <v>2.1297613319347066</v>
      </c>
      <c r="AU64" s="5">
        <f t="shared" si="15"/>
        <v>2129.7613319347065</v>
      </c>
    </row>
    <row r="65" spans="1:47" x14ac:dyDescent="0.25">
      <c r="A65" s="1" t="s">
        <v>143</v>
      </c>
      <c r="B65" s="1" t="s">
        <v>144</v>
      </c>
      <c r="C65" s="1" t="s">
        <v>145</v>
      </c>
      <c r="D65" s="1" t="s">
        <v>111</v>
      </c>
      <c r="E65" s="1" t="s">
        <v>120</v>
      </c>
      <c r="F65" s="1" t="s">
        <v>146</v>
      </c>
      <c r="G65" s="1" t="s">
        <v>55</v>
      </c>
      <c r="H65" s="1" t="s">
        <v>56</v>
      </c>
      <c r="I65" s="2">
        <v>237.12</v>
      </c>
      <c r="J65" s="2">
        <v>39.31</v>
      </c>
      <c r="K65" s="2">
        <f t="shared" si="16"/>
        <v>36.6</v>
      </c>
      <c r="L65" s="2">
        <f t="shared" si="17"/>
        <v>2.71</v>
      </c>
      <c r="P65" s="6">
        <v>24.01</v>
      </c>
      <c r="Q65" s="5">
        <v>31792.25</v>
      </c>
      <c r="R65" s="7">
        <v>10.029999999999999</v>
      </c>
      <c r="S65" s="5">
        <v>5112.8</v>
      </c>
      <c r="T65" s="8">
        <v>2.56</v>
      </c>
      <c r="U65" s="5">
        <v>394.66500000000002</v>
      </c>
      <c r="AL65" s="5" t="str">
        <f t="shared" si="11"/>
        <v/>
      </c>
      <c r="AM65" s="3">
        <v>1.04</v>
      </c>
      <c r="AN65" s="5">
        <f t="shared" si="12"/>
        <v>5577.52</v>
      </c>
      <c r="AP65" s="5" t="str">
        <f t="shared" si="13"/>
        <v/>
      </c>
      <c r="AQ65" s="2">
        <v>1.67</v>
      </c>
      <c r="AS65" s="5">
        <f t="shared" si="18"/>
        <v>37299.715000000004</v>
      </c>
      <c r="AT65" s="11">
        <f t="shared" si="14"/>
        <v>1.8790138354441415</v>
      </c>
      <c r="AU65" s="5">
        <f t="shared" si="15"/>
        <v>1879.0138354441415</v>
      </c>
    </row>
    <row r="66" spans="1:47" x14ac:dyDescent="0.25">
      <c r="A66" s="1" t="s">
        <v>143</v>
      </c>
      <c r="B66" s="1" t="s">
        <v>144</v>
      </c>
      <c r="C66" s="1" t="s">
        <v>145</v>
      </c>
      <c r="D66" s="1" t="s">
        <v>111</v>
      </c>
      <c r="E66" s="1" t="s">
        <v>95</v>
      </c>
      <c r="F66" s="1" t="s">
        <v>146</v>
      </c>
      <c r="G66" s="1" t="s">
        <v>55</v>
      </c>
      <c r="H66" s="1" t="s">
        <v>56</v>
      </c>
      <c r="I66" s="2">
        <v>237.12</v>
      </c>
      <c r="J66" s="2">
        <v>41.47</v>
      </c>
      <c r="K66" s="2">
        <f t="shared" si="16"/>
        <v>36.380000000000003</v>
      </c>
      <c r="L66" s="2">
        <f t="shared" si="17"/>
        <v>3.62</v>
      </c>
      <c r="P66" s="6">
        <v>36.380000000000003</v>
      </c>
      <c r="Q66" s="5">
        <v>45524.43</v>
      </c>
      <c r="AL66" s="5" t="str">
        <f t="shared" si="11"/>
        <v/>
      </c>
      <c r="AM66" s="3">
        <v>1.54</v>
      </c>
      <c r="AN66" s="5">
        <f t="shared" si="12"/>
        <v>8259.02</v>
      </c>
      <c r="AP66" s="5" t="str">
        <f t="shared" si="13"/>
        <v/>
      </c>
      <c r="AQ66" s="2">
        <v>2.08</v>
      </c>
      <c r="AS66" s="5">
        <f t="shared" si="18"/>
        <v>45524.43</v>
      </c>
      <c r="AT66" s="11">
        <f t="shared" si="14"/>
        <v>2.2933428263649827</v>
      </c>
      <c r="AU66" s="5">
        <f t="shared" si="15"/>
        <v>2293.3428263649826</v>
      </c>
    </row>
    <row r="67" spans="1:47" x14ac:dyDescent="0.25">
      <c r="A67" s="1" t="s">
        <v>143</v>
      </c>
      <c r="B67" s="1" t="s">
        <v>144</v>
      </c>
      <c r="C67" s="1" t="s">
        <v>145</v>
      </c>
      <c r="D67" s="1" t="s">
        <v>111</v>
      </c>
      <c r="E67" s="1" t="s">
        <v>94</v>
      </c>
      <c r="F67" s="1" t="s">
        <v>146</v>
      </c>
      <c r="G67" s="1" t="s">
        <v>55</v>
      </c>
      <c r="H67" s="1" t="s">
        <v>56</v>
      </c>
      <c r="I67" s="2">
        <v>237.12</v>
      </c>
      <c r="J67" s="2">
        <v>38.32</v>
      </c>
      <c r="K67" s="2">
        <f t="shared" si="16"/>
        <v>38.32</v>
      </c>
      <c r="L67" s="2">
        <f t="shared" si="17"/>
        <v>0</v>
      </c>
      <c r="P67" s="6">
        <v>14.03</v>
      </c>
      <c r="Q67" s="5">
        <v>18106.689999999999</v>
      </c>
      <c r="R67" s="7">
        <v>24.09</v>
      </c>
      <c r="S67" s="5">
        <v>11290.075000000001</v>
      </c>
      <c r="T67" s="8">
        <v>0.2</v>
      </c>
      <c r="U67" s="5">
        <v>24.9</v>
      </c>
      <c r="AL67" s="5" t="str">
        <f t="shared" ref="AL67:AL86" si="19">IF(AK67&gt;0,AK67*$AL$1,"")</f>
        <v/>
      </c>
      <c r="AN67" s="5" t="str">
        <f t="shared" ref="AN67:AN86" si="20">IF(AM67&gt;0,AM67*$AN$1,"")</f>
        <v/>
      </c>
      <c r="AP67" s="5" t="str">
        <f t="shared" ref="AP67:AP86" si="21">IF(AO67&gt;0,AO67*$AP$1,"")</f>
        <v/>
      </c>
      <c r="AS67" s="5">
        <f t="shared" si="18"/>
        <v>29421.665000000001</v>
      </c>
      <c r="AT67" s="11">
        <f t="shared" ref="AT67:AT98" si="22">(AS67/$AS$117)*100</f>
        <v>1.4821484720942948</v>
      </c>
      <c r="AU67" s="5">
        <f t="shared" ref="AU67:AU86" si="23">(AT67/100)*$AU$1</f>
        <v>1482.1484720942947</v>
      </c>
    </row>
    <row r="68" spans="1:47" x14ac:dyDescent="0.25">
      <c r="A68" s="1" t="s">
        <v>143</v>
      </c>
      <c r="B68" s="1" t="s">
        <v>144</v>
      </c>
      <c r="C68" s="1" t="s">
        <v>145</v>
      </c>
      <c r="D68" s="1" t="s">
        <v>111</v>
      </c>
      <c r="E68" s="1" t="s">
        <v>99</v>
      </c>
      <c r="F68" s="1" t="s">
        <v>146</v>
      </c>
      <c r="G68" s="1" t="s">
        <v>55</v>
      </c>
      <c r="H68" s="1" t="s">
        <v>56</v>
      </c>
      <c r="I68" s="2">
        <v>237.12</v>
      </c>
      <c r="J68" s="2">
        <v>31.84</v>
      </c>
      <c r="K68" s="2">
        <f t="shared" si="16"/>
        <v>29.77</v>
      </c>
      <c r="L68" s="2">
        <f t="shared" si="17"/>
        <v>0</v>
      </c>
      <c r="P68" s="6">
        <v>1.41</v>
      </c>
      <c r="Q68" s="5">
        <v>1825.95</v>
      </c>
      <c r="R68" s="7">
        <v>22.9</v>
      </c>
      <c r="S68" s="5">
        <v>11851.362499999999</v>
      </c>
      <c r="T68" s="8">
        <v>5.29</v>
      </c>
      <c r="U68" s="5">
        <v>748.55625000000009</v>
      </c>
      <c r="AB68" s="10">
        <v>0.17</v>
      </c>
      <c r="AC68" s="5">
        <v>9.5242500000000003</v>
      </c>
      <c r="AL68" s="5" t="str">
        <f t="shared" si="19"/>
        <v/>
      </c>
      <c r="AN68" s="5" t="str">
        <f t="shared" si="20"/>
        <v/>
      </c>
      <c r="AP68" s="5" t="str">
        <f t="shared" si="21"/>
        <v/>
      </c>
      <c r="AS68" s="5">
        <f t="shared" si="18"/>
        <v>14435.393</v>
      </c>
      <c r="AT68" s="11">
        <f t="shared" si="22"/>
        <v>0.72719867074248445</v>
      </c>
      <c r="AU68" s="5">
        <f t="shared" si="23"/>
        <v>727.19867074248441</v>
      </c>
    </row>
    <row r="69" spans="1:47" x14ac:dyDescent="0.25">
      <c r="A69" s="1" t="s">
        <v>143</v>
      </c>
      <c r="B69" s="1" t="s">
        <v>144</v>
      </c>
      <c r="C69" s="1" t="s">
        <v>145</v>
      </c>
      <c r="D69" s="1" t="s">
        <v>111</v>
      </c>
      <c r="E69" s="1" t="s">
        <v>74</v>
      </c>
      <c r="F69" s="1" t="s">
        <v>146</v>
      </c>
      <c r="G69" s="1" t="s">
        <v>55</v>
      </c>
      <c r="H69" s="1" t="s">
        <v>56</v>
      </c>
      <c r="I69" s="2">
        <v>237.12</v>
      </c>
      <c r="J69" s="2">
        <v>38.630000000000003</v>
      </c>
      <c r="K69" s="2">
        <f t="shared" si="16"/>
        <v>38.51</v>
      </c>
      <c r="L69" s="2">
        <f t="shared" si="17"/>
        <v>0.03</v>
      </c>
      <c r="P69" s="6">
        <v>15.94</v>
      </c>
      <c r="Q69" s="5">
        <v>20642.3</v>
      </c>
      <c r="R69" s="7">
        <v>16.170000000000002</v>
      </c>
      <c r="S69" s="5">
        <v>8388.1875</v>
      </c>
      <c r="Z69" s="9">
        <v>2.94</v>
      </c>
      <c r="AA69" s="5">
        <v>183.01499999999999</v>
      </c>
      <c r="AB69" s="10">
        <v>3.46</v>
      </c>
      <c r="AC69" s="5">
        <v>193.84649999999999</v>
      </c>
      <c r="AL69" s="5" t="str">
        <f t="shared" si="19"/>
        <v/>
      </c>
      <c r="AM69" s="3">
        <v>0.02</v>
      </c>
      <c r="AN69" s="5">
        <f t="shared" si="20"/>
        <v>107.26</v>
      </c>
      <c r="AP69" s="5" t="str">
        <f t="shared" si="21"/>
        <v/>
      </c>
      <c r="AQ69" s="2">
        <v>0.01</v>
      </c>
      <c r="AS69" s="5">
        <f t="shared" si="18"/>
        <v>29407.348999999998</v>
      </c>
      <c r="AT69" s="11">
        <f t="shared" si="22"/>
        <v>1.4814272879761798</v>
      </c>
      <c r="AU69" s="5">
        <f t="shared" si="23"/>
        <v>1481.4272879761797</v>
      </c>
    </row>
    <row r="70" spans="1:47" x14ac:dyDescent="0.25">
      <c r="A70" s="1" t="s">
        <v>147</v>
      </c>
      <c r="B70" s="1" t="s">
        <v>148</v>
      </c>
      <c r="C70" s="1" t="s">
        <v>149</v>
      </c>
      <c r="D70" s="1" t="s">
        <v>150</v>
      </c>
      <c r="E70" s="1" t="s">
        <v>76</v>
      </c>
      <c r="F70" s="1" t="s">
        <v>146</v>
      </c>
      <c r="G70" s="1" t="s">
        <v>55</v>
      </c>
      <c r="H70" s="1" t="s">
        <v>56</v>
      </c>
      <c r="I70" s="2">
        <v>74.510000000000005</v>
      </c>
      <c r="J70" s="2">
        <v>31.52</v>
      </c>
      <c r="K70" s="2">
        <f t="shared" si="16"/>
        <v>29.82</v>
      </c>
      <c r="L70" s="2">
        <f t="shared" si="17"/>
        <v>1.64</v>
      </c>
      <c r="P70" s="6">
        <v>8.4</v>
      </c>
      <c r="Q70" s="5">
        <v>10878</v>
      </c>
      <c r="R70" s="7">
        <v>17.7</v>
      </c>
      <c r="S70" s="5">
        <v>9181.875</v>
      </c>
      <c r="T70" s="8">
        <v>3.29</v>
      </c>
      <c r="U70" s="5">
        <v>512.00625000000002</v>
      </c>
      <c r="Z70" s="9">
        <v>0.33</v>
      </c>
      <c r="AA70" s="5">
        <v>20.5425</v>
      </c>
      <c r="AB70" s="10">
        <v>0.1</v>
      </c>
      <c r="AC70" s="5">
        <v>5.6025</v>
      </c>
      <c r="AL70" s="5" t="str">
        <f t="shared" si="19"/>
        <v/>
      </c>
      <c r="AM70" s="3">
        <v>0.48</v>
      </c>
      <c r="AN70" s="5">
        <f t="shared" si="20"/>
        <v>2574.2399999999998</v>
      </c>
      <c r="AP70" s="5" t="str">
        <f t="shared" si="21"/>
        <v/>
      </c>
      <c r="AQ70" s="2">
        <v>1.1599999999999999</v>
      </c>
      <c r="AS70" s="5">
        <f t="shared" si="18"/>
        <v>20598.026249999999</v>
      </c>
      <c r="AT70" s="11">
        <f t="shared" si="22"/>
        <v>1.0376480438682065</v>
      </c>
      <c r="AU70" s="5">
        <f t="shared" si="23"/>
        <v>1037.6480438682065</v>
      </c>
    </row>
    <row r="71" spans="1:47" x14ac:dyDescent="0.25">
      <c r="A71" s="1" t="s">
        <v>147</v>
      </c>
      <c r="B71" s="1" t="s">
        <v>148</v>
      </c>
      <c r="C71" s="1" t="s">
        <v>149</v>
      </c>
      <c r="D71" s="1" t="s">
        <v>150</v>
      </c>
      <c r="E71" s="1" t="s">
        <v>64</v>
      </c>
      <c r="F71" s="1" t="s">
        <v>146</v>
      </c>
      <c r="G71" s="1" t="s">
        <v>55</v>
      </c>
      <c r="H71" s="1" t="s">
        <v>56</v>
      </c>
      <c r="I71" s="2">
        <v>74.510000000000005</v>
      </c>
      <c r="J71" s="2">
        <v>39.869999999999997</v>
      </c>
      <c r="K71" s="2">
        <f t="shared" si="16"/>
        <v>35.08</v>
      </c>
      <c r="L71" s="2">
        <f t="shared" si="17"/>
        <v>1.22</v>
      </c>
      <c r="P71" s="6">
        <v>11.73</v>
      </c>
      <c r="Q71" s="5">
        <v>15190.35</v>
      </c>
      <c r="R71" s="7">
        <v>10.54</v>
      </c>
      <c r="S71" s="5">
        <v>5467.625</v>
      </c>
      <c r="T71" s="8">
        <v>12.81</v>
      </c>
      <c r="U71" s="5">
        <v>1993.5562500000001</v>
      </c>
      <c r="AL71" s="5" t="str">
        <f t="shared" si="19"/>
        <v/>
      </c>
      <c r="AM71" s="3">
        <v>0.51</v>
      </c>
      <c r="AN71" s="5">
        <f t="shared" si="20"/>
        <v>2735.13</v>
      </c>
      <c r="AP71" s="5" t="str">
        <f t="shared" si="21"/>
        <v/>
      </c>
      <c r="AQ71" s="2">
        <v>0.71</v>
      </c>
      <c r="AS71" s="5">
        <f t="shared" si="18"/>
        <v>22651.53125</v>
      </c>
      <c r="AT71" s="11">
        <f t="shared" si="22"/>
        <v>1.1410955985252254</v>
      </c>
      <c r="AU71" s="5">
        <f t="shared" si="23"/>
        <v>1141.0955985252253</v>
      </c>
    </row>
    <row r="72" spans="1:47" x14ac:dyDescent="0.25">
      <c r="A72" s="1" t="s">
        <v>151</v>
      </c>
      <c r="B72" s="1" t="s">
        <v>133</v>
      </c>
      <c r="C72" s="1" t="s">
        <v>134</v>
      </c>
      <c r="D72" s="1" t="s">
        <v>52</v>
      </c>
      <c r="E72" s="1" t="s">
        <v>61</v>
      </c>
      <c r="F72" s="1" t="s">
        <v>146</v>
      </c>
      <c r="G72" s="1" t="s">
        <v>55</v>
      </c>
      <c r="H72" s="1" t="s">
        <v>56</v>
      </c>
      <c r="I72" s="2">
        <v>80</v>
      </c>
      <c r="J72" s="2">
        <v>40</v>
      </c>
      <c r="K72" s="2">
        <f t="shared" si="16"/>
        <v>38.69</v>
      </c>
      <c r="L72" s="2">
        <f t="shared" si="17"/>
        <v>1.31</v>
      </c>
      <c r="P72" s="6">
        <v>32.46</v>
      </c>
      <c r="Q72" s="5">
        <v>33768.42</v>
      </c>
      <c r="R72" s="7">
        <v>6.23</v>
      </c>
      <c r="S72" s="5">
        <v>2585.4499999999998</v>
      </c>
      <c r="AL72" s="5" t="str">
        <f t="shared" si="19"/>
        <v/>
      </c>
      <c r="AM72" s="3">
        <v>0.5</v>
      </c>
      <c r="AN72" s="5">
        <f t="shared" si="20"/>
        <v>2681.5</v>
      </c>
      <c r="AP72" s="5" t="str">
        <f t="shared" si="21"/>
        <v/>
      </c>
      <c r="AQ72" s="2">
        <v>0.81</v>
      </c>
      <c r="AS72" s="5">
        <f t="shared" si="18"/>
        <v>36353.869999999995</v>
      </c>
      <c r="AT72" s="11">
        <f t="shared" si="22"/>
        <v>1.831365861694592</v>
      </c>
      <c r="AU72" s="5">
        <f t="shared" si="23"/>
        <v>1831.3658616945922</v>
      </c>
    </row>
    <row r="73" spans="1:47" x14ac:dyDescent="0.25">
      <c r="A73" s="1" t="s">
        <v>151</v>
      </c>
      <c r="B73" s="1" t="s">
        <v>133</v>
      </c>
      <c r="C73" s="1" t="s">
        <v>134</v>
      </c>
      <c r="D73" s="1" t="s">
        <v>52</v>
      </c>
      <c r="E73" s="1" t="s">
        <v>63</v>
      </c>
      <c r="F73" s="1" t="s">
        <v>146</v>
      </c>
      <c r="G73" s="1" t="s">
        <v>55</v>
      </c>
      <c r="H73" s="1" t="s">
        <v>56</v>
      </c>
      <c r="I73" s="2">
        <v>80</v>
      </c>
      <c r="J73" s="2">
        <v>39.71</v>
      </c>
      <c r="K73" s="2">
        <f t="shared" si="16"/>
        <v>37.450000000000003</v>
      </c>
      <c r="L73" s="2">
        <f t="shared" si="17"/>
        <v>2.25</v>
      </c>
      <c r="P73" s="6">
        <v>37.450000000000003</v>
      </c>
      <c r="Q73" s="5">
        <v>43089.83</v>
      </c>
      <c r="AL73" s="5" t="str">
        <f t="shared" si="19"/>
        <v/>
      </c>
      <c r="AM73" s="3">
        <v>0.98</v>
      </c>
      <c r="AN73" s="5">
        <f t="shared" si="20"/>
        <v>5255.74</v>
      </c>
      <c r="AP73" s="5" t="str">
        <f t="shared" si="21"/>
        <v/>
      </c>
      <c r="AQ73" s="2">
        <v>1.27</v>
      </c>
      <c r="AS73" s="5">
        <f t="shared" si="18"/>
        <v>43089.83</v>
      </c>
      <c r="AT73" s="11">
        <f t="shared" si="22"/>
        <v>2.1706971953253809</v>
      </c>
      <c r="AU73" s="5">
        <f t="shared" si="23"/>
        <v>2170.6971953253806</v>
      </c>
    </row>
    <row r="74" spans="1:47" x14ac:dyDescent="0.25">
      <c r="A74" s="1" t="s">
        <v>152</v>
      </c>
      <c r="B74" s="1" t="s">
        <v>153</v>
      </c>
      <c r="C74" s="1" t="s">
        <v>154</v>
      </c>
      <c r="D74" s="1" t="s">
        <v>130</v>
      </c>
      <c r="E74" s="1" t="s">
        <v>76</v>
      </c>
      <c r="F74" s="1" t="s">
        <v>146</v>
      </c>
      <c r="G74" s="1" t="s">
        <v>55</v>
      </c>
      <c r="H74" s="1" t="s">
        <v>56</v>
      </c>
      <c r="I74" s="2">
        <v>5.49</v>
      </c>
      <c r="J74" s="2">
        <v>5.49</v>
      </c>
      <c r="K74" s="2">
        <f t="shared" si="16"/>
        <v>5.5</v>
      </c>
      <c r="L74" s="2">
        <f t="shared" si="17"/>
        <v>0</v>
      </c>
      <c r="R74" s="7">
        <v>0.57999999999999996</v>
      </c>
      <c r="S74" s="5">
        <v>300.875</v>
      </c>
      <c r="Z74" s="9">
        <v>1.9</v>
      </c>
      <c r="AA74" s="5">
        <v>118.27500000000001</v>
      </c>
      <c r="AB74" s="10">
        <v>3.02</v>
      </c>
      <c r="AC74" s="5">
        <v>169.19550000000001</v>
      </c>
      <c r="AL74" s="5" t="str">
        <f t="shared" si="19"/>
        <v/>
      </c>
      <c r="AN74" s="5" t="str">
        <f t="shared" si="20"/>
        <v/>
      </c>
      <c r="AP74" s="5" t="str">
        <f t="shared" si="21"/>
        <v/>
      </c>
      <c r="AS74" s="5">
        <f t="shared" si="18"/>
        <v>588.34550000000002</v>
      </c>
      <c r="AT74" s="11">
        <f t="shared" si="22"/>
        <v>2.9638546421100028E-2</v>
      </c>
      <c r="AU74" s="5">
        <f t="shared" si="23"/>
        <v>29.638546421100028</v>
      </c>
    </row>
    <row r="75" spans="1:47" x14ac:dyDescent="0.25">
      <c r="A75" s="1" t="s">
        <v>155</v>
      </c>
      <c r="B75" s="1" t="s">
        <v>88</v>
      </c>
      <c r="C75" s="1" t="s">
        <v>89</v>
      </c>
      <c r="D75" s="1" t="s">
        <v>52</v>
      </c>
      <c r="E75" s="1" t="s">
        <v>105</v>
      </c>
      <c r="F75" s="1" t="s">
        <v>146</v>
      </c>
      <c r="G75" s="1" t="s">
        <v>55</v>
      </c>
      <c r="H75" s="1" t="s">
        <v>56</v>
      </c>
      <c r="I75" s="2">
        <v>76.900000000000006</v>
      </c>
      <c r="J75" s="2">
        <v>34.54</v>
      </c>
      <c r="K75" s="2">
        <f t="shared" si="16"/>
        <v>33.46</v>
      </c>
      <c r="L75" s="2">
        <f t="shared" si="17"/>
        <v>1.08</v>
      </c>
      <c r="N75" s="4">
        <v>1.68</v>
      </c>
      <c r="O75" s="5">
        <v>2361.2399999999998</v>
      </c>
      <c r="P75" s="6">
        <v>31.78</v>
      </c>
      <c r="Q75" s="5">
        <v>33759.664799999999</v>
      </c>
      <c r="AL75" s="5" t="str">
        <f t="shared" si="19"/>
        <v/>
      </c>
      <c r="AM75" s="3">
        <v>0.46</v>
      </c>
      <c r="AN75" s="5">
        <f t="shared" si="20"/>
        <v>2466.98</v>
      </c>
      <c r="AP75" s="5" t="str">
        <f t="shared" si="21"/>
        <v/>
      </c>
      <c r="AQ75" s="2">
        <v>0.62</v>
      </c>
      <c r="AS75" s="5">
        <f t="shared" si="18"/>
        <v>36120.904799999997</v>
      </c>
      <c r="AT75" s="11">
        <f t="shared" si="22"/>
        <v>1.8196299855899889</v>
      </c>
      <c r="AU75" s="5">
        <f t="shared" si="23"/>
        <v>1819.6299855899888</v>
      </c>
    </row>
    <row r="76" spans="1:47" x14ac:dyDescent="0.25">
      <c r="A76" s="1" t="s">
        <v>155</v>
      </c>
      <c r="B76" s="1" t="s">
        <v>88</v>
      </c>
      <c r="C76" s="1" t="s">
        <v>89</v>
      </c>
      <c r="D76" s="1" t="s">
        <v>52</v>
      </c>
      <c r="E76" s="1" t="s">
        <v>119</v>
      </c>
      <c r="F76" s="1" t="s">
        <v>146</v>
      </c>
      <c r="G76" s="1" t="s">
        <v>55</v>
      </c>
      <c r="H76" s="1" t="s">
        <v>56</v>
      </c>
      <c r="I76" s="2">
        <v>76.900000000000006</v>
      </c>
      <c r="J76" s="2">
        <v>36.08</v>
      </c>
      <c r="K76" s="2">
        <f t="shared" si="16"/>
        <v>34.89</v>
      </c>
      <c r="L76" s="2">
        <f t="shared" si="17"/>
        <v>1.2</v>
      </c>
      <c r="N76" s="4">
        <v>8.39</v>
      </c>
      <c r="O76" s="5">
        <v>11792.145</v>
      </c>
      <c r="P76" s="6">
        <v>16.239999999999998</v>
      </c>
      <c r="Q76" s="5">
        <v>16974.86</v>
      </c>
      <c r="R76" s="7">
        <v>10.26</v>
      </c>
      <c r="S76" s="5">
        <v>4547.3624999999993</v>
      </c>
      <c r="AL76" s="5" t="str">
        <f t="shared" si="19"/>
        <v/>
      </c>
      <c r="AM76" s="3">
        <v>0.45</v>
      </c>
      <c r="AN76" s="5">
        <f t="shared" si="20"/>
        <v>2413.35</v>
      </c>
      <c r="AP76" s="5" t="str">
        <f t="shared" si="21"/>
        <v/>
      </c>
      <c r="AQ76" s="2">
        <v>0.75</v>
      </c>
      <c r="AS76" s="5">
        <f t="shared" si="18"/>
        <v>33314.3675</v>
      </c>
      <c r="AT76" s="11">
        <f t="shared" si="22"/>
        <v>1.6782476072959445</v>
      </c>
      <c r="AU76" s="5">
        <f t="shared" si="23"/>
        <v>1678.2476072959446</v>
      </c>
    </row>
    <row r="77" spans="1:47" x14ac:dyDescent="0.25">
      <c r="A77" s="1" t="s">
        <v>156</v>
      </c>
      <c r="B77" s="1" t="s">
        <v>157</v>
      </c>
      <c r="C77" s="1" t="s">
        <v>98</v>
      </c>
      <c r="D77" s="1" t="s">
        <v>85</v>
      </c>
      <c r="E77" s="1" t="s">
        <v>53</v>
      </c>
      <c r="F77" s="1" t="s">
        <v>146</v>
      </c>
      <c r="G77" s="1" t="s">
        <v>55</v>
      </c>
      <c r="H77" s="1" t="s">
        <v>56</v>
      </c>
      <c r="I77" s="2">
        <v>160</v>
      </c>
      <c r="J77" s="2">
        <v>37.64</v>
      </c>
      <c r="K77" s="2">
        <f t="shared" si="16"/>
        <v>37.64</v>
      </c>
      <c r="L77" s="2">
        <f t="shared" si="17"/>
        <v>0</v>
      </c>
      <c r="P77" s="6">
        <v>1.75</v>
      </c>
      <c r="Q77" s="5">
        <v>1813</v>
      </c>
      <c r="R77" s="7">
        <v>29.04</v>
      </c>
      <c r="S77" s="5">
        <v>13192.85</v>
      </c>
      <c r="T77" s="8">
        <v>6.85</v>
      </c>
      <c r="U77" s="5">
        <v>1025.8800000000001</v>
      </c>
      <c r="AL77" s="5" t="str">
        <f t="shared" si="19"/>
        <v/>
      </c>
      <c r="AN77" s="5" t="str">
        <f t="shared" si="20"/>
        <v/>
      </c>
      <c r="AP77" s="5" t="str">
        <f t="shared" si="21"/>
        <v/>
      </c>
      <c r="AS77" s="5">
        <f t="shared" si="18"/>
        <v>16031.73</v>
      </c>
      <c r="AT77" s="11">
        <f t="shared" si="22"/>
        <v>0.8076158886496827</v>
      </c>
      <c r="AU77" s="5">
        <f t="shared" si="23"/>
        <v>807.61588864968269</v>
      </c>
    </row>
    <row r="78" spans="1:47" x14ac:dyDescent="0.25">
      <c r="A78" s="1" t="s">
        <v>156</v>
      </c>
      <c r="B78" s="1" t="s">
        <v>157</v>
      </c>
      <c r="C78" s="1" t="s">
        <v>98</v>
      </c>
      <c r="D78" s="1" t="s">
        <v>85</v>
      </c>
      <c r="E78" s="1" t="s">
        <v>69</v>
      </c>
      <c r="F78" s="1" t="s">
        <v>146</v>
      </c>
      <c r="G78" s="1" t="s">
        <v>55</v>
      </c>
      <c r="H78" s="1" t="s">
        <v>56</v>
      </c>
      <c r="I78" s="2">
        <v>160</v>
      </c>
      <c r="J78" s="2">
        <v>38.03</v>
      </c>
      <c r="K78" s="2">
        <f t="shared" si="16"/>
        <v>38.03</v>
      </c>
      <c r="L78" s="2">
        <f t="shared" si="17"/>
        <v>0</v>
      </c>
      <c r="P78" s="6">
        <v>2.72</v>
      </c>
      <c r="Q78" s="5">
        <v>4226.88</v>
      </c>
      <c r="R78" s="7">
        <v>26.54</v>
      </c>
      <c r="S78" s="5">
        <v>14605.924999999999</v>
      </c>
      <c r="T78" s="8">
        <v>7.8900000000000006</v>
      </c>
      <c r="U78" s="5">
        <v>1186.4849999999999</v>
      </c>
      <c r="AB78" s="10">
        <v>0.88</v>
      </c>
      <c r="AC78" s="5">
        <v>59.162400000000012</v>
      </c>
      <c r="AL78" s="5" t="str">
        <f t="shared" si="19"/>
        <v/>
      </c>
      <c r="AN78" s="5" t="str">
        <f t="shared" si="20"/>
        <v/>
      </c>
      <c r="AP78" s="5" t="str">
        <f t="shared" si="21"/>
        <v/>
      </c>
      <c r="AS78" s="5">
        <f t="shared" si="18"/>
        <v>20078.452400000002</v>
      </c>
      <c r="AT78" s="11">
        <f t="shared" si="22"/>
        <v>1.0114739443426479</v>
      </c>
      <c r="AU78" s="5">
        <f t="shared" si="23"/>
        <v>1011.4739443426479</v>
      </c>
    </row>
    <row r="79" spans="1:47" x14ac:dyDescent="0.25">
      <c r="A79" s="1" t="s">
        <v>156</v>
      </c>
      <c r="B79" s="1" t="s">
        <v>157</v>
      </c>
      <c r="C79" s="1" t="s">
        <v>98</v>
      </c>
      <c r="D79" s="1" t="s">
        <v>85</v>
      </c>
      <c r="E79" s="1" t="s">
        <v>70</v>
      </c>
      <c r="F79" s="1" t="s">
        <v>146</v>
      </c>
      <c r="G79" s="1" t="s">
        <v>55</v>
      </c>
      <c r="H79" s="1" t="s">
        <v>56</v>
      </c>
      <c r="I79" s="2">
        <v>160</v>
      </c>
      <c r="J79" s="2">
        <v>39.68</v>
      </c>
      <c r="K79" s="2">
        <f t="shared" si="16"/>
        <v>39.68</v>
      </c>
      <c r="L79" s="2">
        <f t="shared" si="17"/>
        <v>0</v>
      </c>
      <c r="P79" s="6">
        <v>23.33</v>
      </c>
      <c r="Q79" s="5">
        <v>24169.88</v>
      </c>
      <c r="R79" s="7">
        <v>14.6</v>
      </c>
      <c r="S79" s="5">
        <v>6059</v>
      </c>
      <c r="T79" s="8">
        <v>1.75</v>
      </c>
      <c r="U79" s="5">
        <v>219.74250000000001</v>
      </c>
      <c r="AL79" s="5" t="str">
        <f t="shared" si="19"/>
        <v/>
      </c>
      <c r="AN79" s="5" t="str">
        <f t="shared" si="20"/>
        <v/>
      </c>
      <c r="AP79" s="5" t="str">
        <f t="shared" si="21"/>
        <v/>
      </c>
      <c r="AS79" s="5">
        <f t="shared" si="18"/>
        <v>30448.622500000001</v>
      </c>
      <c r="AT79" s="11">
        <f t="shared" si="22"/>
        <v>1.5338825765214501</v>
      </c>
      <c r="AU79" s="5">
        <f t="shared" si="23"/>
        <v>1533.8825765214501</v>
      </c>
    </row>
    <row r="80" spans="1:47" x14ac:dyDescent="0.25">
      <c r="A80" s="1" t="s">
        <v>156</v>
      </c>
      <c r="B80" s="1" t="s">
        <v>157</v>
      </c>
      <c r="C80" s="1" t="s">
        <v>98</v>
      </c>
      <c r="D80" s="1" t="s">
        <v>85</v>
      </c>
      <c r="E80" s="1" t="s">
        <v>66</v>
      </c>
      <c r="F80" s="1" t="s">
        <v>146</v>
      </c>
      <c r="G80" s="1" t="s">
        <v>55</v>
      </c>
      <c r="H80" s="1" t="s">
        <v>56</v>
      </c>
      <c r="I80" s="2">
        <v>160</v>
      </c>
      <c r="J80" s="2">
        <v>39.94</v>
      </c>
      <c r="K80" s="2">
        <f t="shared" si="16"/>
        <v>39.94</v>
      </c>
      <c r="L80" s="2">
        <f t="shared" si="17"/>
        <v>0</v>
      </c>
      <c r="P80" s="6">
        <v>21.49</v>
      </c>
      <c r="Q80" s="5">
        <v>22263.64</v>
      </c>
      <c r="R80" s="7">
        <v>18.45</v>
      </c>
      <c r="S80" s="5">
        <v>7656.75</v>
      </c>
      <c r="AL80" s="5" t="str">
        <f t="shared" si="19"/>
        <v/>
      </c>
      <c r="AN80" s="5" t="str">
        <f t="shared" si="20"/>
        <v/>
      </c>
      <c r="AP80" s="5" t="str">
        <f t="shared" si="21"/>
        <v/>
      </c>
      <c r="AS80" s="5">
        <f t="shared" si="18"/>
        <v>29920.39</v>
      </c>
      <c r="AT80" s="11">
        <f t="shared" si="22"/>
        <v>1.5072722880559417</v>
      </c>
      <c r="AU80" s="5">
        <f t="shared" si="23"/>
        <v>1507.2722880559418</v>
      </c>
    </row>
    <row r="81" spans="1:47" x14ac:dyDescent="0.25">
      <c r="A81" s="1" t="s">
        <v>158</v>
      </c>
      <c r="B81" s="1" t="s">
        <v>133</v>
      </c>
      <c r="C81" s="1" t="s">
        <v>134</v>
      </c>
      <c r="D81" s="1" t="s">
        <v>52</v>
      </c>
      <c r="E81" s="1" t="s">
        <v>76</v>
      </c>
      <c r="F81" s="1" t="s">
        <v>159</v>
      </c>
      <c r="G81" s="1" t="s">
        <v>55</v>
      </c>
      <c r="H81" s="1" t="s">
        <v>56</v>
      </c>
      <c r="I81" s="2">
        <v>160</v>
      </c>
      <c r="J81" s="2">
        <v>42.59</v>
      </c>
      <c r="K81" s="2">
        <f t="shared" si="16"/>
        <v>42.59</v>
      </c>
      <c r="L81" s="2">
        <f t="shared" si="17"/>
        <v>0</v>
      </c>
      <c r="P81" s="6">
        <v>17.64</v>
      </c>
      <c r="Q81" s="5">
        <v>27412.560000000001</v>
      </c>
      <c r="R81" s="7">
        <v>14.95</v>
      </c>
      <c r="S81" s="5">
        <v>9306.375</v>
      </c>
      <c r="T81" s="8">
        <v>1.76</v>
      </c>
      <c r="U81" s="5">
        <v>328.68</v>
      </c>
      <c r="Z81" s="9">
        <v>4.6500000000000004</v>
      </c>
      <c r="AA81" s="5">
        <v>347.3549999999999</v>
      </c>
      <c r="AB81" s="10">
        <v>3.59</v>
      </c>
      <c r="AC81" s="5">
        <v>241.35570000000001</v>
      </c>
      <c r="AL81" s="5" t="str">
        <f t="shared" si="19"/>
        <v/>
      </c>
      <c r="AN81" s="5" t="str">
        <f t="shared" si="20"/>
        <v/>
      </c>
      <c r="AP81" s="5" t="str">
        <f t="shared" si="21"/>
        <v/>
      </c>
      <c r="AS81" s="5">
        <f t="shared" si="18"/>
        <v>37636.325700000001</v>
      </c>
      <c r="AT81" s="11">
        <f t="shared" si="22"/>
        <v>1.8959709666838451</v>
      </c>
      <c r="AU81" s="5">
        <f t="shared" si="23"/>
        <v>1895.9709666838451</v>
      </c>
    </row>
    <row r="82" spans="1:47" x14ac:dyDescent="0.25">
      <c r="A82" s="1" t="s">
        <v>158</v>
      </c>
      <c r="B82" s="1" t="s">
        <v>133</v>
      </c>
      <c r="C82" s="1" t="s">
        <v>134</v>
      </c>
      <c r="D82" s="1" t="s">
        <v>52</v>
      </c>
      <c r="E82" s="1" t="s">
        <v>64</v>
      </c>
      <c r="F82" s="1" t="s">
        <v>159</v>
      </c>
      <c r="G82" s="1" t="s">
        <v>55</v>
      </c>
      <c r="H82" s="1" t="s">
        <v>56</v>
      </c>
      <c r="I82" s="2">
        <v>160</v>
      </c>
      <c r="J82" s="2">
        <v>40</v>
      </c>
      <c r="K82" s="2">
        <f t="shared" si="16"/>
        <v>39.94</v>
      </c>
      <c r="L82" s="2">
        <f t="shared" si="17"/>
        <v>0</v>
      </c>
      <c r="P82" s="6">
        <v>1.53</v>
      </c>
      <c r="Q82" s="5">
        <v>2377.62</v>
      </c>
      <c r="R82" s="7">
        <v>28.83</v>
      </c>
      <c r="S82" s="5">
        <v>17946.674999999999</v>
      </c>
      <c r="T82" s="8">
        <v>9.58</v>
      </c>
      <c r="U82" s="5">
        <v>1789.0650000000001</v>
      </c>
      <c r="AL82" s="5" t="str">
        <f t="shared" si="19"/>
        <v/>
      </c>
      <c r="AN82" s="5" t="str">
        <f t="shared" si="20"/>
        <v/>
      </c>
      <c r="AP82" s="5" t="str">
        <f t="shared" si="21"/>
        <v/>
      </c>
      <c r="AS82" s="5">
        <f t="shared" si="18"/>
        <v>22113.359999999997</v>
      </c>
      <c r="AT82" s="11">
        <f t="shared" si="22"/>
        <v>1.1139846346857356</v>
      </c>
      <c r="AU82" s="5">
        <f t="shared" si="23"/>
        <v>1113.9846346857355</v>
      </c>
    </row>
    <row r="83" spans="1:47" x14ac:dyDescent="0.25">
      <c r="A83" s="1" t="s">
        <v>158</v>
      </c>
      <c r="B83" s="1" t="s">
        <v>133</v>
      </c>
      <c r="C83" s="1" t="s">
        <v>134</v>
      </c>
      <c r="D83" s="1" t="s">
        <v>52</v>
      </c>
      <c r="E83" s="1" t="s">
        <v>63</v>
      </c>
      <c r="F83" s="1" t="s">
        <v>159</v>
      </c>
      <c r="G83" s="1" t="s">
        <v>55</v>
      </c>
      <c r="H83" s="1" t="s">
        <v>56</v>
      </c>
      <c r="I83" s="2">
        <v>160</v>
      </c>
      <c r="J83" s="2">
        <v>40</v>
      </c>
      <c r="K83" s="2">
        <f t="shared" si="16"/>
        <v>29.310000000000002</v>
      </c>
      <c r="L83" s="2">
        <f t="shared" si="17"/>
        <v>0</v>
      </c>
      <c r="P83" s="6">
        <v>18.100000000000001</v>
      </c>
      <c r="Q83" s="5">
        <v>28127.4</v>
      </c>
      <c r="R83" s="7">
        <v>8</v>
      </c>
      <c r="S83" s="5">
        <v>4980</v>
      </c>
      <c r="T83" s="8">
        <v>2.85</v>
      </c>
      <c r="U83" s="5">
        <v>531.92624999999998</v>
      </c>
      <c r="AB83" s="10">
        <v>0.36</v>
      </c>
      <c r="AC83" s="5">
        <v>22.41</v>
      </c>
      <c r="AL83" s="5" t="str">
        <f t="shared" si="19"/>
        <v/>
      </c>
      <c r="AN83" s="5" t="str">
        <f t="shared" si="20"/>
        <v/>
      </c>
      <c r="AP83" s="5" t="str">
        <f t="shared" si="21"/>
        <v/>
      </c>
      <c r="AS83" s="5">
        <f t="shared" si="18"/>
        <v>33661.736250000002</v>
      </c>
      <c r="AT83" s="11">
        <f t="shared" si="22"/>
        <v>1.6957466870409488</v>
      </c>
      <c r="AU83" s="5">
        <f t="shared" si="23"/>
        <v>1695.7466870409489</v>
      </c>
    </row>
    <row r="84" spans="1:47" x14ac:dyDescent="0.25">
      <c r="A84" s="1" t="s">
        <v>158</v>
      </c>
      <c r="B84" s="1" t="s">
        <v>133</v>
      </c>
      <c r="C84" s="1" t="s">
        <v>134</v>
      </c>
      <c r="D84" s="1" t="s">
        <v>52</v>
      </c>
      <c r="E84" s="1" t="s">
        <v>61</v>
      </c>
      <c r="F84" s="1" t="s">
        <v>159</v>
      </c>
      <c r="G84" s="1" t="s">
        <v>55</v>
      </c>
      <c r="H84" s="1" t="s">
        <v>56</v>
      </c>
      <c r="I84" s="2">
        <v>160</v>
      </c>
      <c r="J84" s="2">
        <v>37.409999999999997</v>
      </c>
      <c r="K84" s="2">
        <f t="shared" si="16"/>
        <v>10.01</v>
      </c>
      <c r="L84" s="2">
        <f t="shared" si="17"/>
        <v>0</v>
      </c>
      <c r="R84" s="7">
        <v>7.24</v>
      </c>
      <c r="S84" s="5">
        <v>4506.9000000000005</v>
      </c>
      <c r="T84" s="8">
        <v>2.77</v>
      </c>
      <c r="U84" s="5">
        <v>517.29750000000001</v>
      </c>
      <c r="AL84" s="5" t="str">
        <f t="shared" si="19"/>
        <v/>
      </c>
      <c r="AN84" s="5" t="str">
        <f t="shared" si="20"/>
        <v/>
      </c>
      <c r="AP84" s="5" t="str">
        <f t="shared" si="21"/>
        <v/>
      </c>
      <c r="AS84" s="5">
        <f t="shared" si="18"/>
        <v>5024.1975000000002</v>
      </c>
      <c r="AT84" s="11">
        <f t="shared" si="22"/>
        <v>0.25309943023703713</v>
      </c>
      <c r="AU84" s="5">
        <f t="shared" si="23"/>
        <v>253.09943023703713</v>
      </c>
    </row>
    <row r="85" spans="1:47" x14ac:dyDescent="0.25">
      <c r="A85" s="1" t="s">
        <v>160</v>
      </c>
      <c r="B85" s="1" t="s">
        <v>88</v>
      </c>
      <c r="C85" s="1" t="s">
        <v>89</v>
      </c>
      <c r="D85" s="1" t="s">
        <v>52</v>
      </c>
      <c r="E85" s="1" t="s">
        <v>99</v>
      </c>
      <c r="F85" s="1" t="s">
        <v>159</v>
      </c>
      <c r="G85" s="1" t="s">
        <v>55</v>
      </c>
      <c r="H85" s="1" t="s">
        <v>56</v>
      </c>
      <c r="I85" s="2">
        <v>156.9</v>
      </c>
      <c r="J85" s="2">
        <v>35.01</v>
      </c>
      <c r="K85" s="2">
        <f t="shared" si="16"/>
        <v>20.16</v>
      </c>
      <c r="L85" s="2">
        <f t="shared" si="17"/>
        <v>0</v>
      </c>
      <c r="P85" s="6">
        <v>20.16</v>
      </c>
      <c r="Q85" s="5">
        <v>25923.31</v>
      </c>
      <c r="AL85" s="5" t="str">
        <f t="shared" si="19"/>
        <v/>
      </c>
      <c r="AN85" s="5" t="str">
        <f t="shared" si="20"/>
        <v/>
      </c>
      <c r="AP85" s="5" t="str">
        <f t="shared" si="21"/>
        <v/>
      </c>
      <c r="AS85" s="5">
        <f t="shared" si="18"/>
        <v>25923.31</v>
      </c>
      <c r="AT85" s="11">
        <f t="shared" si="22"/>
        <v>1.3059150224206129</v>
      </c>
      <c r="AU85" s="5">
        <f t="shared" si="23"/>
        <v>1305.9150224206128</v>
      </c>
    </row>
    <row r="86" spans="1:47" x14ac:dyDescent="0.25">
      <c r="A86" s="1" t="s">
        <v>160</v>
      </c>
      <c r="B86" s="1" t="s">
        <v>88</v>
      </c>
      <c r="C86" s="1" t="s">
        <v>89</v>
      </c>
      <c r="D86" s="1" t="s">
        <v>52</v>
      </c>
      <c r="E86" s="1" t="s">
        <v>74</v>
      </c>
      <c r="F86" s="1" t="s">
        <v>159</v>
      </c>
      <c r="G86" s="1" t="s">
        <v>55</v>
      </c>
      <c r="H86" s="1" t="s">
        <v>56</v>
      </c>
      <c r="I86" s="2">
        <v>156.9</v>
      </c>
      <c r="J86" s="2">
        <v>40.31</v>
      </c>
      <c r="K86" s="2">
        <f t="shared" si="16"/>
        <v>37.409999999999989</v>
      </c>
      <c r="L86" s="2">
        <f t="shared" si="17"/>
        <v>2.5300000000000002</v>
      </c>
      <c r="P86" s="6">
        <v>35.399999999999991</v>
      </c>
      <c r="Q86" s="5">
        <v>52354.259999999987</v>
      </c>
      <c r="R86" s="7">
        <v>0.69</v>
      </c>
      <c r="S86" s="5">
        <v>429.52499999999998</v>
      </c>
      <c r="AB86" s="10">
        <v>1.32</v>
      </c>
      <c r="AC86" s="5">
        <v>88.743600000000015</v>
      </c>
      <c r="AL86" s="5" t="str">
        <f t="shared" si="19"/>
        <v/>
      </c>
      <c r="AM86" s="3">
        <v>1.03</v>
      </c>
      <c r="AN86" s="5">
        <f t="shared" si="20"/>
        <v>5523.89</v>
      </c>
      <c r="AP86" s="5" t="str">
        <f t="shared" si="21"/>
        <v/>
      </c>
      <c r="AQ86" s="2">
        <v>1.5</v>
      </c>
      <c r="AS86" s="5">
        <f t="shared" si="18"/>
        <v>52872.528599999991</v>
      </c>
      <c r="AT86" s="11">
        <f t="shared" si="22"/>
        <v>2.6635113097865775</v>
      </c>
      <c r="AU86" s="5">
        <f t="shared" si="23"/>
        <v>2663.5113097865774</v>
      </c>
    </row>
    <row r="87" spans="1:47" x14ac:dyDescent="0.25">
      <c r="A87" s="1" t="s">
        <v>160</v>
      </c>
      <c r="B87" s="1" t="s">
        <v>88</v>
      </c>
      <c r="C87" s="1" t="s">
        <v>89</v>
      </c>
      <c r="D87" s="1" t="s">
        <v>52</v>
      </c>
      <c r="E87" s="1" t="s">
        <v>95</v>
      </c>
      <c r="F87" s="1" t="s">
        <v>159</v>
      </c>
      <c r="G87" s="1" t="s">
        <v>55</v>
      </c>
      <c r="H87" s="1" t="s">
        <v>56</v>
      </c>
      <c r="I87" s="2">
        <v>156.9</v>
      </c>
      <c r="J87" s="2">
        <v>39.46</v>
      </c>
      <c r="K87" s="2">
        <f t="shared" ref="K87:K106" si="24">SUM(N87,P87,R87,T87,V87,X87,Z87,AB87,AE87,AG87,AI87)</f>
        <v>10.63</v>
      </c>
      <c r="L87" s="2">
        <f t="shared" ref="L87:L113" si="25">SUM(M87,AD87,AK87,AM87,AO87,AQ87,AR87)</f>
        <v>0</v>
      </c>
      <c r="P87" s="6">
        <v>5.66</v>
      </c>
      <c r="Q87" s="5">
        <v>7329.7</v>
      </c>
      <c r="R87" s="7">
        <v>4.24</v>
      </c>
      <c r="S87" s="5">
        <v>2274.1999999999998</v>
      </c>
      <c r="T87" s="8">
        <v>0.27</v>
      </c>
      <c r="U87" s="5">
        <v>42.018749999999997</v>
      </c>
      <c r="AB87" s="10">
        <v>0.46</v>
      </c>
      <c r="AC87" s="5">
        <v>27.340199999999999</v>
      </c>
      <c r="AL87" s="5" t="str">
        <f t="shared" ref="AL87:AL113" si="26">IF(AK87&gt;0,AK87*$AL$1,"")</f>
        <v/>
      </c>
      <c r="AN87" s="5" t="str">
        <f t="shared" ref="AN87:AN113" si="27">IF(AM87&gt;0,AM87*$AN$1,"")</f>
        <v/>
      </c>
      <c r="AP87" s="5" t="str">
        <f t="shared" ref="AP87:AP113" si="28">IF(AO87&gt;0,AO87*$AP$1,"")</f>
        <v/>
      </c>
      <c r="AS87" s="5">
        <f t="shared" ref="AS87:AS113" si="29">SUM(O87,Q87,S87,U87,W87,Y87,AA87,AC87,AF87,AH87,AJ87)</f>
        <v>9673.2589499999995</v>
      </c>
      <c r="AT87" s="11">
        <f t="shared" si="22"/>
        <v>0.48730097269868866</v>
      </c>
      <c r="AU87" s="5">
        <f t="shared" ref="AU87:AU113" si="30">(AT87/100)*$AU$1</f>
        <v>487.30097269868867</v>
      </c>
    </row>
    <row r="88" spans="1:47" x14ac:dyDescent="0.25">
      <c r="A88" s="1" t="s">
        <v>161</v>
      </c>
      <c r="B88" s="1" t="s">
        <v>162</v>
      </c>
      <c r="C88" s="1" t="s">
        <v>163</v>
      </c>
      <c r="D88" s="1" t="s">
        <v>164</v>
      </c>
      <c r="E88" s="1" t="s">
        <v>99</v>
      </c>
      <c r="F88" s="1" t="s">
        <v>165</v>
      </c>
      <c r="G88" s="1" t="s">
        <v>55</v>
      </c>
      <c r="H88" s="1" t="s">
        <v>56</v>
      </c>
      <c r="I88" s="2">
        <v>155</v>
      </c>
      <c r="J88" s="2">
        <v>41.63</v>
      </c>
      <c r="K88" s="2">
        <f t="shared" si="24"/>
        <v>13.17</v>
      </c>
      <c r="L88" s="2">
        <f t="shared" si="25"/>
        <v>0</v>
      </c>
      <c r="R88" s="7">
        <v>4.57</v>
      </c>
      <c r="S88" s="5">
        <v>2844.8249999999998</v>
      </c>
      <c r="T88" s="8">
        <v>8.6</v>
      </c>
      <c r="U88" s="5">
        <v>1606.05</v>
      </c>
      <c r="AL88" s="5" t="str">
        <f t="shared" si="26"/>
        <v/>
      </c>
      <c r="AN88" s="5" t="str">
        <f t="shared" si="27"/>
        <v/>
      </c>
      <c r="AP88" s="5" t="str">
        <f t="shared" si="28"/>
        <v/>
      </c>
      <c r="AS88" s="5">
        <f t="shared" si="29"/>
        <v>4450.875</v>
      </c>
      <c r="AT88" s="11">
        <f t="shared" si="22"/>
        <v>0.22421768383035748</v>
      </c>
      <c r="AU88" s="5">
        <f t="shared" si="30"/>
        <v>224.21768383035749</v>
      </c>
    </row>
    <row r="89" spans="1:47" x14ac:dyDescent="0.25">
      <c r="A89" s="1" t="s">
        <v>161</v>
      </c>
      <c r="B89" s="1" t="s">
        <v>162</v>
      </c>
      <c r="C89" s="1" t="s">
        <v>163</v>
      </c>
      <c r="D89" s="1" t="s">
        <v>164</v>
      </c>
      <c r="E89" s="1" t="s">
        <v>94</v>
      </c>
      <c r="F89" s="1" t="s">
        <v>165</v>
      </c>
      <c r="G89" s="1" t="s">
        <v>55</v>
      </c>
      <c r="H89" s="1" t="s">
        <v>56</v>
      </c>
      <c r="I89" s="2">
        <v>155</v>
      </c>
      <c r="J89" s="2">
        <v>34.200000000000003</v>
      </c>
      <c r="K89" s="2">
        <f t="shared" si="24"/>
        <v>15.07</v>
      </c>
      <c r="L89" s="2">
        <f t="shared" si="25"/>
        <v>0</v>
      </c>
      <c r="R89" s="7">
        <v>7.13</v>
      </c>
      <c r="S89" s="5">
        <v>4438.4250000000002</v>
      </c>
      <c r="T89" s="8">
        <v>7.94</v>
      </c>
      <c r="U89" s="5">
        <v>1482.7950000000001</v>
      </c>
      <c r="AL89" s="5" t="str">
        <f t="shared" si="26"/>
        <v/>
      </c>
      <c r="AN89" s="5" t="str">
        <f t="shared" si="27"/>
        <v/>
      </c>
      <c r="AP89" s="5" t="str">
        <f t="shared" si="28"/>
        <v/>
      </c>
      <c r="AS89" s="5">
        <f t="shared" si="29"/>
        <v>5921.22</v>
      </c>
      <c r="AT89" s="11">
        <f t="shared" si="22"/>
        <v>0.29828791728592458</v>
      </c>
      <c r="AU89" s="5">
        <f t="shared" si="30"/>
        <v>298.28791728592461</v>
      </c>
    </row>
    <row r="90" spans="1:47" x14ac:dyDescent="0.25">
      <c r="A90" s="1" t="s">
        <v>166</v>
      </c>
      <c r="B90" s="1" t="s">
        <v>167</v>
      </c>
      <c r="C90" s="1" t="s">
        <v>168</v>
      </c>
      <c r="D90" s="1" t="s">
        <v>169</v>
      </c>
      <c r="E90" s="1" t="s">
        <v>94</v>
      </c>
      <c r="F90" s="1" t="s">
        <v>165</v>
      </c>
      <c r="G90" s="1" t="s">
        <v>55</v>
      </c>
      <c r="H90" s="1" t="s">
        <v>56</v>
      </c>
      <c r="I90" s="2">
        <v>5</v>
      </c>
      <c r="J90" s="2">
        <v>4.51</v>
      </c>
      <c r="K90" s="2">
        <f t="shared" si="24"/>
        <v>2.83</v>
      </c>
      <c r="L90" s="2">
        <f t="shared" si="25"/>
        <v>0</v>
      </c>
      <c r="R90" s="7">
        <v>0.16</v>
      </c>
      <c r="S90" s="5">
        <v>99.600000000000009</v>
      </c>
      <c r="T90" s="8">
        <v>2.67</v>
      </c>
      <c r="U90" s="5">
        <v>498.6225</v>
      </c>
      <c r="AL90" s="5" t="str">
        <f t="shared" si="26"/>
        <v/>
      </c>
      <c r="AN90" s="5" t="str">
        <f t="shared" si="27"/>
        <v/>
      </c>
      <c r="AP90" s="5" t="str">
        <f t="shared" si="28"/>
        <v/>
      </c>
      <c r="AS90" s="5">
        <f t="shared" si="29"/>
        <v>598.22249999999997</v>
      </c>
      <c r="AT90" s="11">
        <f t="shared" si="22"/>
        <v>3.0136111071464831E-2</v>
      </c>
      <c r="AU90" s="5">
        <f t="shared" si="30"/>
        <v>30.136111071464832</v>
      </c>
    </row>
    <row r="91" spans="1:47" x14ac:dyDescent="0.25">
      <c r="A91" s="1" t="s">
        <v>170</v>
      </c>
      <c r="B91" s="1" t="s">
        <v>171</v>
      </c>
      <c r="C91" s="1" t="s">
        <v>172</v>
      </c>
      <c r="D91" s="1" t="s">
        <v>173</v>
      </c>
      <c r="E91" s="1" t="s">
        <v>105</v>
      </c>
      <c r="F91" s="1" t="s">
        <v>174</v>
      </c>
      <c r="G91" s="1" t="s">
        <v>55</v>
      </c>
      <c r="H91" s="1" t="s">
        <v>56</v>
      </c>
      <c r="I91" s="2">
        <v>200</v>
      </c>
      <c r="J91" s="2">
        <v>39.159999999999997</v>
      </c>
      <c r="K91" s="2">
        <f t="shared" si="24"/>
        <v>13.33</v>
      </c>
      <c r="L91" s="2">
        <f t="shared" si="25"/>
        <v>0</v>
      </c>
      <c r="R91" s="7">
        <v>9.6</v>
      </c>
      <c r="S91" s="5">
        <v>3984</v>
      </c>
      <c r="T91" s="8">
        <v>3.73</v>
      </c>
      <c r="U91" s="5">
        <v>465.00749999999999</v>
      </c>
      <c r="AL91" s="5" t="str">
        <f t="shared" si="26"/>
        <v/>
      </c>
      <c r="AN91" s="5" t="str">
        <f t="shared" si="27"/>
        <v/>
      </c>
      <c r="AP91" s="5" t="str">
        <f t="shared" si="28"/>
        <v/>
      </c>
      <c r="AS91" s="5">
        <f t="shared" si="29"/>
        <v>4449.0074999999997</v>
      </c>
      <c r="AT91" s="11">
        <f t="shared" si="22"/>
        <v>0.22412360648049859</v>
      </c>
      <c r="AU91" s="5">
        <f t="shared" si="30"/>
        <v>224.12360648049858</v>
      </c>
    </row>
    <row r="92" spans="1:47" x14ac:dyDescent="0.25">
      <c r="A92" s="1" t="s">
        <v>170</v>
      </c>
      <c r="B92" s="1" t="s">
        <v>171</v>
      </c>
      <c r="C92" s="1" t="s">
        <v>172</v>
      </c>
      <c r="D92" s="1" t="s">
        <v>173</v>
      </c>
      <c r="E92" s="1" t="s">
        <v>70</v>
      </c>
      <c r="F92" s="1" t="s">
        <v>174</v>
      </c>
      <c r="G92" s="1" t="s">
        <v>55</v>
      </c>
      <c r="H92" s="1" t="s">
        <v>56</v>
      </c>
      <c r="I92" s="2">
        <v>200</v>
      </c>
      <c r="J92" s="2">
        <v>41.26</v>
      </c>
      <c r="K92" s="2">
        <f t="shared" si="24"/>
        <v>26.750000000000004</v>
      </c>
      <c r="L92" s="2">
        <f t="shared" si="25"/>
        <v>0.06</v>
      </c>
      <c r="P92" s="6">
        <v>0.18</v>
      </c>
      <c r="Q92" s="5">
        <v>227.92</v>
      </c>
      <c r="R92" s="7">
        <v>22.14</v>
      </c>
      <c r="S92" s="5">
        <v>9999.4249999999993</v>
      </c>
      <c r="T92" s="8">
        <v>3.99</v>
      </c>
      <c r="U92" s="5">
        <v>566.47500000000002</v>
      </c>
      <c r="AB92" s="10">
        <v>0.35</v>
      </c>
      <c r="AC92" s="5">
        <v>17.143650000000001</v>
      </c>
      <c r="AE92" s="2">
        <v>0.09</v>
      </c>
      <c r="AF92" s="5">
        <v>4.9302000000000001</v>
      </c>
      <c r="AL92" s="5" t="str">
        <f t="shared" si="26"/>
        <v/>
      </c>
      <c r="AM92" s="3">
        <v>0.03</v>
      </c>
      <c r="AN92" s="5">
        <f t="shared" si="27"/>
        <v>160.88999999999999</v>
      </c>
      <c r="AP92" s="5" t="str">
        <f t="shared" si="28"/>
        <v/>
      </c>
      <c r="AQ92" s="2">
        <v>0.03</v>
      </c>
      <c r="AS92" s="5">
        <f t="shared" si="29"/>
        <v>10815.89385</v>
      </c>
      <c r="AT92" s="11">
        <f t="shared" si="22"/>
        <v>0.54486245234970831</v>
      </c>
      <c r="AU92" s="5">
        <f t="shared" si="30"/>
        <v>544.86245234970829</v>
      </c>
    </row>
    <row r="93" spans="1:47" x14ac:dyDescent="0.25">
      <c r="A93" s="1" t="s">
        <v>170</v>
      </c>
      <c r="B93" s="1" t="s">
        <v>171</v>
      </c>
      <c r="C93" s="1" t="s">
        <v>172</v>
      </c>
      <c r="D93" s="1" t="s">
        <v>173</v>
      </c>
      <c r="E93" s="1" t="s">
        <v>95</v>
      </c>
      <c r="F93" s="1" t="s">
        <v>174</v>
      </c>
      <c r="G93" s="1" t="s">
        <v>55</v>
      </c>
      <c r="H93" s="1" t="s">
        <v>56</v>
      </c>
      <c r="I93" s="2">
        <v>200</v>
      </c>
      <c r="J93" s="2">
        <v>40.6</v>
      </c>
      <c r="K93" s="2">
        <f t="shared" si="24"/>
        <v>37.549999999999997</v>
      </c>
      <c r="L93" s="2">
        <f t="shared" si="25"/>
        <v>2.4500000000000002</v>
      </c>
      <c r="P93" s="6">
        <v>14.86</v>
      </c>
      <c r="Q93" s="5">
        <v>19243.7</v>
      </c>
      <c r="R93" s="7">
        <v>21.39</v>
      </c>
      <c r="S93" s="5">
        <v>11096.0625</v>
      </c>
      <c r="T93" s="8">
        <v>1.3</v>
      </c>
      <c r="U93" s="5">
        <v>202.3125</v>
      </c>
      <c r="AL93" s="5" t="str">
        <f t="shared" si="26"/>
        <v/>
      </c>
      <c r="AM93" s="3">
        <v>0.97</v>
      </c>
      <c r="AN93" s="5">
        <f t="shared" si="27"/>
        <v>5202.1099999999997</v>
      </c>
      <c r="AP93" s="5" t="str">
        <f t="shared" si="28"/>
        <v/>
      </c>
      <c r="AQ93" s="2">
        <v>1.48</v>
      </c>
      <c r="AS93" s="5">
        <f t="shared" si="29"/>
        <v>30542.075000000001</v>
      </c>
      <c r="AT93" s="11">
        <f t="shared" si="22"/>
        <v>1.5385903481614438</v>
      </c>
      <c r="AU93" s="5">
        <f t="shared" si="30"/>
        <v>1538.5903481614439</v>
      </c>
    </row>
    <row r="94" spans="1:47" x14ac:dyDescent="0.25">
      <c r="A94" s="1" t="s">
        <v>170</v>
      </c>
      <c r="B94" s="1" t="s">
        <v>171</v>
      </c>
      <c r="C94" s="1" t="s">
        <v>172</v>
      </c>
      <c r="D94" s="1" t="s">
        <v>173</v>
      </c>
      <c r="E94" s="1" t="s">
        <v>68</v>
      </c>
      <c r="F94" s="1" t="s">
        <v>174</v>
      </c>
      <c r="G94" s="1" t="s">
        <v>55</v>
      </c>
      <c r="H94" s="1" t="s">
        <v>56</v>
      </c>
      <c r="I94" s="2">
        <v>200</v>
      </c>
      <c r="J94" s="2">
        <v>38.33</v>
      </c>
      <c r="K94" s="2">
        <f t="shared" si="24"/>
        <v>2.46</v>
      </c>
      <c r="L94" s="2">
        <f t="shared" si="25"/>
        <v>0</v>
      </c>
      <c r="R94" s="7">
        <v>0.02</v>
      </c>
      <c r="S94" s="5">
        <v>10.375</v>
      </c>
      <c r="T94" s="8">
        <v>2.44</v>
      </c>
      <c r="U94" s="5">
        <v>354.20249999999999</v>
      </c>
      <c r="AL94" s="5" t="str">
        <f t="shared" si="26"/>
        <v/>
      </c>
      <c r="AN94" s="5" t="str">
        <f t="shared" si="27"/>
        <v/>
      </c>
      <c r="AP94" s="5" t="str">
        <f t="shared" si="28"/>
        <v/>
      </c>
      <c r="AS94" s="5">
        <f t="shared" si="29"/>
        <v>364.57749999999999</v>
      </c>
      <c r="AT94" s="11">
        <f t="shared" si="22"/>
        <v>1.8365989300230215E-2</v>
      </c>
      <c r="AU94" s="5">
        <f t="shared" si="30"/>
        <v>18.365989300230215</v>
      </c>
    </row>
    <row r="95" spans="1:47" x14ac:dyDescent="0.25">
      <c r="A95" s="1" t="s">
        <v>170</v>
      </c>
      <c r="B95" s="1" t="s">
        <v>171</v>
      </c>
      <c r="C95" s="1" t="s">
        <v>172</v>
      </c>
      <c r="D95" s="1" t="s">
        <v>173</v>
      </c>
      <c r="E95" s="1" t="s">
        <v>69</v>
      </c>
      <c r="F95" s="1" t="s">
        <v>174</v>
      </c>
      <c r="G95" s="1" t="s">
        <v>55</v>
      </c>
      <c r="H95" s="1" t="s">
        <v>56</v>
      </c>
      <c r="I95" s="2">
        <v>200</v>
      </c>
      <c r="J95" s="2">
        <v>39.450000000000003</v>
      </c>
      <c r="K95" s="2">
        <f t="shared" si="24"/>
        <v>27.380000000000003</v>
      </c>
      <c r="L95" s="2">
        <f t="shared" si="25"/>
        <v>0</v>
      </c>
      <c r="P95" s="6">
        <v>0.8</v>
      </c>
      <c r="Q95" s="5">
        <v>828.80000000000007</v>
      </c>
      <c r="R95" s="7">
        <v>8.81</v>
      </c>
      <c r="S95" s="5">
        <v>3656.15</v>
      </c>
      <c r="T95" s="8">
        <v>17.77</v>
      </c>
      <c r="U95" s="5">
        <v>2236.9537500000001</v>
      </c>
      <c r="AL95" s="5" t="str">
        <f t="shared" si="26"/>
        <v/>
      </c>
      <c r="AN95" s="5" t="str">
        <f t="shared" si="27"/>
        <v/>
      </c>
      <c r="AP95" s="5" t="str">
        <f t="shared" si="28"/>
        <v/>
      </c>
      <c r="AS95" s="5">
        <f t="shared" si="29"/>
        <v>6721.9037499999995</v>
      </c>
      <c r="AT95" s="11">
        <f t="shared" si="22"/>
        <v>0.33862323470229883</v>
      </c>
      <c r="AU95" s="5">
        <f t="shared" si="30"/>
        <v>338.62323470229882</v>
      </c>
    </row>
    <row r="96" spans="1:47" x14ac:dyDescent="0.25">
      <c r="A96" s="1" t="s">
        <v>175</v>
      </c>
      <c r="B96" s="1" t="s">
        <v>176</v>
      </c>
      <c r="C96" s="1" t="s">
        <v>177</v>
      </c>
      <c r="D96" s="1" t="s">
        <v>173</v>
      </c>
      <c r="E96" s="1" t="s">
        <v>53</v>
      </c>
      <c r="F96" s="1" t="s">
        <v>174</v>
      </c>
      <c r="G96" s="1" t="s">
        <v>55</v>
      </c>
      <c r="H96" s="1" t="s">
        <v>56</v>
      </c>
      <c r="I96" s="2">
        <v>80</v>
      </c>
      <c r="J96" s="2">
        <v>40</v>
      </c>
      <c r="K96" s="2">
        <f t="shared" si="24"/>
        <v>27.65</v>
      </c>
      <c r="L96" s="2">
        <f t="shared" si="25"/>
        <v>0</v>
      </c>
      <c r="P96" s="6">
        <v>0.01</v>
      </c>
      <c r="Q96" s="5">
        <v>10.36</v>
      </c>
      <c r="R96" s="7">
        <v>14.16</v>
      </c>
      <c r="S96" s="5">
        <v>5876.4</v>
      </c>
      <c r="T96" s="8">
        <v>13.48</v>
      </c>
      <c r="U96" s="5">
        <v>1678.26</v>
      </c>
      <c r="AL96" s="5" t="str">
        <f t="shared" si="26"/>
        <v/>
      </c>
      <c r="AN96" s="5" t="str">
        <f t="shared" si="27"/>
        <v/>
      </c>
      <c r="AP96" s="5" t="str">
        <f t="shared" si="28"/>
        <v/>
      </c>
      <c r="AS96" s="5">
        <f t="shared" si="29"/>
        <v>7565.0199999999995</v>
      </c>
      <c r="AT96" s="11">
        <f t="shared" si="22"/>
        <v>0.38109613559813088</v>
      </c>
      <c r="AU96" s="5">
        <f t="shared" si="30"/>
        <v>381.0961355981309</v>
      </c>
    </row>
    <row r="97" spans="1:47" x14ac:dyDescent="0.25">
      <c r="A97" s="1" t="s">
        <v>175</v>
      </c>
      <c r="B97" s="1" t="s">
        <v>176</v>
      </c>
      <c r="C97" s="1" t="s">
        <v>177</v>
      </c>
      <c r="D97" s="1" t="s">
        <v>173</v>
      </c>
      <c r="E97" s="1" t="s">
        <v>66</v>
      </c>
      <c r="F97" s="1" t="s">
        <v>174</v>
      </c>
      <c r="G97" s="1" t="s">
        <v>55</v>
      </c>
      <c r="H97" s="1" t="s">
        <v>56</v>
      </c>
      <c r="I97" s="2">
        <v>80</v>
      </c>
      <c r="J97" s="2">
        <v>40</v>
      </c>
      <c r="K97" s="2">
        <f t="shared" si="24"/>
        <v>25.9</v>
      </c>
      <c r="L97" s="2">
        <f t="shared" si="25"/>
        <v>0</v>
      </c>
      <c r="P97" s="6">
        <v>0.35</v>
      </c>
      <c r="Q97" s="5">
        <v>362.6</v>
      </c>
      <c r="R97" s="7">
        <v>14.03</v>
      </c>
      <c r="S97" s="5">
        <v>6009.2</v>
      </c>
      <c r="T97" s="8">
        <v>7.06</v>
      </c>
      <c r="U97" s="5">
        <v>944.95500000000015</v>
      </c>
      <c r="Z97" s="9">
        <v>2.1800000000000002</v>
      </c>
      <c r="AA97" s="5">
        <v>108.56399999999999</v>
      </c>
      <c r="AB97" s="10">
        <v>2.2799999999999998</v>
      </c>
      <c r="AC97" s="5">
        <v>104.65470000000001</v>
      </c>
      <c r="AL97" s="5" t="str">
        <f t="shared" si="26"/>
        <v/>
      </c>
      <c r="AN97" s="5" t="str">
        <f t="shared" si="27"/>
        <v/>
      </c>
      <c r="AP97" s="5" t="str">
        <f t="shared" si="28"/>
        <v/>
      </c>
      <c r="AS97" s="5">
        <f t="shared" si="29"/>
        <v>7529.9737000000005</v>
      </c>
      <c r="AT97" s="11">
        <f t="shared" si="22"/>
        <v>0.3793306400016867</v>
      </c>
      <c r="AU97" s="5">
        <f t="shared" si="30"/>
        <v>379.33064000168673</v>
      </c>
    </row>
    <row r="98" spans="1:47" x14ac:dyDescent="0.25">
      <c r="A98" s="1" t="s">
        <v>178</v>
      </c>
      <c r="B98" s="1" t="s">
        <v>179</v>
      </c>
      <c r="C98" s="1" t="s">
        <v>180</v>
      </c>
      <c r="D98" s="1" t="s">
        <v>173</v>
      </c>
      <c r="E98" s="1" t="s">
        <v>119</v>
      </c>
      <c r="F98" s="1" t="s">
        <v>174</v>
      </c>
      <c r="G98" s="1" t="s">
        <v>55</v>
      </c>
      <c r="H98" s="1" t="s">
        <v>56</v>
      </c>
      <c r="I98" s="2">
        <v>314.52999999999997</v>
      </c>
      <c r="J98" s="2">
        <v>34.369999999999997</v>
      </c>
      <c r="K98" s="2">
        <f t="shared" si="24"/>
        <v>34.36</v>
      </c>
      <c r="L98" s="2">
        <f t="shared" si="25"/>
        <v>0.01</v>
      </c>
      <c r="P98" s="6">
        <v>2.83</v>
      </c>
      <c r="Q98" s="5">
        <v>3610.46</v>
      </c>
      <c r="R98" s="7">
        <v>22.05</v>
      </c>
      <c r="S98" s="5">
        <v>9913.3100300000006</v>
      </c>
      <c r="T98" s="8">
        <v>7.19</v>
      </c>
      <c r="U98" s="5">
        <v>1025.2574999999999</v>
      </c>
      <c r="Z98" s="9">
        <v>0.89999999999999991</v>
      </c>
      <c r="AA98" s="5">
        <v>47.31</v>
      </c>
      <c r="AB98" s="10">
        <v>1.03</v>
      </c>
      <c r="AC98" s="5">
        <v>48.293550000000003</v>
      </c>
      <c r="AE98" s="2">
        <v>0.36</v>
      </c>
      <c r="AF98" s="5">
        <v>20.169</v>
      </c>
      <c r="AL98" s="5" t="str">
        <f t="shared" si="26"/>
        <v/>
      </c>
      <c r="AM98" s="3">
        <v>0.01</v>
      </c>
      <c r="AN98" s="5">
        <f t="shared" si="27"/>
        <v>53.63</v>
      </c>
      <c r="AP98" s="5" t="str">
        <f t="shared" si="28"/>
        <v/>
      </c>
      <c r="AS98" s="5">
        <f t="shared" si="29"/>
        <v>14664.800079999999</v>
      </c>
      <c r="AT98" s="11">
        <f t="shared" si="22"/>
        <v>0.73875530267033807</v>
      </c>
      <c r="AU98" s="5">
        <f t="shared" si="30"/>
        <v>738.7553026703381</v>
      </c>
    </row>
    <row r="99" spans="1:47" x14ac:dyDescent="0.25">
      <c r="A99" s="1" t="s">
        <v>178</v>
      </c>
      <c r="B99" s="1" t="s">
        <v>179</v>
      </c>
      <c r="C99" s="1" t="s">
        <v>180</v>
      </c>
      <c r="D99" s="1" t="s">
        <v>173</v>
      </c>
      <c r="E99" s="1" t="s">
        <v>120</v>
      </c>
      <c r="F99" s="1" t="s">
        <v>174</v>
      </c>
      <c r="G99" s="1" t="s">
        <v>55</v>
      </c>
      <c r="H99" s="1" t="s">
        <v>56</v>
      </c>
      <c r="I99" s="2">
        <v>314.52999999999997</v>
      </c>
      <c r="J99" s="2">
        <v>40.450000000000003</v>
      </c>
      <c r="K99" s="2">
        <f t="shared" si="24"/>
        <v>38.840000000000003</v>
      </c>
      <c r="L99" s="2">
        <f t="shared" si="25"/>
        <v>1.61</v>
      </c>
      <c r="P99" s="6">
        <v>6.11</v>
      </c>
      <c r="Q99" s="5">
        <v>7912.45</v>
      </c>
      <c r="R99" s="7">
        <v>23.91</v>
      </c>
      <c r="S99" s="5">
        <v>12403.3125</v>
      </c>
      <c r="T99" s="8">
        <v>5.97</v>
      </c>
      <c r="U99" s="5">
        <v>929.07892500000003</v>
      </c>
      <c r="AE99" s="2">
        <v>2.85</v>
      </c>
      <c r="AF99" s="5">
        <v>159.67124999999999</v>
      </c>
      <c r="AL99" s="5" t="str">
        <f t="shared" si="26"/>
        <v/>
      </c>
      <c r="AM99" s="3">
        <v>0.51</v>
      </c>
      <c r="AN99" s="5">
        <f t="shared" si="27"/>
        <v>2735.13</v>
      </c>
      <c r="AP99" s="5" t="str">
        <f t="shared" si="28"/>
        <v/>
      </c>
      <c r="AQ99" s="2">
        <v>1.1000000000000001</v>
      </c>
      <c r="AS99" s="5">
        <f t="shared" si="29"/>
        <v>21404.512675000002</v>
      </c>
      <c r="AT99" s="11">
        <f t="shared" ref="AT99:AT130" si="31">(AS99/$AS$117)*100</f>
        <v>1.0782756773681645</v>
      </c>
      <c r="AU99" s="5">
        <f t="shared" si="30"/>
        <v>1078.2756773681647</v>
      </c>
    </row>
    <row r="100" spans="1:47" x14ac:dyDescent="0.25">
      <c r="A100" s="1" t="s">
        <v>178</v>
      </c>
      <c r="B100" s="1" t="s">
        <v>179</v>
      </c>
      <c r="C100" s="1" t="s">
        <v>180</v>
      </c>
      <c r="D100" s="1" t="s">
        <v>173</v>
      </c>
      <c r="E100" s="1" t="s">
        <v>63</v>
      </c>
      <c r="F100" s="1" t="s">
        <v>174</v>
      </c>
      <c r="G100" s="1" t="s">
        <v>55</v>
      </c>
      <c r="H100" s="1" t="s">
        <v>56</v>
      </c>
      <c r="I100" s="2">
        <v>314.52999999999997</v>
      </c>
      <c r="J100" s="2">
        <v>41.08</v>
      </c>
      <c r="K100" s="2">
        <f t="shared" si="24"/>
        <v>35.92</v>
      </c>
      <c r="L100" s="2">
        <f t="shared" si="25"/>
        <v>0.03</v>
      </c>
      <c r="P100" s="6">
        <v>0.12</v>
      </c>
      <c r="Q100" s="5">
        <v>126.91</v>
      </c>
      <c r="R100" s="7">
        <v>28.25</v>
      </c>
      <c r="S100" s="5">
        <v>14506.325000000001</v>
      </c>
      <c r="T100" s="8">
        <v>7.55</v>
      </c>
      <c r="U100" s="5">
        <v>1174.96875</v>
      </c>
      <c r="AL100" s="5" t="str">
        <f t="shared" si="26"/>
        <v/>
      </c>
      <c r="AM100" s="3">
        <v>0.02</v>
      </c>
      <c r="AN100" s="5">
        <f t="shared" si="27"/>
        <v>107.26</v>
      </c>
      <c r="AP100" s="5" t="str">
        <f t="shared" si="28"/>
        <v/>
      </c>
      <c r="AQ100" s="2">
        <v>0.01</v>
      </c>
      <c r="AS100" s="5">
        <f t="shared" si="29"/>
        <v>15808.203750000001</v>
      </c>
      <c r="AT100" s="11">
        <f t="shared" si="31"/>
        <v>0.79635550994880144</v>
      </c>
      <c r="AU100" s="5">
        <f t="shared" si="30"/>
        <v>796.35550994880134</v>
      </c>
    </row>
    <row r="101" spans="1:47" x14ac:dyDescent="0.25">
      <c r="A101" s="1" t="s">
        <v>178</v>
      </c>
      <c r="B101" s="1" t="s">
        <v>179</v>
      </c>
      <c r="C101" s="1" t="s">
        <v>180</v>
      </c>
      <c r="D101" s="1" t="s">
        <v>173</v>
      </c>
      <c r="E101" s="1" t="s">
        <v>94</v>
      </c>
      <c r="F101" s="1" t="s">
        <v>174</v>
      </c>
      <c r="G101" s="1" t="s">
        <v>55</v>
      </c>
      <c r="H101" s="1" t="s">
        <v>56</v>
      </c>
      <c r="I101" s="2">
        <v>314.52999999999997</v>
      </c>
      <c r="J101" s="2">
        <v>39.43</v>
      </c>
      <c r="K101" s="2">
        <f t="shared" si="24"/>
        <v>37.01</v>
      </c>
      <c r="L101" s="2">
        <f t="shared" si="25"/>
        <v>2.42</v>
      </c>
      <c r="P101" s="6">
        <v>23.31</v>
      </c>
      <c r="Q101" s="5">
        <v>29415.067999999999</v>
      </c>
      <c r="R101" s="7">
        <v>8.48</v>
      </c>
      <c r="S101" s="5">
        <v>3857.7198800000001</v>
      </c>
      <c r="AE101" s="2">
        <v>5.22</v>
      </c>
      <c r="AF101" s="5">
        <v>292.45049999999998</v>
      </c>
      <c r="AL101" s="5" t="str">
        <f t="shared" si="26"/>
        <v/>
      </c>
      <c r="AM101" s="3">
        <v>0.97</v>
      </c>
      <c r="AN101" s="5">
        <f t="shared" si="27"/>
        <v>5202.1099999999997</v>
      </c>
      <c r="AP101" s="5" t="str">
        <f t="shared" si="28"/>
        <v/>
      </c>
      <c r="AQ101" s="2">
        <v>1.45</v>
      </c>
      <c r="AS101" s="5">
        <f t="shared" si="29"/>
        <v>33565.238379999995</v>
      </c>
      <c r="AT101" s="11">
        <f t="shared" si="31"/>
        <v>1.6908855015648427</v>
      </c>
      <c r="AU101" s="5">
        <f t="shared" si="30"/>
        <v>1690.8855015648428</v>
      </c>
    </row>
    <row r="102" spans="1:47" x14ac:dyDescent="0.25">
      <c r="A102" s="1" t="s">
        <v>178</v>
      </c>
      <c r="B102" s="1" t="s">
        <v>179</v>
      </c>
      <c r="C102" s="1" t="s">
        <v>180</v>
      </c>
      <c r="D102" s="1" t="s">
        <v>173</v>
      </c>
      <c r="E102" s="1" t="s">
        <v>99</v>
      </c>
      <c r="F102" s="1" t="s">
        <v>174</v>
      </c>
      <c r="G102" s="1" t="s">
        <v>55</v>
      </c>
      <c r="H102" s="1" t="s">
        <v>56</v>
      </c>
      <c r="I102" s="2">
        <v>314.52999999999997</v>
      </c>
      <c r="J102" s="2">
        <v>37.4</v>
      </c>
      <c r="K102" s="2">
        <f t="shared" si="24"/>
        <v>32.65</v>
      </c>
      <c r="L102" s="2">
        <f t="shared" si="25"/>
        <v>0.89</v>
      </c>
      <c r="P102" s="6">
        <v>6.37</v>
      </c>
      <c r="Q102" s="5">
        <v>8249.15</v>
      </c>
      <c r="R102" s="7">
        <v>20.239999999999998</v>
      </c>
      <c r="S102" s="5">
        <v>10499.5</v>
      </c>
      <c r="T102" s="8">
        <v>3.46</v>
      </c>
      <c r="U102" s="5">
        <v>538.46249999999998</v>
      </c>
      <c r="AE102" s="2">
        <v>2.58</v>
      </c>
      <c r="AF102" s="5">
        <v>144.5445</v>
      </c>
      <c r="AL102" s="5" t="str">
        <f t="shared" si="26"/>
        <v/>
      </c>
      <c r="AM102" s="3">
        <v>0.49</v>
      </c>
      <c r="AN102" s="5">
        <f t="shared" si="27"/>
        <v>2627.87</v>
      </c>
      <c r="AP102" s="5" t="str">
        <f t="shared" si="28"/>
        <v/>
      </c>
      <c r="AQ102" s="2">
        <v>0.4</v>
      </c>
      <c r="AS102" s="5">
        <f t="shared" si="29"/>
        <v>19431.657000000003</v>
      </c>
      <c r="AT102" s="11">
        <f t="shared" si="31"/>
        <v>0.97889092044282389</v>
      </c>
      <c r="AU102" s="5">
        <f t="shared" si="30"/>
        <v>978.89092044282381</v>
      </c>
    </row>
    <row r="103" spans="1:47" x14ac:dyDescent="0.25">
      <c r="A103" s="1" t="s">
        <v>178</v>
      </c>
      <c r="B103" s="1" t="s">
        <v>179</v>
      </c>
      <c r="C103" s="1" t="s">
        <v>180</v>
      </c>
      <c r="D103" s="1" t="s">
        <v>173</v>
      </c>
      <c r="E103" s="1" t="s">
        <v>76</v>
      </c>
      <c r="F103" s="1" t="s">
        <v>174</v>
      </c>
      <c r="G103" s="1" t="s">
        <v>55</v>
      </c>
      <c r="H103" s="1" t="s">
        <v>56</v>
      </c>
      <c r="I103" s="2">
        <v>314.52999999999997</v>
      </c>
      <c r="J103" s="2">
        <v>39.15</v>
      </c>
      <c r="K103" s="2">
        <f t="shared" si="24"/>
        <v>5.56</v>
      </c>
      <c r="L103" s="2">
        <f t="shared" si="25"/>
        <v>0</v>
      </c>
      <c r="T103" s="8">
        <v>5.56</v>
      </c>
      <c r="U103" s="5">
        <v>865.27499999999998</v>
      </c>
      <c r="AL103" s="5" t="str">
        <f t="shared" si="26"/>
        <v/>
      </c>
      <c r="AN103" s="5" t="str">
        <f t="shared" si="27"/>
        <v/>
      </c>
      <c r="AP103" s="5" t="str">
        <f t="shared" si="28"/>
        <v/>
      </c>
      <c r="AS103" s="5">
        <f t="shared" si="29"/>
        <v>865.27499999999998</v>
      </c>
      <c r="AT103" s="11">
        <f t="shared" si="31"/>
        <v>4.358917210128628E-2</v>
      </c>
      <c r="AU103" s="5">
        <f t="shared" si="30"/>
        <v>43.58917210128628</v>
      </c>
    </row>
    <row r="104" spans="1:47" x14ac:dyDescent="0.25">
      <c r="A104" s="1" t="s">
        <v>178</v>
      </c>
      <c r="B104" s="1" t="s">
        <v>179</v>
      </c>
      <c r="C104" s="1" t="s">
        <v>180</v>
      </c>
      <c r="D104" s="1" t="s">
        <v>173</v>
      </c>
      <c r="E104" s="1" t="s">
        <v>61</v>
      </c>
      <c r="F104" s="1" t="s">
        <v>174</v>
      </c>
      <c r="G104" s="1" t="s">
        <v>55</v>
      </c>
      <c r="H104" s="1" t="s">
        <v>56</v>
      </c>
      <c r="I104" s="2">
        <v>314.52999999999997</v>
      </c>
      <c r="J104" s="2">
        <v>41.31</v>
      </c>
      <c r="K104" s="2">
        <f t="shared" si="24"/>
        <v>10.7</v>
      </c>
      <c r="L104" s="2">
        <f t="shared" si="25"/>
        <v>0</v>
      </c>
      <c r="R104" s="7">
        <v>3.3</v>
      </c>
      <c r="S104" s="5">
        <v>1711.875</v>
      </c>
      <c r="T104" s="8">
        <v>7.36</v>
      </c>
      <c r="U104" s="5">
        <v>1145.4000000000001</v>
      </c>
      <c r="AB104" s="10">
        <v>0.04</v>
      </c>
      <c r="AC104" s="5">
        <v>2.2410000000000001</v>
      </c>
      <c r="AL104" s="5" t="str">
        <f t="shared" si="26"/>
        <v/>
      </c>
      <c r="AN104" s="5" t="str">
        <f t="shared" si="27"/>
        <v/>
      </c>
      <c r="AP104" s="5" t="str">
        <f t="shared" si="28"/>
        <v/>
      </c>
      <c r="AS104" s="5">
        <f t="shared" si="29"/>
        <v>2859.5160000000001</v>
      </c>
      <c r="AT104" s="11">
        <f t="shared" si="31"/>
        <v>0.1440512381039343</v>
      </c>
      <c r="AU104" s="5">
        <f t="shared" si="30"/>
        <v>144.05123810393431</v>
      </c>
    </row>
    <row r="105" spans="1:47" x14ac:dyDescent="0.25">
      <c r="A105" s="1" t="s">
        <v>181</v>
      </c>
      <c r="B105" s="1" t="s">
        <v>182</v>
      </c>
      <c r="C105" s="1" t="s">
        <v>183</v>
      </c>
      <c r="D105" s="1" t="s">
        <v>173</v>
      </c>
      <c r="E105" s="1" t="s">
        <v>119</v>
      </c>
      <c r="F105" s="1" t="s">
        <v>174</v>
      </c>
      <c r="G105" s="1" t="s">
        <v>55</v>
      </c>
      <c r="H105" s="1" t="s">
        <v>56</v>
      </c>
      <c r="I105" s="2">
        <v>5.47</v>
      </c>
      <c r="J105" s="2">
        <v>5.45</v>
      </c>
      <c r="K105" s="2">
        <f t="shared" si="24"/>
        <v>5.4399999999999995</v>
      </c>
      <c r="L105" s="2">
        <f t="shared" si="25"/>
        <v>0</v>
      </c>
      <c r="Z105" s="9">
        <v>2.34</v>
      </c>
      <c r="AA105" s="5">
        <v>125.994</v>
      </c>
      <c r="AB105" s="10">
        <v>3.1</v>
      </c>
      <c r="AC105" s="5">
        <v>165.27375000000001</v>
      </c>
      <c r="AL105" s="5" t="str">
        <f t="shared" si="26"/>
        <v/>
      </c>
      <c r="AN105" s="5" t="str">
        <f t="shared" si="27"/>
        <v/>
      </c>
      <c r="AP105" s="5" t="str">
        <f t="shared" si="28"/>
        <v/>
      </c>
      <c r="AS105" s="5">
        <f t="shared" si="29"/>
        <v>291.26774999999998</v>
      </c>
      <c r="AT105" s="11">
        <f t="shared" si="31"/>
        <v>1.467293066632507E-2</v>
      </c>
      <c r="AU105" s="5">
        <f t="shared" si="30"/>
        <v>14.672930666325071</v>
      </c>
    </row>
    <row r="106" spans="1:47" x14ac:dyDescent="0.25">
      <c r="A106" s="1" t="s">
        <v>184</v>
      </c>
      <c r="B106" s="1" t="s">
        <v>185</v>
      </c>
      <c r="C106" s="1" t="s">
        <v>186</v>
      </c>
      <c r="D106" s="1" t="s">
        <v>187</v>
      </c>
      <c r="E106" s="1" t="s">
        <v>74</v>
      </c>
      <c r="F106" s="1" t="s">
        <v>174</v>
      </c>
      <c r="G106" s="1" t="s">
        <v>55</v>
      </c>
      <c r="H106" s="1" t="s">
        <v>56</v>
      </c>
      <c r="I106" s="2">
        <v>40</v>
      </c>
      <c r="J106" s="2">
        <v>38.46</v>
      </c>
      <c r="K106" s="2">
        <f t="shared" si="24"/>
        <v>30.640000000000004</v>
      </c>
      <c r="L106" s="2">
        <f t="shared" si="25"/>
        <v>0.02</v>
      </c>
      <c r="P106" s="6">
        <v>0.28000000000000003</v>
      </c>
      <c r="Q106" s="5">
        <v>362.6</v>
      </c>
      <c r="R106" s="7">
        <v>9.93</v>
      </c>
      <c r="S106" s="5">
        <v>5151.1875</v>
      </c>
      <c r="T106" s="8">
        <v>20.420000000000002</v>
      </c>
      <c r="U106" s="5">
        <v>3177.8625000000002</v>
      </c>
      <c r="AE106" s="2">
        <v>0.01</v>
      </c>
      <c r="AF106" s="5">
        <v>0.56025000000000003</v>
      </c>
      <c r="AL106" s="5" t="str">
        <f t="shared" si="26"/>
        <v/>
      </c>
      <c r="AM106" s="3">
        <v>0.02</v>
      </c>
      <c r="AN106" s="5">
        <f t="shared" si="27"/>
        <v>107.26</v>
      </c>
      <c r="AP106" s="5" t="str">
        <f t="shared" si="28"/>
        <v/>
      </c>
      <c r="AS106" s="5">
        <f t="shared" si="29"/>
        <v>8692.2102500000019</v>
      </c>
      <c r="AT106" s="11">
        <f t="shared" si="31"/>
        <v>0.43787957415597895</v>
      </c>
      <c r="AU106" s="5">
        <f t="shared" si="30"/>
        <v>437.87957415597896</v>
      </c>
    </row>
    <row r="107" spans="1:47" x14ac:dyDescent="0.25">
      <c r="B107" s="29" t="s">
        <v>196</v>
      </c>
    </row>
    <row r="108" spans="1:47" x14ac:dyDescent="0.25">
      <c r="B108" s="1" t="s">
        <v>194</v>
      </c>
      <c r="C108" s="1" t="s">
        <v>199</v>
      </c>
      <c r="D108" s="1" t="s">
        <v>200</v>
      </c>
      <c r="J108" s="2">
        <v>2.0699999999999998</v>
      </c>
      <c r="K108" s="2">
        <f t="shared" ref="K108:K114" si="32">SUM(N108,P108,R108,T108,V108,X108,Z108,AB108,AE108,AG108,AI108)</f>
        <v>11.77</v>
      </c>
      <c r="L108" s="2">
        <f t="shared" ref="L108" si="33">SUM(M108,AD108,AK108,AM108,AO108,AQ108,AR108)</f>
        <v>0</v>
      </c>
      <c r="AG108" s="9">
        <v>11.77</v>
      </c>
      <c r="AH108" s="5">
        <v>12193.72</v>
      </c>
      <c r="AL108" s="5" t="str">
        <f t="shared" ref="AL108" si="34">IF(AK108&gt;0,AK108*$AL$1,"")</f>
        <v/>
      </c>
      <c r="AN108" s="5" t="str">
        <f t="shared" ref="AN108" si="35">IF(AM108&gt;0,AM108*$AN$1,"")</f>
        <v/>
      </c>
      <c r="AP108" s="5" t="str">
        <f t="shared" ref="AP108" si="36">IF(AO108&gt;0,AO108*$AP$1,"")</f>
        <v/>
      </c>
      <c r="AS108" s="5">
        <f t="shared" ref="AS108" si="37">SUM(O108,Q108,S108,U108,W108,Y108,AA108,AC108,AF108,AH108,AJ108)</f>
        <v>12193.72</v>
      </c>
      <c r="AT108" s="11">
        <f>(AS108/$AS$117)*100</f>
        <v>0.61427194780260208</v>
      </c>
      <c r="AU108" s="5">
        <f t="shared" ref="AU108" si="38">(AT108/100)*$AU$1</f>
        <v>614.27194780260209</v>
      </c>
    </row>
    <row r="109" spans="1:47" x14ac:dyDescent="0.25">
      <c r="B109" s="1" t="s">
        <v>193</v>
      </c>
      <c r="C109" s="1" t="s">
        <v>199</v>
      </c>
      <c r="D109" s="1" t="s">
        <v>200</v>
      </c>
      <c r="J109" s="2">
        <v>0.45</v>
      </c>
      <c r="K109" s="2">
        <f t="shared" si="32"/>
        <v>23.98</v>
      </c>
      <c r="L109" s="2">
        <f t="shared" ref="L109" si="39">SUM(M109,AD109,AK109,AM109,AO109,AQ109,AR109)</f>
        <v>0</v>
      </c>
      <c r="AG109" s="9">
        <v>23.98</v>
      </c>
      <c r="AH109" s="5">
        <v>20622.29</v>
      </c>
      <c r="AL109" s="5" t="str">
        <f t="shared" ref="AL109" si="40">IF(AK109&gt;0,AK109*$AL$1,"")</f>
        <v/>
      </c>
      <c r="AN109" s="5" t="str">
        <f t="shared" ref="AN109" si="41">IF(AM109&gt;0,AM109*$AN$1,"")</f>
        <v/>
      </c>
      <c r="AP109" s="5" t="str">
        <f t="shared" ref="AP109" si="42">IF(AO109&gt;0,AO109*$AP$1,"")</f>
        <v/>
      </c>
      <c r="AS109" s="5">
        <f t="shared" ref="AS109" si="43">SUM(O109,Q109,S109,U109,W109,Y109,AA109,AC109,AF109,AH109,AJ109)</f>
        <v>20622.29</v>
      </c>
      <c r="AT109" s="11">
        <f>(AS109/$AS$117)*100</f>
        <v>1.0388703567451216</v>
      </c>
      <c r="AU109" s="5">
        <f t="shared" ref="AU109" si="44">(AT109/100)*$AU$1</f>
        <v>1038.8703567451216</v>
      </c>
    </row>
    <row r="110" spans="1:47" x14ac:dyDescent="0.25">
      <c r="B110" s="29" t="s">
        <v>198</v>
      </c>
      <c r="K110" s="2">
        <f t="shared" si="32"/>
        <v>0</v>
      </c>
    </row>
    <row r="111" spans="1:47" x14ac:dyDescent="0.25">
      <c r="B111" s="1" t="s">
        <v>192</v>
      </c>
      <c r="C111" s="1" t="s">
        <v>201</v>
      </c>
      <c r="D111" s="1" t="s">
        <v>202</v>
      </c>
      <c r="J111" s="2">
        <v>1.55</v>
      </c>
      <c r="K111" s="2">
        <f t="shared" si="32"/>
        <v>10.49</v>
      </c>
      <c r="L111" s="2">
        <f>SUM(M111,AD111,AK111,AM111,AO111,AQ111,AR111)</f>
        <v>0</v>
      </c>
      <c r="AG111" s="9">
        <v>10.49</v>
      </c>
      <c r="AH111" s="5">
        <v>8694.44</v>
      </c>
      <c r="AL111" s="5" t="str">
        <f>IF(AK111&gt;0,AK111*$AL$1,"")</f>
        <v/>
      </c>
      <c r="AN111" s="5" t="str">
        <f>IF(AM111&gt;0,AM111*$AN$1,"")</f>
        <v/>
      </c>
      <c r="AP111" s="5" t="str">
        <f>IF(AO111&gt;0,AO111*$AP$1,"")</f>
        <v/>
      </c>
      <c r="AS111" s="5">
        <f>SUM(O111,Q111,S111,U111,W111,Y111,AA111,AC111,AF111,AH111,AJ111)</f>
        <v>8694.44</v>
      </c>
      <c r="AT111" s="11">
        <f>(AS111/$AS$117)*100</f>
        <v>0.43799190024478635</v>
      </c>
      <c r="AU111" s="5">
        <f>(AT111/100)*$AU$1</f>
        <v>437.99190024478634</v>
      </c>
    </row>
    <row r="112" spans="1:47" x14ac:dyDescent="0.25">
      <c r="B112" s="29" t="s">
        <v>197</v>
      </c>
      <c r="K112" s="2">
        <f t="shared" si="32"/>
        <v>0</v>
      </c>
    </row>
    <row r="113" spans="1:47" x14ac:dyDescent="0.25">
      <c r="B113" s="1" t="s">
        <v>188</v>
      </c>
      <c r="C113" s="1" t="s">
        <v>203</v>
      </c>
      <c r="D113" s="1" t="s">
        <v>85</v>
      </c>
      <c r="J113" s="2">
        <v>0.92</v>
      </c>
      <c r="K113" s="2">
        <f t="shared" si="32"/>
        <v>8.77</v>
      </c>
      <c r="L113" s="2">
        <f t="shared" si="25"/>
        <v>0</v>
      </c>
      <c r="AG113" s="9">
        <v>8.77</v>
      </c>
      <c r="AH113" s="5">
        <v>8540.7800000000007</v>
      </c>
      <c r="AL113" s="5" t="str">
        <f t="shared" si="26"/>
        <v/>
      </c>
      <c r="AN113" s="5" t="str">
        <f t="shared" si="27"/>
        <v/>
      </c>
      <c r="AP113" s="5" t="str">
        <f t="shared" si="28"/>
        <v/>
      </c>
      <c r="AS113" s="5">
        <f t="shared" si="29"/>
        <v>8540.7800000000007</v>
      </c>
      <c r="AT113" s="11">
        <f>(AS113/$AS$117)*100</f>
        <v>0.43025111010860584</v>
      </c>
      <c r="AU113" s="5">
        <f t="shared" si="30"/>
        <v>430.25111010860581</v>
      </c>
    </row>
    <row r="114" spans="1:47" x14ac:dyDescent="0.25">
      <c r="B114" s="1" t="s">
        <v>189</v>
      </c>
      <c r="C114" s="1" t="s">
        <v>203</v>
      </c>
      <c r="D114" s="1" t="s">
        <v>85</v>
      </c>
      <c r="J114" s="2">
        <v>0.79</v>
      </c>
      <c r="K114" s="2">
        <f t="shared" si="32"/>
        <v>7.92</v>
      </c>
      <c r="L114" s="2">
        <f t="shared" ref="L114:L116" si="45">SUM(M114,AD114,AK114,AM114,AO114,AQ114,AR114)</f>
        <v>0</v>
      </c>
      <c r="AG114" s="9">
        <v>7.92</v>
      </c>
      <c r="AH114" s="5">
        <v>6887.33</v>
      </c>
      <c r="AL114" s="5" t="str">
        <f t="shared" ref="AL114:AL116" si="46">IF(AK114&gt;0,AK114*$AL$1,"")</f>
        <v/>
      </c>
      <c r="AN114" s="5" t="str">
        <f t="shared" ref="AN114:AN116" si="47">IF(AM114&gt;0,AM114*$AN$1,"")</f>
        <v/>
      </c>
      <c r="AP114" s="5" t="str">
        <f t="shared" ref="AP114:AP116" si="48">IF(AO114&gt;0,AO114*$AP$1,"")</f>
        <v/>
      </c>
      <c r="AS114" s="5">
        <f t="shared" ref="AS114:AS116" si="49">SUM(O114,Q114,S114,U114,W114,Y114,AA114,AC114,AF114,AH114,AJ114)</f>
        <v>6887.33</v>
      </c>
      <c r="AT114" s="11">
        <f>(AS114/$AS$117)*100</f>
        <v>0.34695676251868141</v>
      </c>
      <c r="AU114" s="5">
        <f t="shared" ref="AU114:AU116" si="50">(AT114/100)*$AU$1</f>
        <v>346.95676251868139</v>
      </c>
    </row>
    <row r="115" spans="1:47" x14ac:dyDescent="0.25">
      <c r="B115" s="1" t="s">
        <v>190</v>
      </c>
      <c r="C115" s="1" t="s">
        <v>203</v>
      </c>
      <c r="D115" s="1" t="s">
        <v>85</v>
      </c>
      <c r="J115" s="2">
        <v>0.84</v>
      </c>
      <c r="K115" s="2">
        <f t="shared" ref="K115:K116" si="51">SUM(N115,P115,R115,T115,V115,X115,Z115,AB115,AE115,AG115,AI115)</f>
        <v>7.72</v>
      </c>
      <c r="L115" s="2">
        <f t="shared" si="45"/>
        <v>0</v>
      </c>
      <c r="AG115" s="9">
        <v>7.72</v>
      </c>
      <c r="AH115" s="5">
        <v>8919.9599999999991</v>
      </c>
      <c r="AL115" s="5" t="str">
        <f t="shared" si="46"/>
        <v/>
      </c>
      <c r="AN115" s="5" t="str">
        <f t="shared" si="47"/>
        <v/>
      </c>
      <c r="AP115" s="5" t="str">
        <f t="shared" si="48"/>
        <v/>
      </c>
      <c r="AS115" s="5">
        <f t="shared" si="49"/>
        <v>8919.9599999999991</v>
      </c>
      <c r="AT115" s="11">
        <f>(AS115/$AS$117)*100</f>
        <v>0.44935271627700968</v>
      </c>
      <c r="AU115" s="5">
        <f t="shared" si="50"/>
        <v>449.35271627700968</v>
      </c>
    </row>
    <row r="116" spans="1:47" ht="15.75" thickBot="1" x14ac:dyDescent="0.3">
      <c r="B116" s="1" t="s">
        <v>191</v>
      </c>
      <c r="C116" s="1" t="s">
        <v>203</v>
      </c>
      <c r="D116" s="1" t="s">
        <v>85</v>
      </c>
      <c r="J116" s="2">
        <v>1.24</v>
      </c>
      <c r="K116" s="2">
        <f t="shared" si="51"/>
        <v>6.15</v>
      </c>
      <c r="L116" s="2">
        <f t="shared" si="45"/>
        <v>0</v>
      </c>
      <c r="AG116" s="9">
        <v>6.15</v>
      </c>
      <c r="AH116" s="5">
        <v>5385.13</v>
      </c>
      <c r="AL116" s="5" t="str">
        <f t="shared" si="46"/>
        <v/>
      </c>
      <c r="AN116" s="5" t="str">
        <f t="shared" si="47"/>
        <v/>
      </c>
      <c r="AP116" s="5" t="str">
        <f t="shared" si="48"/>
        <v/>
      </c>
      <c r="AS116" s="5">
        <f t="shared" si="49"/>
        <v>5385.13</v>
      </c>
      <c r="AT116" s="11">
        <f>(AS116/$AS$117)*100</f>
        <v>0.27128179868573549</v>
      </c>
      <c r="AU116" s="5">
        <f t="shared" si="50"/>
        <v>271.28179868573545</v>
      </c>
    </row>
    <row r="117" spans="1:47" ht="15.75" thickTop="1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>
        <f t="shared" ref="K117:AU117" si="52">SUM(K3:K116)</f>
        <v>2383.6200000000003</v>
      </c>
      <c r="L117" s="20">
        <f t="shared" si="52"/>
        <v>53.120000000000012</v>
      </c>
      <c r="M117" s="21">
        <f t="shared" si="52"/>
        <v>1.92</v>
      </c>
      <c r="N117" s="22">
        <f t="shared" si="52"/>
        <v>161.03999999999996</v>
      </c>
      <c r="O117" s="23">
        <f t="shared" si="52"/>
        <v>265625.44500000001</v>
      </c>
      <c r="P117" s="24">
        <f t="shared" si="52"/>
        <v>988.52999999999986</v>
      </c>
      <c r="Q117" s="23">
        <f t="shared" si="52"/>
        <v>1207598.0412000001</v>
      </c>
      <c r="R117" s="25">
        <f t="shared" si="52"/>
        <v>835.27</v>
      </c>
      <c r="S117" s="23">
        <f t="shared" si="52"/>
        <v>402444.46741000004</v>
      </c>
      <c r="T117" s="26">
        <f t="shared" si="52"/>
        <v>212.66000000000003</v>
      </c>
      <c r="U117" s="23">
        <f t="shared" si="52"/>
        <v>32202.856425000005</v>
      </c>
      <c r="V117" s="20">
        <f t="shared" si="52"/>
        <v>0</v>
      </c>
      <c r="W117" s="23">
        <f t="shared" si="52"/>
        <v>0</v>
      </c>
      <c r="X117" s="20">
        <f t="shared" si="52"/>
        <v>0</v>
      </c>
      <c r="Y117" s="23">
        <f t="shared" si="52"/>
        <v>0</v>
      </c>
      <c r="Z117" s="27">
        <f t="shared" si="52"/>
        <v>41.3</v>
      </c>
      <c r="AA117" s="23">
        <f t="shared" si="52"/>
        <v>2388.7815000000001</v>
      </c>
      <c r="AB117" s="28">
        <f t="shared" si="52"/>
        <v>56.730000000000025</v>
      </c>
      <c r="AC117" s="23">
        <f t="shared" si="52"/>
        <v>2933.0207999999998</v>
      </c>
      <c r="AD117" s="20">
        <f t="shared" si="52"/>
        <v>0</v>
      </c>
      <c r="AE117" s="20">
        <f t="shared" si="52"/>
        <v>11.29</v>
      </c>
      <c r="AF117" s="23">
        <f t="shared" si="52"/>
        <v>632.41019999999992</v>
      </c>
      <c r="AG117" s="27">
        <f t="shared" si="52"/>
        <v>76.800000000000011</v>
      </c>
      <c r="AH117" s="23">
        <f t="shared" si="52"/>
        <v>71243.650000000009</v>
      </c>
      <c r="AI117" s="20">
        <f t="shared" si="52"/>
        <v>0</v>
      </c>
      <c r="AJ117" s="23">
        <f t="shared" si="52"/>
        <v>0</v>
      </c>
      <c r="AK117" s="21">
        <f t="shared" si="52"/>
        <v>0.32999999999999996</v>
      </c>
      <c r="AL117" s="23">
        <f t="shared" si="52"/>
        <v>1061.8740000000003</v>
      </c>
      <c r="AM117" s="21">
        <f t="shared" si="52"/>
        <v>19.979999999999997</v>
      </c>
      <c r="AN117" s="23">
        <f t="shared" si="52"/>
        <v>107152.74</v>
      </c>
      <c r="AO117" s="20">
        <f t="shared" si="52"/>
        <v>0</v>
      </c>
      <c r="AP117" s="23">
        <f t="shared" si="52"/>
        <v>0</v>
      </c>
      <c r="AQ117" s="20">
        <f t="shared" si="52"/>
        <v>30.89</v>
      </c>
      <c r="AR117" s="20">
        <f t="shared" si="52"/>
        <v>0</v>
      </c>
      <c r="AS117" s="23">
        <f t="shared" si="52"/>
        <v>1985068.6725349997</v>
      </c>
      <c r="AT117" s="20">
        <f t="shared" si="52"/>
        <v>100</v>
      </c>
      <c r="AU117" s="23">
        <f t="shared" si="52"/>
        <v>100000.00000000003</v>
      </c>
    </row>
    <row r="120" spans="1:47" x14ac:dyDescent="0.25">
      <c r="B120" s="29" t="s">
        <v>195</v>
      </c>
      <c r="C120" s="1">
        <f>SUM(K117,L117)</f>
        <v>2436.7400000000002</v>
      </c>
    </row>
  </sheetData>
  <autoFilter ref="A2:AU117" xr:uid="{00000000-0001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B4AEC7-756D-4355-B817-B8D4BEC087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376BCB-5488-45B7-B2C1-675598DCD2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Scott Henderson</cp:lastModifiedBy>
  <dcterms:created xsi:type="dcterms:W3CDTF">2023-08-18T18:42:43Z</dcterms:created>
  <dcterms:modified xsi:type="dcterms:W3CDTF">2024-01-15T18:34:22Z</dcterms:modified>
</cp:coreProperties>
</file>