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29/"/>
    </mc:Choice>
  </mc:AlternateContent>
  <xr:revisionPtr revIDLastSave="0" documentId="8_{B0216BB4-EB1C-4AE3-8054-2199CAE469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Sheet1!$A$2:$AU$124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24" i="1" l="1"/>
  <c r="AR124" i="1"/>
  <c r="AQ124" i="1"/>
  <c r="AO124" i="1"/>
  <c r="AM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U124" i="1"/>
  <c r="T124" i="1"/>
  <c r="S124" i="1"/>
  <c r="R124" i="1"/>
  <c r="Q124" i="1"/>
  <c r="P124" i="1"/>
  <c r="O124" i="1"/>
  <c r="N124" i="1"/>
  <c r="M124" i="1"/>
  <c r="AS115" i="1"/>
  <c r="AP115" i="1"/>
  <c r="AN115" i="1"/>
  <c r="AL115" i="1"/>
  <c r="L115" i="1"/>
  <c r="K115" i="1"/>
  <c r="AS114" i="1"/>
  <c r="AP114" i="1"/>
  <c r="AN114" i="1"/>
  <c r="AL114" i="1"/>
  <c r="L114" i="1"/>
  <c r="K114" i="1"/>
  <c r="AS118" i="1"/>
  <c r="AP118" i="1"/>
  <c r="AN118" i="1"/>
  <c r="AL118" i="1"/>
  <c r="L118" i="1"/>
  <c r="K118" i="1"/>
  <c r="AS117" i="1"/>
  <c r="AP117" i="1"/>
  <c r="AN117" i="1"/>
  <c r="AL117" i="1"/>
  <c r="L117" i="1"/>
  <c r="K117" i="1"/>
  <c r="AS112" i="1"/>
  <c r="AP112" i="1"/>
  <c r="AN112" i="1"/>
  <c r="AL112" i="1"/>
  <c r="L112" i="1"/>
  <c r="K112" i="1"/>
  <c r="AS111" i="1"/>
  <c r="AP111" i="1"/>
  <c r="AN111" i="1"/>
  <c r="AL111" i="1"/>
  <c r="L111" i="1"/>
  <c r="K111" i="1"/>
  <c r="AS110" i="1"/>
  <c r="AP110" i="1"/>
  <c r="AN110" i="1"/>
  <c r="AL110" i="1"/>
  <c r="L110" i="1"/>
  <c r="K110" i="1"/>
  <c r="AS109" i="1"/>
  <c r="AP109" i="1"/>
  <c r="AN109" i="1"/>
  <c r="AL109" i="1"/>
  <c r="L109" i="1"/>
  <c r="K109" i="1"/>
  <c r="AS108" i="1"/>
  <c r="AP108" i="1"/>
  <c r="AN108" i="1"/>
  <c r="AL108" i="1"/>
  <c r="L108" i="1"/>
  <c r="K108" i="1"/>
  <c r="AS107" i="1"/>
  <c r="AP107" i="1"/>
  <c r="AN107" i="1"/>
  <c r="AL107" i="1"/>
  <c r="L107" i="1"/>
  <c r="K107" i="1"/>
  <c r="AS106" i="1"/>
  <c r="AP106" i="1"/>
  <c r="AN106" i="1"/>
  <c r="AL106" i="1"/>
  <c r="L106" i="1"/>
  <c r="K106" i="1"/>
  <c r="AS105" i="1"/>
  <c r="AP105" i="1"/>
  <c r="AN105" i="1"/>
  <c r="AL105" i="1"/>
  <c r="L105" i="1"/>
  <c r="K105" i="1"/>
  <c r="AS104" i="1"/>
  <c r="AP104" i="1"/>
  <c r="AN104" i="1"/>
  <c r="AL104" i="1"/>
  <c r="L104" i="1"/>
  <c r="K104" i="1"/>
  <c r="AS103" i="1"/>
  <c r="AP103" i="1"/>
  <c r="AN103" i="1"/>
  <c r="AL103" i="1"/>
  <c r="L103" i="1"/>
  <c r="K103" i="1"/>
  <c r="AS102" i="1"/>
  <c r="AP102" i="1"/>
  <c r="AN102" i="1"/>
  <c r="AL102" i="1"/>
  <c r="L102" i="1"/>
  <c r="K102" i="1"/>
  <c r="AS101" i="1"/>
  <c r="AP101" i="1"/>
  <c r="AN101" i="1"/>
  <c r="AL101" i="1"/>
  <c r="L101" i="1"/>
  <c r="K101" i="1"/>
  <c r="AS100" i="1"/>
  <c r="AP100" i="1"/>
  <c r="AN100" i="1"/>
  <c r="AL100" i="1"/>
  <c r="L100" i="1"/>
  <c r="K100" i="1"/>
  <c r="AS99" i="1"/>
  <c r="AP99" i="1"/>
  <c r="AN99" i="1"/>
  <c r="AL99" i="1"/>
  <c r="L99" i="1"/>
  <c r="K99" i="1"/>
  <c r="AS98" i="1"/>
  <c r="AP98" i="1"/>
  <c r="AN98" i="1"/>
  <c r="AL98" i="1"/>
  <c r="L98" i="1"/>
  <c r="K98" i="1"/>
  <c r="AS97" i="1"/>
  <c r="AP97" i="1"/>
  <c r="AN97" i="1"/>
  <c r="AL97" i="1"/>
  <c r="L97" i="1"/>
  <c r="K97" i="1"/>
  <c r="AS96" i="1"/>
  <c r="AP96" i="1"/>
  <c r="AN96" i="1"/>
  <c r="AL96" i="1"/>
  <c r="L96" i="1"/>
  <c r="K96" i="1"/>
  <c r="AS95" i="1"/>
  <c r="AP95" i="1"/>
  <c r="AN95" i="1"/>
  <c r="AL95" i="1"/>
  <c r="L95" i="1"/>
  <c r="K95" i="1"/>
  <c r="AS94" i="1"/>
  <c r="AP94" i="1"/>
  <c r="AN94" i="1"/>
  <c r="AL94" i="1"/>
  <c r="L94" i="1"/>
  <c r="K94" i="1"/>
  <c r="AS93" i="1"/>
  <c r="AP93" i="1"/>
  <c r="AN93" i="1"/>
  <c r="AL93" i="1"/>
  <c r="L93" i="1"/>
  <c r="K93" i="1"/>
  <c r="AS92" i="1"/>
  <c r="AP92" i="1"/>
  <c r="AN92" i="1"/>
  <c r="AL92" i="1"/>
  <c r="L92" i="1"/>
  <c r="K92" i="1"/>
  <c r="AS91" i="1"/>
  <c r="AP91" i="1"/>
  <c r="AN91" i="1"/>
  <c r="AL91" i="1"/>
  <c r="L91" i="1"/>
  <c r="K91" i="1"/>
  <c r="AS90" i="1"/>
  <c r="AP90" i="1"/>
  <c r="AN90" i="1"/>
  <c r="AL90" i="1"/>
  <c r="L90" i="1"/>
  <c r="K90" i="1"/>
  <c r="AS89" i="1"/>
  <c r="AP89" i="1"/>
  <c r="AN89" i="1"/>
  <c r="AL89" i="1"/>
  <c r="L89" i="1"/>
  <c r="K89" i="1"/>
  <c r="AS88" i="1"/>
  <c r="AP88" i="1"/>
  <c r="AN88" i="1"/>
  <c r="AL88" i="1"/>
  <c r="L88" i="1"/>
  <c r="K88" i="1"/>
  <c r="AS87" i="1"/>
  <c r="AP87" i="1"/>
  <c r="AN87" i="1"/>
  <c r="AL87" i="1"/>
  <c r="L87" i="1"/>
  <c r="K87" i="1"/>
  <c r="AS86" i="1"/>
  <c r="AP86" i="1"/>
  <c r="AN86" i="1"/>
  <c r="AL86" i="1"/>
  <c r="L86" i="1"/>
  <c r="K86" i="1"/>
  <c r="AS85" i="1"/>
  <c r="AP85" i="1"/>
  <c r="AN85" i="1"/>
  <c r="AL85" i="1"/>
  <c r="L85" i="1"/>
  <c r="K85" i="1"/>
  <c r="AS84" i="1"/>
  <c r="AP84" i="1"/>
  <c r="AN84" i="1"/>
  <c r="AL84" i="1"/>
  <c r="L84" i="1"/>
  <c r="K84" i="1"/>
  <c r="AS83" i="1"/>
  <c r="AP83" i="1"/>
  <c r="AN83" i="1"/>
  <c r="AL83" i="1"/>
  <c r="L83" i="1"/>
  <c r="K83" i="1"/>
  <c r="AS82" i="1"/>
  <c r="AP82" i="1"/>
  <c r="AN82" i="1"/>
  <c r="AL82" i="1"/>
  <c r="L82" i="1"/>
  <c r="K82" i="1"/>
  <c r="AS81" i="1"/>
  <c r="AP81" i="1"/>
  <c r="AN81" i="1"/>
  <c r="AL81" i="1"/>
  <c r="L81" i="1"/>
  <c r="K81" i="1"/>
  <c r="AS80" i="1"/>
  <c r="AP80" i="1"/>
  <c r="AN80" i="1"/>
  <c r="AL80" i="1"/>
  <c r="L80" i="1"/>
  <c r="K80" i="1"/>
  <c r="AS79" i="1"/>
  <c r="AP79" i="1"/>
  <c r="AN79" i="1"/>
  <c r="AL79" i="1"/>
  <c r="L79" i="1"/>
  <c r="K79" i="1"/>
  <c r="AS78" i="1"/>
  <c r="AP78" i="1"/>
  <c r="AN78" i="1"/>
  <c r="AL78" i="1"/>
  <c r="L78" i="1"/>
  <c r="K78" i="1"/>
  <c r="AS77" i="1"/>
  <c r="AP77" i="1"/>
  <c r="AN77" i="1"/>
  <c r="AL77" i="1"/>
  <c r="L77" i="1"/>
  <c r="K77" i="1"/>
  <c r="AS76" i="1"/>
  <c r="AP76" i="1"/>
  <c r="AN76" i="1"/>
  <c r="AL76" i="1"/>
  <c r="L76" i="1"/>
  <c r="K76" i="1"/>
  <c r="AS75" i="1"/>
  <c r="AP75" i="1"/>
  <c r="AN75" i="1"/>
  <c r="AL75" i="1"/>
  <c r="L75" i="1"/>
  <c r="K75" i="1"/>
  <c r="AS74" i="1"/>
  <c r="AP74" i="1"/>
  <c r="AN74" i="1"/>
  <c r="AL74" i="1"/>
  <c r="L74" i="1"/>
  <c r="K74" i="1"/>
  <c r="AS73" i="1"/>
  <c r="AP73" i="1"/>
  <c r="AN73" i="1"/>
  <c r="AL73" i="1"/>
  <c r="L73" i="1"/>
  <c r="K73" i="1"/>
  <c r="AS72" i="1"/>
  <c r="AP72" i="1"/>
  <c r="AN72" i="1"/>
  <c r="AL72" i="1"/>
  <c r="L72" i="1"/>
  <c r="K72" i="1"/>
  <c r="AS71" i="1"/>
  <c r="AP71" i="1"/>
  <c r="AN71" i="1"/>
  <c r="AL71" i="1"/>
  <c r="L71" i="1"/>
  <c r="K71" i="1"/>
  <c r="AS70" i="1"/>
  <c r="AP70" i="1"/>
  <c r="AN70" i="1"/>
  <c r="AL70" i="1"/>
  <c r="L70" i="1"/>
  <c r="K70" i="1"/>
  <c r="AS69" i="1"/>
  <c r="AP69" i="1"/>
  <c r="AN69" i="1"/>
  <c r="AL69" i="1"/>
  <c r="L69" i="1"/>
  <c r="K69" i="1"/>
  <c r="AS68" i="1"/>
  <c r="AP68" i="1"/>
  <c r="AN68" i="1"/>
  <c r="AL68" i="1"/>
  <c r="L68" i="1"/>
  <c r="K68" i="1"/>
  <c r="AS67" i="1"/>
  <c r="AP67" i="1"/>
  <c r="AN67" i="1"/>
  <c r="AL67" i="1"/>
  <c r="L67" i="1"/>
  <c r="K67" i="1"/>
  <c r="AS66" i="1"/>
  <c r="AP66" i="1"/>
  <c r="AN66" i="1"/>
  <c r="AL66" i="1"/>
  <c r="L66" i="1"/>
  <c r="K66" i="1"/>
  <c r="AS65" i="1"/>
  <c r="AP65" i="1"/>
  <c r="AN65" i="1"/>
  <c r="AL65" i="1"/>
  <c r="L65" i="1"/>
  <c r="K65" i="1"/>
  <c r="AS64" i="1"/>
  <c r="AP64" i="1"/>
  <c r="AN64" i="1"/>
  <c r="AL64" i="1"/>
  <c r="L64" i="1"/>
  <c r="K64" i="1"/>
  <c r="AS63" i="1"/>
  <c r="AP63" i="1"/>
  <c r="AN63" i="1"/>
  <c r="AL63" i="1"/>
  <c r="L63" i="1"/>
  <c r="K63" i="1"/>
  <c r="AS62" i="1"/>
  <c r="AP62" i="1"/>
  <c r="AN62" i="1"/>
  <c r="AL62" i="1"/>
  <c r="L62" i="1"/>
  <c r="K62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59" i="1"/>
  <c r="AP59" i="1"/>
  <c r="AN59" i="1"/>
  <c r="AL59" i="1"/>
  <c r="L59" i="1"/>
  <c r="K59" i="1"/>
  <c r="AS58" i="1"/>
  <c r="AP58" i="1"/>
  <c r="AN58" i="1"/>
  <c r="AL58" i="1"/>
  <c r="L58" i="1"/>
  <c r="K58" i="1"/>
  <c r="AS57" i="1"/>
  <c r="AP57" i="1"/>
  <c r="AN57" i="1"/>
  <c r="AL57" i="1"/>
  <c r="L57" i="1"/>
  <c r="K57" i="1"/>
  <c r="AS56" i="1"/>
  <c r="AP56" i="1"/>
  <c r="AN56" i="1"/>
  <c r="AL56" i="1"/>
  <c r="L56" i="1"/>
  <c r="K56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123" i="1"/>
  <c r="AP123" i="1"/>
  <c r="AN123" i="1"/>
  <c r="AL123" i="1"/>
  <c r="L123" i="1"/>
  <c r="K123" i="1"/>
  <c r="AS122" i="1"/>
  <c r="AP122" i="1"/>
  <c r="AN122" i="1"/>
  <c r="AL122" i="1"/>
  <c r="L122" i="1"/>
  <c r="K122" i="1"/>
  <c r="AS121" i="1"/>
  <c r="AP121" i="1"/>
  <c r="AN121" i="1"/>
  <c r="AL121" i="1"/>
  <c r="L121" i="1"/>
  <c r="K121" i="1"/>
  <c r="AS120" i="1"/>
  <c r="AP120" i="1"/>
  <c r="AN120" i="1"/>
  <c r="AL120" i="1"/>
  <c r="L120" i="1"/>
  <c r="K120" i="1"/>
  <c r="K124" i="1" l="1"/>
  <c r="AL124" i="1"/>
  <c r="L124" i="1"/>
  <c r="AN124" i="1"/>
  <c r="AP124" i="1"/>
  <c r="AS124" i="1"/>
  <c r="AT26" i="1" s="1"/>
  <c r="AU26" i="1" s="1"/>
  <c r="C127" i="1" l="1"/>
  <c r="AT31" i="1"/>
  <c r="AU31" i="1" s="1"/>
  <c r="AT65" i="1"/>
  <c r="AU65" i="1" s="1"/>
  <c r="AT109" i="1"/>
  <c r="AU109" i="1" s="1"/>
  <c r="AT62" i="1"/>
  <c r="AU62" i="1" s="1"/>
  <c r="AT67" i="1"/>
  <c r="AU67" i="1" s="1"/>
  <c r="AT27" i="1"/>
  <c r="AU27" i="1" s="1"/>
  <c r="AT112" i="1"/>
  <c r="AU112" i="1" s="1"/>
  <c r="AT117" i="1"/>
  <c r="AU117" i="1" s="1"/>
  <c r="AT110" i="1"/>
  <c r="AU110" i="1" s="1"/>
  <c r="AT107" i="1"/>
  <c r="AU107" i="1" s="1"/>
  <c r="AT104" i="1"/>
  <c r="AU104" i="1" s="1"/>
  <c r="AT101" i="1"/>
  <c r="AU101" i="1" s="1"/>
  <c r="AT98" i="1"/>
  <c r="AU98" i="1" s="1"/>
  <c r="AT94" i="1"/>
  <c r="AU94" i="1" s="1"/>
  <c r="AT91" i="1"/>
  <c r="AU91" i="1" s="1"/>
  <c r="AT88" i="1"/>
  <c r="AU88" i="1" s="1"/>
  <c r="AT85" i="1"/>
  <c r="AU85" i="1" s="1"/>
  <c r="AT82" i="1"/>
  <c r="AU82" i="1" s="1"/>
  <c r="AT81" i="1"/>
  <c r="AU81" i="1" s="1"/>
  <c r="AT78" i="1"/>
  <c r="AU78" i="1" s="1"/>
  <c r="AT75" i="1"/>
  <c r="AU75" i="1" s="1"/>
  <c r="AT72" i="1"/>
  <c r="AU72" i="1" s="1"/>
  <c r="AT68" i="1"/>
  <c r="AU68" i="1" s="1"/>
  <c r="AT66" i="1"/>
  <c r="AU66" i="1" s="1"/>
  <c r="AT63" i="1"/>
  <c r="AU63" i="1" s="1"/>
  <c r="AT59" i="1"/>
  <c r="AU59" i="1" s="1"/>
  <c r="AT56" i="1"/>
  <c r="AU56" i="1" s="1"/>
  <c r="AT53" i="1"/>
  <c r="AU53" i="1" s="1"/>
  <c r="AT47" i="1"/>
  <c r="AU47" i="1" s="1"/>
  <c r="AT45" i="1"/>
  <c r="AU45" i="1" s="1"/>
  <c r="AT40" i="1"/>
  <c r="AU40" i="1" s="1"/>
  <c r="AT38" i="1"/>
  <c r="AU38" i="1" s="1"/>
  <c r="AT35" i="1"/>
  <c r="AU35" i="1" s="1"/>
  <c r="AT32" i="1"/>
  <c r="AU32" i="1" s="1"/>
  <c r="AT29" i="1"/>
  <c r="AU29" i="1" s="1"/>
  <c r="AT24" i="1"/>
  <c r="AU24" i="1" s="1"/>
  <c r="AT20" i="1"/>
  <c r="AU20" i="1" s="1"/>
  <c r="AT17" i="1"/>
  <c r="AU17" i="1" s="1"/>
  <c r="AT15" i="1"/>
  <c r="AU15" i="1" s="1"/>
  <c r="AT13" i="1"/>
  <c r="AU13" i="1" s="1"/>
  <c r="AT10" i="1"/>
  <c r="AU10" i="1" s="1"/>
  <c r="AT7" i="1"/>
  <c r="AU7" i="1" s="1"/>
  <c r="AT5" i="1"/>
  <c r="AU5" i="1" s="1"/>
  <c r="AT123" i="1"/>
  <c r="AU123" i="1" s="1"/>
  <c r="AT120" i="1"/>
  <c r="AT111" i="1"/>
  <c r="AU111" i="1" s="1"/>
  <c r="AT102" i="1"/>
  <c r="AU102" i="1" s="1"/>
  <c r="AT95" i="1"/>
  <c r="AU95" i="1" s="1"/>
  <c r="AT86" i="1"/>
  <c r="AU86" i="1" s="1"/>
  <c r="AT79" i="1"/>
  <c r="AU79" i="1" s="1"/>
  <c r="AT71" i="1"/>
  <c r="AU71" i="1" s="1"/>
  <c r="AT64" i="1"/>
  <c r="AU64" i="1" s="1"/>
  <c r="AT57" i="1"/>
  <c r="AU57" i="1" s="1"/>
  <c r="AT50" i="1"/>
  <c r="AU50" i="1" s="1"/>
  <c r="AT39" i="1"/>
  <c r="AU39" i="1" s="1"/>
  <c r="AT30" i="1"/>
  <c r="AU30" i="1" s="1"/>
  <c r="AT25" i="1"/>
  <c r="AU25" i="1" s="1"/>
  <c r="AT18" i="1"/>
  <c r="AU18" i="1" s="1"/>
  <c r="AT121" i="1"/>
  <c r="AU121" i="1" s="1"/>
  <c r="AT118" i="1"/>
  <c r="AU118" i="1" s="1"/>
  <c r="AT3" i="1"/>
  <c r="AU3" i="1" s="1"/>
  <c r="AT108" i="1"/>
  <c r="AU108" i="1" s="1"/>
  <c r="AT99" i="1"/>
  <c r="AU99" i="1" s="1"/>
  <c r="AT92" i="1"/>
  <c r="AU92" i="1" s="1"/>
  <c r="AT83" i="1"/>
  <c r="AU83" i="1" s="1"/>
  <c r="AT76" i="1"/>
  <c r="AU76" i="1" s="1"/>
  <c r="AT69" i="1"/>
  <c r="AU69" i="1" s="1"/>
  <c r="AT54" i="1"/>
  <c r="AU54" i="1" s="1"/>
  <c r="AT48" i="1"/>
  <c r="AU48" i="1" s="1"/>
  <c r="AT42" i="1"/>
  <c r="AU42" i="1" s="1"/>
  <c r="AT36" i="1"/>
  <c r="AU36" i="1" s="1"/>
  <c r="AT28" i="1"/>
  <c r="AU28" i="1" s="1"/>
  <c r="AT23" i="1"/>
  <c r="AU23" i="1" s="1"/>
  <c r="AT16" i="1"/>
  <c r="AU16" i="1" s="1"/>
  <c r="AT11" i="1"/>
  <c r="AU11" i="1" s="1"/>
  <c r="AT8" i="1"/>
  <c r="AU8" i="1" s="1"/>
  <c r="AT114" i="1"/>
  <c r="AU114" i="1" s="1"/>
  <c r="AT105" i="1"/>
  <c r="AU105" i="1" s="1"/>
  <c r="AT96" i="1"/>
  <c r="AU96" i="1" s="1"/>
  <c r="AT89" i="1"/>
  <c r="AU89" i="1" s="1"/>
  <c r="AT73" i="1"/>
  <c r="AU73" i="1" s="1"/>
  <c r="AT60" i="1"/>
  <c r="AU60" i="1" s="1"/>
  <c r="AT51" i="1"/>
  <c r="AU51" i="1" s="1"/>
  <c r="AT41" i="1"/>
  <c r="AU41" i="1" s="1"/>
  <c r="AT33" i="1"/>
  <c r="AU33" i="1" s="1"/>
  <c r="AT21" i="1"/>
  <c r="AU21" i="1" s="1"/>
  <c r="AT14" i="1"/>
  <c r="AU14" i="1" s="1"/>
  <c r="AT77" i="1"/>
  <c r="AU77" i="1" s="1"/>
  <c r="AT6" i="1"/>
  <c r="AU6" i="1" s="1"/>
  <c r="AT74" i="1"/>
  <c r="AU74" i="1" s="1"/>
  <c r="AT34" i="1"/>
  <c r="AU34" i="1" s="1"/>
  <c r="AT106" i="1"/>
  <c r="AU106" i="1" s="1"/>
  <c r="AT22" i="1"/>
  <c r="AU22" i="1" s="1"/>
  <c r="AT87" i="1"/>
  <c r="AU87" i="1" s="1"/>
  <c r="AT58" i="1"/>
  <c r="AU58" i="1" s="1"/>
  <c r="AT49" i="1"/>
  <c r="AU49" i="1" s="1"/>
  <c r="AT97" i="1"/>
  <c r="AU97" i="1" s="1"/>
  <c r="AT52" i="1"/>
  <c r="AU52" i="1" s="1"/>
  <c r="AT37" i="1"/>
  <c r="AU37" i="1" s="1"/>
  <c r="AT70" i="1"/>
  <c r="AU70" i="1" s="1"/>
  <c r="AT115" i="1"/>
  <c r="AU115" i="1" s="1"/>
  <c r="AT122" i="1"/>
  <c r="AU122" i="1" s="1"/>
  <c r="AT100" i="1"/>
  <c r="AU100" i="1" s="1"/>
  <c r="AT55" i="1"/>
  <c r="AU55" i="1" s="1"/>
  <c r="AT103" i="1"/>
  <c r="AU103" i="1" s="1"/>
  <c r="AT61" i="1"/>
  <c r="AU61" i="1" s="1"/>
  <c r="AT93" i="1"/>
  <c r="AU93" i="1" s="1"/>
  <c r="AT12" i="1"/>
  <c r="AU12" i="1" s="1"/>
  <c r="AT84" i="1"/>
  <c r="AU84" i="1" s="1"/>
  <c r="AT43" i="1"/>
  <c r="AU43" i="1" s="1"/>
  <c r="AT4" i="1"/>
  <c r="AU4" i="1" s="1"/>
  <c r="AT44" i="1"/>
  <c r="AU44" i="1" s="1"/>
  <c r="AT80" i="1"/>
  <c r="AU80" i="1" s="1"/>
  <c r="AT90" i="1"/>
  <c r="AU90" i="1" s="1"/>
  <c r="AT46" i="1"/>
  <c r="AU46" i="1" s="1"/>
  <c r="AT9" i="1"/>
  <c r="AU9" i="1" s="1"/>
  <c r="AT19" i="1"/>
  <c r="AU19" i="1" s="1"/>
  <c r="AT124" i="1" l="1"/>
  <c r="AU120" i="1"/>
  <c r="AU124" i="1" s="1"/>
</calcChain>
</file>

<file path=xl/sharedStrings.xml><?xml version="1.0" encoding="utf-8"?>
<sst xmlns="http://schemas.openxmlformats.org/spreadsheetml/2006/main" count="973" uniqueCount="220">
  <si>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</si>
  <si>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</si>
  <si>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</si>
  <si>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</si>
  <si>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</si>
  <si>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</si>
  <si>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</si>
  <si>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</si>
  <si>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</si>
  <si>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</si>
  <si>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</si>
  <si>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</si>
  <si>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</si>
  <si>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</si>
  <si>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</si>
  <si>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</si>
  <si>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</si>
  <si>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</si>
  <si>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</si>
  <si>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</si>
  <si>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</si>
  <si>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</si>
  <si>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</si>
  <si>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</si>
  <si>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</si>
  <si>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</si>
  <si>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</si>
  <si>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</si>
  <si>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</si>
  <si>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</si>
  <si>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</si>
  <si>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</si>
  <si>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</si>
  <si>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</si>
  <si>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</si>
  <si>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</si>
  <si>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</si>
  <si>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</si>
  <si>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</si>
  <si>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</si>
  <si>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</si>
  <si>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</si>
  <si>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</si>
  <si>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</si>
  <si>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</si>
  <si>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</si>
  <si>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</si>
  <si>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</si>
  <si>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</si>
  <si>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140TH ST N</t>
  </si>
  <si>
    <t>SESE</t>
  </si>
  <si>
    <t>07</t>
  </si>
  <si>
    <t>116</t>
  </si>
  <si>
    <t>044</t>
  </si>
  <si>
    <t>SWSE</t>
  </si>
  <si>
    <t>SESW</t>
  </si>
  <si>
    <t>SWSW</t>
  </si>
  <si>
    <t>08</t>
  </si>
  <si>
    <t>NWNW</t>
  </si>
  <si>
    <t>17</t>
  </si>
  <si>
    <t>NENE</t>
  </si>
  <si>
    <t>18</t>
  </si>
  <si>
    <t>NWNE</t>
  </si>
  <si>
    <t>NENW</t>
  </si>
  <si>
    <t>140TH ST</t>
  </si>
  <si>
    <t>09</t>
  </si>
  <si>
    <t>10</t>
  </si>
  <si>
    <t>15</t>
  </si>
  <si>
    <t>16</t>
  </si>
  <si>
    <t>235TH AVE</t>
  </si>
  <si>
    <t>NESE</t>
  </si>
  <si>
    <t>SENE</t>
  </si>
  <si>
    <t>SWNW</t>
  </si>
  <si>
    <t>NWSW</t>
  </si>
  <si>
    <t>245TH AVE</t>
  </si>
  <si>
    <t>36-0011-000</t>
  </si>
  <si>
    <t>KEMEN, KEVIN &amp; JILL REV LIVING TRTS</t>
  </si>
  <si>
    <t>1855 245TH AVE</t>
  </si>
  <si>
    <t>MADISON, MN 56256</t>
  </si>
  <si>
    <t>03</t>
  </si>
  <si>
    <t>36-0011-010</t>
  </si>
  <si>
    <t>MOSENG, RANDY &amp; JODY</t>
  </si>
  <si>
    <t>2516 150TH ST</t>
  </si>
  <si>
    <t>DAWSON, MN 56232</t>
  </si>
  <si>
    <t>36-0012-000</t>
  </si>
  <si>
    <t>GUSTAFSON, BERTINA ET AL</t>
  </si>
  <si>
    <t>395 HAMPTON ST</t>
  </si>
  <si>
    <t>ELLOREE SC 29047</t>
  </si>
  <si>
    <t>NESW</t>
  </si>
  <si>
    <t>NWSE</t>
  </si>
  <si>
    <t>36-0029-000</t>
  </si>
  <si>
    <t>GRITMACKER, GARY &amp; CARLA</t>
  </si>
  <si>
    <t>2131 130TH STREET N</t>
  </si>
  <si>
    <t>CANBY, MN 56220</t>
  </si>
  <si>
    <t>SENW</t>
  </si>
  <si>
    <t>36-0030-000</t>
  </si>
  <si>
    <t>PETERSON, DOUGLAS &amp; ELOISE TRUSTS</t>
  </si>
  <si>
    <t>1439 HWY 75</t>
  </si>
  <si>
    <t>SWNE</t>
  </si>
  <si>
    <t>36-0030-010</t>
  </si>
  <si>
    <t>36-0030-020</t>
  </si>
  <si>
    <t>36-0031-000</t>
  </si>
  <si>
    <t>PETERSON, MARK &amp; MELANIE TR AGRMNTS</t>
  </si>
  <si>
    <t>1493 HWY 75</t>
  </si>
  <si>
    <t>36-0032-000</t>
  </si>
  <si>
    <t>ENGER, RONALD &amp; MARY REV LVG TRUSTS</t>
  </si>
  <si>
    <t>1837 211TH AVE</t>
  </si>
  <si>
    <t>36-0032-020</t>
  </si>
  <si>
    <t>PETERSON, JEFFREY &amp; DAWN</t>
  </si>
  <si>
    <t>2293 150TH ST</t>
  </si>
  <si>
    <t>MADISON MN 56256</t>
  </si>
  <si>
    <t>36-0033-000</t>
  </si>
  <si>
    <t>CLIFFORD &amp; ROSE FAMILY LTD PRTSHP</t>
  </si>
  <si>
    <t>2690 160TH ST</t>
  </si>
  <si>
    <t>DAWSON MN 56232</t>
  </si>
  <si>
    <t>36-0033-010</t>
  </si>
  <si>
    <t>SCHOEPHOERSTER, KURT &amp; DIANE</t>
  </si>
  <si>
    <t>1440 HWY 75</t>
  </si>
  <si>
    <t>36-0034-000</t>
  </si>
  <si>
    <t>KVOLS, JEAN &amp; RICHARD REV TRUST</t>
  </si>
  <si>
    <t>2311 140TH ST N</t>
  </si>
  <si>
    <t>36-0035-000</t>
  </si>
  <si>
    <t>WAGER, JON P &amp; TAMARA D REV TRUSTS</t>
  </si>
  <si>
    <t>1337 PINE ST</t>
  </si>
  <si>
    <t>36-0037-000</t>
  </si>
  <si>
    <t>JINDRA, CRISTA</t>
  </si>
  <si>
    <t>26395 COUNTY RD 12</t>
  </si>
  <si>
    <t>SEBEKA, MN 56477</t>
  </si>
  <si>
    <t>36-0037-010</t>
  </si>
  <si>
    <t>ROBERTSON, CADE E</t>
  </si>
  <si>
    <t>511 4TH ST</t>
  </si>
  <si>
    <t>36-0037-020</t>
  </si>
  <si>
    <t>36-0038-000</t>
  </si>
  <si>
    <t>OLSON FARMS LIMITED PARTNERSHIP</t>
  </si>
  <si>
    <t>18 SYCAMORE CT</t>
  </si>
  <si>
    <t>PAOLI PA  1 P 19301</t>
  </si>
  <si>
    <t>36-0039-000</t>
  </si>
  <si>
    <t>BERGELAND, NANCY</t>
  </si>
  <si>
    <t>2469 210TH ST</t>
  </si>
  <si>
    <t>36-0040-000</t>
  </si>
  <si>
    <t>FROILAND 99 FAMILY TRUST</t>
  </si>
  <si>
    <t>PO BOX 1894</t>
  </si>
  <si>
    <t>WEAVERVILLE 96093</t>
  </si>
  <si>
    <t>36-0041-000</t>
  </si>
  <si>
    <t>QUELLO, EILEEN TRUST</t>
  </si>
  <si>
    <t>5107 S RIVER PARK PLACE</t>
  </si>
  <si>
    <t>SIOUX FALLS, SD 57108</t>
  </si>
  <si>
    <t>36-0042-000</t>
  </si>
  <si>
    <t>JORDAHL, MARK A</t>
  </si>
  <si>
    <t>1566 195TH AVE</t>
  </si>
  <si>
    <t>36-0042-010</t>
  </si>
  <si>
    <t>JORDAHL FARM 41701, LLC</t>
  </si>
  <si>
    <t>36-0043-000</t>
  </si>
  <si>
    <t>36-0043-010</t>
  </si>
  <si>
    <t>36-0044-000</t>
  </si>
  <si>
    <t>36-0044-010</t>
  </si>
  <si>
    <t>SWENSON, JANET</t>
  </si>
  <si>
    <t>2488 140TH ST</t>
  </si>
  <si>
    <t>36-0046-000</t>
  </si>
  <si>
    <t>BIELINSKI, KAREN</t>
  </si>
  <si>
    <t>904 ANDREW ST</t>
  </si>
  <si>
    <t>MARSHALL MN 56258</t>
  </si>
  <si>
    <t>36-0047-000</t>
  </si>
  <si>
    <t>ROBERTSON FARM, FLP</t>
  </si>
  <si>
    <t>1187 265TH AVE</t>
  </si>
  <si>
    <t>36-0047-010</t>
  </si>
  <si>
    <t>11</t>
  </si>
  <si>
    <t>36-0049-000</t>
  </si>
  <si>
    <t>STAPEK, PARKS, SOMMERFELD FARM, LLC</t>
  </si>
  <si>
    <t>PO BOX 500</t>
  </si>
  <si>
    <t>NEVADA 50201</t>
  </si>
  <si>
    <t>36-0070-000</t>
  </si>
  <si>
    <t>BREBERG, LYLE &amp; LYNNE REV TRUSTS</t>
  </si>
  <si>
    <t>1769 281ST AVE</t>
  </si>
  <si>
    <t>36-0074-000</t>
  </si>
  <si>
    <t>36-0075-000</t>
  </si>
  <si>
    <t>ROBERTSON, JAMES &amp; WENDY</t>
  </si>
  <si>
    <t>3072 130TH STREET</t>
  </si>
  <si>
    <t>36-0078-000</t>
  </si>
  <si>
    <t>LARSON, DAVID LIVING TRUST</t>
  </si>
  <si>
    <t>1265 235TH AVE N</t>
  </si>
  <si>
    <t>36-0079-010</t>
  </si>
  <si>
    <t>FLEMINO, TARY &amp; CLAUDIA</t>
  </si>
  <si>
    <t>2371 140TH ST</t>
  </si>
  <si>
    <t>36-0079-020</t>
  </si>
  <si>
    <t>ANDERSON, MICHAEL</t>
  </si>
  <si>
    <t>2451 170TH ST</t>
  </si>
  <si>
    <t>36-0080-000</t>
  </si>
  <si>
    <t>LUND, ADAM</t>
  </si>
  <si>
    <t>1086 275TH AVE</t>
  </si>
  <si>
    <t>36-0081-000</t>
  </si>
  <si>
    <t>36-0082-000</t>
  </si>
  <si>
    <t>LARSON, GARY &amp; INGRID</t>
  </si>
  <si>
    <t>2282 130TH ST N</t>
  </si>
  <si>
    <t>36-0083-000</t>
  </si>
  <si>
    <t>LUND, ADAM &amp; CHELSEA</t>
  </si>
  <si>
    <t>36-0083-010</t>
  </si>
  <si>
    <t>36-0083-020</t>
  </si>
  <si>
    <t>36-0083-030</t>
  </si>
  <si>
    <t>36-0084-000</t>
  </si>
  <si>
    <t>VONDERHARR, LUND, WENDT ETAL</t>
  </si>
  <si>
    <t>1033 HUNTS LN</t>
  </si>
  <si>
    <t>HENDERSONVILLE TN 37075</t>
  </si>
  <si>
    <t>36-0085-000</t>
  </si>
  <si>
    <t>PETERSON, MARK C, MELANIE, JAKOB</t>
  </si>
  <si>
    <t>36-0087-000</t>
  </si>
  <si>
    <t>BUER, R &amp; J LIVING TRUST</t>
  </si>
  <si>
    <t>1113 MEADOW HILLS AVE</t>
  </si>
  <si>
    <t>CR 21</t>
  </si>
  <si>
    <t>CR 54</t>
  </si>
  <si>
    <t>HWY 75 N</t>
  </si>
  <si>
    <t>HWY 75</t>
  </si>
  <si>
    <t>TOTAL WATERSHED ACRES:</t>
  </si>
  <si>
    <t>MN STATE RDS</t>
  </si>
  <si>
    <t>LAC QUI PARLE CTY RDS</t>
  </si>
  <si>
    <t>PROVIDENCE TWP RDS</t>
  </si>
  <si>
    <t>2505 TRANSPORTATION RD</t>
  </si>
  <si>
    <t>WILLMAR MN 56201</t>
  </si>
  <si>
    <t xml:space="preserve">422 5TH AVE SUITE 301 </t>
  </si>
  <si>
    <t>PROVIDENCE TWP C/O AMANDA BARTUNEK 1549 265TH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</si>
</sst>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4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7"/>
  <sheetViews>
    <sheetView tabSelected="1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C35" sqref="C35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30.7109375" style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hidden="1" customWidth="1"/>
    <col min="25" max="25" width="17.7109375" style="5" hidden="1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1" width="17.7109375" style="2" hidden="1" customWidth="1"/>
    <col min="32" max="32" width="17.7109375" style="5" hidden="1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customWidth="1"/>
    <col min="38" max="38" width="17.7109375" style="5" customWidth="1"/>
    <col min="39" max="39" width="17.7109375" style="3" customWidth="1"/>
    <col min="40" max="40" width="17.7109375" style="5" customWidth="1"/>
    <col min="41" max="41" width="17.7109375" style="2" hidden="1" customWidth="1"/>
    <col min="42" max="42" width="17.7109375" style="5" hidden="1" customWidth="1"/>
    <col min="43" max="43" width="17.7109375" style="2" customWidth="1"/>
    <col min="44" max="44" width="17.7109375" style="2" hidden="1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L1" s="5">
        <v>2851.8</v>
      </c>
      <c r="AN1" s="5">
        <v>4753</v>
      </c>
      <c r="AP1" s="5" t="s">
        <v>0</v>
      </c>
      <c r="AU1" s="5" t="s">
        <v>1</v>
      </c>
    </row>
    <row r="2" spans="1:47" ht="68.099999999999994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54</v>
      </c>
      <c r="F3" s="1" t="s">
        <v>79</v>
      </c>
      <c r="G3" s="1" t="s">
        <v>52</v>
      </c>
      <c r="H3" s="1" t="s">
        <v>53</v>
      </c>
      <c r="I3" s="2">
        <v>75.91</v>
      </c>
      <c r="J3" s="2">
        <v>35.58</v>
      </c>
      <c r="K3" s="2">
        <f t="shared" ref="K3:K34" si="0">SUM(N3,P3,R3,T3,V3,X3,Z3,AB3,AE3,AG3,AI3)</f>
        <v>12.15</v>
      </c>
      <c r="L3" s="2">
        <f t="shared" ref="L3:L34" si="1">SUM(M3,AD3,AK3,AM3,AO3,AQ3,AR3)</f>
        <v>0</v>
      </c>
      <c r="P3" s="6">
        <v>7.76</v>
      </c>
      <c r="Q3" s="5">
        <v>10062.780000000001</v>
      </c>
      <c r="R3" s="7">
        <v>2.58</v>
      </c>
      <c r="S3" s="5">
        <v>1282.905</v>
      </c>
      <c r="T3" s="8">
        <v>1.4</v>
      </c>
      <c r="U3" s="5">
        <v>208.845</v>
      </c>
      <c r="Z3" s="9">
        <v>0.19</v>
      </c>
      <c r="AA3" s="5">
        <v>11.350125</v>
      </c>
      <c r="AB3" s="10">
        <v>0.22</v>
      </c>
      <c r="AC3" s="5">
        <v>11.814</v>
      </c>
      <c r="AL3" s="5" t="str">
        <f t="shared" ref="AL3:AL7" si="2">IF(AK3&gt;0,AK3*$AL$1,"")</f>
        <v/>
      </c>
      <c r="AN3" s="5" t="str">
        <f t="shared" ref="AN3:AN7" si="3">IF(AM3&gt;0,AM3*$AN$1,"")</f>
        <v/>
      </c>
      <c r="AP3" s="5" t="str">
        <f t="shared" ref="AP3:AP7" si="4">IF(AO3&gt;0,AO3*$AP$1,"")</f>
        <v/>
      </c>
      <c r="AS3" s="5">
        <f t="shared" ref="AS3:AS34" si="5">SUM(O3,Q3,S3,U3,W3,Y3,AA3,AC3,AF3,AH3,AJ3)</f>
        <v>11577.694125000002</v>
      </c>
      <c r="AT3" s="11">
        <f t="shared" ref="AT3:AT34" si="6">(AS3/$AS$124)*100</f>
        <v>0.56668130182735521</v>
      </c>
      <c r="AU3" s="5">
        <f t="shared" ref="AU3:AU7" si="7">(AT3/100)*$AU$1</f>
        <v>566.68130182735524</v>
      </c>
    </row>
    <row r="4" spans="1:47" x14ac:dyDescent="0.25">
      <c r="A4" s="1" t="s">
        <v>80</v>
      </c>
      <c r="B4" s="1" t="s">
        <v>81</v>
      </c>
      <c r="C4" s="1" t="s">
        <v>82</v>
      </c>
      <c r="D4" s="1" t="s">
        <v>83</v>
      </c>
      <c r="E4" s="1" t="s">
        <v>54</v>
      </c>
      <c r="F4" s="1" t="s">
        <v>79</v>
      </c>
      <c r="G4" s="1" t="s">
        <v>52</v>
      </c>
      <c r="H4" s="1" t="s">
        <v>53</v>
      </c>
      <c r="I4" s="2">
        <v>4.16</v>
      </c>
      <c r="J4" s="2">
        <v>3.38</v>
      </c>
      <c r="K4" s="2">
        <f t="shared" si="0"/>
        <v>2.75</v>
      </c>
      <c r="L4" s="2">
        <f t="shared" si="1"/>
        <v>0</v>
      </c>
      <c r="Z4" s="9">
        <v>0.52</v>
      </c>
      <c r="AA4" s="5">
        <v>31.063500000000001</v>
      </c>
      <c r="AB4" s="10">
        <v>2.23</v>
      </c>
      <c r="AC4" s="5">
        <v>119.751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150.81450000000001</v>
      </c>
      <c r="AT4" s="11">
        <f t="shared" si="6"/>
        <v>7.3817598108674911E-3</v>
      </c>
      <c r="AU4" s="5">
        <f t="shared" si="7"/>
        <v>7.3817598108674911</v>
      </c>
    </row>
    <row r="5" spans="1:47" x14ac:dyDescent="0.25">
      <c r="A5" s="1" t="s">
        <v>84</v>
      </c>
      <c r="B5" s="1" t="s">
        <v>85</v>
      </c>
      <c r="C5" s="1" t="s">
        <v>86</v>
      </c>
      <c r="D5" s="1" t="s">
        <v>87</v>
      </c>
      <c r="E5" s="1" t="s">
        <v>88</v>
      </c>
      <c r="F5" s="1" t="s">
        <v>79</v>
      </c>
      <c r="G5" s="1" t="s">
        <v>52</v>
      </c>
      <c r="H5" s="1" t="s">
        <v>53</v>
      </c>
      <c r="I5" s="2">
        <v>359.98</v>
      </c>
      <c r="J5" s="2">
        <v>80.819999999999993</v>
      </c>
      <c r="K5" s="2">
        <f t="shared" si="0"/>
        <v>5.0199999999999996</v>
      </c>
      <c r="L5" s="2">
        <f t="shared" si="1"/>
        <v>0</v>
      </c>
      <c r="R5" s="7">
        <v>2.4900000000000002</v>
      </c>
      <c r="S5" s="5">
        <v>1238.1524999999999</v>
      </c>
      <c r="T5" s="8">
        <v>0.79</v>
      </c>
      <c r="U5" s="5">
        <v>117.84824999999999</v>
      </c>
      <c r="Z5" s="9">
        <v>0.72</v>
      </c>
      <c r="AA5" s="5">
        <v>43.011000000000003</v>
      </c>
      <c r="AB5" s="10">
        <v>1.02</v>
      </c>
      <c r="AC5" s="5">
        <v>54.773999999999987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1453.7857499999998</v>
      </c>
      <c r="AT5" s="11">
        <f t="shared" si="6"/>
        <v>7.1156932675318696E-2</v>
      </c>
      <c r="AU5" s="5">
        <f t="shared" si="7"/>
        <v>71.1569326753187</v>
      </c>
    </row>
    <row r="6" spans="1:47" x14ac:dyDescent="0.25">
      <c r="A6" s="1" t="s">
        <v>84</v>
      </c>
      <c r="B6" s="1" t="s">
        <v>85</v>
      </c>
      <c r="C6" s="1" t="s">
        <v>86</v>
      </c>
      <c r="D6" s="1" t="s">
        <v>87</v>
      </c>
      <c r="E6" s="1" t="s">
        <v>55</v>
      </c>
      <c r="F6" s="1" t="s">
        <v>79</v>
      </c>
      <c r="G6" s="1" t="s">
        <v>52</v>
      </c>
      <c r="H6" s="1" t="s">
        <v>53</v>
      </c>
      <c r="I6" s="2">
        <v>359.98</v>
      </c>
      <c r="J6" s="2">
        <v>38.53</v>
      </c>
      <c r="K6" s="2">
        <f t="shared" si="0"/>
        <v>35.72</v>
      </c>
      <c r="L6" s="2">
        <f t="shared" si="1"/>
        <v>0</v>
      </c>
      <c r="P6" s="6">
        <v>26.62</v>
      </c>
      <c r="Q6" s="5">
        <v>34519.485000000001</v>
      </c>
      <c r="R6" s="7">
        <v>9.09</v>
      </c>
      <c r="S6" s="5">
        <v>4520.0024999999996</v>
      </c>
      <c r="T6" s="8">
        <v>0.01</v>
      </c>
      <c r="U6" s="5">
        <v>1.4917499999999999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39040.979250000004</v>
      </c>
      <c r="AT6" s="11">
        <f t="shared" si="6"/>
        <v>1.9108980343704463</v>
      </c>
      <c r="AU6" s="5">
        <f t="shared" si="7"/>
        <v>1910.8980343704461</v>
      </c>
    </row>
    <row r="7" spans="1:47" x14ac:dyDescent="0.25">
      <c r="A7" s="1" t="s">
        <v>84</v>
      </c>
      <c r="B7" s="1" t="s">
        <v>85</v>
      </c>
      <c r="C7" s="1" t="s">
        <v>86</v>
      </c>
      <c r="D7" s="1" t="s">
        <v>87</v>
      </c>
      <c r="E7" s="1" t="s">
        <v>73</v>
      </c>
      <c r="F7" s="1" t="s">
        <v>79</v>
      </c>
      <c r="G7" s="1" t="s">
        <v>52</v>
      </c>
      <c r="H7" s="1" t="s">
        <v>53</v>
      </c>
      <c r="I7" s="2">
        <v>359.98</v>
      </c>
      <c r="J7" s="2">
        <v>39.35</v>
      </c>
      <c r="K7" s="2">
        <f t="shared" si="0"/>
        <v>0.13</v>
      </c>
      <c r="L7" s="2">
        <f t="shared" si="1"/>
        <v>0</v>
      </c>
      <c r="Z7" s="9">
        <v>0.13</v>
      </c>
      <c r="AA7" s="5">
        <v>7.7658750000000012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7.7658750000000012</v>
      </c>
      <c r="AT7" s="11">
        <f t="shared" si="6"/>
        <v>3.8010817243183236E-4</v>
      </c>
      <c r="AU7" s="5">
        <f t="shared" si="7"/>
        <v>0.38010817243183237</v>
      </c>
    </row>
    <row r="8" spans="1:47" x14ac:dyDescent="0.25">
      <c r="A8" s="1" t="s">
        <v>84</v>
      </c>
      <c r="B8" s="1" t="s">
        <v>85</v>
      </c>
      <c r="C8" s="1" t="s">
        <v>86</v>
      </c>
      <c r="D8" s="1" t="s">
        <v>87</v>
      </c>
      <c r="E8" s="1" t="s">
        <v>56</v>
      </c>
      <c r="F8" s="1" t="s">
        <v>79</v>
      </c>
      <c r="G8" s="1" t="s">
        <v>52</v>
      </c>
      <c r="H8" s="1" t="s">
        <v>53</v>
      </c>
      <c r="I8" s="2">
        <v>359.98</v>
      </c>
      <c r="J8" s="2">
        <v>38.81</v>
      </c>
      <c r="K8" s="2">
        <f t="shared" si="0"/>
        <v>13.17</v>
      </c>
      <c r="L8" s="2">
        <f t="shared" si="1"/>
        <v>0</v>
      </c>
      <c r="P8" s="6">
        <v>1.41</v>
      </c>
      <c r="Q8" s="5">
        <v>1828.4175</v>
      </c>
      <c r="R8" s="7">
        <v>8.16</v>
      </c>
      <c r="S8" s="5">
        <v>4057.56</v>
      </c>
      <c r="T8" s="8">
        <v>2.75</v>
      </c>
      <c r="U8" s="5">
        <v>410.23124999999999</v>
      </c>
      <c r="Z8" s="9">
        <v>0.85</v>
      </c>
      <c r="AA8" s="5">
        <v>50.776874999999997</v>
      </c>
      <c r="AL8" s="5" t="str">
        <f t="shared" ref="AL8:AL51" si="8">IF(AK8&gt;0,AK8*$AL$1,"")</f>
        <v/>
      </c>
      <c r="AN8" s="5" t="str">
        <f t="shared" ref="AN8:AN51" si="9">IF(AM8&gt;0,AM8*$AN$1,"")</f>
        <v/>
      </c>
      <c r="AP8" s="5" t="str">
        <f t="shared" ref="AP8:AP51" si="10">IF(AO8&gt;0,AO8*$AP$1,"")</f>
        <v/>
      </c>
      <c r="AS8" s="5">
        <f t="shared" si="5"/>
        <v>6346.9856249999993</v>
      </c>
      <c r="AT8" s="11">
        <f t="shared" si="6"/>
        <v>0.31065927617555789</v>
      </c>
      <c r="AU8" s="5">
        <f t="shared" ref="AU8:AU51" si="11">(AT8/100)*$AU$1</f>
        <v>310.65927617555786</v>
      </c>
    </row>
    <row r="9" spans="1:47" x14ac:dyDescent="0.25">
      <c r="A9" s="1" t="s">
        <v>90</v>
      </c>
      <c r="B9" s="1" t="s">
        <v>91</v>
      </c>
      <c r="C9" s="1" t="s">
        <v>92</v>
      </c>
      <c r="D9" s="1" t="s">
        <v>93</v>
      </c>
      <c r="E9" s="1" t="s">
        <v>94</v>
      </c>
      <c r="F9" s="1" t="s">
        <v>51</v>
      </c>
      <c r="G9" s="1" t="s">
        <v>52</v>
      </c>
      <c r="H9" s="1" t="s">
        <v>53</v>
      </c>
      <c r="I9" s="2">
        <v>148.25</v>
      </c>
      <c r="J9" s="2">
        <v>39.89</v>
      </c>
      <c r="K9" s="2">
        <f t="shared" si="0"/>
        <v>0.03</v>
      </c>
      <c r="L9" s="2">
        <f t="shared" si="1"/>
        <v>0</v>
      </c>
      <c r="R9" s="7">
        <v>0.01</v>
      </c>
      <c r="S9" s="5">
        <v>3.3149999999999999</v>
      </c>
      <c r="T9" s="8">
        <v>0.02</v>
      </c>
      <c r="U9" s="5">
        <v>1.9890000000000001</v>
      </c>
      <c r="AL9" s="5" t="str">
        <f t="shared" si="8"/>
        <v/>
      </c>
      <c r="AN9" s="5" t="str">
        <f t="shared" si="9"/>
        <v/>
      </c>
      <c r="AP9" s="5" t="str">
        <f t="shared" si="10"/>
        <v/>
      </c>
      <c r="AS9" s="5">
        <f t="shared" si="5"/>
        <v>5.3040000000000003</v>
      </c>
      <c r="AT9" s="11">
        <f t="shared" si="6"/>
        <v>2.5960934815181012E-4</v>
      </c>
      <c r="AU9" s="5">
        <f t="shared" si="11"/>
        <v>0.25960934815181014</v>
      </c>
    </row>
    <row r="10" spans="1:47" x14ac:dyDescent="0.25">
      <c r="A10" s="1" t="s">
        <v>95</v>
      </c>
      <c r="B10" s="1" t="s">
        <v>96</v>
      </c>
      <c r="C10" s="1" t="s">
        <v>97</v>
      </c>
      <c r="D10" s="1" t="s">
        <v>78</v>
      </c>
      <c r="E10" s="1" t="s">
        <v>50</v>
      </c>
      <c r="F10" s="1" t="s">
        <v>51</v>
      </c>
      <c r="G10" s="1" t="s">
        <v>52</v>
      </c>
      <c r="H10" s="1" t="s">
        <v>53</v>
      </c>
      <c r="I10" s="2">
        <v>136.88</v>
      </c>
      <c r="J10" s="2">
        <v>36.51</v>
      </c>
      <c r="K10" s="2">
        <f t="shared" si="0"/>
        <v>36.5</v>
      </c>
      <c r="L10" s="2">
        <f t="shared" si="1"/>
        <v>0</v>
      </c>
      <c r="N10" s="4">
        <v>13.45</v>
      </c>
      <c r="O10" s="5">
        <v>18037.174999999999</v>
      </c>
      <c r="P10" s="6">
        <v>20.86</v>
      </c>
      <c r="Q10" s="5">
        <v>18693.083500000001</v>
      </c>
      <c r="R10" s="7">
        <v>2.19</v>
      </c>
      <c r="S10" s="5">
        <v>725.9849999999999</v>
      </c>
      <c r="AL10" s="5" t="str">
        <f t="shared" si="8"/>
        <v/>
      </c>
      <c r="AN10" s="5" t="str">
        <f t="shared" si="9"/>
        <v/>
      </c>
      <c r="AP10" s="5" t="str">
        <f t="shared" si="10"/>
        <v/>
      </c>
      <c r="AS10" s="5">
        <f t="shared" si="5"/>
        <v>37456.243499999997</v>
      </c>
      <c r="AT10" s="11">
        <f t="shared" si="6"/>
        <v>1.8333316288179629</v>
      </c>
      <c r="AU10" s="5">
        <f t="shared" si="11"/>
        <v>1833.3316288179628</v>
      </c>
    </row>
    <row r="11" spans="1:47" x14ac:dyDescent="0.25">
      <c r="A11" s="1" t="s">
        <v>95</v>
      </c>
      <c r="B11" s="1" t="s">
        <v>96</v>
      </c>
      <c r="C11" s="1" t="s">
        <v>97</v>
      </c>
      <c r="D11" s="1" t="s">
        <v>78</v>
      </c>
      <c r="E11" s="1" t="s">
        <v>54</v>
      </c>
      <c r="F11" s="1" t="s">
        <v>51</v>
      </c>
      <c r="G11" s="1" t="s">
        <v>52</v>
      </c>
      <c r="H11" s="1" t="s">
        <v>53</v>
      </c>
      <c r="I11" s="2">
        <v>136.88</v>
      </c>
      <c r="J11" s="2">
        <v>37.729999999999997</v>
      </c>
      <c r="K11" s="2">
        <f t="shared" si="0"/>
        <v>37.729999999999997</v>
      </c>
      <c r="L11" s="2">
        <f t="shared" si="1"/>
        <v>0</v>
      </c>
      <c r="P11" s="6">
        <v>12.62</v>
      </c>
      <c r="Q11" s="5">
        <v>10909.99</v>
      </c>
      <c r="R11" s="7">
        <v>22.21</v>
      </c>
      <c r="S11" s="5">
        <v>7362.6149999999998</v>
      </c>
      <c r="T11" s="8">
        <v>2.9</v>
      </c>
      <c r="U11" s="5">
        <v>288.40499999999997</v>
      </c>
      <c r="AL11" s="5" t="str">
        <f t="shared" si="8"/>
        <v/>
      </c>
      <c r="AN11" s="5" t="str">
        <f t="shared" si="9"/>
        <v/>
      </c>
      <c r="AP11" s="5" t="str">
        <f t="shared" si="10"/>
        <v/>
      </c>
      <c r="AS11" s="5">
        <f t="shared" si="5"/>
        <v>18561.009999999998</v>
      </c>
      <c r="AT11" s="11">
        <f t="shared" si="6"/>
        <v>0.90848637012428901</v>
      </c>
      <c r="AU11" s="5">
        <f t="shared" si="11"/>
        <v>908.48637012428901</v>
      </c>
    </row>
    <row r="12" spans="1:47" x14ac:dyDescent="0.25">
      <c r="A12" s="1" t="s">
        <v>95</v>
      </c>
      <c r="B12" s="1" t="s">
        <v>96</v>
      </c>
      <c r="C12" s="1" t="s">
        <v>97</v>
      </c>
      <c r="D12" s="1" t="s">
        <v>78</v>
      </c>
      <c r="E12" s="1" t="s">
        <v>70</v>
      </c>
      <c r="F12" s="1" t="s">
        <v>51</v>
      </c>
      <c r="G12" s="1" t="s">
        <v>52</v>
      </c>
      <c r="H12" s="1" t="s">
        <v>53</v>
      </c>
      <c r="I12" s="2">
        <v>136.88</v>
      </c>
      <c r="J12" s="2">
        <v>18.149999999999999</v>
      </c>
      <c r="K12" s="2">
        <f t="shared" si="0"/>
        <v>17.27</v>
      </c>
      <c r="L12" s="2">
        <f t="shared" si="1"/>
        <v>0</v>
      </c>
      <c r="N12" s="4">
        <v>8.01</v>
      </c>
      <c r="O12" s="5">
        <v>12177.395</v>
      </c>
      <c r="P12" s="6">
        <v>8.24</v>
      </c>
      <c r="Q12" s="5">
        <v>8037.2565000000004</v>
      </c>
      <c r="Z12" s="9">
        <v>0.21</v>
      </c>
      <c r="AA12" s="5">
        <v>8.3632500000000007</v>
      </c>
      <c r="AB12" s="10">
        <v>0.81</v>
      </c>
      <c r="AC12" s="5">
        <v>28.998000000000001</v>
      </c>
      <c r="AL12" s="5" t="str">
        <f t="shared" si="8"/>
        <v/>
      </c>
      <c r="AN12" s="5" t="str">
        <f t="shared" si="9"/>
        <v/>
      </c>
      <c r="AP12" s="5" t="str">
        <f t="shared" si="10"/>
        <v/>
      </c>
      <c r="AS12" s="5">
        <f t="shared" si="5"/>
        <v>20252.012749999998</v>
      </c>
      <c r="AT12" s="11">
        <f t="shared" si="6"/>
        <v>0.99125411553349307</v>
      </c>
      <c r="AU12" s="5">
        <f t="shared" si="11"/>
        <v>991.25411553349306</v>
      </c>
    </row>
    <row r="13" spans="1:47" x14ac:dyDescent="0.25">
      <c r="A13" s="1" t="s">
        <v>95</v>
      </c>
      <c r="B13" s="1" t="s">
        <v>96</v>
      </c>
      <c r="C13" s="1" t="s">
        <v>97</v>
      </c>
      <c r="D13" s="1" t="s">
        <v>78</v>
      </c>
      <c r="E13" s="1" t="s">
        <v>89</v>
      </c>
      <c r="F13" s="1" t="s">
        <v>51</v>
      </c>
      <c r="G13" s="1" t="s">
        <v>52</v>
      </c>
      <c r="H13" s="1" t="s">
        <v>53</v>
      </c>
      <c r="I13" s="2">
        <v>136.88</v>
      </c>
      <c r="J13" s="2">
        <v>40.5</v>
      </c>
      <c r="K13" s="2">
        <f t="shared" si="0"/>
        <v>39.120000000000005</v>
      </c>
      <c r="L13" s="2">
        <f t="shared" si="1"/>
        <v>0</v>
      </c>
      <c r="N13" s="4">
        <v>3.62</v>
      </c>
      <c r="O13" s="5">
        <v>4597.4000000000005</v>
      </c>
      <c r="P13" s="6">
        <v>25.08</v>
      </c>
      <c r="Q13" s="5">
        <v>21681.66</v>
      </c>
      <c r="R13" s="7">
        <v>8.64</v>
      </c>
      <c r="S13" s="5">
        <v>2864.16</v>
      </c>
      <c r="T13" s="8">
        <v>1.78</v>
      </c>
      <c r="U13" s="5">
        <v>177.02099999999999</v>
      </c>
      <c r="AL13" s="5" t="str">
        <f t="shared" si="8"/>
        <v/>
      </c>
      <c r="AN13" s="5" t="str">
        <f t="shared" si="9"/>
        <v/>
      </c>
      <c r="AP13" s="5" t="str">
        <f t="shared" si="10"/>
        <v/>
      </c>
      <c r="AS13" s="5">
        <f t="shared" si="5"/>
        <v>29320.241000000002</v>
      </c>
      <c r="AT13" s="11">
        <f t="shared" si="6"/>
        <v>1.4351072122292567</v>
      </c>
      <c r="AU13" s="5">
        <f t="shared" si="11"/>
        <v>1435.1072122292567</v>
      </c>
    </row>
    <row r="14" spans="1:47" x14ac:dyDescent="0.25">
      <c r="A14" s="1" t="s">
        <v>99</v>
      </c>
      <c r="B14" s="1" t="s">
        <v>96</v>
      </c>
      <c r="C14" s="1" t="s">
        <v>97</v>
      </c>
      <c r="D14" s="1" t="s">
        <v>78</v>
      </c>
      <c r="E14" s="1" t="s">
        <v>73</v>
      </c>
      <c r="F14" s="1" t="s">
        <v>51</v>
      </c>
      <c r="G14" s="1" t="s">
        <v>52</v>
      </c>
      <c r="H14" s="1" t="s">
        <v>53</v>
      </c>
      <c r="I14" s="2">
        <v>148.65</v>
      </c>
      <c r="J14" s="2">
        <v>34.74</v>
      </c>
      <c r="K14" s="2">
        <f t="shared" si="0"/>
        <v>8.629999999999999</v>
      </c>
      <c r="L14" s="2">
        <f t="shared" si="1"/>
        <v>0</v>
      </c>
      <c r="R14" s="7">
        <v>5.63</v>
      </c>
      <c r="S14" s="5">
        <v>1866.345</v>
      </c>
      <c r="T14" s="8">
        <v>3</v>
      </c>
      <c r="U14" s="5">
        <v>298.35000000000002</v>
      </c>
      <c r="AL14" s="5" t="str">
        <f t="shared" si="8"/>
        <v/>
      </c>
      <c r="AN14" s="5" t="str">
        <f t="shared" si="9"/>
        <v/>
      </c>
      <c r="AP14" s="5" t="str">
        <f t="shared" si="10"/>
        <v/>
      </c>
      <c r="AS14" s="5">
        <f t="shared" si="5"/>
        <v>2164.6950000000002</v>
      </c>
      <c r="AT14" s="11">
        <f t="shared" si="6"/>
        <v>0.10595306521445751</v>
      </c>
      <c r="AU14" s="5">
        <f t="shared" si="11"/>
        <v>105.95306521445751</v>
      </c>
    </row>
    <row r="15" spans="1:47" x14ac:dyDescent="0.25">
      <c r="A15" s="1" t="s">
        <v>99</v>
      </c>
      <c r="B15" s="1" t="s">
        <v>96</v>
      </c>
      <c r="C15" s="1" t="s">
        <v>97</v>
      </c>
      <c r="D15" s="1" t="s">
        <v>78</v>
      </c>
      <c r="E15" s="1" t="s">
        <v>88</v>
      </c>
      <c r="F15" s="1" t="s">
        <v>51</v>
      </c>
      <c r="G15" s="1" t="s">
        <v>52</v>
      </c>
      <c r="H15" s="1" t="s">
        <v>53</v>
      </c>
      <c r="I15" s="2">
        <v>148.65</v>
      </c>
      <c r="J15" s="2">
        <v>40.61</v>
      </c>
      <c r="K15" s="2">
        <f t="shared" si="0"/>
        <v>34.630000000000003</v>
      </c>
      <c r="L15" s="2">
        <f t="shared" si="1"/>
        <v>0</v>
      </c>
      <c r="P15" s="6">
        <v>4.71</v>
      </c>
      <c r="Q15" s="5">
        <v>4071.7950000000001</v>
      </c>
      <c r="R15" s="7">
        <v>28.54</v>
      </c>
      <c r="S15" s="5">
        <v>9461.01</v>
      </c>
      <c r="T15" s="8">
        <v>1.38</v>
      </c>
      <c r="U15" s="5">
        <v>137.24100000000001</v>
      </c>
      <c r="AL15" s="5" t="str">
        <f t="shared" si="8"/>
        <v/>
      </c>
      <c r="AN15" s="5" t="str">
        <f t="shared" si="9"/>
        <v/>
      </c>
      <c r="AP15" s="5" t="str">
        <f t="shared" si="10"/>
        <v/>
      </c>
      <c r="AS15" s="5">
        <f t="shared" si="5"/>
        <v>13670.046</v>
      </c>
      <c r="AT15" s="11">
        <f t="shared" si="6"/>
        <v>0.66909346366237932</v>
      </c>
      <c r="AU15" s="5">
        <f t="shared" si="11"/>
        <v>669.09346366237935</v>
      </c>
    </row>
    <row r="16" spans="1:47" x14ac:dyDescent="0.25">
      <c r="A16" s="1" t="s">
        <v>99</v>
      </c>
      <c r="B16" s="1" t="s">
        <v>96</v>
      </c>
      <c r="C16" s="1" t="s">
        <v>97</v>
      </c>
      <c r="D16" s="1" t="s">
        <v>78</v>
      </c>
      <c r="E16" s="1" t="s">
        <v>55</v>
      </c>
      <c r="F16" s="1" t="s">
        <v>51</v>
      </c>
      <c r="G16" s="1" t="s">
        <v>52</v>
      </c>
      <c r="H16" s="1" t="s">
        <v>53</v>
      </c>
      <c r="I16" s="2">
        <v>148.65</v>
      </c>
      <c r="J16" s="2">
        <v>38.090000000000003</v>
      </c>
      <c r="K16" s="2">
        <f t="shared" si="0"/>
        <v>36.44</v>
      </c>
      <c r="L16" s="2">
        <f t="shared" si="1"/>
        <v>1.65</v>
      </c>
      <c r="M16" s="3">
        <v>1.65</v>
      </c>
      <c r="R16" s="7">
        <v>36.44</v>
      </c>
      <c r="S16" s="5">
        <v>12079.86</v>
      </c>
      <c r="AL16" s="5" t="str">
        <f t="shared" si="8"/>
        <v/>
      </c>
      <c r="AN16" s="5" t="str">
        <f t="shared" si="9"/>
        <v/>
      </c>
      <c r="AP16" s="5" t="str">
        <f t="shared" si="10"/>
        <v/>
      </c>
      <c r="AS16" s="5">
        <f t="shared" si="5"/>
        <v>12079.86</v>
      </c>
      <c r="AT16" s="11">
        <f t="shared" si="6"/>
        <v>0.59126029041574757</v>
      </c>
      <c r="AU16" s="5">
        <f t="shared" si="11"/>
        <v>591.26029041574759</v>
      </c>
    </row>
    <row r="17" spans="1:47" x14ac:dyDescent="0.25">
      <c r="A17" s="1" t="s">
        <v>99</v>
      </c>
      <c r="B17" s="1" t="s">
        <v>96</v>
      </c>
      <c r="C17" s="1" t="s">
        <v>97</v>
      </c>
      <c r="D17" s="1" t="s">
        <v>78</v>
      </c>
      <c r="E17" s="1" t="s">
        <v>56</v>
      </c>
      <c r="F17" s="1" t="s">
        <v>51</v>
      </c>
      <c r="G17" s="1" t="s">
        <v>52</v>
      </c>
      <c r="H17" s="1" t="s">
        <v>53</v>
      </c>
      <c r="I17" s="2">
        <v>148.65</v>
      </c>
      <c r="J17" s="2">
        <v>33.94</v>
      </c>
      <c r="K17" s="2">
        <f t="shared" si="0"/>
        <v>7.83</v>
      </c>
      <c r="L17" s="2">
        <f t="shared" si="1"/>
        <v>7.34</v>
      </c>
      <c r="M17" s="3">
        <v>7.34</v>
      </c>
      <c r="R17" s="7">
        <v>7.83</v>
      </c>
      <c r="S17" s="5">
        <v>2595.645</v>
      </c>
      <c r="AL17" s="5" t="str">
        <f t="shared" si="8"/>
        <v/>
      </c>
      <c r="AN17" s="5" t="str">
        <f t="shared" si="9"/>
        <v/>
      </c>
      <c r="AP17" s="5" t="str">
        <f t="shared" si="10"/>
        <v/>
      </c>
      <c r="AS17" s="5">
        <f t="shared" si="5"/>
        <v>2595.645</v>
      </c>
      <c r="AT17" s="11">
        <f t="shared" si="6"/>
        <v>0.12704632475179209</v>
      </c>
      <c r="AU17" s="5">
        <f t="shared" si="11"/>
        <v>127.0463247517921</v>
      </c>
    </row>
    <row r="18" spans="1:47" x14ac:dyDescent="0.25">
      <c r="A18" s="1" t="s">
        <v>100</v>
      </c>
      <c r="B18" s="1" t="s">
        <v>96</v>
      </c>
      <c r="C18" s="1" t="s">
        <v>97</v>
      </c>
      <c r="D18" s="1" t="s">
        <v>78</v>
      </c>
      <c r="E18" s="1" t="s">
        <v>70</v>
      </c>
      <c r="F18" s="1" t="s">
        <v>51</v>
      </c>
      <c r="G18" s="1" t="s">
        <v>52</v>
      </c>
      <c r="H18" s="1" t="s">
        <v>53</v>
      </c>
      <c r="I18" s="2">
        <v>24.07</v>
      </c>
      <c r="J18" s="2">
        <v>22.7</v>
      </c>
      <c r="K18" s="2">
        <f t="shared" si="0"/>
        <v>8.14</v>
      </c>
      <c r="L18" s="2">
        <f t="shared" si="1"/>
        <v>0</v>
      </c>
      <c r="P18" s="6">
        <v>4.13</v>
      </c>
      <c r="Q18" s="5">
        <v>4695.9639999999999</v>
      </c>
      <c r="R18" s="7">
        <v>0.15</v>
      </c>
      <c r="S18" s="5">
        <v>64.808250000000001</v>
      </c>
      <c r="Z18" s="9">
        <v>2.4900000000000002</v>
      </c>
      <c r="AA18" s="5">
        <v>118.26033750000001</v>
      </c>
      <c r="AB18" s="10">
        <v>1.37</v>
      </c>
      <c r="AC18" s="5">
        <v>49.045999999999999</v>
      </c>
      <c r="AL18" s="5" t="str">
        <f t="shared" si="8"/>
        <v/>
      </c>
      <c r="AN18" s="5" t="str">
        <f t="shared" si="9"/>
        <v/>
      </c>
      <c r="AP18" s="5" t="str">
        <f t="shared" si="10"/>
        <v/>
      </c>
      <c r="AS18" s="5">
        <f t="shared" si="5"/>
        <v>4928.0785875000001</v>
      </c>
      <c r="AT18" s="11">
        <f t="shared" si="6"/>
        <v>0.24120951541134394</v>
      </c>
      <c r="AU18" s="5">
        <f t="shared" si="11"/>
        <v>241.20951541134394</v>
      </c>
    </row>
    <row r="19" spans="1:47" x14ac:dyDescent="0.25">
      <c r="A19" s="1" t="s">
        <v>101</v>
      </c>
      <c r="B19" s="1" t="s">
        <v>102</v>
      </c>
      <c r="C19" s="1" t="s">
        <v>103</v>
      </c>
      <c r="D19" s="1" t="s">
        <v>78</v>
      </c>
      <c r="E19" s="1" t="s">
        <v>98</v>
      </c>
      <c r="F19" s="1" t="s">
        <v>51</v>
      </c>
      <c r="G19" s="1" t="s">
        <v>52</v>
      </c>
      <c r="H19" s="1" t="s">
        <v>53</v>
      </c>
      <c r="I19" s="2">
        <v>160.94999999999999</v>
      </c>
      <c r="J19" s="2">
        <v>38.33</v>
      </c>
      <c r="K19" s="2">
        <f t="shared" si="0"/>
        <v>0.14000000000000001</v>
      </c>
      <c r="L19" s="2">
        <f t="shared" si="1"/>
        <v>0</v>
      </c>
      <c r="P19" s="6">
        <v>0.14000000000000001</v>
      </c>
      <c r="Q19" s="5">
        <v>121.03</v>
      </c>
      <c r="AL19" s="5" t="str">
        <f t="shared" si="8"/>
        <v/>
      </c>
      <c r="AN19" s="5" t="str">
        <f t="shared" si="9"/>
        <v/>
      </c>
      <c r="AP19" s="5" t="str">
        <f t="shared" si="10"/>
        <v/>
      </c>
      <c r="AS19" s="5">
        <f t="shared" si="5"/>
        <v>121.03</v>
      </c>
      <c r="AT19" s="11">
        <f t="shared" si="6"/>
        <v>5.9239289982680205E-3</v>
      </c>
      <c r="AU19" s="5">
        <f t="shared" si="11"/>
        <v>5.9239289982680203</v>
      </c>
    </row>
    <row r="20" spans="1:47" x14ac:dyDescent="0.25">
      <c r="A20" s="1" t="s">
        <v>104</v>
      </c>
      <c r="B20" s="1" t="s">
        <v>105</v>
      </c>
      <c r="C20" s="1" t="s">
        <v>106</v>
      </c>
      <c r="D20" s="1" t="s">
        <v>78</v>
      </c>
      <c r="E20" s="1" t="s">
        <v>72</v>
      </c>
      <c r="F20" s="1" t="s">
        <v>57</v>
      </c>
      <c r="G20" s="1" t="s">
        <v>52</v>
      </c>
      <c r="H20" s="1" t="s">
        <v>53</v>
      </c>
      <c r="I20" s="2">
        <v>144.08000000000001</v>
      </c>
      <c r="J20" s="2">
        <v>37.270000000000003</v>
      </c>
      <c r="K20" s="2">
        <f t="shared" si="0"/>
        <v>10</v>
      </c>
      <c r="L20" s="2">
        <f t="shared" si="1"/>
        <v>0</v>
      </c>
      <c r="P20" s="6">
        <v>0.25</v>
      </c>
      <c r="Q20" s="5">
        <v>216.125</v>
      </c>
      <c r="R20" s="7">
        <v>5.61</v>
      </c>
      <c r="S20" s="5">
        <v>1859.7149999999999</v>
      </c>
      <c r="T20" s="8">
        <v>4.1399999999999997</v>
      </c>
      <c r="U20" s="5">
        <v>411.72300000000001</v>
      </c>
      <c r="AL20" s="5" t="str">
        <f t="shared" si="8"/>
        <v/>
      </c>
      <c r="AN20" s="5" t="str">
        <f t="shared" si="9"/>
        <v/>
      </c>
      <c r="AP20" s="5" t="str">
        <f t="shared" si="10"/>
        <v/>
      </c>
      <c r="AS20" s="5">
        <f t="shared" si="5"/>
        <v>2487.5630000000001</v>
      </c>
      <c r="AT20" s="11">
        <f t="shared" si="6"/>
        <v>0.12175614798577701</v>
      </c>
      <c r="AU20" s="5">
        <f t="shared" si="11"/>
        <v>121.75614798577701</v>
      </c>
    </row>
    <row r="21" spans="1:47" x14ac:dyDescent="0.25">
      <c r="A21" s="1" t="s">
        <v>104</v>
      </c>
      <c r="B21" s="1" t="s">
        <v>105</v>
      </c>
      <c r="C21" s="1" t="s">
        <v>106</v>
      </c>
      <c r="D21" s="1" t="s">
        <v>78</v>
      </c>
      <c r="E21" s="1" t="s">
        <v>58</v>
      </c>
      <c r="F21" s="1" t="s">
        <v>57</v>
      </c>
      <c r="G21" s="1" t="s">
        <v>52</v>
      </c>
      <c r="H21" s="1" t="s">
        <v>53</v>
      </c>
      <c r="I21" s="2">
        <v>144.08000000000001</v>
      </c>
      <c r="J21" s="2">
        <v>30.25</v>
      </c>
      <c r="K21" s="2">
        <f t="shared" si="0"/>
        <v>0.12</v>
      </c>
      <c r="L21" s="2">
        <f t="shared" si="1"/>
        <v>0</v>
      </c>
      <c r="T21" s="8">
        <v>0.12</v>
      </c>
      <c r="U21" s="5">
        <v>11.933999999999999</v>
      </c>
      <c r="AL21" s="5" t="str">
        <f t="shared" si="8"/>
        <v/>
      </c>
      <c r="AN21" s="5" t="str">
        <f t="shared" si="9"/>
        <v/>
      </c>
      <c r="AP21" s="5" t="str">
        <f t="shared" si="10"/>
        <v/>
      </c>
      <c r="AS21" s="5">
        <f t="shared" si="5"/>
        <v>11.933999999999999</v>
      </c>
      <c r="AT21" s="11">
        <f t="shared" si="6"/>
        <v>5.8412103334157272E-4</v>
      </c>
      <c r="AU21" s="5">
        <f t="shared" si="11"/>
        <v>0.58412103334157273</v>
      </c>
    </row>
    <row r="22" spans="1:47" x14ac:dyDescent="0.25">
      <c r="A22" s="1" t="s">
        <v>104</v>
      </c>
      <c r="B22" s="1" t="s">
        <v>105</v>
      </c>
      <c r="C22" s="1" t="s">
        <v>106</v>
      </c>
      <c r="D22" s="1" t="s">
        <v>78</v>
      </c>
      <c r="E22" s="1" t="s">
        <v>63</v>
      </c>
      <c r="F22" s="1" t="s">
        <v>57</v>
      </c>
      <c r="G22" s="1" t="s">
        <v>52</v>
      </c>
      <c r="H22" s="1" t="s">
        <v>53</v>
      </c>
      <c r="I22" s="2">
        <v>144.08000000000001</v>
      </c>
      <c r="J22" s="2">
        <v>31.91</v>
      </c>
      <c r="K22" s="2">
        <f t="shared" si="0"/>
        <v>22.240000000000002</v>
      </c>
      <c r="L22" s="2">
        <f t="shared" si="1"/>
        <v>0</v>
      </c>
      <c r="P22" s="6">
        <v>12.6</v>
      </c>
      <c r="Q22" s="5">
        <v>10892.7</v>
      </c>
      <c r="R22" s="7">
        <v>7.5</v>
      </c>
      <c r="S22" s="5">
        <v>2547.74325</v>
      </c>
      <c r="T22" s="8">
        <v>1.88</v>
      </c>
      <c r="U22" s="5">
        <v>196.71209999999999</v>
      </c>
      <c r="Z22" s="9">
        <v>0.26</v>
      </c>
      <c r="AA22" s="5">
        <v>10.3545</v>
      </c>
      <c r="AL22" s="5" t="str">
        <f t="shared" si="8"/>
        <v/>
      </c>
      <c r="AN22" s="5" t="str">
        <f t="shared" si="9"/>
        <v/>
      </c>
      <c r="AP22" s="5" t="str">
        <f t="shared" si="10"/>
        <v/>
      </c>
      <c r="AS22" s="5">
        <f t="shared" si="5"/>
        <v>13647.50985</v>
      </c>
      <c r="AT22" s="11">
        <f t="shared" si="6"/>
        <v>0.66799041026657391</v>
      </c>
      <c r="AU22" s="5">
        <f t="shared" si="11"/>
        <v>667.99041026657392</v>
      </c>
    </row>
    <row r="23" spans="1:47" x14ac:dyDescent="0.25">
      <c r="A23" s="1" t="s">
        <v>104</v>
      </c>
      <c r="B23" s="1" t="s">
        <v>105</v>
      </c>
      <c r="C23" s="1" t="s">
        <v>106</v>
      </c>
      <c r="D23" s="1" t="s">
        <v>78</v>
      </c>
      <c r="E23" s="1" t="s">
        <v>94</v>
      </c>
      <c r="F23" s="1" t="s">
        <v>57</v>
      </c>
      <c r="G23" s="1" t="s">
        <v>52</v>
      </c>
      <c r="H23" s="1" t="s">
        <v>53</v>
      </c>
      <c r="I23" s="2">
        <v>144.08000000000001</v>
      </c>
      <c r="J23" s="2">
        <v>39.19</v>
      </c>
      <c r="K23" s="2">
        <f t="shared" si="0"/>
        <v>33.69</v>
      </c>
      <c r="L23" s="2">
        <f t="shared" si="1"/>
        <v>0</v>
      </c>
      <c r="N23" s="4">
        <v>6.19</v>
      </c>
      <c r="O23" s="5">
        <v>7861.3</v>
      </c>
      <c r="P23" s="6">
        <v>14.49</v>
      </c>
      <c r="Q23" s="5">
        <v>12535.25</v>
      </c>
      <c r="R23" s="7">
        <v>7.67</v>
      </c>
      <c r="S23" s="5">
        <v>2542.605</v>
      </c>
      <c r="T23" s="8">
        <v>5.34</v>
      </c>
      <c r="U23" s="5">
        <v>531.06299999999999</v>
      </c>
      <c r="AL23" s="5" t="str">
        <f t="shared" si="8"/>
        <v/>
      </c>
      <c r="AN23" s="5" t="str">
        <f t="shared" si="9"/>
        <v/>
      </c>
      <c r="AP23" s="5" t="str">
        <f t="shared" si="10"/>
        <v/>
      </c>
      <c r="AS23" s="5">
        <f t="shared" si="5"/>
        <v>23470.217999999997</v>
      </c>
      <c r="AT23" s="11">
        <f t="shared" si="6"/>
        <v>1.1487722465989594</v>
      </c>
      <c r="AU23" s="5">
        <f t="shared" si="11"/>
        <v>1148.7722465989593</v>
      </c>
    </row>
    <row r="24" spans="1:47" x14ac:dyDescent="0.25">
      <c r="A24" s="1" t="s">
        <v>107</v>
      </c>
      <c r="B24" s="1" t="s">
        <v>108</v>
      </c>
      <c r="C24" s="1" t="s">
        <v>109</v>
      </c>
      <c r="D24" s="1" t="s">
        <v>110</v>
      </c>
      <c r="E24" s="1" t="s">
        <v>63</v>
      </c>
      <c r="F24" s="1" t="s">
        <v>57</v>
      </c>
      <c r="G24" s="1" t="s">
        <v>52</v>
      </c>
      <c r="H24" s="1" t="s">
        <v>53</v>
      </c>
      <c r="I24" s="2">
        <v>3.26</v>
      </c>
      <c r="J24" s="2">
        <v>2.95</v>
      </c>
      <c r="K24" s="2">
        <f t="shared" si="0"/>
        <v>0.55000000000000004</v>
      </c>
      <c r="L24" s="2">
        <f t="shared" si="1"/>
        <v>0</v>
      </c>
      <c r="Z24" s="9">
        <v>0.32</v>
      </c>
      <c r="AA24" s="5">
        <v>12.744</v>
      </c>
      <c r="AB24" s="10">
        <v>0.23</v>
      </c>
      <c r="AC24" s="5">
        <v>8.234</v>
      </c>
      <c r="AL24" s="5" t="str">
        <f t="shared" si="8"/>
        <v/>
      </c>
      <c r="AN24" s="5" t="str">
        <f t="shared" si="9"/>
        <v/>
      </c>
      <c r="AP24" s="5" t="str">
        <f t="shared" si="10"/>
        <v/>
      </c>
      <c r="AS24" s="5">
        <f t="shared" si="5"/>
        <v>20.978000000000002</v>
      </c>
      <c r="AT24" s="11">
        <f t="shared" si="6"/>
        <v>1.0267882551901722E-3</v>
      </c>
      <c r="AU24" s="5">
        <f t="shared" si="11"/>
        <v>1.0267882551901724</v>
      </c>
    </row>
    <row r="25" spans="1:47" x14ac:dyDescent="0.25">
      <c r="A25" s="1" t="s">
        <v>111</v>
      </c>
      <c r="B25" s="1" t="s">
        <v>112</v>
      </c>
      <c r="C25" s="1" t="s">
        <v>113</v>
      </c>
      <c r="D25" s="1" t="s">
        <v>114</v>
      </c>
      <c r="E25" s="1" t="s">
        <v>56</v>
      </c>
      <c r="F25" s="1" t="s">
        <v>57</v>
      </c>
      <c r="G25" s="1" t="s">
        <v>52</v>
      </c>
      <c r="H25" s="1" t="s">
        <v>53</v>
      </c>
      <c r="I25" s="2">
        <v>150.52000000000001</v>
      </c>
      <c r="J25" s="2">
        <v>35.96</v>
      </c>
      <c r="K25" s="2">
        <f t="shared" si="0"/>
        <v>35.15</v>
      </c>
      <c r="L25" s="2">
        <f t="shared" si="1"/>
        <v>0.8</v>
      </c>
      <c r="P25" s="6">
        <v>6.72</v>
      </c>
      <c r="Q25" s="5">
        <v>8676.5542499999992</v>
      </c>
      <c r="R25" s="7">
        <v>22.68</v>
      </c>
      <c r="S25" s="5">
        <v>11223.76125</v>
      </c>
      <c r="T25" s="8">
        <v>5.75</v>
      </c>
      <c r="U25" s="5">
        <v>833.39099999999996</v>
      </c>
      <c r="AL25" s="5" t="str">
        <f t="shared" si="8"/>
        <v/>
      </c>
      <c r="AM25" s="3">
        <v>0.44</v>
      </c>
      <c r="AN25" s="5">
        <f t="shared" si="9"/>
        <v>2091.3200000000002</v>
      </c>
      <c r="AP25" s="5" t="str">
        <f t="shared" si="10"/>
        <v/>
      </c>
      <c r="AQ25" s="2">
        <v>0.36</v>
      </c>
      <c r="AS25" s="5">
        <f t="shared" si="5"/>
        <v>20733.706499999997</v>
      </c>
      <c r="AT25" s="11">
        <f t="shared" si="6"/>
        <v>1.014831076401951</v>
      </c>
      <c r="AU25" s="5">
        <f t="shared" si="11"/>
        <v>1014.831076401951</v>
      </c>
    </row>
    <row r="26" spans="1:47" x14ac:dyDescent="0.25">
      <c r="A26" s="1" t="s">
        <v>111</v>
      </c>
      <c r="B26" s="1" t="s">
        <v>112</v>
      </c>
      <c r="C26" s="1" t="s">
        <v>113</v>
      </c>
      <c r="D26" s="1" t="s">
        <v>114</v>
      </c>
      <c r="E26" s="1" t="s">
        <v>73</v>
      </c>
      <c r="F26" s="1" t="s">
        <v>57</v>
      </c>
      <c r="G26" s="1" t="s">
        <v>52</v>
      </c>
      <c r="H26" s="1" t="s">
        <v>53</v>
      </c>
      <c r="I26" s="2">
        <v>150.52000000000001</v>
      </c>
      <c r="J26" s="2">
        <v>32.21</v>
      </c>
      <c r="K26" s="2">
        <f t="shared" si="0"/>
        <v>30.49</v>
      </c>
      <c r="L26" s="2">
        <f t="shared" si="1"/>
        <v>1.5799999999999998</v>
      </c>
      <c r="N26" s="4">
        <v>0.1</v>
      </c>
      <c r="O26" s="5">
        <v>171.45</v>
      </c>
      <c r="P26" s="6">
        <v>10.73</v>
      </c>
      <c r="Q26" s="5">
        <v>12185.55975</v>
      </c>
      <c r="R26" s="7">
        <v>16.100000000000001</v>
      </c>
      <c r="S26" s="5">
        <v>6999.4567500000003</v>
      </c>
      <c r="T26" s="8">
        <v>3.2799999999999989</v>
      </c>
      <c r="U26" s="5">
        <v>428.87812500000001</v>
      </c>
      <c r="Z26" s="9">
        <v>0.27</v>
      </c>
      <c r="AA26" s="5">
        <v>15.6114</v>
      </c>
      <c r="AB26" s="10">
        <v>0.01</v>
      </c>
      <c r="AC26" s="5">
        <v>0.53699999999999992</v>
      </c>
      <c r="AL26" s="5" t="str">
        <f t="shared" si="8"/>
        <v/>
      </c>
      <c r="AM26" s="3">
        <v>0.44</v>
      </c>
      <c r="AN26" s="5">
        <f t="shared" si="9"/>
        <v>2091.3200000000002</v>
      </c>
      <c r="AP26" s="5" t="str">
        <f t="shared" si="10"/>
        <v/>
      </c>
      <c r="AQ26" s="2">
        <v>1.1399999999999999</v>
      </c>
      <c r="AS26" s="5">
        <f t="shared" si="5"/>
        <v>19801.493025000003</v>
      </c>
      <c r="AT26" s="11">
        <f t="shared" si="6"/>
        <v>0.96920299710649793</v>
      </c>
      <c r="AU26" s="5">
        <f t="shared" si="11"/>
        <v>969.20299710649795</v>
      </c>
    </row>
    <row r="27" spans="1:47" x14ac:dyDescent="0.25">
      <c r="A27" s="1" t="s">
        <v>111</v>
      </c>
      <c r="B27" s="1" t="s">
        <v>112</v>
      </c>
      <c r="C27" s="1" t="s">
        <v>113</v>
      </c>
      <c r="D27" s="1" t="s">
        <v>114</v>
      </c>
      <c r="E27" s="1" t="s">
        <v>88</v>
      </c>
      <c r="F27" s="1" t="s">
        <v>57</v>
      </c>
      <c r="G27" s="1" t="s">
        <v>52</v>
      </c>
      <c r="H27" s="1" t="s">
        <v>53</v>
      </c>
      <c r="I27" s="2">
        <v>150.52000000000001</v>
      </c>
      <c r="J27" s="2">
        <v>37.14</v>
      </c>
      <c r="K27" s="2">
        <f t="shared" si="0"/>
        <v>34.39</v>
      </c>
      <c r="L27" s="2">
        <f t="shared" si="1"/>
        <v>2.75</v>
      </c>
      <c r="N27" s="4">
        <v>3.53</v>
      </c>
      <c r="O27" s="5">
        <v>4508.5</v>
      </c>
      <c r="P27" s="6">
        <v>21.27</v>
      </c>
      <c r="Q27" s="5">
        <v>23350.145</v>
      </c>
      <c r="R27" s="7">
        <v>9.5900000000000016</v>
      </c>
      <c r="S27" s="5">
        <v>4316.13</v>
      </c>
      <c r="AL27" s="5" t="str">
        <f t="shared" si="8"/>
        <v/>
      </c>
      <c r="AM27" s="3">
        <v>1</v>
      </c>
      <c r="AN27" s="5">
        <f t="shared" si="9"/>
        <v>4753</v>
      </c>
      <c r="AP27" s="5" t="str">
        <f t="shared" si="10"/>
        <v/>
      </c>
      <c r="AQ27" s="2">
        <v>1.75</v>
      </c>
      <c r="AS27" s="5">
        <f t="shared" si="5"/>
        <v>32174.775000000001</v>
      </c>
      <c r="AT27" s="11">
        <f t="shared" si="6"/>
        <v>1.5748251064632648</v>
      </c>
      <c r="AU27" s="5">
        <f t="shared" si="11"/>
        <v>1574.8251064632648</v>
      </c>
    </row>
    <row r="28" spans="1:47" x14ac:dyDescent="0.25">
      <c r="A28" s="1" t="s">
        <v>111</v>
      </c>
      <c r="B28" s="1" t="s">
        <v>112</v>
      </c>
      <c r="C28" s="1" t="s">
        <v>113</v>
      </c>
      <c r="D28" s="1" t="s">
        <v>114</v>
      </c>
      <c r="E28" s="1" t="s">
        <v>55</v>
      </c>
      <c r="F28" s="1" t="s">
        <v>57</v>
      </c>
      <c r="G28" s="1" t="s">
        <v>52</v>
      </c>
      <c r="H28" s="1" t="s">
        <v>53</v>
      </c>
      <c r="I28" s="2">
        <v>150.52000000000001</v>
      </c>
      <c r="J28" s="2">
        <v>38.200000000000003</v>
      </c>
      <c r="K28" s="2">
        <f t="shared" si="0"/>
        <v>38.19</v>
      </c>
      <c r="L28" s="2">
        <f t="shared" si="1"/>
        <v>0</v>
      </c>
      <c r="P28" s="6">
        <v>16.64</v>
      </c>
      <c r="Q28" s="5">
        <v>17977.2775</v>
      </c>
      <c r="R28" s="7">
        <v>21.3</v>
      </c>
      <c r="S28" s="5">
        <v>8648.0062500000004</v>
      </c>
      <c r="T28" s="8">
        <v>0.25</v>
      </c>
      <c r="U28" s="5">
        <v>34.061624999999999</v>
      </c>
      <c r="AL28" s="5" t="str">
        <f t="shared" si="8"/>
        <v/>
      </c>
      <c r="AN28" s="5" t="str">
        <f t="shared" si="9"/>
        <v/>
      </c>
      <c r="AP28" s="5" t="str">
        <f t="shared" si="10"/>
        <v/>
      </c>
      <c r="AS28" s="5">
        <f t="shared" si="5"/>
        <v>26659.345375000001</v>
      </c>
      <c r="AT28" s="11">
        <f t="shared" si="6"/>
        <v>1.3048671332876554</v>
      </c>
      <c r="AU28" s="5">
        <f t="shared" si="11"/>
        <v>1304.8671332876554</v>
      </c>
    </row>
    <row r="29" spans="1:47" x14ac:dyDescent="0.25">
      <c r="A29" s="1" t="s">
        <v>115</v>
      </c>
      <c r="B29" s="1" t="s">
        <v>116</v>
      </c>
      <c r="C29" s="1" t="s">
        <v>117</v>
      </c>
      <c r="D29" s="1" t="s">
        <v>78</v>
      </c>
      <c r="E29" s="1" t="s">
        <v>73</v>
      </c>
      <c r="F29" s="1" t="s">
        <v>57</v>
      </c>
      <c r="G29" s="1" t="s">
        <v>52</v>
      </c>
      <c r="H29" s="1" t="s">
        <v>53</v>
      </c>
      <c r="I29" s="2">
        <v>9.48</v>
      </c>
      <c r="J29" s="2">
        <v>7.54</v>
      </c>
      <c r="K29" s="2">
        <f t="shared" si="0"/>
        <v>5.43</v>
      </c>
      <c r="L29" s="2">
        <f t="shared" si="1"/>
        <v>0.33999999999999997</v>
      </c>
      <c r="P29" s="6">
        <v>1.42</v>
      </c>
      <c r="Q29" s="5">
        <v>1805.9449999999999</v>
      </c>
      <c r="R29" s="7">
        <v>0.56999999999999995</v>
      </c>
      <c r="S29" s="5">
        <v>236.1925</v>
      </c>
      <c r="Z29" s="9">
        <v>1.78</v>
      </c>
      <c r="AA29" s="5">
        <v>101.69313750000001</v>
      </c>
      <c r="AB29" s="10">
        <v>1.66</v>
      </c>
      <c r="AC29" s="5">
        <v>72.49499999999999</v>
      </c>
      <c r="AK29" s="3">
        <v>0.02</v>
      </c>
      <c r="AL29" s="5">
        <f t="shared" si="8"/>
        <v>57.036000000000001</v>
      </c>
      <c r="AM29" s="3">
        <v>0.2</v>
      </c>
      <c r="AN29" s="5">
        <f t="shared" si="9"/>
        <v>950.6</v>
      </c>
      <c r="AP29" s="5" t="str">
        <f t="shared" si="10"/>
        <v/>
      </c>
      <c r="AQ29" s="2">
        <v>0.12</v>
      </c>
      <c r="AS29" s="5">
        <f t="shared" si="5"/>
        <v>2216.3256374999996</v>
      </c>
      <c r="AT29" s="11">
        <f t="shared" si="6"/>
        <v>0.10848017610171944</v>
      </c>
      <c r="AU29" s="5">
        <f t="shared" si="11"/>
        <v>108.48017610171944</v>
      </c>
    </row>
    <row r="30" spans="1:47" x14ac:dyDescent="0.25">
      <c r="A30" s="1" t="s">
        <v>115</v>
      </c>
      <c r="B30" s="1" t="s">
        <v>116</v>
      </c>
      <c r="C30" s="1" t="s">
        <v>117</v>
      </c>
      <c r="D30" s="1" t="s">
        <v>78</v>
      </c>
      <c r="E30" s="1" t="s">
        <v>88</v>
      </c>
      <c r="F30" s="1" t="s">
        <v>57</v>
      </c>
      <c r="G30" s="1" t="s">
        <v>52</v>
      </c>
      <c r="H30" s="1" t="s">
        <v>53</v>
      </c>
      <c r="I30" s="2">
        <v>9.48</v>
      </c>
      <c r="J30" s="2">
        <v>3.71</v>
      </c>
      <c r="K30" s="2">
        <f t="shared" si="0"/>
        <v>3.3</v>
      </c>
      <c r="L30" s="2">
        <f t="shared" si="1"/>
        <v>0.42000000000000004</v>
      </c>
      <c r="P30" s="6">
        <v>2.38</v>
      </c>
      <c r="Q30" s="5">
        <v>2148.2824999999998</v>
      </c>
      <c r="Z30" s="9">
        <v>0.63</v>
      </c>
      <c r="AA30" s="5">
        <v>32.258249999999997</v>
      </c>
      <c r="AB30" s="10">
        <v>0.28999999999999998</v>
      </c>
      <c r="AC30" s="5">
        <v>10.382</v>
      </c>
      <c r="AK30" s="3">
        <v>0.12</v>
      </c>
      <c r="AL30" s="5">
        <f t="shared" si="8"/>
        <v>342.21600000000001</v>
      </c>
      <c r="AM30" s="3">
        <v>0.15</v>
      </c>
      <c r="AN30" s="5">
        <f t="shared" si="9"/>
        <v>712.94999999999993</v>
      </c>
      <c r="AP30" s="5" t="str">
        <f t="shared" si="10"/>
        <v/>
      </c>
      <c r="AQ30" s="2">
        <v>0.15</v>
      </c>
      <c r="AS30" s="5">
        <f t="shared" si="5"/>
        <v>2190.9227499999997</v>
      </c>
      <c r="AT30" s="11">
        <f t="shared" si="6"/>
        <v>0.10723680749971176</v>
      </c>
      <c r="AU30" s="5">
        <f t="shared" si="11"/>
        <v>107.23680749971176</v>
      </c>
    </row>
    <row r="31" spans="1:47" x14ac:dyDescent="0.25">
      <c r="A31" s="1" t="s">
        <v>118</v>
      </c>
      <c r="B31" s="1" t="s">
        <v>119</v>
      </c>
      <c r="C31" s="1" t="s">
        <v>120</v>
      </c>
      <c r="D31" s="1" t="s">
        <v>78</v>
      </c>
      <c r="E31" s="1" t="s">
        <v>50</v>
      </c>
      <c r="F31" s="1" t="s">
        <v>57</v>
      </c>
      <c r="G31" s="1" t="s">
        <v>52</v>
      </c>
      <c r="H31" s="1" t="s">
        <v>53</v>
      </c>
      <c r="I31" s="2">
        <v>40</v>
      </c>
      <c r="J31" s="2">
        <v>38.25</v>
      </c>
      <c r="K31" s="2">
        <f t="shared" si="0"/>
        <v>38.25</v>
      </c>
      <c r="L31" s="2">
        <f t="shared" si="1"/>
        <v>0</v>
      </c>
      <c r="N31" s="4">
        <v>4.88</v>
      </c>
      <c r="O31" s="5">
        <v>8953.5</v>
      </c>
      <c r="P31" s="6">
        <v>20.420000000000002</v>
      </c>
      <c r="Q31" s="5">
        <v>26190.0275</v>
      </c>
      <c r="R31" s="7">
        <v>12.95</v>
      </c>
      <c r="S31" s="5">
        <v>6437.73</v>
      </c>
      <c r="AL31" s="5" t="str">
        <f t="shared" si="8"/>
        <v/>
      </c>
      <c r="AN31" s="5" t="str">
        <f t="shared" si="9"/>
        <v/>
      </c>
      <c r="AP31" s="5" t="str">
        <f t="shared" si="10"/>
        <v/>
      </c>
      <c r="AS31" s="5">
        <f t="shared" si="5"/>
        <v>41581.257499999992</v>
      </c>
      <c r="AT31" s="11">
        <f t="shared" si="6"/>
        <v>2.035234380638681</v>
      </c>
      <c r="AU31" s="5">
        <f t="shared" si="11"/>
        <v>2035.2343806386809</v>
      </c>
    </row>
    <row r="32" spans="1:47" x14ac:dyDescent="0.25">
      <c r="A32" s="1" t="s">
        <v>121</v>
      </c>
      <c r="B32" s="1" t="s">
        <v>122</v>
      </c>
      <c r="C32" s="1" t="s">
        <v>123</v>
      </c>
      <c r="D32" s="1" t="s">
        <v>114</v>
      </c>
      <c r="E32" s="1" t="s">
        <v>70</v>
      </c>
      <c r="F32" s="1" t="s">
        <v>57</v>
      </c>
      <c r="G32" s="1" t="s">
        <v>52</v>
      </c>
      <c r="H32" s="1" t="s">
        <v>53</v>
      </c>
      <c r="I32" s="2">
        <v>200</v>
      </c>
      <c r="J32" s="2">
        <v>38.950000000000003</v>
      </c>
      <c r="K32" s="2">
        <f t="shared" si="0"/>
        <v>36.520000000000003</v>
      </c>
      <c r="L32" s="2">
        <f t="shared" si="1"/>
        <v>2.42</v>
      </c>
      <c r="N32" s="4">
        <v>20.81</v>
      </c>
      <c r="O32" s="5">
        <v>39062.025000000001</v>
      </c>
      <c r="P32" s="6">
        <v>13.65</v>
      </c>
      <c r="Q32" s="5">
        <v>17053.559249999998</v>
      </c>
      <c r="R32" s="7">
        <v>2.06</v>
      </c>
      <c r="S32" s="5">
        <v>975.10725000000002</v>
      </c>
      <c r="AL32" s="5" t="str">
        <f t="shared" si="8"/>
        <v/>
      </c>
      <c r="AM32" s="3">
        <v>0.97</v>
      </c>
      <c r="AN32" s="5">
        <f t="shared" si="9"/>
        <v>4610.41</v>
      </c>
      <c r="AP32" s="5" t="str">
        <f t="shared" si="10"/>
        <v/>
      </c>
      <c r="AQ32" s="2">
        <v>1.45</v>
      </c>
      <c r="AS32" s="5">
        <f t="shared" si="5"/>
        <v>57090.691500000001</v>
      </c>
      <c r="AT32" s="11">
        <f t="shared" si="6"/>
        <v>2.7943584475586514</v>
      </c>
      <c r="AU32" s="5">
        <f t="shared" si="11"/>
        <v>2794.3584475586517</v>
      </c>
    </row>
    <row r="33" spans="1:47" x14ac:dyDescent="0.25">
      <c r="A33" s="1" t="s">
        <v>121</v>
      </c>
      <c r="B33" s="1" t="s">
        <v>122</v>
      </c>
      <c r="C33" s="1" t="s">
        <v>123</v>
      </c>
      <c r="D33" s="1" t="s">
        <v>114</v>
      </c>
      <c r="E33" s="1" t="s">
        <v>62</v>
      </c>
      <c r="F33" s="1" t="s">
        <v>57</v>
      </c>
      <c r="G33" s="1" t="s">
        <v>52</v>
      </c>
      <c r="H33" s="1" t="s">
        <v>53</v>
      </c>
      <c r="I33" s="2">
        <v>200</v>
      </c>
      <c r="J33" s="2">
        <v>38.56</v>
      </c>
      <c r="K33" s="2">
        <f t="shared" si="0"/>
        <v>38.549999999999997</v>
      </c>
      <c r="L33" s="2">
        <f t="shared" si="1"/>
        <v>0</v>
      </c>
      <c r="P33" s="6">
        <v>5.1100000000000003</v>
      </c>
      <c r="Q33" s="5">
        <v>5639.9980000000014</v>
      </c>
      <c r="R33" s="7">
        <v>30.4</v>
      </c>
      <c r="S33" s="5">
        <v>13310.056500000001</v>
      </c>
      <c r="T33" s="8">
        <v>3.04</v>
      </c>
      <c r="U33" s="5">
        <v>398.04862500000007</v>
      </c>
      <c r="AL33" s="5" t="str">
        <f t="shared" si="8"/>
        <v/>
      </c>
      <c r="AN33" s="5" t="str">
        <f t="shared" si="9"/>
        <v/>
      </c>
      <c r="AP33" s="5" t="str">
        <f t="shared" si="10"/>
        <v/>
      </c>
      <c r="AS33" s="5">
        <f t="shared" si="5"/>
        <v>19348.103125000001</v>
      </c>
      <c r="AT33" s="11">
        <f t="shared" si="6"/>
        <v>0.94701139522157829</v>
      </c>
      <c r="AU33" s="5">
        <f t="shared" si="11"/>
        <v>947.01139522157825</v>
      </c>
    </row>
    <row r="34" spans="1:47" x14ac:dyDescent="0.25">
      <c r="A34" s="1" t="s">
        <v>121</v>
      </c>
      <c r="B34" s="1" t="s">
        <v>122</v>
      </c>
      <c r="C34" s="1" t="s">
        <v>123</v>
      </c>
      <c r="D34" s="1" t="s">
        <v>114</v>
      </c>
      <c r="E34" s="1" t="s">
        <v>98</v>
      </c>
      <c r="F34" s="1" t="s">
        <v>57</v>
      </c>
      <c r="G34" s="1" t="s">
        <v>52</v>
      </c>
      <c r="H34" s="1" t="s">
        <v>53</v>
      </c>
      <c r="I34" s="2">
        <v>200</v>
      </c>
      <c r="J34" s="2">
        <v>39.549999999999997</v>
      </c>
      <c r="K34" s="2">
        <f t="shared" si="0"/>
        <v>39.550000000000004</v>
      </c>
      <c r="L34" s="2">
        <f t="shared" si="1"/>
        <v>0</v>
      </c>
      <c r="N34" s="4">
        <v>6.14</v>
      </c>
      <c r="O34" s="5">
        <v>7797.7999999999993</v>
      </c>
      <c r="P34" s="6">
        <v>17.87</v>
      </c>
      <c r="Q34" s="5">
        <v>15596.01225</v>
      </c>
      <c r="R34" s="7">
        <v>12.05</v>
      </c>
      <c r="S34" s="5">
        <v>4785.8655000000008</v>
      </c>
      <c r="T34" s="8">
        <v>3.49</v>
      </c>
      <c r="U34" s="5">
        <v>409.03784999999999</v>
      </c>
      <c r="AL34" s="5" t="str">
        <f t="shared" si="8"/>
        <v/>
      </c>
      <c r="AN34" s="5" t="str">
        <f t="shared" si="9"/>
        <v/>
      </c>
      <c r="AP34" s="5" t="str">
        <f t="shared" si="10"/>
        <v/>
      </c>
      <c r="AS34" s="5">
        <f t="shared" si="5"/>
        <v>28588.7156</v>
      </c>
      <c r="AT34" s="11">
        <f t="shared" si="6"/>
        <v>1.3993020025289375</v>
      </c>
      <c r="AU34" s="5">
        <f t="shared" si="11"/>
        <v>1399.3020025289375</v>
      </c>
    </row>
    <row r="35" spans="1:47" x14ac:dyDescent="0.25">
      <c r="A35" s="1" t="s">
        <v>121</v>
      </c>
      <c r="B35" s="1" t="s">
        <v>122</v>
      </c>
      <c r="C35" s="1" t="s">
        <v>123</v>
      </c>
      <c r="D35" s="1" t="s">
        <v>114</v>
      </c>
      <c r="E35" s="1" t="s">
        <v>89</v>
      </c>
      <c r="F35" s="1" t="s">
        <v>57</v>
      </c>
      <c r="G35" s="1" t="s">
        <v>52</v>
      </c>
      <c r="H35" s="1" t="s">
        <v>53</v>
      </c>
      <c r="I35" s="2">
        <v>200</v>
      </c>
      <c r="J35" s="2">
        <v>40.14</v>
      </c>
      <c r="K35" s="2">
        <f t="shared" ref="K35:K66" si="12">SUM(N35,P35,R35,T35,V35,X35,Z35,AB35,AE35,AG35,AI35)</f>
        <v>37.53</v>
      </c>
      <c r="L35" s="2">
        <f t="shared" ref="L35:L66" si="13">SUM(M35,AD35,AK35,AM35,AO35,AQ35,AR35)</f>
        <v>2.4699999999999998</v>
      </c>
      <c r="N35" s="4">
        <v>7.23</v>
      </c>
      <c r="O35" s="5">
        <v>15182.85</v>
      </c>
      <c r="P35" s="6">
        <v>18.23</v>
      </c>
      <c r="Q35" s="5">
        <v>23328.532500000001</v>
      </c>
      <c r="R35" s="7">
        <v>11.76</v>
      </c>
      <c r="S35" s="5">
        <v>5396.1570000000002</v>
      </c>
      <c r="T35" s="8">
        <v>0.31</v>
      </c>
      <c r="U35" s="5">
        <v>40.774500000000003</v>
      </c>
      <c r="AL35" s="5" t="str">
        <f t="shared" si="8"/>
        <v/>
      </c>
      <c r="AM35" s="3">
        <v>0.99</v>
      </c>
      <c r="AN35" s="5">
        <f t="shared" si="9"/>
        <v>4705.47</v>
      </c>
      <c r="AP35" s="5" t="str">
        <f t="shared" si="10"/>
        <v/>
      </c>
      <c r="AQ35" s="2">
        <v>1.48</v>
      </c>
      <c r="AS35" s="5">
        <f t="shared" ref="AS35:AS66" si="14">SUM(O35,Q35,S35,U35,W35,Y35,AA35,AC35,AF35,AH35,AJ35)</f>
        <v>43948.313999999998</v>
      </c>
      <c r="AT35" s="11">
        <f t="shared" ref="AT35:AT66" si="15">(AS35/$AS$124)*100</f>
        <v>2.1510922228339124</v>
      </c>
      <c r="AU35" s="5">
        <f t="shared" si="11"/>
        <v>2151.0922228339123</v>
      </c>
    </row>
    <row r="36" spans="1:47" x14ac:dyDescent="0.25">
      <c r="A36" s="1" t="s">
        <v>121</v>
      </c>
      <c r="B36" s="1" t="s">
        <v>122</v>
      </c>
      <c r="C36" s="1" t="s">
        <v>123</v>
      </c>
      <c r="D36" s="1" t="s">
        <v>114</v>
      </c>
      <c r="E36" s="1" t="s">
        <v>54</v>
      </c>
      <c r="F36" s="1" t="s">
        <v>57</v>
      </c>
      <c r="G36" s="1" t="s">
        <v>52</v>
      </c>
      <c r="H36" s="1" t="s">
        <v>53</v>
      </c>
      <c r="I36" s="2">
        <v>200</v>
      </c>
      <c r="J36" s="2">
        <v>38.86</v>
      </c>
      <c r="K36" s="2">
        <f t="shared" si="12"/>
        <v>38.870000000000005</v>
      </c>
      <c r="L36" s="2">
        <f t="shared" si="13"/>
        <v>0</v>
      </c>
      <c r="P36" s="6">
        <v>25.11</v>
      </c>
      <c r="Q36" s="5">
        <v>24484.80125</v>
      </c>
      <c r="R36" s="7">
        <v>11.09</v>
      </c>
      <c r="S36" s="5">
        <v>4766.9699999999993</v>
      </c>
      <c r="T36" s="8">
        <v>2.67</v>
      </c>
      <c r="U36" s="5">
        <v>395.06512500000002</v>
      </c>
      <c r="AL36" s="5" t="str">
        <f t="shared" si="8"/>
        <v/>
      </c>
      <c r="AN36" s="5" t="str">
        <f t="shared" si="9"/>
        <v/>
      </c>
      <c r="AP36" s="5" t="str">
        <f t="shared" si="10"/>
        <v/>
      </c>
      <c r="AS36" s="5">
        <f t="shared" si="14"/>
        <v>29646.836374999999</v>
      </c>
      <c r="AT36" s="11">
        <f t="shared" si="15"/>
        <v>1.4510927349315843</v>
      </c>
      <c r="AU36" s="5">
        <f t="shared" si="11"/>
        <v>1451.0927349315843</v>
      </c>
    </row>
    <row r="37" spans="1:47" x14ac:dyDescent="0.25">
      <c r="A37" s="1" t="s">
        <v>124</v>
      </c>
      <c r="B37" s="1" t="s">
        <v>125</v>
      </c>
      <c r="C37" s="1" t="s">
        <v>126</v>
      </c>
      <c r="D37" s="1" t="s">
        <v>127</v>
      </c>
      <c r="E37" s="1" t="s">
        <v>60</v>
      </c>
      <c r="F37" s="1" t="s">
        <v>57</v>
      </c>
      <c r="G37" s="1" t="s">
        <v>52</v>
      </c>
      <c r="H37" s="1" t="s">
        <v>53</v>
      </c>
      <c r="I37" s="2">
        <v>40</v>
      </c>
      <c r="J37" s="2">
        <v>27.65</v>
      </c>
      <c r="K37" s="2">
        <f t="shared" si="12"/>
        <v>27.380000000000003</v>
      </c>
      <c r="L37" s="2">
        <f t="shared" si="13"/>
        <v>0</v>
      </c>
      <c r="P37" s="6">
        <v>6.02</v>
      </c>
      <c r="Q37" s="5">
        <v>7025.7914999999994</v>
      </c>
      <c r="R37" s="7">
        <v>18.670000000000002</v>
      </c>
      <c r="S37" s="5">
        <v>8355.2917500000021</v>
      </c>
      <c r="T37" s="8">
        <v>2.69</v>
      </c>
      <c r="U37" s="5">
        <v>361.15267499999999</v>
      </c>
      <c r="AL37" s="5" t="str">
        <f t="shared" si="8"/>
        <v/>
      </c>
      <c r="AN37" s="5" t="str">
        <f t="shared" si="9"/>
        <v/>
      </c>
      <c r="AP37" s="5" t="str">
        <f t="shared" si="10"/>
        <v/>
      </c>
      <c r="AS37" s="5">
        <f t="shared" si="14"/>
        <v>15742.235925000001</v>
      </c>
      <c r="AT37" s="11">
        <f t="shared" si="15"/>
        <v>0.77051877958922654</v>
      </c>
      <c r="AU37" s="5">
        <f t="shared" si="11"/>
        <v>770.5187795892266</v>
      </c>
    </row>
    <row r="38" spans="1:47" x14ac:dyDescent="0.25">
      <c r="A38" s="1" t="s">
        <v>128</v>
      </c>
      <c r="B38" s="1" t="s">
        <v>129</v>
      </c>
      <c r="C38" s="1" t="s">
        <v>130</v>
      </c>
      <c r="D38" s="1" t="s">
        <v>114</v>
      </c>
      <c r="E38" s="1" t="s">
        <v>71</v>
      </c>
      <c r="F38" s="1" t="s">
        <v>57</v>
      </c>
      <c r="G38" s="1" t="s">
        <v>52</v>
      </c>
      <c r="H38" s="1" t="s">
        <v>53</v>
      </c>
      <c r="I38" s="2">
        <v>40</v>
      </c>
      <c r="J38" s="2">
        <v>38.85</v>
      </c>
      <c r="K38" s="2">
        <f t="shared" si="12"/>
        <v>38.85</v>
      </c>
      <c r="L38" s="2">
        <f t="shared" si="13"/>
        <v>0</v>
      </c>
      <c r="P38" s="6">
        <v>20.51</v>
      </c>
      <c r="Q38" s="5">
        <v>23924.605250000001</v>
      </c>
      <c r="R38" s="7">
        <v>18.34</v>
      </c>
      <c r="S38" s="5">
        <v>8205.2880000000005</v>
      </c>
      <c r="AL38" s="5" t="str">
        <f t="shared" si="8"/>
        <v/>
      </c>
      <c r="AN38" s="5" t="str">
        <f t="shared" si="9"/>
        <v/>
      </c>
      <c r="AP38" s="5" t="str">
        <f t="shared" si="10"/>
        <v/>
      </c>
      <c r="AS38" s="5">
        <f t="shared" si="14"/>
        <v>32129.893250000001</v>
      </c>
      <c r="AT38" s="11">
        <f t="shared" si="15"/>
        <v>1.5726283263234813</v>
      </c>
      <c r="AU38" s="5">
        <f t="shared" si="11"/>
        <v>1572.6283263234814</v>
      </c>
    </row>
    <row r="39" spans="1:47" x14ac:dyDescent="0.25">
      <c r="A39" s="1" t="s">
        <v>131</v>
      </c>
      <c r="B39" s="1" t="s">
        <v>129</v>
      </c>
      <c r="C39" s="1" t="s">
        <v>130</v>
      </c>
      <c r="D39" s="1" t="s">
        <v>114</v>
      </c>
      <c r="E39" s="1" t="s">
        <v>60</v>
      </c>
      <c r="F39" s="1" t="s">
        <v>57</v>
      </c>
      <c r="G39" s="1" t="s">
        <v>52</v>
      </c>
      <c r="H39" s="1" t="s">
        <v>53</v>
      </c>
      <c r="J39" s="2">
        <v>9.75</v>
      </c>
      <c r="K39" s="2">
        <f t="shared" si="12"/>
        <v>9.75</v>
      </c>
      <c r="L39" s="2">
        <f t="shared" si="13"/>
        <v>0</v>
      </c>
      <c r="P39" s="6">
        <v>7.91</v>
      </c>
      <c r="Q39" s="5">
        <v>9231.5632500000011</v>
      </c>
      <c r="R39" s="7">
        <v>1.84</v>
      </c>
      <c r="S39" s="5">
        <v>823.44600000000014</v>
      </c>
      <c r="AL39" s="5" t="str">
        <f t="shared" si="8"/>
        <v/>
      </c>
      <c r="AN39" s="5" t="str">
        <f t="shared" si="9"/>
        <v/>
      </c>
      <c r="AP39" s="5" t="str">
        <f t="shared" si="10"/>
        <v/>
      </c>
      <c r="AS39" s="5">
        <f t="shared" si="14"/>
        <v>10055.009250000001</v>
      </c>
      <c r="AT39" s="11">
        <f t="shared" si="15"/>
        <v>0.49215203564346183</v>
      </c>
      <c r="AU39" s="5">
        <f t="shared" si="11"/>
        <v>492.15203564346183</v>
      </c>
    </row>
    <row r="40" spans="1:47" x14ac:dyDescent="0.25">
      <c r="A40" s="1" t="s">
        <v>132</v>
      </c>
      <c r="B40" s="1" t="s">
        <v>133</v>
      </c>
      <c r="C40" s="1" t="s">
        <v>134</v>
      </c>
      <c r="D40" s="1" t="s">
        <v>135</v>
      </c>
      <c r="E40" s="1" t="s">
        <v>72</v>
      </c>
      <c r="F40" s="1" t="s">
        <v>65</v>
      </c>
      <c r="G40" s="1" t="s">
        <v>52</v>
      </c>
      <c r="H40" s="1" t="s">
        <v>53</v>
      </c>
      <c r="I40" s="2">
        <v>80</v>
      </c>
      <c r="J40" s="2">
        <v>36.46</v>
      </c>
      <c r="K40" s="2">
        <f t="shared" si="12"/>
        <v>36.320000000000007</v>
      </c>
      <c r="L40" s="2">
        <f t="shared" si="13"/>
        <v>0</v>
      </c>
      <c r="N40" s="4">
        <v>2.71</v>
      </c>
      <c r="O40" s="5">
        <v>5027.2950000000001</v>
      </c>
      <c r="P40" s="6">
        <v>12.89</v>
      </c>
      <c r="Q40" s="5">
        <v>16180.8465</v>
      </c>
      <c r="R40" s="7">
        <v>18.16</v>
      </c>
      <c r="S40" s="5">
        <v>8544.7440000000024</v>
      </c>
      <c r="T40" s="8">
        <v>2.56</v>
      </c>
      <c r="U40" s="5">
        <v>351.60547500000013</v>
      </c>
      <c r="AL40" s="5" t="str">
        <f t="shared" si="8"/>
        <v/>
      </c>
      <c r="AN40" s="5" t="str">
        <f t="shared" si="9"/>
        <v/>
      </c>
      <c r="AP40" s="5" t="str">
        <f t="shared" si="10"/>
        <v/>
      </c>
      <c r="AS40" s="5">
        <f t="shared" si="14"/>
        <v>30104.490975000001</v>
      </c>
      <c r="AT40" s="11">
        <f t="shared" si="15"/>
        <v>1.4734930766330696</v>
      </c>
      <c r="AU40" s="5">
        <f t="shared" si="11"/>
        <v>1473.4930766330694</v>
      </c>
    </row>
    <row r="41" spans="1:47" x14ac:dyDescent="0.25">
      <c r="A41" s="1" t="s">
        <v>132</v>
      </c>
      <c r="B41" s="1" t="s">
        <v>133</v>
      </c>
      <c r="C41" s="1" t="s">
        <v>134</v>
      </c>
      <c r="D41" s="1" t="s">
        <v>135</v>
      </c>
      <c r="E41" s="1" t="s">
        <v>94</v>
      </c>
      <c r="F41" s="1" t="s">
        <v>65</v>
      </c>
      <c r="G41" s="1" t="s">
        <v>52</v>
      </c>
      <c r="H41" s="1" t="s">
        <v>53</v>
      </c>
      <c r="I41" s="2">
        <v>80</v>
      </c>
      <c r="J41" s="2">
        <v>43.38</v>
      </c>
      <c r="K41" s="2">
        <f t="shared" si="12"/>
        <v>29.610000000000003</v>
      </c>
      <c r="L41" s="2">
        <f t="shared" si="13"/>
        <v>0</v>
      </c>
      <c r="N41" s="4">
        <v>7.43</v>
      </c>
      <c r="O41" s="5">
        <v>12738.735000000001</v>
      </c>
      <c r="P41" s="6">
        <v>8.2899999999999991</v>
      </c>
      <c r="Q41" s="5">
        <v>9675.0517499999987</v>
      </c>
      <c r="R41" s="7">
        <v>12.55</v>
      </c>
      <c r="S41" s="5">
        <v>5616.4387500000012</v>
      </c>
      <c r="T41" s="8">
        <v>1.1000000000000001</v>
      </c>
      <c r="U41" s="5">
        <v>147.68324999999999</v>
      </c>
      <c r="Z41" s="9">
        <v>0.17</v>
      </c>
      <c r="AA41" s="5">
        <v>9.1398375000000023</v>
      </c>
      <c r="AB41" s="10">
        <v>7.0000000000000007E-2</v>
      </c>
      <c r="AC41" s="5">
        <v>3.3831000000000002</v>
      </c>
      <c r="AL41" s="5" t="str">
        <f t="shared" si="8"/>
        <v/>
      </c>
      <c r="AN41" s="5" t="str">
        <f t="shared" si="9"/>
        <v/>
      </c>
      <c r="AP41" s="5" t="str">
        <f t="shared" si="10"/>
        <v/>
      </c>
      <c r="AS41" s="5">
        <f t="shared" si="14"/>
        <v>28190.431687499997</v>
      </c>
      <c r="AT41" s="11">
        <f t="shared" si="15"/>
        <v>1.3798076158578445</v>
      </c>
      <c r="AU41" s="5">
        <f t="shared" si="11"/>
        <v>1379.8076158578444</v>
      </c>
    </row>
    <row r="42" spans="1:47" x14ac:dyDescent="0.25">
      <c r="A42" s="1" t="s">
        <v>136</v>
      </c>
      <c r="B42" s="1" t="s">
        <v>137</v>
      </c>
      <c r="C42" s="1" t="s">
        <v>138</v>
      </c>
      <c r="D42" s="1" t="s">
        <v>78</v>
      </c>
      <c r="E42" s="1" t="s">
        <v>73</v>
      </c>
      <c r="F42" s="1" t="s">
        <v>65</v>
      </c>
      <c r="G42" s="1" t="s">
        <v>52</v>
      </c>
      <c r="H42" s="1" t="s">
        <v>53</v>
      </c>
      <c r="I42" s="2">
        <v>80</v>
      </c>
      <c r="J42" s="2">
        <v>36.409999999999997</v>
      </c>
      <c r="K42" s="2">
        <f t="shared" si="12"/>
        <v>33.910000000000004</v>
      </c>
      <c r="L42" s="2">
        <f t="shared" si="13"/>
        <v>2.4900000000000002</v>
      </c>
      <c r="N42" s="4">
        <v>6.54</v>
      </c>
      <c r="O42" s="5">
        <v>12321.54</v>
      </c>
      <c r="P42" s="6">
        <v>21.73</v>
      </c>
      <c r="Q42" s="5">
        <v>28064.263500000001</v>
      </c>
      <c r="R42" s="7">
        <v>5.44</v>
      </c>
      <c r="S42" s="5">
        <v>2705.04</v>
      </c>
      <c r="T42" s="8">
        <v>0.2</v>
      </c>
      <c r="U42" s="5">
        <v>29.835000000000001</v>
      </c>
      <c r="AL42" s="5" t="str">
        <f t="shared" si="8"/>
        <v/>
      </c>
      <c r="AM42" s="3">
        <v>1</v>
      </c>
      <c r="AN42" s="5">
        <f t="shared" si="9"/>
        <v>4753</v>
      </c>
      <c r="AP42" s="5" t="str">
        <f t="shared" si="10"/>
        <v/>
      </c>
      <c r="AQ42" s="2">
        <v>1.49</v>
      </c>
      <c r="AS42" s="5">
        <f t="shared" si="14"/>
        <v>43120.678500000002</v>
      </c>
      <c r="AT42" s="11">
        <f t="shared" si="15"/>
        <v>2.1105828124526349</v>
      </c>
      <c r="AU42" s="5">
        <f t="shared" si="11"/>
        <v>2110.5828124526347</v>
      </c>
    </row>
    <row r="43" spans="1:47" x14ac:dyDescent="0.25">
      <c r="A43" s="1" t="s">
        <v>136</v>
      </c>
      <c r="B43" s="1" t="s">
        <v>137</v>
      </c>
      <c r="C43" s="1" t="s">
        <v>138</v>
      </c>
      <c r="D43" s="1" t="s">
        <v>78</v>
      </c>
      <c r="E43" s="1" t="s">
        <v>88</v>
      </c>
      <c r="F43" s="1" t="s">
        <v>65</v>
      </c>
      <c r="G43" s="1" t="s">
        <v>52</v>
      </c>
      <c r="H43" s="1" t="s">
        <v>53</v>
      </c>
      <c r="I43" s="2">
        <v>80</v>
      </c>
      <c r="J43" s="2">
        <v>43.22</v>
      </c>
      <c r="K43" s="2">
        <f t="shared" si="12"/>
        <v>40.76</v>
      </c>
      <c r="L43" s="2">
        <f t="shared" si="13"/>
        <v>2.46</v>
      </c>
      <c r="N43" s="4">
        <v>4.0199999999999996</v>
      </c>
      <c r="O43" s="5">
        <v>6997.0650000000014</v>
      </c>
      <c r="P43" s="6">
        <v>25.06</v>
      </c>
      <c r="Q43" s="5">
        <v>32146.432499999999</v>
      </c>
      <c r="R43" s="7">
        <v>10.95</v>
      </c>
      <c r="S43" s="5">
        <v>5758.1550000000007</v>
      </c>
      <c r="AB43" s="10">
        <v>0.73</v>
      </c>
      <c r="AC43" s="5">
        <v>38.717699999999986</v>
      </c>
      <c r="AL43" s="5" t="str">
        <f t="shared" si="8"/>
        <v/>
      </c>
      <c r="AM43" s="3">
        <v>1.01</v>
      </c>
      <c r="AN43" s="5">
        <f t="shared" si="9"/>
        <v>4800.53</v>
      </c>
      <c r="AP43" s="5" t="str">
        <f t="shared" si="10"/>
        <v/>
      </c>
      <c r="AQ43" s="2">
        <v>1.45</v>
      </c>
      <c r="AS43" s="5">
        <f t="shared" si="14"/>
        <v>44940.370199999998</v>
      </c>
      <c r="AT43" s="11">
        <f t="shared" si="15"/>
        <v>2.1996493614862427</v>
      </c>
      <c r="AU43" s="5">
        <f t="shared" si="11"/>
        <v>2199.6493614862429</v>
      </c>
    </row>
    <row r="44" spans="1:47" x14ac:dyDescent="0.25">
      <c r="A44" s="1" t="s">
        <v>139</v>
      </c>
      <c r="B44" s="1" t="s">
        <v>140</v>
      </c>
      <c r="C44" s="1" t="s">
        <v>141</v>
      </c>
      <c r="D44" s="1" t="s">
        <v>142</v>
      </c>
      <c r="E44" s="1" t="s">
        <v>56</v>
      </c>
      <c r="F44" s="1" t="s">
        <v>65</v>
      </c>
      <c r="G44" s="1" t="s">
        <v>52</v>
      </c>
      <c r="H44" s="1" t="s">
        <v>53</v>
      </c>
      <c r="I44" s="2">
        <v>80</v>
      </c>
      <c r="J44" s="2">
        <v>35.200000000000003</v>
      </c>
      <c r="K44" s="2">
        <f t="shared" si="12"/>
        <v>35.200000000000003</v>
      </c>
      <c r="L44" s="2">
        <f t="shared" si="13"/>
        <v>0</v>
      </c>
      <c r="P44" s="6">
        <v>11.54</v>
      </c>
      <c r="Q44" s="5">
        <v>14964.495000000001</v>
      </c>
      <c r="R44" s="7">
        <v>14.53</v>
      </c>
      <c r="S44" s="5">
        <v>7225.0424999999996</v>
      </c>
      <c r="T44" s="8">
        <v>9.129999999999999</v>
      </c>
      <c r="U44" s="5">
        <v>1361.96775</v>
      </c>
      <c r="AL44" s="5" t="str">
        <f t="shared" si="8"/>
        <v/>
      </c>
      <c r="AN44" s="5" t="str">
        <f t="shared" si="9"/>
        <v/>
      </c>
      <c r="AP44" s="5" t="str">
        <f t="shared" si="10"/>
        <v/>
      </c>
      <c r="AS44" s="5">
        <f t="shared" si="14"/>
        <v>23551.505249999998</v>
      </c>
      <c r="AT44" s="11">
        <f t="shared" si="15"/>
        <v>1.1527509287229323</v>
      </c>
      <c r="AU44" s="5">
        <f t="shared" si="11"/>
        <v>1152.7509287229323</v>
      </c>
    </row>
    <row r="45" spans="1:47" x14ac:dyDescent="0.25">
      <c r="A45" s="1" t="s">
        <v>139</v>
      </c>
      <c r="B45" s="1" t="s">
        <v>140</v>
      </c>
      <c r="C45" s="1" t="s">
        <v>141</v>
      </c>
      <c r="D45" s="1" t="s">
        <v>142</v>
      </c>
      <c r="E45" s="1" t="s">
        <v>55</v>
      </c>
      <c r="F45" s="1" t="s">
        <v>65</v>
      </c>
      <c r="G45" s="1" t="s">
        <v>52</v>
      </c>
      <c r="H45" s="1" t="s">
        <v>53</v>
      </c>
      <c r="I45" s="2">
        <v>80</v>
      </c>
      <c r="J45" s="2">
        <v>42.2</v>
      </c>
      <c r="K45" s="2">
        <f t="shared" si="12"/>
        <v>39.959999999999994</v>
      </c>
      <c r="L45" s="2">
        <f t="shared" si="13"/>
        <v>2.2400000000000002</v>
      </c>
      <c r="N45" s="4">
        <v>11.89</v>
      </c>
      <c r="O45" s="5">
        <v>22650.45</v>
      </c>
      <c r="P45" s="6">
        <v>18.989999999999998</v>
      </c>
      <c r="Q45" s="5">
        <v>24625.282500000001</v>
      </c>
      <c r="R45" s="7">
        <v>9</v>
      </c>
      <c r="S45" s="5">
        <v>4475.25</v>
      </c>
      <c r="T45" s="8">
        <v>0.08</v>
      </c>
      <c r="U45" s="5">
        <v>11.933999999999999</v>
      </c>
      <c r="AL45" s="5" t="str">
        <f t="shared" si="8"/>
        <v/>
      </c>
      <c r="AM45" s="3">
        <v>0.77</v>
      </c>
      <c r="AN45" s="5">
        <f t="shared" si="9"/>
        <v>3659.81</v>
      </c>
      <c r="AP45" s="5" t="str">
        <f t="shared" si="10"/>
        <v/>
      </c>
      <c r="AQ45" s="2">
        <v>1.47</v>
      </c>
      <c r="AS45" s="5">
        <f t="shared" si="14"/>
        <v>51762.916499999999</v>
      </c>
      <c r="AT45" s="11">
        <f t="shared" si="15"/>
        <v>2.5335854093140227</v>
      </c>
      <c r="AU45" s="5">
        <f t="shared" si="11"/>
        <v>2533.5854093140224</v>
      </c>
    </row>
    <row r="46" spans="1:47" x14ac:dyDescent="0.25">
      <c r="A46" s="1" t="s">
        <v>143</v>
      </c>
      <c r="B46" s="1" t="s">
        <v>144</v>
      </c>
      <c r="C46" s="1" t="s">
        <v>145</v>
      </c>
      <c r="D46" s="1" t="s">
        <v>146</v>
      </c>
      <c r="E46" s="1" t="s">
        <v>89</v>
      </c>
      <c r="F46" s="1" t="s">
        <v>65</v>
      </c>
      <c r="G46" s="1" t="s">
        <v>52</v>
      </c>
      <c r="H46" s="1" t="s">
        <v>53</v>
      </c>
      <c r="I46" s="2">
        <v>160</v>
      </c>
      <c r="J46" s="2">
        <v>40.33</v>
      </c>
      <c r="K46" s="2">
        <f t="shared" si="12"/>
        <v>40</v>
      </c>
      <c r="L46" s="2">
        <f t="shared" si="13"/>
        <v>0</v>
      </c>
      <c r="N46" s="4">
        <v>0.92</v>
      </c>
      <c r="O46" s="5">
        <v>1168.4000000000001</v>
      </c>
      <c r="P46" s="6">
        <v>11.38</v>
      </c>
      <c r="Q46" s="5">
        <v>13643.971250000001</v>
      </c>
      <c r="R46" s="7">
        <v>20.8</v>
      </c>
      <c r="S46" s="5">
        <v>8749.4452500000007</v>
      </c>
      <c r="T46" s="8">
        <v>5.98</v>
      </c>
      <c r="U46" s="5">
        <v>866.955375</v>
      </c>
      <c r="Z46" s="9">
        <v>0.42</v>
      </c>
      <c r="AA46" s="5">
        <v>18.638100000000001</v>
      </c>
      <c r="AB46" s="10">
        <v>0.5</v>
      </c>
      <c r="AC46" s="5">
        <v>25.883400000000002</v>
      </c>
      <c r="AL46" s="5" t="str">
        <f t="shared" si="8"/>
        <v/>
      </c>
      <c r="AN46" s="5" t="str">
        <f t="shared" si="9"/>
        <v/>
      </c>
      <c r="AP46" s="5" t="str">
        <f t="shared" si="10"/>
        <v/>
      </c>
      <c r="AS46" s="5">
        <f t="shared" si="14"/>
        <v>24473.293375000001</v>
      </c>
      <c r="AT46" s="11">
        <f t="shared" si="15"/>
        <v>1.1978687293008603</v>
      </c>
      <c r="AU46" s="5">
        <f t="shared" si="11"/>
        <v>1197.8687293008604</v>
      </c>
    </row>
    <row r="47" spans="1:47" x14ac:dyDescent="0.25">
      <c r="A47" s="1" t="s">
        <v>143</v>
      </c>
      <c r="B47" s="1" t="s">
        <v>144</v>
      </c>
      <c r="C47" s="1" t="s">
        <v>145</v>
      </c>
      <c r="D47" s="1" t="s">
        <v>146</v>
      </c>
      <c r="E47" s="1" t="s">
        <v>54</v>
      </c>
      <c r="F47" s="1" t="s">
        <v>65</v>
      </c>
      <c r="G47" s="1" t="s">
        <v>52</v>
      </c>
      <c r="H47" s="1" t="s">
        <v>53</v>
      </c>
      <c r="I47" s="2">
        <v>160</v>
      </c>
      <c r="J47" s="2">
        <v>39.76</v>
      </c>
      <c r="K47" s="2">
        <f t="shared" si="12"/>
        <v>35.71</v>
      </c>
      <c r="L47" s="2">
        <f t="shared" si="13"/>
        <v>4.0600000000000005</v>
      </c>
      <c r="N47" s="4">
        <v>3.14</v>
      </c>
      <c r="O47" s="5">
        <v>5803.9000000000005</v>
      </c>
      <c r="P47" s="6">
        <v>17.55</v>
      </c>
      <c r="Q47" s="5">
        <v>19261.060000000001</v>
      </c>
      <c r="R47" s="7">
        <v>14.6</v>
      </c>
      <c r="S47" s="5">
        <v>6291.87</v>
      </c>
      <c r="T47" s="8">
        <v>0.42</v>
      </c>
      <c r="U47" s="5">
        <v>54.200249999999997</v>
      </c>
      <c r="AL47" s="5" t="str">
        <f t="shared" si="8"/>
        <v/>
      </c>
      <c r="AM47" s="3">
        <v>1.42</v>
      </c>
      <c r="AN47" s="5">
        <f t="shared" si="9"/>
        <v>6749.2599999999993</v>
      </c>
      <c r="AP47" s="5" t="str">
        <f t="shared" si="10"/>
        <v/>
      </c>
      <c r="AQ47" s="2">
        <v>2.64</v>
      </c>
      <c r="AS47" s="5">
        <f t="shared" si="14"/>
        <v>31411.030250000003</v>
      </c>
      <c r="AT47" s="11">
        <f t="shared" si="15"/>
        <v>1.5374428898905148</v>
      </c>
      <c r="AU47" s="5">
        <f t="shared" si="11"/>
        <v>1537.4428898905148</v>
      </c>
    </row>
    <row r="48" spans="1:47" x14ac:dyDescent="0.25">
      <c r="A48" s="1" t="s">
        <v>143</v>
      </c>
      <c r="B48" s="1" t="s">
        <v>144</v>
      </c>
      <c r="C48" s="1" t="s">
        <v>145</v>
      </c>
      <c r="D48" s="1" t="s">
        <v>146</v>
      </c>
      <c r="E48" s="1" t="s">
        <v>50</v>
      </c>
      <c r="F48" s="1" t="s">
        <v>65</v>
      </c>
      <c r="G48" s="1" t="s">
        <v>52</v>
      </c>
      <c r="H48" s="1" t="s">
        <v>53</v>
      </c>
      <c r="I48" s="2">
        <v>160</v>
      </c>
      <c r="J48" s="2">
        <v>37.950000000000003</v>
      </c>
      <c r="K48" s="2">
        <f t="shared" si="12"/>
        <v>34.68</v>
      </c>
      <c r="L48" s="2">
        <f t="shared" si="13"/>
        <v>3.25</v>
      </c>
      <c r="N48" s="4">
        <v>1.84</v>
      </c>
      <c r="O48" s="5">
        <v>2597.15</v>
      </c>
      <c r="P48" s="6">
        <v>22.5</v>
      </c>
      <c r="Q48" s="5">
        <v>27214.46</v>
      </c>
      <c r="R48" s="7">
        <v>10.34</v>
      </c>
      <c r="S48" s="5">
        <v>5093.4975000000004</v>
      </c>
      <c r="AL48" s="5" t="str">
        <f t="shared" si="8"/>
        <v/>
      </c>
      <c r="AM48" s="3">
        <v>1.37</v>
      </c>
      <c r="AN48" s="5">
        <f t="shared" si="9"/>
        <v>6511.6100000000006</v>
      </c>
      <c r="AP48" s="5" t="str">
        <f t="shared" si="10"/>
        <v/>
      </c>
      <c r="AQ48" s="2">
        <v>1.88</v>
      </c>
      <c r="AS48" s="5">
        <f t="shared" si="14"/>
        <v>34905.107499999998</v>
      </c>
      <c r="AT48" s="11">
        <f t="shared" si="15"/>
        <v>1.708463839601029</v>
      </c>
      <c r="AU48" s="5">
        <f t="shared" si="11"/>
        <v>1708.4638396010289</v>
      </c>
    </row>
    <row r="49" spans="1:47" x14ac:dyDescent="0.25">
      <c r="A49" s="1" t="s">
        <v>143</v>
      </c>
      <c r="B49" s="1" t="s">
        <v>144</v>
      </c>
      <c r="C49" s="1" t="s">
        <v>145</v>
      </c>
      <c r="D49" s="1" t="s">
        <v>146</v>
      </c>
      <c r="E49" s="1" t="s">
        <v>70</v>
      </c>
      <c r="F49" s="1" t="s">
        <v>65</v>
      </c>
      <c r="G49" s="1" t="s">
        <v>52</v>
      </c>
      <c r="H49" s="1" t="s">
        <v>53</v>
      </c>
      <c r="I49" s="2">
        <v>160</v>
      </c>
      <c r="J49" s="2">
        <v>38.19</v>
      </c>
      <c r="K49" s="2">
        <f t="shared" si="12"/>
        <v>38.18</v>
      </c>
      <c r="L49" s="2">
        <f t="shared" si="13"/>
        <v>0</v>
      </c>
      <c r="N49" s="4">
        <v>4.3099999999999996</v>
      </c>
      <c r="O49" s="5">
        <v>5473.7</v>
      </c>
      <c r="P49" s="6">
        <v>18.420000000000002</v>
      </c>
      <c r="Q49" s="5">
        <v>15924.09</v>
      </c>
      <c r="R49" s="7">
        <v>15.45</v>
      </c>
      <c r="S49" s="5">
        <v>5121.6750000000002</v>
      </c>
      <c r="AL49" s="5" t="str">
        <f t="shared" si="8"/>
        <v/>
      </c>
      <c r="AN49" s="5" t="str">
        <f t="shared" si="9"/>
        <v/>
      </c>
      <c r="AP49" s="5" t="str">
        <f t="shared" si="10"/>
        <v/>
      </c>
      <c r="AS49" s="5">
        <f t="shared" si="14"/>
        <v>26519.465</v>
      </c>
      <c r="AT49" s="11">
        <f t="shared" si="15"/>
        <v>1.2980205546728401</v>
      </c>
      <c r="AU49" s="5">
        <f t="shared" si="11"/>
        <v>1298.02055467284</v>
      </c>
    </row>
    <row r="50" spans="1:47" x14ac:dyDescent="0.25">
      <c r="A50" s="1" t="s">
        <v>147</v>
      </c>
      <c r="B50" s="1" t="s">
        <v>148</v>
      </c>
      <c r="C50" s="1" t="s">
        <v>149</v>
      </c>
      <c r="D50" s="1" t="s">
        <v>78</v>
      </c>
      <c r="E50" s="1" t="s">
        <v>62</v>
      </c>
      <c r="F50" s="1" t="s">
        <v>65</v>
      </c>
      <c r="G50" s="1" t="s">
        <v>52</v>
      </c>
      <c r="H50" s="1" t="s">
        <v>53</v>
      </c>
      <c r="I50" s="2">
        <v>73.099999999999994</v>
      </c>
      <c r="J50" s="2">
        <v>33.08</v>
      </c>
      <c r="K50" s="2">
        <f t="shared" si="12"/>
        <v>15.600000000000001</v>
      </c>
      <c r="L50" s="2">
        <f t="shared" si="13"/>
        <v>0</v>
      </c>
      <c r="R50" s="7">
        <v>2.46</v>
      </c>
      <c r="S50" s="5">
        <v>1427.1075000000001</v>
      </c>
      <c r="T50" s="8">
        <v>13.14</v>
      </c>
      <c r="U50" s="5">
        <v>2253.2883750000001</v>
      </c>
      <c r="AL50" s="5" t="str">
        <f t="shared" si="8"/>
        <v/>
      </c>
      <c r="AN50" s="5" t="str">
        <f t="shared" si="9"/>
        <v/>
      </c>
      <c r="AP50" s="5" t="str">
        <f t="shared" si="10"/>
        <v/>
      </c>
      <c r="AS50" s="5">
        <f t="shared" si="14"/>
        <v>3680.3958750000002</v>
      </c>
      <c r="AT50" s="11">
        <f t="shared" si="15"/>
        <v>0.18014049284490213</v>
      </c>
      <c r="AU50" s="5">
        <f t="shared" si="11"/>
        <v>180.14049284490213</v>
      </c>
    </row>
    <row r="51" spans="1:47" x14ac:dyDescent="0.25">
      <c r="A51" s="1" t="s">
        <v>147</v>
      </c>
      <c r="B51" s="1" t="s">
        <v>148</v>
      </c>
      <c r="C51" s="1" t="s">
        <v>149</v>
      </c>
      <c r="D51" s="1" t="s">
        <v>78</v>
      </c>
      <c r="E51" s="1" t="s">
        <v>60</v>
      </c>
      <c r="F51" s="1" t="s">
        <v>65</v>
      </c>
      <c r="G51" s="1" t="s">
        <v>52</v>
      </c>
      <c r="H51" s="1" t="s">
        <v>53</v>
      </c>
      <c r="I51" s="2">
        <v>73.099999999999994</v>
      </c>
      <c r="J51" s="2">
        <v>38.01</v>
      </c>
      <c r="K51" s="2">
        <f t="shared" si="12"/>
        <v>31.200000000000003</v>
      </c>
      <c r="L51" s="2">
        <f t="shared" si="13"/>
        <v>0</v>
      </c>
      <c r="P51" s="6">
        <v>3.41</v>
      </c>
      <c r="Q51" s="5">
        <v>2947.9450000000002</v>
      </c>
      <c r="R51" s="7">
        <v>17.03</v>
      </c>
      <c r="S51" s="5">
        <v>5645.4450000000006</v>
      </c>
      <c r="T51" s="8">
        <v>10.76</v>
      </c>
      <c r="U51" s="5">
        <v>1070.0820000000001</v>
      </c>
      <c r="AL51" s="5" t="str">
        <f t="shared" si="8"/>
        <v/>
      </c>
      <c r="AN51" s="5" t="str">
        <f t="shared" si="9"/>
        <v/>
      </c>
      <c r="AP51" s="5" t="str">
        <f t="shared" si="10"/>
        <v/>
      </c>
      <c r="AS51" s="5">
        <f t="shared" si="14"/>
        <v>9663.4720000000016</v>
      </c>
      <c r="AT51" s="11">
        <f t="shared" si="15"/>
        <v>0.47298787081509602</v>
      </c>
      <c r="AU51" s="5">
        <f t="shared" si="11"/>
        <v>472.98787081509607</v>
      </c>
    </row>
    <row r="52" spans="1:47" x14ac:dyDescent="0.25">
      <c r="A52" s="1" t="s">
        <v>150</v>
      </c>
      <c r="B52" s="1" t="s">
        <v>151</v>
      </c>
      <c r="C52" s="1" t="s">
        <v>149</v>
      </c>
      <c r="D52" s="1" t="s">
        <v>110</v>
      </c>
      <c r="E52" s="1" t="s">
        <v>62</v>
      </c>
      <c r="F52" s="1" t="s">
        <v>65</v>
      </c>
      <c r="G52" s="1" t="s">
        <v>52</v>
      </c>
      <c r="H52" s="1" t="s">
        <v>53</v>
      </c>
      <c r="I52" s="2">
        <v>6.9</v>
      </c>
      <c r="J52" s="2">
        <v>5.92</v>
      </c>
      <c r="K52" s="2">
        <f t="shared" si="12"/>
        <v>7.0000000000000007E-2</v>
      </c>
      <c r="L52" s="2">
        <f t="shared" si="13"/>
        <v>0</v>
      </c>
      <c r="T52" s="8">
        <v>7.0000000000000007E-2</v>
      </c>
      <c r="U52" s="5">
        <v>12.182625</v>
      </c>
      <c r="AL52" s="5" t="str">
        <f t="shared" ref="AL52:AL83" si="16">IF(AK52&gt;0,AK52*$AL$1,"")</f>
        <v/>
      </c>
      <c r="AN52" s="5" t="str">
        <f t="shared" ref="AN52:AN83" si="17">IF(AM52&gt;0,AM52*$AN$1,"")</f>
        <v/>
      </c>
      <c r="AP52" s="5" t="str">
        <f t="shared" ref="AP52:AP83" si="18">IF(AO52&gt;0,AO52*$AP$1,"")</f>
        <v/>
      </c>
      <c r="AS52" s="5">
        <f t="shared" si="14"/>
        <v>12.182625</v>
      </c>
      <c r="AT52" s="11">
        <f t="shared" si="15"/>
        <v>5.9629022153618878E-4</v>
      </c>
      <c r="AU52" s="5">
        <f t="shared" ref="AU52:AU83" si="19">(AT52/100)*$AU$1</f>
        <v>0.59629022153618871</v>
      </c>
    </row>
    <row r="53" spans="1:47" x14ac:dyDescent="0.25">
      <c r="A53" s="1" t="s">
        <v>152</v>
      </c>
      <c r="B53" s="1" t="s">
        <v>148</v>
      </c>
      <c r="C53" s="1" t="s">
        <v>149</v>
      </c>
      <c r="D53" s="1" t="s">
        <v>78</v>
      </c>
      <c r="E53" s="1" t="s">
        <v>98</v>
      </c>
      <c r="F53" s="1" t="s">
        <v>65</v>
      </c>
      <c r="G53" s="1" t="s">
        <v>52</v>
      </c>
      <c r="H53" s="1" t="s">
        <v>53</v>
      </c>
      <c r="I53" s="2">
        <v>80</v>
      </c>
      <c r="J53" s="2">
        <v>40.69</v>
      </c>
      <c r="K53" s="2">
        <f t="shared" si="12"/>
        <v>38.949999999999996</v>
      </c>
      <c r="L53" s="2">
        <f t="shared" si="13"/>
        <v>0</v>
      </c>
      <c r="P53" s="6">
        <v>7.25</v>
      </c>
      <c r="Q53" s="5">
        <v>9541.9187500000007</v>
      </c>
      <c r="R53" s="7">
        <v>8.2200000000000006</v>
      </c>
      <c r="S53" s="5">
        <v>3876.0637499999998</v>
      </c>
      <c r="T53" s="8">
        <v>5.31</v>
      </c>
      <c r="U53" s="5">
        <v>892.06650000000002</v>
      </c>
      <c r="Z53" s="9">
        <v>7.0499999999999989</v>
      </c>
      <c r="AA53" s="5">
        <v>345.99959999999999</v>
      </c>
      <c r="AB53" s="10">
        <v>11.12</v>
      </c>
      <c r="AC53" s="5">
        <v>571.00999999999988</v>
      </c>
      <c r="AL53" s="5" t="str">
        <f t="shared" si="16"/>
        <v/>
      </c>
      <c r="AN53" s="5" t="str">
        <f t="shared" si="17"/>
        <v/>
      </c>
      <c r="AP53" s="5" t="str">
        <f t="shared" si="18"/>
        <v/>
      </c>
      <c r="AS53" s="5">
        <f t="shared" si="14"/>
        <v>15227.0586</v>
      </c>
      <c r="AT53" s="11">
        <f t="shared" si="15"/>
        <v>0.74530293314770257</v>
      </c>
      <c r="AU53" s="5">
        <f t="shared" si="19"/>
        <v>745.30293314770256</v>
      </c>
    </row>
    <row r="54" spans="1:47" x14ac:dyDescent="0.25">
      <c r="A54" s="1" t="s">
        <v>152</v>
      </c>
      <c r="B54" s="1" t="s">
        <v>148</v>
      </c>
      <c r="C54" s="1" t="s">
        <v>149</v>
      </c>
      <c r="D54" s="1" t="s">
        <v>78</v>
      </c>
      <c r="E54" s="1" t="s">
        <v>71</v>
      </c>
      <c r="F54" s="1" t="s">
        <v>65</v>
      </c>
      <c r="G54" s="1" t="s">
        <v>52</v>
      </c>
      <c r="H54" s="1" t="s">
        <v>53</v>
      </c>
      <c r="I54" s="2">
        <v>80</v>
      </c>
      <c r="J54" s="2">
        <v>39.19</v>
      </c>
      <c r="K54" s="2">
        <f t="shared" si="12"/>
        <v>39.19</v>
      </c>
      <c r="L54" s="2">
        <f t="shared" si="13"/>
        <v>0</v>
      </c>
      <c r="P54" s="6">
        <v>26.2</v>
      </c>
      <c r="Q54" s="5">
        <v>23239.921249999999</v>
      </c>
      <c r="R54" s="7">
        <v>11.55</v>
      </c>
      <c r="S54" s="5">
        <v>3828.8249999999998</v>
      </c>
      <c r="T54" s="8">
        <v>0.21</v>
      </c>
      <c r="U54" s="5">
        <v>20.884499999999999</v>
      </c>
      <c r="Z54" s="9">
        <v>1.23</v>
      </c>
      <c r="AA54" s="5">
        <v>56.451937500000007</v>
      </c>
      <c r="AL54" s="5" t="str">
        <f t="shared" si="16"/>
        <v/>
      </c>
      <c r="AN54" s="5" t="str">
        <f t="shared" si="17"/>
        <v/>
      </c>
      <c r="AP54" s="5" t="str">
        <f t="shared" si="18"/>
        <v/>
      </c>
      <c r="AS54" s="5">
        <f t="shared" si="14"/>
        <v>27146.082687500002</v>
      </c>
      <c r="AT54" s="11">
        <f t="shared" si="15"/>
        <v>1.3286909561419709</v>
      </c>
      <c r="AU54" s="5">
        <f t="shared" si="19"/>
        <v>1328.6909561419709</v>
      </c>
    </row>
    <row r="55" spans="1:47" x14ac:dyDescent="0.25">
      <c r="A55" s="1" t="s">
        <v>153</v>
      </c>
      <c r="B55" s="1" t="s">
        <v>133</v>
      </c>
      <c r="C55" s="1" t="s">
        <v>134</v>
      </c>
      <c r="D55" s="1" t="s">
        <v>135</v>
      </c>
      <c r="E55" s="1" t="s">
        <v>58</v>
      </c>
      <c r="F55" s="1" t="s">
        <v>65</v>
      </c>
      <c r="G55" s="1" t="s">
        <v>52</v>
      </c>
      <c r="H55" s="1" t="s">
        <v>53</v>
      </c>
      <c r="I55" s="2">
        <v>80</v>
      </c>
      <c r="J55" s="2">
        <v>34.82</v>
      </c>
      <c r="K55" s="2">
        <f t="shared" si="12"/>
        <v>6.27</v>
      </c>
      <c r="L55" s="2">
        <f t="shared" si="13"/>
        <v>0</v>
      </c>
      <c r="P55" s="6">
        <v>0.09</v>
      </c>
      <c r="Q55" s="5">
        <v>105.03675</v>
      </c>
      <c r="R55" s="7">
        <v>3.95</v>
      </c>
      <c r="S55" s="5">
        <v>1767.7237500000001</v>
      </c>
      <c r="T55" s="8">
        <v>2.23</v>
      </c>
      <c r="U55" s="5">
        <v>299.39422500000012</v>
      </c>
      <c r="AL55" s="5" t="str">
        <f t="shared" si="16"/>
        <v/>
      </c>
      <c r="AN55" s="5" t="str">
        <f t="shared" si="17"/>
        <v/>
      </c>
      <c r="AP55" s="5" t="str">
        <f t="shared" si="18"/>
        <v/>
      </c>
      <c r="AS55" s="5">
        <f t="shared" si="14"/>
        <v>2172.1547250000003</v>
      </c>
      <c r="AT55" s="11">
        <f t="shared" si="15"/>
        <v>0.10631818858260265</v>
      </c>
      <c r="AU55" s="5">
        <f t="shared" si="19"/>
        <v>106.31818858260266</v>
      </c>
    </row>
    <row r="56" spans="1:47" x14ac:dyDescent="0.25">
      <c r="A56" s="1" t="s">
        <v>154</v>
      </c>
      <c r="B56" s="1" t="s">
        <v>133</v>
      </c>
      <c r="C56" s="1" t="s">
        <v>134</v>
      </c>
      <c r="D56" s="1" t="s">
        <v>135</v>
      </c>
      <c r="E56" s="1" t="s">
        <v>94</v>
      </c>
      <c r="F56" s="1" t="s">
        <v>66</v>
      </c>
      <c r="G56" s="1" t="s">
        <v>52</v>
      </c>
      <c r="H56" s="1" t="s">
        <v>53</v>
      </c>
      <c r="I56" s="2">
        <v>160.35</v>
      </c>
      <c r="J56" s="2">
        <v>39.81</v>
      </c>
      <c r="K56" s="2">
        <f t="shared" si="12"/>
        <v>39.809999999999995</v>
      </c>
      <c r="L56" s="2">
        <f t="shared" si="13"/>
        <v>0</v>
      </c>
      <c r="P56" s="6">
        <v>21.28</v>
      </c>
      <c r="Q56" s="5">
        <v>20527.552500000002</v>
      </c>
      <c r="R56" s="7">
        <v>17.77</v>
      </c>
      <c r="S56" s="5">
        <v>8270.9249999999993</v>
      </c>
      <c r="T56" s="8">
        <v>0.76</v>
      </c>
      <c r="U56" s="5">
        <v>108.40049999999999</v>
      </c>
      <c r="AL56" s="5" t="str">
        <f t="shared" si="16"/>
        <v/>
      </c>
      <c r="AN56" s="5" t="str">
        <f t="shared" si="17"/>
        <v/>
      </c>
      <c r="AP56" s="5" t="str">
        <f t="shared" si="18"/>
        <v/>
      </c>
      <c r="AS56" s="5">
        <f t="shared" si="14"/>
        <v>28906.878000000001</v>
      </c>
      <c r="AT56" s="11">
        <f t="shared" si="15"/>
        <v>1.4148747652118967</v>
      </c>
      <c r="AU56" s="5">
        <f t="shared" si="19"/>
        <v>1414.8747652118966</v>
      </c>
    </row>
    <row r="57" spans="1:47" x14ac:dyDescent="0.25">
      <c r="A57" s="1" t="s">
        <v>154</v>
      </c>
      <c r="B57" s="1" t="s">
        <v>133</v>
      </c>
      <c r="C57" s="1" t="s">
        <v>134</v>
      </c>
      <c r="D57" s="1" t="s">
        <v>135</v>
      </c>
      <c r="E57" s="1" t="s">
        <v>63</v>
      </c>
      <c r="F57" s="1" t="s">
        <v>66</v>
      </c>
      <c r="G57" s="1" t="s">
        <v>52</v>
      </c>
      <c r="H57" s="1" t="s">
        <v>53</v>
      </c>
      <c r="I57" s="2">
        <v>160.35</v>
      </c>
      <c r="J57" s="2">
        <v>38.049999999999997</v>
      </c>
      <c r="K57" s="2">
        <f t="shared" si="12"/>
        <v>37.08</v>
      </c>
      <c r="L57" s="2">
        <f t="shared" si="13"/>
        <v>0.97</v>
      </c>
      <c r="M57" s="3">
        <v>0.97</v>
      </c>
      <c r="P57" s="6">
        <v>16.760000000000002</v>
      </c>
      <c r="Q57" s="5">
        <v>21660.047500000001</v>
      </c>
      <c r="R57" s="7">
        <v>16.2</v>
      </c>
      <c r="S57" s="5">
        <v>7932.795000000001</v>
      </c>
      <c r="T57" s="8">
        <v>4.12</v>
      </c>
      <c r="U57" s="5">
        <v>610.12575000000015</v>
      </c>
      <c r="AL57" s="5" t="str">
        <f t="shared" si="16"/>
        <v/>
      </c>
      <c r="AN57" s="5" t="str">
        <f t="shared" si="17"/>
        <v/>
      </c>
      <c r="AP57" s="5" t="str">
        <f t="shared" si="18"/>
        <v/>
      </c>
      <c r="AS57" s="5">
        <f t="shared" si="14"/>
        <v>30202.968250000002</v>
      </c>
      <c r="AT57" s="11">
        <f t="shared" si="15"/>
        <v>1.4783131409563195</v>
      </c>
      <c r="AU57" s="5">
        <f t="shared" si="19"/>
        <v>1478.3131409563196</v>
      </c>
    </row>
    <row r="58" spans="1:47" x14ac:dyDescent="0.25">
      <c r="A58" s="1" t="s">
        <v>154</v>
      </c>
      <c r="B58" s="1" t="s">
        <v>133</v>
      </c>
      <c r="C58" s="1" t="s">
        <v>134</v>
      </c>
      <c r="D58" s="1" t="s">
        <v>135</v>
      </c>
      <c r="E58" s="1" t="s">
        <v>58</v>
      </c>
      <c r="F58" s="1" t="s">
        <v>66</v>
      </c>
      <c r="G58" s="1" t="s">
        <v>52</v>
      </c>
      <c r="H58" s="1" t="s">
        <v>53</v>
      </c>
      <c r="I58" s="2">
        <v>160.35</v>
      </c>
      <c r="J58" s="2">
        <v>38.54</v>
      </c>
      <c r="K58" s="2">
        <f t="shared" si="12"/>
        <v>35.65</v>
      </c>
      <c r="L58" s="2">
        <f t="shared" si="13"/>
        <v>2.67</v>
      </c>
      <c r="M58" s="3">
        <v>2.67</v>
      </c>
      <c r="P58" s="6">
        <v>12.6</v>
      </c>
      <c r="Q58" s="5">
        <v>14808.885</v>
      </c>
      <c r="R58" s="7">
        <v>21.97</v>
      </c>
      <c r="S58" s="5">
        <v>9436.1475000000009</v>
      </c>
      <c r="T58" s="8">
        <v>1.08</v>
      </c>
      <c r="U58" s="5">
        <v>159.61725000000001</v>
      </c>
      <c r="AL58" s="5" t="str">
        <f t="shared" si="16"/>
        <v/>
      </c>
      <c r="AN58" s="5" t="str">
        <f t="shared" si="17"/>
        <v/>
      </c>
      <c r="AP58" s="5" t="str">
        <f t="shared" si="18"/>
        <v/>
      </c>
      <c r="AS58" s="5">
        <f t="shared" si="14"/>
        <v>24404.64975</v>
      </c>
      <c r="AT58" s="11">
        <f t="shared" si="15"/>
        <v>1.1945089014839245</v>
      </c>
      <c r="AU58" s="5">
        <f t="shared" si="19"/>
        <v>1194.5089014839245</v>
      </c>
    </row>
    <row r="59" spans="1:47" x14ac:dyDescent="0.25">
      <c r="A59" s="1" t="s">
        <v>154</v>
      </c>
      <c r="B59" s="1" t="s">
        <v>133</v>
      </c>
      <c r="C59" s="1" t="s">
        <v>134</v>
      </c>
      <c r="D59" s="1" t="s">
        <v>135</v>
      </c>
      <c r="E59" s="1" t="s">
        <v>72</v>
      </c>
      <c r="F59" s="1" t="s">
        <v>66</v>
      </c>
      <c r="G59" s="1" t="s">
        <v>52</v>
      </c>
      <c r="H59" s="1" t="s">
        <v>53</v>
      </c>
      <c r="I59" s="2">
        <v>160.35</v>
      </c>
      <c r="J59" s="2">
        <v>40.06</v>
      </c>
      <c r="K59" s="2">
        <f t="shared" si="12"/>
        <v>40</v>
      </c>
      <c r="L59" s="2">
        <f t="shared" si="13"/>
        <v>0</v>
      </c>
      <c r="P59" s="6">
        <v>34.72</v>
      </c>
      <c r="Q59" s="5">
        <v>30015.439999999999</v>
      </c>
      <c r="R59" s="7">
        <v>5.28</v>
      </c>
      <c r="S59" s="5">
        <v>1750.32</v>
      </c>
      <c r="AL59" s="5" t="str">
        <f t="shared" si="16"/>
        <v/>
      </c>
      <c r="AN59" s="5" t="str">
        <f t="shared" si="17"/>
        <v/>
      </c>
      <c r="AP59" s="5" t="str">
        <f t="shared" si="18"/>
        <v/>
      </c>
      <c r="AS59" s="5">
        <f t="shared" si="14"/>
        <v>31765.759999999998</v>
      </c>
      <c r="AT59" s="11">
        <f t="shared" si="15"/>
        <v>1.5548054764605661</v>
      </c>
      <c r="AU59" s="5">
        <f t="shared" si="19"/>
        <v>1554.8054764605661</v>
      </c>
    </row>
    <row r="60" spans="1:47" x14ac:dyDescent="0.25">
      <c r="A60" s="1" t="s">
        <v>155</v>
      </c>
      <c r="B60" s="1" t="s">
        <v>156</v>
      </c>
      <c r="C60" s="1" t="s">
        <v>157</v>
      </c>
      <c r="D60" s="1" t="s">
        <v>83</v>
      </c>
      <c r="E60" s="1" t="s">
        <v>55</v>
      </c>
      <c r="F60" s="1" t="s">
        <v>66</v>
      </c>
      <c r="G60" s="1" t="s">
        <v>52</v>
      </c>
      <c r="H60" s="1" t="s">
        <v>53</v>
      </c>
      <c r="I60" s="2">
        <v>160</v>
      </c>
      <c r="J60" s="2">
        <v>38.64</v>
      </c>
      <c r="K60" s="2">
        <f t="shared" si="12"/>
        <v>34.36</v>
      </c>
      <c r="L60" s="2">
        <f t="shared" si="13"/>
        <v>2.16</v>
      </c>
      <c r="N60" s="4">
        <v>1.62</v>
      </c>
      <c r="O60" s="5">
        <v>3086.1</v>
      </c>
      <c r="P60" s="6">
        <v>8.49</v>
      </c>
      <c r="Q60" s="5">
        <v>11009.407499999999</v>
      </c>
      <c r="R60" s="7">
        <v>14.63</v>
      </c>
      <c r="S60" s="5">
        <v>7274.7675000000008</v>
      </c>
      <c r="T60" s="8">
        <v>3.07</v>
      </c>
      <c r="U60" s="5">
        <v>457.96724999999998</v>
      </c>
      <c r="Z60" s="9">
        <v>3.04</v>
      </c>
      <c r="AA60" s="5">
        <v>181.602</v>
      </c>
      <c r="AB60" s="10">
        <v>3.51</v>
      </c>
      <c r="AC60" s="5">
        <v>188.48699999999999</v>
      </c>
      <c r="AL60" s="5" t="str">
        <f t="shared" si="16"/>
        <v/>
      </c>
      <c r="AM60" s="3">
        <v>0.86</v>
      </c>
      <c r="AN60" s="5">
        <f t="shared" si="17"/>
        <v>4087.58</v>
      </c>
      <c r="AP60" s="5" t="str">
        <f t="shared" si="18"/>
        <v/>
      </c>
      <c r="AQ60" s="2">
        <v>1.3</v>
      </c>
      <c r="AS60" s="5">
        <f t="shared" si="14"/>
        <v>22198.331250000003</v>
      </c>
      <c r="AT60" s="11">
        <f t="shared" si="15"/>
        <v>1.086518534289302</v>
      </c>
      <c r="AU60" s="5">
        <f t="shared" si="19"/>
        <v>1086.5185342893021</v>
      </c>
    </row>
    <row r="61" spans="1:47" x14ac:dyDescent="0.25">
      <c r="A61" s="1" t="s">
        <v>155</v>
      </c>
      <c r="B61" s="1" t="s">
        <v>156</v>
      </c>
      <c r="C61" s="1" t="s">
        <v>157</v>
      </c>
      <c r="D61" s="1" t="s">
        <v>83</v>
      </c>
      <c r="E61" s="1" t="s">
        <v>88</v>
      </c>
      <c r="F61" s="1" t="s">
        <v>66</v>
      </c>
      <c r="G61" s="1" t="s">
        <v>52</v>
      </c>
      <c r="H61" s="1" t="s">
        <v>53</v>
      </c>
      <c r="I61" s="2">
        <v>160</v>
      </c>
      <c r="J61" s="2">
        <v>38.56</v>
      </c>
      <c r="K61" s="2">
        <f t="shared" si="12"/>
        <v>36.590000000000003</v>
      </c>
      <c r="L61" s="2">
        <f t="shared" si="13"/>
        <v>1.98</v>
      </c>
      <c r="P61" s="6">
        <v>11.64</v>
      </c>
      <c r="Q61" s="5">
        <v>14830.497499999999</v>
      </c>
      <c r="R61" s="7">
        <v>15.57</v>
      </c>
      <c r="S61" s="5">
        <v>7433.8875000000007</v>
      </c>
      <c r="T61" s="8">
        <v>9.379999999999999</v>
      </c>
      <c r="U61" s="5">
        <v>1348.5419999999999</v>
      </c>
      <c r="AL61" s="5" t="str">
        <f t="shared" si="16"/>
        <v/>
      </c>
      <c r="AM61" s="3">
        <v>0.79</v>
      </c>
      <c r="AN61" s="5">
        <f t="shared" si="17"/>
        <v>3754.8700000000003</v>
      </c>
      <c r="AP61" s="5" t="str">
        <f t="shared" si="18"/>
        <v/>
      </c>
      <c r="AQ61" s="2">
        <v>1.19</v>
      </c>
      <c r="AS61" s="5">
        <f t="shared" si="14"/>
        <v>23612.927000000003</v>
      </c>
      <c r="AT61" s="11">
        <f t="shared" si="15"/>
        <v>1.1557572749672471</v>
      </c>
      <c r="AU61" s="5">
        <f t="shared" si="19"/>
        <v>1155.7572749672472</v>
      </c>
    </row>
    <row r="62" spans="1:47" x14ac:dyDescent="0.25">
      <c r="A62" s="1" t="s">
        <v>155</v>
      </c>
      <c r="B62" s="1" t="s">
        <v>156</v>
      </c>
      <c r="C62" s="1" t="s">
        <v>157</v>
      </c>
      <c r="D62" s="1" t="s">
        <v>83</v>
      </c>
      <c r="E62" s="1" t="s">
        <v>73</v>
      </c>
      <c r="F62" s="1" t="s">
        <v>66</v>
      </c>
      <c r="G62" s="1" t="s">
        <v>52</v>
      </c>
      <c r="H62" s="1" t="s">
        <v>53</v>
      </c>
      <c r="I62" s="2">
        <v>160</v>
      </c>
      <c r="J62" s="2">
        <v>38.96</v>
      </c>
      <c r="K62" s="2">
        <f t="shared" si="12"/>
        <v>38.949999999999996</v>
      </c>
      <c r="L62" s="2">
        <f t="shared" si="13"/>
        <v>0</v>
      </c>
      <c r="P62" s="6">
        <v>20.48</v>
      </c>
      <c r="Q62" s="5">
        <v>17726.572499999998</v>
      </c>
      <c r="R62" s="7">
        <v>12.46</v>
      </c>
      <c r="S62" s="5">
        <v>4319.4449999999997</v>
      </c>
      <c r="T62" s="8">
        <v>6.01</v>
      </c>
      <c r="U62" s="5">
        <v>699.13350000000003</v>
      </c>
      <c r="AL62" s="5" t="str">
        <f t="shared" si="16"/>
        <v/>
      </c>
      <c r="AN62" s="5" t="str">
        <f t="shared" si="17"/>
        <v/>
      </c>
      <c r="AP62" s="5" t="str">
        <f t="shared" si="18"/>
        <v/>
      </c>
      <c r="AS62" s="5">
        <f t="shared" si="14"/>
        <v>22745.150999999998</v>
      </c>
      <c r="AT62" s="11">
        <f t="shared" si="15"/>
        <v>1.1132831494578606</v>
      </c>
      <c r="AU62" s="5">
        <f t="shared" si="19"/>
        <v>1113.2831494578604</v>
      </c>
    </row>
    <row r="63" spans="1:47" x14ac:dyDescent="0.25">
      <c r="A63" s="1" t="s">
        <v>155</v>
      </c>
      <c r="B63" s="1" t="s">
        <v>156</v>
      </c>
      <c r="C63" s="1" t="s">
        <v>157</v>
      </c>
      <c r="D63" s="1" t="s">
        <v>83</v>
      </c>
      <c r="E63" s="1" t="s">
        <v>56</v>
      </c>
      <c r="F63" s="1" t="s">
        <v>66</v>
      </c>
      <c r="G63" s="1" t="s">
        <v>52</v>
      </c>
      <c r="H63" s="1" t="s">
        <v>53</v>
      </c>
      <c r="I63" s="2">
        <v>160</v>
      </c>
      <c r="J63" s="2">
        <v>39.15</v>
      </c>
      <c r="K63" s="2">
        <f t="shared" si="12"/>
        <v>36.44</v>
      </c>
      <c r="L63" s="2">
        <f t="shared" si="13"/>
        <v>2.7199999999999998</v>
      </c>
      <c r="P63" s="6">
        <v>18.45</v>
      </c>
      <c r="Q63" s="5">
        <v>23825.62</v>
      </c>
      <c r="R63" s="7">
        <v>16.77</v>
      </c>
      <c r="S63" s="5">
        <v>8133.3525</v>
      </c>
      <c r="T63" s="8">
        <v>1.22</v>
      </c>
      <c r="U63" s="5">
        <v>167.07599999999999</v>
      </c>
      <c r="AL63" s="5" t="str">
        <f t="shared" si="16"/>
        <v/>
      </c>
      <c r="AM63" s="3">
        <v>1.0900000000000001</v>
      </c>
      <c r="AN63" s="5">
        <f t="shared" si="17"/>
        <v>5180.7700000000004</v>
      </c>
      <c r="AP63" s="5" t="str">
        <f t="shared" si="18"/>
        <v/>
      </c>
      <c r="AQ63" s="2">
        <v>1.63</v>
      </c>
      <c r="AS63" s="5">
        <f t="shared" si="14"/>
        <v>32126.048500000001</v>
      </c>
      <c r="AT63" s="11">
        <f t="shared" si="15"/>
        <v>1.5724401413609423</v>
      </c>
      <c r="AU63" s="5">
        <f t="shared" si="19"/>
        <v>1572.4401413609423</v>
      </c>
    </row>
    <row r="64" spans="1:47" x14ac:dyDescent="0.25">
      <c r="A64" s="1" t="s">
        <v>158</v>
      </c>
      <c r="B64" s="1" t="s">
        <v>159</v>
      </c>
      <c r="C64" s="1" t="s">
        <v>160</v>
      </c>
      <c r="D64" s="1" t="s">
        <v>161</v>
      </c>
      <c r="E64" s="1" t="s">
        <v>70</v>
      </c>
      <c r="F64" s="1" t="s">
        <v>66</v>
      </c>
      <c r="G64" s="1" t="s">
        <v>52</v>
      </c>
      <c r="H64" s="1" t="s">
        <v>53</v>
      </c>
      <c r="I64" s="2">
        <v>160.12</v>
      </c>
      <c r="J64" s="2">
        <v>36.74</v>
      </c>
      <c r="K64" s="2">
        <f t="shared" si="12"/>
        <v>13.77</v>
      </c>
      <c r="L64" s="2">
        <f t="shared" si="13"/>
        <v>0</v>
      </c>
      <c r="P64" s="6">
        <v>1.88</v>
      </c>
      <c r="Q64" s="5">
        <v>2437.89</v>
      </c>
      <c r="R64" s="7">
        <v>11.14</v>
      </c>
      <c r="S64" s="5">
        <v>5539.3650000000007</v>
      </c>
      <c r="T64" s="8">
        <v>0.75</v>
      </c>
      <c r="U64" s="5">
        <v>111.88124999999999</v>
      </c>
      <c r="AL64" s="5" t="str">
        <f t="shared" si="16"/>
        <v/>
      </c>
      <c r="AN64" s="5" t="str">
        <f t="shared" si="17"/>
        <v/>
      </c>
      <c r="AP64" s="5" t="str">
        <f t="shared" si="18"/>
        <v/>
      </c>
      <c r="AS64" s="5">
        <f t="shared" si="14"/>
        <v>8089.1362500000014</v>
      </c>
      <c r="AT64" s="11">
        <f t="shared" si="15"/>
        <v>0.39593050320016554</v>
      </c>
      <c r="AU64" s="5">
        <f t="shared" si="19"/>
        <v>395.93050320016556</v>
      </c>
    </row>
    <row r="65" spans="1:47" x14ac:dyDescent="0.25">
      <c r="A65" s="1" t="s">
        <v>158</v>
      </c>
      <c r="B65" s="1" t="s">
        <v>159</v>
      </c>
      <c r="C65" s="1" t="s">
        <v>160</v>
      </c>
      <c r="D65" s="1" t="s">
        <v>161</v>
      </c>
      <c r="E65" s="1" t="s">
        <v>89</v>
      </c>
      <c r="F65" s="1" t="s">
        <v>66</v>
      </c>
      <c r="G65" s="1" t="s">
        <v>52</v>
      </c>
      <c r="H65" s="1" t="s">
        <v>53</v>
      </c>
      <c r="I65" s="2">
        <v>160.12</v>
      </c>
      <c r="J65" s="2">
        <v>40.630000000000003</v>
      </c>
      <c r="K65" s="2">
        <f t="shared" si="12"/>
        <v>24.55</v>
      </c>
      <c r="L65" s="2">
        <f t="shared" si="13"/>
        <v>2.31</v>
      </c>
      <c r="P65" s="6">
        <v>13.24</v>
      </c>
      <c r="Q65" s="5">
        <v>17168.97</v>
      </c>
      <c r="R65" s="7">
        <v>11.22</v>
      </c>
      <c r="S65" s="5">
        <v>5579.1450000000004</v>
      </c>
      <c r="T65" s="8">
        <v>0.09</v>
      </c>
      <c r="U65" s="5">
        <v>13.425750000000001</v>
      </c>
      <c r="AL65" s="5" t="str">
        <f t="shared" si="16"/>
        <v/>
      </c>
      <c r="AM65" s="3">
        <v>0.92</v>
      </c>
      <c r="AN65" s="5">
        <f t="shared" si="17"/>
        <v>4372.76</v>
      </c>
      <c r="AP65" s="5" t="str">
        <f t="shared" si="18"/>
        <v/>
      </c>
      <c r="AQ65" s="2">
        <v>1.39</v>
      </c>
      <c r="AS65" s="5">
        <f t="shared" si="14"/>
        <v>22761.54075</v>
      </c>
      <c r="AT65" s="11">
        <f t="shared" si="15"/>
        <v>1.1140853614325723</v>
      </c>
      <c r="AU65" s="5">
        <f t="shared" si="19"/>
        <v>1114.0853614325724</v>
      </c>
    </row>
    <row r="66" spans="1:47" x14ac:dyDescent="0.25">
      <c r="A66" s="1" t="s">
        <v>158</v>
      </c>
      <c r="B66" s="1" t="s">
        <v>159</v>
      </c>
      <c r="C66" s="1" t="s">
        <v>160</v>
      </c>
      <c r="D66" s="1" t="s">
        <v>161</v>
      </c>
      <c r="E66" s="1" t="s">
        <v>54</v>
      </c>
      <c r="F66" s="1" t="s">
        <v>66</v>
      </c>
      <c r="G66" s="1" t="s">
        <v>52</v>
      </c>
      <c r="H66" s="1" t="s">
        <v>53</v>
      </c>
      <c r="I66" s="2">
        <v>160.12</v>
      </c>
      <c r="J66" s="2">
        <v>41.01</v>
      </c>
      <c r="K66" s="2">
        <f t="shared" si="12"/>
        <v>3.67</v>
      </c>
      <c r="L66" s="2">
        <f t="shared" si="13"/>
        <v>0</v>
      </c>
      <c r="R66" s="7">
        <v>2.7</v>
      </c>
      <c r="S66" s="5">
        <v>1342.575</v>
      </c>
      <c r="T66" s="8">
        <v>0.97</v>
      </c>
      <c r="U66" s="5">
        <v>144.69974999999999</v>
      </c>
      <c r="AL66" s="5" t="str">
        <f t="shared" si="16"/>
        <v/>
      </c>
      <c r="AN66" s="5" t="str">
        <f t="shared" si="17"/>
        <v/>
      </c>
      <c r="AP66" s="5" t="str">
        <f t="shared" si="18"/>
        <v/>
      </c>
      <c r="AS66" s="5">
        <f t="shared" si="14"/>
        <v>1487.27475</v>
      </c>
      <c r="AT66" s="11">
        <f t="shared" si="15"/>
        <v>7.2796083780193505E-2</v>
      </c>
      <c r="AU66" s="5">
        <f t="shared" si="19"/>
        <v>72.796083780193513</v>
      </c>
    </row>
    <row r="67" spans="1:47" x14ac:dyDescent="0.25">
      <c r="A67" s="1" t="s">
        <v>162</v>
      </c>
      <c r="B67" s="1" t="s">
        <v>163</v>
      </c>
      <c r="C67" s="1" t="s">
        <v>164</v>
      </c>
      <c r="D67" s="1" t="s">
        <v>83</v>
      </c>
      <c r="E67" s="1" t="s">
        <v>71</v>
      </c>
      <c r="F67" s="1" t="s">
        <v>66</v>
      </c>
      <c r="G67" s="1" t="s">
        <v>52</v>
      </c>
      <c r="H67" s="1" t="s">
        <v>53</v>
      </c>
      <c r="I67" s="2">
        <v>158.26</v>
      </c>
      <c r="J67" s="2">
        <v>38.01</v>
      </c>
      <c r="K67" s="2">
        <f t="shared" ref="K67:K97" si="20">SUM(N67,P67,R67,T67,V67,X67,Z67,AB67,AE67,AG67,AI67)</f>
        <v>34.9</v>
      </c>
      <c r="L67" s="2">
        <f t="shared" ref="L67:L97" si="21">SUM(M67,AD67,AK67,AM67,AO67,AQ67,AR67)</f>
        <v>3.1100000000000003</v>
      </c>
      <c r="P67" s="6">
        <v>18.03</v>
      </c>
      <c r="Q67" s="5">
        <v>23503.59375</v>
      </c>
      <c r="R67" s="7">
        <v>16.57</v>
      </c>
      <c r="S67" s="5">
        <v>8325.6224999999995</v>
      </c>
      <c r="T67" s="8">
        <v>0.3</v>
      </c>
      <c r="U67" s="5">
        <v>44.752499999999998</v>
      </c>
      <c r="AL67" s="5" t="str">
        <f t="shared" si="16"/>
        <v/>
      </c>
      <c r="AM67" s="3">
        <v>1.24</v>
      </c>
      <c r="AN67" s="5">
        <f t="shared" si="17"/>
        <v>5893.72</v>
      </c>
      <c r="AP67" s="5" t="str">
        <f t="shared" si="18"/>
        <v/>
      </c>
      <c r="AQ67" s="2">
        <v>1.87</v>
      </c>
      <c r="AS67" s="5">
        <f t="shared" ref="AS67:AS97" si="22">SUM(O67,Q67,S67,U67,W67,Y67,AA67,AC67,AF67,AH67,AJ67)</f>
        <v>31873.968749999996</v>
      </c>
      <c r="AT67" s="11">
        <f t="shared" ref="AT67:AT98" si="23">(AS67/$AS$124)*100</f>
        <v>1.5601018571264451</v>
      </c>
      <c r="AU67" s="5">
        <f t="shared" si="19"/>
        <v>1560.1018571264451</v>
      </c>
    </row>
    <row r="68" spans="1:47" x14ac:dyDescent="0.25">
      <c r="A68" s="1" t="s">
        <v>162</v>
      </c>
      <c r="B68" s="1" t="s">
        <v>163</v>
      </c>
      <c r="C68" s="1" t="s">
        <v>164</v>
      </c>
      <c r="D68" s="1" t="s">
        <v>83</v>
      </c>
      <c r="E68" s="1" t="s">
        <v>60</v>
      </c>
      <c r="F68" s="1" t="s">
        <v>66</v>
      </c>
      <c r="G68" s="1" t="s">
        <v>52</v>
      </c>
      <c r="H68" s="1" t="s">
        <v>53</v>
      </c>
      <c r="I68" s="2">
        <v>158.26</v>
      </c>
      <c r="J68" s="2">
        <v>35.93</v>
      </c>
      <c r="K68" s="2">
        <f t="shared" si="20"/>
        <v>17.62</v>
      </c>
      <c r="L68" s="2">
        <f t="shared" si="21"/>
        <v>0.77</v>
      </c>
      <c r="P68" s="6">
        <v>11.73</v>
      </c>
      <c r="Q68" s="5">
        <v>16401.72625</v>
      </c>
      <c r="R68" s="7">
        <v>5.89</v>
      </c>
      <c r="S68" s="5">
        <v>3140.13375</v>
      </c>
      <c r="AL68" s="5" t="str">
        <f t="shared" si="16"/>
        <v/>
      </c>
      <c r="AM68" s="3">
        <v>0.31</v>
      </c>
      <c r="AN68" s="5">
        <f t="shared" si="17"/>
        <v>1473.43</v>
      </c>
      <c r="AP68" s="5" t="str">
        <f t="shared" si="18"/>
        <v/>
      </c>
      <c r="AQ68" s="2">
        <v>0.46</v>
      </c>
      <c r="AS68" s="5">
        <f t="shared" si="22"/>
        <v>19541.86</v>
      </c>
      <c r="AT68" s="11">
        <f t="shared" si="23"/>
        <v>0.95649501060971576</v>
      </c>
      <c r="AU68" s="5">
        <f t="shared" si="19"/>
        <v>956.49501060971579</v>
      </c>
    </row>
    <row r="69" spans="1:47" x14ac:dyDescent="0.25">
      <c r="A69" s="1" t="s">
        <v>162</v>
      </c>
      <c r="B69" s="1" t="s">
        <v>163</v>
      </c>
      <c r="C69" s="1" t="s">
        <v>164</v>
      </c>
      <c r="D69" s="1" t="s">
        <v>83</v>
      </c>
      <c r="E69" s="1" t="s">
        <v>62</v>
      </c>
      <c r="F69" s="1" t="s">
        <v>66</v>
      </c>
      <c r="G69" s="1" t="s">
        <v>52</v>
      </c>
      <c r="H69" s="1" t="s">
        <v>53</v>
      </c>
      <c r="I69" s="2">
        <v>158.26</v>
      </c>
      <c r="J69" s="2">
        <v>37.700000000000003</v>
      </c>
      <c r="K69" s="2">
        <f t="shared" si="20"/>
        <v>35.94</v>
      </c>
      <c r="L69" s="2">
        <f t="shared" si="21"/>
        <v>0</v>
      </c>
      <c r="P69" s="6">
        <v>31.18</v>
      </c>
      <c r="Q69" s="5">
        <v>40432.665000000001</v>
      </c>
      <c r="R69" s="7">
        <v>3.99</v>
      </c>
      <c r="S69" s="5">
        <v>1984.0274999999999</v>
      </c>
      <c r="T69" s="8">
        <v>0.72</v>
      </c>
      <c r="U69" s="5">
        <v>107.40600000000001</v>
      </c>
      <c r="Z69" s="9">
        <v>0.05</v>
      </c>
      <c r="AA69" s="5">
        <v>2.9868749999999999</v>
      </c>
      <c r="AL69" s="5" t="str">
        <f t="shared" si="16"/>
        <v/>
      </c>
      <c r="AN69" s="5" t="str">
        <f t="shared" si="17"/>
        <v/>
      </c>
      <c r="AP69" s="5" t="str">
        <f t="shared" si="18"/>
        <v/>
      </c>
      <c r="AS69" s="5">
        <f t="shared" si="22"/>
        <v>42527.085375000002</v>
      </c>
      <c r="AT69" s="11">
        <f t="shared" si="23"/>
        <v>2.0815288297511554</v>
      </c>
      <c r="AU69" s="5">
        <f t="shared" si="19"/>
        <v>2081.5288297511556</v>
      </c>
    </row>
    <row r="70" spans="1:47" x14ac:dyDescent="0.25">
      <c r="A70" s="1" t="s">
        <v>162</v>
      </c>
      <c r="B70" s="1" t="s">
        <v>163</v>
      </c>
      <c r="C70" s="1" t="s">
        <v>164</v>
      </c>
      <c r="D70" s="1" t="s">
        <v>83</v>
      </c>
      <c r="E70" s="1" t="s">
        <v>98</v>
      </c>
      <c r="F70" s="1" t="s">
        <v>66</v>
      </c>
      <c r="G70" s="1" t="s">
        <v>52</v>
      </c>
      <c r="H70" s="1" t="s">
        <v>53</v>
      </c>
      <c r="I70" s="2">
        <v>158.26</v>
      </c>
      <c r="J70" s="2">
        <v>41.68</v>
      </c>
      <c r="K70" s="2">
        <f t="shared" si="20"/>
        <v>38.159999999999997</v>
      </c>
      <c r="L70" s="2">
        <f t="shared" si="21"/>
        <v>1.83</v>
      </c>
      <c r="P70" s="6">
        <v>31.31</v>
      </c>
      <c r="Q70" s="5">
        <v>40601.2425</v>
      </c>
      <c r="R70" s="7">
        <v>6.85</v>
      </c>
      <c r="S70" s="5">
        <v>3406.1624999999999</v>
      </c>
      <c r="AL70" s="5" t="str">
        <f t="shared" si="16"/>
        <v/>
      </c>
      <c r="AM70" s="3">
        <v>0.74</v>
      </c>
      <c r="AN70" s="5">
        <f t="shared" si="17"/>
        <v>3517.22</v>
      </c>
      <c r="AP70" s="5" t="str">
        <f t="shared" si="18"/>
        <v/>
      </c>
      <c r="AQ70" s="2">
        <v>1.0900000000000001</v>
      </c>
      <c r="AS70" s="5">
        <f t="shared" si="22"/>
        <v>44007.404999999999</v>
      </c>
      <c r="AT70" s="11">
        <f t="shared" si="23"/>
        <v>2.153984488292366</v>
      </c>
      <c r="AU70" s="5">
        <f t="shared" si="19"/>
        <v>2153.9844882923662</v>
      </c>
    </row>
    <row r="71" spans="1:47" x14ac:dyDescent="0.25">
      <c r="A71" s="1" t="s">
        <v>165</v>
      </c>
      <c r="B71" s="1" t="s">
        <v>76</v>
      </c>
      <c r="C71" s="1" t="s">
        <v>77</v>
      </c>
      <c r="D71" s="1" t="s">
        <v>78</v>
      </c>
      <c r="E71" s="1" t="s">
        <v>62</v>
      </c>
      <c r="F71" s="1" t="s">
        <v>66</v>
      </c>
      <c r="G71" s="1" t="s">
        <v>52</v>
      </c>
      <c r="H71" s="1" t="s">
        <v>53</v>
      </c>
      <c r="I71" s="2">
        <v>2.06</v>
      </c>
      <c r="J71" s="2">
        <v>1.65</v>
      </c>
      <c r="K71" s="2">
        <f t="shared" si="20"/>
        <v>1.59</v>
      </c>
      <c r="L71" s="2">
        <f t="shared" si="21"/>
        <v>0</v>
      </c>
      <c r="R71" s="7">
        <v>0.01</v>
      </c>
      <c r="S71" s="5">
        <v>4.9725000000000001</v>
      </c>
      <c r="T71" s="8">
        <v>0.02</v>
      </c>
      <c r="U71" s="5">
        <v>2.9834999999999998</v>
      </c>
      <c r="Z71" s="9">
        <v>1.56</v>
      </c>
      <c r="AA71" s="5">
        <v>93.190500000000014</v>
      </c>
      <c r="AL71" s="5" t="str">
        <f t="shared" si="16"/>
        <v/>
      </c>
      <c r="AN71" s="5" t="str">
        <f t="shared" si="17"/>
        <v/>
      </c>
      <c r="AP71" s="5" t="str">
        <f t="shared" si="18"/>
        <v/>
      </c>
      <c r="AS71" s="5">
        <f t="shared" si="22"/>
        <v>101.14650000000002</v>
      </c>
      <c r="AT71" s="11">
        <f t="shared" si="23"/>
        <v>4.9507120914097031E-3</v>
      </c>
      <c r="AU71" s="5">
        <f t="shared" si="19"/>
        <v>4.9507120914097031</v>
      </c>
    </row>
    <row r="72" spans="1:47" x14ac:dyDescent="0.25">
      <c r="A72" s="1" t="s">
        <v>167</v>
      </c>
      <c r="B72" s="1" t="s">
        <v>168</v>
      </c>
      <c r="C72" s="1" t="s">
        <v>169</v>
      </c>
      <c r="D72" s="1" t="s">
        <v>170</v>
      </c>
      <c r="E72" s="1" t="s">
        <v>73</v>
      </c>
      <c r="F72" s="1" t="s">
        <v>166</v>
      </c>
      <c r="G72" s="1" t="s">
        <v>52</v>
      </c>
      <c r="H72" s="1" t="s">
        <v>53</v>
      </c>
      <c r="I72" s="2">
        <v>80</v>
      </c>
      <c r="J72" s="2">
        <v>38.58</v>
      </c>
      <c r="K72" s="2">
        <f t="shared" si="20"/>
        <v>7.99</v>
      </c>
      <c r="L72" s="2">
        <f t="shared" si="21"/>
        <v>0</v>
      </c>
      <c r="R72" s="7">
        <v>4.68</v>
      </c>
      <c r="S72" s="5">
        <v>2327.13</v>
      </c>
      <c r="T72" s="8">
        <v>3.31</v>
      </c>
      <c r="U72" s="5">
        <v>493.76925000000011</v>
      </c>
      <c r="AL72" s="5" t="str">
        <f t="shared" si="16"/>
        <v/>
      </c>
      <c r="AN72" s="5" t="str">
        <f t="shared" si="17"/>
        <v/>
      </c>
      <c r="AP72" s="5" t="str">
        <f t="shared" si="18"/>
        <v/>
      </c>
      <c r="AS72" s="5">
        <f t="shared" si="22"/>
        <v>2820.8992500000004</v>
      </c>
      <c r="AT72" s="11">
        <f t="shared" si="23"/>
        <v>0.13807160925611428</v>
      </c>
      <c r="AU72" s="5">
        <f t="shared" si="19"/>
        <v>138.07160925611427</v>
      </c>
    </row>
    <row r="73" spans="1:47" x14ac:dyDescent="0.25">
      <c r="A73" s="1" t="s">
        <v>171</v>
      </c>
      <c r="B73" s="1" t="s">
        <v>172</v>
      </c>
      <c r="C73" s="1" t="s">
        <v>173</v>
      </c>
      <c r="D73" s="1" t="s">
        <v>83</v>
      </c>
      <c r="E73" s="1" t="s">
        <v>62</v>
      </c>
      <c r="F73" s="1" t="s">
        <v>67</v>
      </c>
      <c r="G73" s="1" t="s">
        <v>52</v>
      </c>
      <c r="H73" s="1" t="s">
        <v>53</v>
      </c>
      <c r="I73" s="2">
        <v>150</v>
      </c>
      <c r="J73" s="2">
        <v>39.64</v>
      </c>
      <c r="K73" s="2">
        <f t="shared" si="20"/>
        <v>17.329999999999998</v>
      </c>
      <c r="L73" s="2">
        <f t="shared" si="21"/>
        <v>0</v>
      </c>
      <c r="P73" s="6">
        <v>6.06</v>
      </c>
      <c r="Q73" s="5">
        <v>7858.3049999999994</v>
      </c>
      <c r="R73" s="7">
        <v>11.27</v>
      </c>
      <c r="S73" s="5">
        <v>5604.0074999999997</v>
      </c>
      <c r="AL73" s="5" t="str">
        <f t="shared" si="16"/>
        <v/>
      </c>
      <c r="AN73" s="5" t="str">
        <f t="shared" si="17"/>
        <v/>
      </c>
      <c r="AP73" s="5" t="str">
        <f t="shared" si="18"/>
        <v/>
      </c>
      <c r="AS73" s="5">
        <f t="shared" si="22"/>
        <v>13462.3125</v>
      </c>
      <c r="AT73" s="11">
        <f t="shared" si="23"/>
        <v>0.65892574900847756</v>
      </c>
      <c r="AU73" s="5">
        <f t="shared" si="19"/>
        <v>658.92574900847762</v>
      </c>
    </row>
    <row r="74" spans="1:47" x14ac:dyDescent="0.25">
      <c r="A74" s="1" t="s">
        <v>171</v>
      </c>
      <c r="B74" s="1" t="s">
        <v>172</v>
      </c>
      <c r="C74" s="1" t="s">
        <v>173</v>
      </c>
      <c r="D74" s="1" t="s">
        <v>83</v>
      </c>
      <c r="E74" s="1" t="s">
        <v>98</v>
      </c>
      <c r="F74" s="1" t="s">
        <v>67</v>
      </c>
      <c r="G74" s="1" t="s">
        <v>52</v>
      </c>
      <c r="H74" s="1" t="s">
        <v>53</v>
      </c>
      <c r="I74" s="2">
        <v>150</v>
      </c>
      <c r="J74" s="2">
        <v>41.31</v>
      </c>
      <c r="K74" s="2">
        <f t="shared" si="20"/>
        <v>13.8</v>
      </c>
      <c r="L74" s="2">
        <f t="shared" si="21"/>
        <v>0</v>
      </c>
      <c r="P74" s="6">
        <v>0.14000000000000001</v>
      </c>
      <c r="Q74" s="5">
        <v>181.54499999999999</v>
      </c>
      <c r="R74" s="7">
        <v>13.49</v>
      </c>
      <c r="S74" s="5">
        <v>6707.9025000000001</v>
      </c>
      <c r="T74" s="8">
        <v>0.17</v>
      </c>
      <c r="U74" s="5">
        <v>25.359750000000009</v>
      </c>
      <c r="AL74" s="5" t="str">
        <f t="shared" si="16"/>
        <v/>
      </c>
      <c r="AN74" s="5" t="str">
        <f t="shared" si="17"/>
        <v/>
      </c>
      <c r="AP74" s="5" t="str">
        <f t="shared" si="18"/>
        <v/>
      </c>
      <c r="AS74" s="5">
        <f t="shared" si="22"/>
        <v>6914.8072499999998</v>
      </c>
      <c r="AT74" s="11">
        <f t="shared" si="23"/>
        <v>0.33845184818399526</v>
      </c>
      <c r="AU74" s="5">
        <f t="shared" si="19"/>
        <v>338.45184818399525</v>
      </c>
    </row>
    <row r="75" spans="1:47" x14ac:dyDescent="0.25">
      <c r="A75" s="1" t="s">
        <v>174</v>
      </c>
      <c r="B75" s="1" t="s">
        <v>133</v>
      </c>
      <c r="C75" s="1" t="s">
        <v>134</v>
      </c>
      <c r="D75" s="1" t="s">
        <v>135</v>
      </c>
      <c r="E75" s="1" t="s">
        <v>94</v>
      </c>
      <c r="F75" s="1" t="s">
        <v>67</v>
      </c>
      <c r="G75" s="1" t="s">
        <v>52</v>
      </c>
      <c r="H75" s="1" t="s">
        <v>53</v>
      </c>
      <c r="I75" s="2">
        <v>160</v>
      </c>
      <c r="J75" s="2">
        <v>40.86</v>
      </c>
      <c r="K75" s="2">
        <f t="shared" si="20"/>
        <v>13.19</v>
      </c>
      <c r="L75" s="2">
        <f t="shared" si="21"/>
        <v>0</v>
      </c>
      <c r="R75" s="7">
        <v>10.86</v>
      </c>
      <c r="S75" s="5">
        <v>5400.1349999999993</v>
      </c>
      <c r="T75" s="8">
        <v>2.33</v>
      </c>
      <c r="U75" s="5">
        <v>347.57774999999998</v>
      </c>
      <c r="AL75" s="5" t="str">
        <f t="shared" si="16"/>
        <v/>
      </c>
      <c r="AN75" s="5" t="str">
        <f t="shared" si="17"/>
        <v/>
      </c>
      <c r="AP75" s="5" t="str">
        <f t="shared" si="18"/>
        <v/>
      </c>
      <c r="AS75" s="5">
        <f t="shared" si="22"/>
        <v>5747.7127499999997</v>
      </c>
      <c r="AT75" s="11">
        <f t="shared" si="23"/>
        <v>0.281327292683135</v>
      </c>
      <c r="AU75" s="5">
        <f t="shared" si="19"/>
        <v>281.327292683135</v>
      </c>
    </row>
    <row r="76" spans="1:47" x14ac:dyDescent="0.25">
      <c r="A76" s="1" t="s">
        <v>174</v>
      </c>
      <c r="B76" s="1" t="s">
        <v>133</v>
      </c>
      <c r="C76" s="1" t="s">
        <v>134</v>
      </c>
      <c r="D76" s="1" t="s">
        <v>135</v>
      </c>
      <c r="E76" s="1" t="s">
        <v>63</v>
      </c>
      <c r="F76" s="1" t="s">
        <v>67</v>
      </c>
      <c r="G76" s="1" t="s">
        <v>52</v>
      </c>
      <c r="H76" s="1" t="s">
        <v>53</v>
      </c>
      <c r="I76" s="2">
        <v>160</v>
      </c>
      <c r="J76" s="2">
        <v>37.83</v>
      </c>
      <c r="K76" s="2">
        <f t="shared" si="20"/>
        <v>37.83</v>
      </c>
      <c r="L76" s="2">
        <f t="shared" si="21"/>
        <v>0</v>
      </c>
      <c r="P76" s="6">
        <v>20.97</v>
      </c>
      <c r="Q76" s="5">
        <v>27192.8475</v>
      </c>
      <c r="R76" s="7">
        <v>16.670000000000002</v>
      </c>
      <c r="S76" s="5">
        <v>8289.1575000000012</v>
      </c>
      <c r="AB76" s="10">
        <v>0.19</v>
      </c>
      <c r="AC76" s="5">
        <v>10.202999999999999</v>
      </c>
      <c r="AL76" s="5" t="str">
        <f t="shared" si="16"/>
        <v/>
      </c>
      <c r="AN76" s="5" t="str">
        <f t="shared" si="17"/>
        <v/>
      </c>
      <c r="AP76" s="5" t="str">
        <f t="shared" si="18"/>
        <v/>
      </c>
      <c r="AS76" s="5">
        <f t="shared" si="22"/>
        <v>35492.208000000006</v>
      </c>
      <c r="AT76" s="11">
        <f t="shared" si="23"/>
        <v>1.7372000345679606</v>
      </c>
      <c r="AU76" s="5">
        <f t="shared" si="19"/>
        <v>1737.2000345679605</v>
      </c>
    </row>
    <row r="77" spans="1:47" x14ac:dyDescent="0.25">
      <c r="A77" s="1" t="s">
        <v>174</v>
      </c>
      <c r="B77" s="1" t="s">
        <v>133</v>
      </c>
      <c r="C77" s="1" t="s">
        <v>134</v>
      </c>
      <c r="D77" s="1" t="s">
        <v>135</v>
      </c>
      <c r="E77" s="1" t="s">
        <v>58</v>
      </c>
      <c r="F77" s="1" t="s">
        <v>67</v>
      </c>
      <c r="G77" s="1" t="s">
        <v>52</v>
      </c>
      <c r="H77" s="1" t="s">
        <v>53</v>
      </c>
      <c r="I77" s="2">
        <v>160</v>
      </c>
      <c r="J77" s="2">
        <v>38.53</v>
      </c>
      <c r="K77" s="2">
        <f t="shared" si="20"/>
        <v>13.44</v>
      </c>
      <c r="L77" s="2">
        <f t="shared" si="21"/>
        <v>0</v>
      </c>
      <c r="P77" s="6">
        <v>0.11</v>
      </c>
      <c r="Q77" s="5">
        <v>142.64250000000001</v>
      </c>
      <c r="R77" s="7">
        <v>10.64</v>
      </c>
      <c r="S77" s="5">
        <v>5290.7400000000007</v>
      </c>
      <c r="T77" s="8">
        <v>2.59</v>
      </c>
      <c r="U77" s="5">
        <v>386.36324999999999</v>
      </c>
      <c r="AB77" s="10">
        <v>0.1</v>
      </c>
      <c r="AC77" s="5">
        <v>5.37</v>
      </c>
      <c r="AL77" s="5" t="str">
        <f t="shared" si="16"/>
        <v/>
      </c>
      <c r="AN77" s="5" t="str">
        <f t="shared" si="17"/>
        <v/>
      </c>
      <c r="AP77" s="5" t="str">
        <f t="shared" si="18"/>
        <v/>
      </c>
      <c r="AS77" s="5">
        <f t="shared" si="22"/>
        <v>5825.1157500000008</v>
      </c>
      <c r="AT77" s="11">
        <f t="shared" si="23"/>
        <v>0.28511585647932552</v>
      </c>
      <c r="AU77" s="5">
        <f t="shared" si="19"/>
        <v>285.11585647932549</v>
      </c>
    </row>
    <row r="78" spans="1:47" x14ac:dyDescent="0.25">
      <c r="A78" s="1" t="s">
        <v>174</v>
      </c>
      <c r="B78" s="1" t="s">
        <v>133</v>
      </c>
      <c r="C78" s="1" t="s">
        <v>134</v>
      </c>
      <c r="D78" s="1" t="s">
        <v>135</v>
      </c>
      <c r="E78" s="1" t="s">
        <v>72</v>
      </c>
      <c r="F78" s="1" t="s">
        <v>67</v>
      </c>
      <c r="G78" s="1" t="s">
        <v>52</v>
      </c>
      <c r="H78" s="1" t="s">
        <v>53</v>
      </c>
      <c r="I78" s="2">
        <v>160</v>
      </c>
      <c r="J78" s="2">
        <v>41.49</v>
      </c>
      <c r="K78" s="2">
        <f t="shared" si="20"/>
        <v>1.55</v>
      </c>
      <c r="L78" s="2">
        <f t="shared" si="21"/>
        <v>0</v>
      </c>
      <c r="R78" s="7">
        <v>1.55</v>
      </c>
      <c r="S78" s="5">
        <v>770.73750000000007</v>
      </c>
      <c r="AL78" s="5" t="str">
        <f t="shared" si="16"/>
        <v/>
      </c>
      <c r="AN78" s="5" t="str">
        <f t="shared" si="17"/>
        <v/>
      </c>
      <c r="AP78" s="5" t="str">
        <f t="shared" si="18"/>
        <v/>
      </c>
      <c r="AS78" s="5">
        <f t="shared" si="22"/>
        <v>770.73750000000007</v>
      </c>
      <c r="AT78" s="11">
        <f t="shared" si="23"/>
        <v>3.7724483403309916E-2</v>
      </c>
      <c r="AU78" s="5">
        <f t="shared" si="19"/>
        <v>37.724483403309911</v>
      </c>
    </row>
    <row r="79" spans="1:47" x14ac:dyDescent="0.25">
      <c r="A79" s="1" t="s">
        <v>175</v>
      </c>
      <c r="B79" s="1" t="s">
        <v>176</v>
      </c>
      <c r="C79" s="1" t="s">
        <v>177</v>
      </c>
      <c r="D79" s="1" t="s">
        <v>83</v>
      </c>
      <c r="E79" s="1" t="s">
        <v>62</v>
      </c>
      <c r="F79" s="1" t="s">
        <v>68</v>
      </c>
      <c r="G79" s="1" t="s">
        <v>52</v>
      </c>
      <c r="H79" s="1" t="s">
        <v>53</v>
      </c>
      <c r="I79" s="2">
        <v>160.29</v>
      </c>
      <c r="J79" s="2">
        <v>39.01</v>
      </c>
      <c r="K79" s="2">
        <f t="shared" si="20"/>
        <v>38.46</v>
      </c>
      <c r="L79" s="2">
        <f t="shared" si="21"/>
        <v>0</v>
      </c>
      <c r="N79" s="4">
        <v>11.36</v>
      </c>
      <c r="O79" s="5">
        <v>21640.799999999999</v>
      </c>
      <c r="P79" s="6">
        <v>21.43</v>
      </c>
      <c r="Q79" s="5">
        <v>27789.352500000001</v>
      </c>
      <c r="R79" s="7">
        <v>5.67</v>
      </c>
      <c r="S79" s="5">
        <v>2819.4074999999998</v>
      </c>
      <c r="AL79" s="5" t="str">
        <f t="shared" si="16"/>
        <v/>
      </c>
      <c r="AN79" s="5" t="str">
        <f t="shared" si="17"/>
        <v/>
      </c>
      <c r="AP79" s="5" t="str">
        <f t="shared" si="18"/>
        <v/>
      </c>
      <c r="AS79" s="5">
        <f t="shared" si="22"/>
        <v>52249.56</v>
      </c>
      <c r="AT79" s="11">
        <f t="shared" si="23"/>
        <v>2.5574046404258843</v>
      </c>
      <c r="AU79" s="5">
        <f t="shared" si="19"/>
        <v>2557.4046404258843</v>
      </c>
    </row>
    <row r="80" spans="1:47" x14ac:dyDescent="0.25">
      <c r="A80" s="1" t="s">
        <v>175</v>
      </c>
      <c r="B80" s="1" t="s">
        <v>176</v>
      </c>
      <c r="C80" s="1" t="s">
        <v>177</v>
      </c>
      <c r="D80" s="1" t="s">
        <v>83</v>
      </c>
      <c r="E80" s="1" t="s">
        <v>98</v>
      </c>
      <c r="F80" s="1" t="s">
        <v>68</v>
      </c>
      <c r="G80" s="1" t="s">
        <v>52</v>
      </c>
      <c r="H80" s="1" t="s">
        <v>53</v>
      </c>
      <c r="I80" s="2">
        <v>160.29</v>
      </c>
      <c r="J80" s="2">
        <v>41.34</v>
      </c>
      <c r="K80" s="2">
        <f t="shared" si="20"/>
        <v>14.27</v>
      </c>
      <c r="L80" s="2">
        <f t="shared" si="21"/>
        <v>0</v>
      </c>
      <c r="P80" s="6">
        <v>7.19</v>
      </c>
      <c r="Q80" s="5">
        <v>9323.6324999999997</v>
      </c>
      <c r="R80" s="7">
        <v>7.08</v>
      </c>
      <c r="S80" s="5">
        <v>3520.53</v>
      </c>
      <c r="AL80" s="5" t="str">
        <f t="shared" si="16"/>
        <v/>
      </c>
      <c r="AN80" s="5" t="str">
        <f t="shared" si="17"/>
        <v/>
      </c>
      <c r="AP80" s="5" t="str">
        <f t="shared" si="18"/>
        <v/>
      </c>
      <c r="AS80" s="5">
        <f t="shared" si="22"/>
        <v>12844.1625</v>
      </c>
      <c r="AT80" s="11">
        <f t="shared" si="23"/>
        <v>0.62866980659519678</v>
      </c>
      <c r="AU80" s="5">
        <f t="shared" si="19"/>
        <v>628.66980659519686</v>
      </c>
    </row>
    <row r="81" spans="1:47" x14ac:dyDescent="0.25">
      <c r="A81" s="1" t="s">
        <v>175</v>
      </c>
      <c r="B81" s="1" t="s">
        <v>176</v>
      </c>
      <c r="C81" s="1" t="s">
        <v>177</v>
      </c>
      <c r="D81" s="1" t="s">
        <v>83</v>
      </c>
      <c r="E81" s="1" t="s">
        <v>60</v>
      </c>
      <c r="F81" s="1" t="s">
        <v>68</v>
      </c>
      <c r="G81" s="1" t="s">
        <v>52</v>
      </c>
      <c r="H81" s="1" t="s">
        <v>53</v>
      </c>
      <c r="I81" s="2">
        <v>160.29</v>
      </c>
      <c r="J81" s="2">
        <v>37.200000000000003</v>
      </c>
      <c r="K81" s="2">
        <f t="shared" si="20"/>
        <v>23.84</v>
      </c>
      <c r="L81" s="2">
        <f t="shared" si="21"/>
        <v>0</v>
      </c>
      <c r="N81" s="4">
        <v>0.69</v>
      </c>
      <c r="O81" s="5">
        <v>1314.45</v>
      </c>
      <c r="P81" s="6">
        <v>4.13</v>
      </c>
      <c r="Q81" s="5">
        <v>5355.5775000000003</v>
      </c>
      <c r="R81" s="7">
        <v>16.23</v>
      </c>
      <c r="S81" s="5">
        <v>8070.3675000000012</v>
      </c>
      <c r="Z81" s="9">
        <v>1.27</v>
      </c>
      <c r="AA81" s="5">
        <v>75.866625000000013</v>
      </c>
      <c r="AB81" s="10">
        <v>1.52</v>
      </c>
      <c r="AC81" s="5">
        <v>81.623999999999995</v>
      </c>
      <c r="AL81" s="5" t="str">
        <f t="shared" si="16"/>
        <v/>
      </c>
      <c r="AN81" s="5" t="str">
        <f t="shared" si="17"/>
        <v/>
      </c>
      <c r="AP81" s="5" t="str">
        <f t="shared" si="18"/>
        <v/>
      </c>
      <c r="AS81" s="5">
        <f t="shared" si="22"/>
        <v>14897.885625000001</v>
      </c>
      <c r="AT81" s="11">
        <f t="shared" si="23"/>
        <v>0.72919124735039076</v>
      </c>
      <c r="AU81" s="5">
        <f t="shared" si="19"/>
        <v>729.19124735039077</v>
      </c>
    </row>
    <row r="82" spans="1:47" x14ac:dyDescent="0.25">
      <c r="A82" s="1" t="s">
        <v>178</v>
      </c>
      <c r="B82" s="1" t="s">
        <v>179</v>
      </c>
      <c r="C82" s="1" t="s">
        <v>180</v>
      </c>
      <c r="D82" s="1" t="s">
        <v>93</v>
      </c>
      <c r="E82" s="1" t="s">
        <v>73</v>
      </c>
      <c r="F82" s="1" t="s">
        <v>68</v>
      </c>
      <c r="G82" s="1" t="s">
        <v>52</v>
      </c>
      <c r="H82" s="1" t="s">
        <v>53</v>
      </c>
      <c r="I82" s="2">
        <v>160</v>
      </c>
      <c r="J82" s="2">
        <v>35.299999999999997</v>
      </c>
      <c r="K82" s="2">
        <f t="shared" si="20"/>
        <v>10.06</v>
      </c>
      <c r="L82" s="2">
        <f t="shared" si="21"/>
        <v>0</v>
      </c>
      <c r="P82" s="6">
        <v>0.48</v>
      </c>
      <c r="Q82" s="5">
        <v>622.43999999999994</v>
      </c>
      <c r="R82" s="7">
        <v>9.43</v>
      </c>
      <c r="S82" s="5">
        <v>4689.0674999999992</v>
      </c>
      <c r="T82" s="8">
        <v>0.15</v>
      </c>
      <c r="U82" s="5">
        <v>22.376249999999999</v>
      </c>
      <c r="AL82" s="5" t="str">
        <f t="shared" si="16"/>
        <v/>
      </c>
      <c r="AN82" s="5" t="str">
        <f t="shared" si="17"/>
        <v/>
      </c>
      <c r="AP82" s="5" t="str">
        <f t="shared" si="18"/>
        <v/>
      </c>
      <c r="AS82" s="5">
        <f t="shared" si="22"/>
        <v>5333.8837499999991</v>
      </c>
      <c r="AT82" s="11">
        <f t="shared" si="23"/>
        <v>0.26107203685049629</v>
      </c>
      <c r="AU82" s="5">
        <f t="shared" si="19"/>
        <v>261.07203685049632</v>
      </c>
    </row>
    <row r="83" spans="1:47" x14ac:dyDescent="0.25">
      <c r="A83" s="1" t="s">
        <v>178</v>
      </c>
      <c r="B83" s="1" t="s">
        <v>179</v>
      </c>
      <c r="C83" s="1" t="s">
        <v>180</v>
      </c>
      <c r="D83" s="1" t="s">
        <v>93</v>
      </c>
      <c r="E83" s="1" t="s">
        <v>88</v>
      </c>
      <c r="F83" s="1" t="s">
        <v>68</v>
      </c>
      <c r="G83" s="1" t="s">
        <v>52</v>
      </c>
      <c r="H83" s="1" t="s">
        <v>53</v>
      </c>
      <c r="I83" s="2">
        <v>160</v>
      </c>
      <c r="J83" s="2">
        <v>44.48</v>
      </c>
      <c r="K83" s="2">
        <f t="shared" si="20"/>
        <v>2.58</v>
      </c>
      <c r="L83" s="2">
        <f t="shared" si="21"/>
        <v>0</v>
      </c>
      <c r="P83" s="6">
        <v>0.15</v>
      </c>
      <c r="Q83" s="5">
        <v>194.51249999999999</v>
      </c>
      <c r="R83" s="7">
        <v>0.76</v>
      </c>
      <c r="S83" s="5">
        <v>377.91</v>
      </c>
      <c r="T83" s="8">
        <v>1.67</v>
      </c>
      <c r="U83" s="5">
        <v>249.12225000000001</v>
      </c>
      <c r="AL83" s="5" t="str">
        <f t="shared" si="16"/>
        <v/>
      </c>
      <c r="AN83" s="5" t="str">
        <f t="shared" si="17"/>
        <v/>
      </c>
      <c r="AP83" s="5" t="str">
        <f t="shared" si="18"/>
        <v/>
      </c>
      <c r="AS83" s="5">
        <f t="shared" si="22"/>
        <v>821.54475000000002</v>
      </c>
      <c r="AT83" s="11">
        <f t="shared" si="23"/>
        <v>4.021129280260969E-2</v>
      </c>
      <c r="AU83" s="5">
        <f t="shared" si="19"/>
        <v>40.211292802609691</v>
      </c>
    </row>
    <row r="84" spans="1:47" x14ac:dyDescent="0.25">
      <c r="A84" s="1" t="s">
        <v>175</v>
      </c>
      <c r="B84" s="1" t="s">
        <v>176</v>
      </c>
      <c r="C84" s="1" t="s">
        <v>177</v>
      </c>
      <c r="D84" s="1" t="s">
        <v>83</v>
      </c>
      <c r="E84" s="1" t="s">
        <v>63</v>
      </c>
      <c r="F84" s="1" t="s">
        <v>68</v>
      </c>
      <c r="G84" s="1" t="s">
        <v>52</v>
      </c>
      <c r="H84" s="1" t="s">
        <v>53</v>
      </c>
      <c r="J84" s="2">
        <v>7.0000000000000007E-2</v>
      </c>
      <c r="K84" s="2">
        <f t="shared" si="20"/>
        <v>7.0000000000000007E-2</v>
      </c>
      <c r="L84" s="2">
        <f t="shared" si="21"/>
        <v>0</v>
      </c>
      <c r="P84" s="6">
        <v>0.02</v>
      </c>
      <c r="Q84" s="5">
        <v>25.934999999999999</v>
      </c>
      <c r="R84" s="7">
        <v>0.05</v>
      </c>
      <c r="S84" s="5">
        <v>24.862500000000001</v>
      </c>
      <c r="AL84" s="5" t="str">
        <f t="shared" ref="AL84:AL106" si="24">IF(AK84&gt;0,AK84*$AL$1,"")</f>
        <v/>
      </c>
      <c r="AN84" s="5" t="str">
        <f t="shared" ref="AN84:AN106" si="25">IF(AM84&gt;0,AM84*$AN$1,"")</f>
        <v/>
      </c>
      <c r="AP84" s="5" t="str">
        <f t="shared" ref="AP84:AP106" si="26">IF(AO84&gt;0,AO84*$AP$1,"")</f>
        <v/>
      </c>
      <c r="AS84" s="5">
        <f t="shared" si="22"/>
        <v>50.797499999999999</v>
      </c>
      <c r="AT84" s="11">
        <f t="shared" si="23"/>
        <v>2.4863321762333287E-3</v>
      </c>
      <c r="AU84" s="5">
        <f t="shared" ref="AU84:AU106" si="27">(AT84/100)*$AU$1</f>
        <v>2.4863321762333284</v>
      </c>
    </row>
    <row r="85" spans="1:47" x14ac:dyDescent="0.25">
      <c r="A85" s="1" t="s">
        <v>175</v>
      </c>
      <c r="B85" s="1" t="s">
        <v>176</v>
      </c>
      <c r="C85" s="1" t="s">
        <v>177</v>
      </c>
      <c r="D85" s="1" t="s">
        <v>83</v>
      </c>
      <c r="E85" s="1" t="s">
        <v>94</v>
      </c>
      <c r="F85" s="1" t="s">
        <v>68</v>
      </c>
      <c r="G85" s="1" t="s">
        <v>52</v>
      </c>
      <c r="H85" s="1" t="s">
        <v>53</v>
      </c>
      <c r="J85" s="2">
        <v>0.22</v>
      </c>
      <c r="K85" s="2">
        <f t="shared" si="20"/>
        <v>0.12000000000000001</v>
      </c>
      <c r="L85" s="2">
        <f t="shared" si="21"/>
        <v>0</v>
      </c>
      <c r="P85" s="6">
        <v>0.05</v>
      </c>
      <c r="Q85" s="5">
        <v>64.837500000000006</v>
      </c>
      <c r="R85" s="7">
        <v>7.0000000000000007E-2</v>
      </c>
      <c r="S85" s="5">
        <v>34.807499999999997</v>
      </c>
      <c r="AL85" s="5" t="str">
        <f t="shared" si="24"/>
        <v/>
      </c>
      <c r="AN85" s="5" t="str">
        <f t="shared" si="25"/>
        <v/>
      </c>
      <c r="AP85" s="5" t="str">
        <f t="shared" si="26"/>
        <v/>
      </c>
      <c r="AS85" s="5">
        <f t="shared" si="22"/>
        <v>99.64500000000001</v>
      </c>
      <c r="AT85" s="11">
        <f t="shared" si="23"/>
        <v>4.877219739175551E-3</v>
      </c>
      <c r="AU85" s="5">
        <f t="shared" si="27"/>
        <v>4.8772197391755512</v>
      </c>
    </row>
    <row r="86" spans="1:47" x14ac:dyDescent="0.25">
      <c r="A86" s="1" t="s">
        <v>181</v>
      </c>
      <c r="B86" s="1" t="s">
        <v>182</v>
      </c>
      <c r="C86" s="1" t="s">
        <v>183</v>
      </c>
      <c r="D86" s="1" t="s">
        <v>78</v>
      </c>
      <c r="E86" s="1" t="s">
        <v>58</v>
      </c>
      <c r="F86" s="1" t="s">
        <v>68</v>
      </c>
      <c r="G86" s="1" t="s">
        <v>52</v>
      </c>
      <c r="H86" s="1" t="s">
        <v>53</v>
      </c>
      <c r="I86" s="2">
        <v>11.02</v>
      </c>
      <c r="J86" s="2">
        <v>4.3899999999999997</v>
      </c>
      <c r="K86" s="2">
        <f t="shared" si="20"/>
        <v>4.3900000000000006</v>
      </c>
      <c r="L86" s="2">
        <f t="shared" si="21"/>
        <v>0</v>
      </c>
      <c r="Z86" s="9">
        <v>2.6</v>
      </c>
      <c r="AA86" s="5">
        <v>155.3175</v>
      </c>
      <c r="AB86" s="10">
        <v>1.79</v>
      </c>
      <c r="AC86" s="5">
        <v>96.12299999999999</v>
      </c>
      <c r="AL86" s="5" t="str">
        <f t="shared" si="24"/>
        <v/>
      </c>
      <c r="AN86" s="5" t="str">
        <f t="shared" si="25"/>
        <v/>
      </c>
      <c r="AP86" s="5" t="str">
        <f t="shared" si="26"/>
        <v/>
      </c>
      <c r="AS86" s="5">
        <f t="shared" si="22"/>
        <v>251.44049999999999</v>
      </c>
      <c r="AT86" s="11">
        <f t="shared" si="23"/>
        <v>1.2306995532421797E-2</v>
      </c>
      <c r="AU86" s="5">
        <f t="shared" si="27"/>
        <v>12.306995532421796</v>
      </c>
    </row>
    <row r="87" spans="1:47" x14ac:dyDescent="0.25">
      <c r="A87" s="1" t="s">
        <v>181</v>
      </c>
      <c r="B87" s="1" t="s">
        <v>182</v>
      </c>
      <c r="C87" s="1" t="s">
        <v>183</v>
      </c>
      <c r="D87" s="1" t="s">
        <v>78</v>
      </c>
      <c r="E87" s="1" t="s">
        <v>63</v>
      </c>
      <c r="F87" s="1" t="s">
        <v>68</v>
      </c>
      <c r="G87" s="1" t="s">
        <v>52</v>
      </c>
      <c r="H87" s="1" t="s">
        <v>53</v>
      </c>
      <c r="I87" s="2">
        <v>11.02</v>
      </c>
      <c r="J87" s="2">
        <v>6.51</v>
      </c>
      <c r="K87" s="2">
        <f t="shared" si="20"/>
        <v>6.5</v>
      </c>
      <c r="L87" s="2">
        <f t="shared" si="21"/>
        <v>0</v>
      </c>
      <c r="R87" s="7">
        <v>0.02</v>
      </c>
      <c r="S87" s="5">
        <v>9.9450000000000003</v>
      </c>
      <c r="Z87" s="9">
        <v>3.05</v>
      </c>
      <c r="AA87" s="5">
        <v>182.199375</v>
      </c>
      <c r="AB87" s="10">
        <v>3.43</v>
      </c>
      <c r="AC87" s="5">
        <v>184.191</v>
      </c>
      <c r="AL87" s="5" t="str">
        <f t="shared" si="24"/>
        <v/>
      </c>
      <c r="AN87" s="5" t="str">
        <f t="shared" si="25"/>
        <v/>
      </c>
      <c r="AP87" s="5" t="str">
        <f t="shared" si="26"/>
        <v/>
      </c>
      <c r="AS87" s="5">
        <f t="shared" si="22"/>
        <v>376.335375</v>
      </c>
      <c r="AT87" s="11">
        <f t="shared" si="23"/>
        <v>1.8420094530583905E-2</v>
      </c>
      <c r="AU87" s="5">
        <f t="shared" si="27"/>
        <v>18.420094530583903</v>
      </c>
    </row>
    <row r="88" spans="1:47" x14ac:dyDescent="0.25">
      <c r="A88" s="1" t="s">
        <v>184</v>
      </c>
      <c r="B88" s="1" t="s">
        <v>185</v>
      </c>
      <c r="C88" s="1" t="s">
        <v>186</v>
      </c>
      <c r="D88" s="1" t="s">
        <v>83</v>
      </c>
      <c r="E88" s="1" t="s">
        <v>58</v>
      </c>
      <c r="F88" s="1" t="s">
        <v>68</v>
      </c>
      <c r="G88" s="1" t="s">
        <v>52</v>
      </c>
      <c r="H88" s="1" t="s">
        <v>53</v>
      </c>
      <c r="I88" s="2">
        <v>148.69</v>
      </c>
      <c r="J88" s="2">
        <v>30.02</v>
      </c>
      <c r="K88" s="2">
        <f t="shared" si="20"/>
        <v>30.01</v>
      </c>
      <c r="L88" s="2">
        <f t="shared" si="21"/>
        <v>0</v>
      </c>
      <c r="P88" s="6">
        <v>11.39</v>
      </c>
      <c r="Q88" s="5">
        <v>14769.9825</v>
      </c>
      <c r="R88" s="7">
        <v>17.82</v>
      </c>
      <c r="S88" s="5">
        <v>8860.9950000000008</v>
      </c>
      <c r="T88" s="8">
        <v>0.53</v>
      </c>
      <c r="U88" s="5">
        <v>79.062750000000008</v>
      </c>
      <c r="Z88" s="9">
        <v>0.15</v>
      </c>
      <c r="AA88" s="5">
        <v>8.9606250000000003</v>
      </c>
      <c r="AB88" s="10">
        <v>0.12</v>
      </c>
      <c r="AC88" s="5">
        <v>6.4439999999999991</v>
      </c>
      <c r="AL88" s="5" t="str">
        <f t="shared" si="24"/>
        <v/>
      </c>
      <c r="AN88" s="5" t="str">
        <f t="shared" si="25"/>
        <v/>
      </c>
      <c r="AP88" s="5" t="str">
        <f t="shared" si="26"/>
        <v/>
      </c>
      <c r="AS88" s="5">
        <f t="shared" si="22"/>
        <v>23725.444875000001</v>
      </c>
      <c r="AT88" s="11">
        <f t="shared" si="23"/>
        <v>1.161264569873766</v>
      </c>
      <c r="AU88" s="5">
        <f t="shared" si="27"/>
        <v>1161.264569873766</v>
      </c>
    </row>
    <row r="89" spans="1:47" x14ac:dyDescent="0.25">
      <c r="A89" s="1" t="s">
        <v>184</v>
      </c>
      <c r="B89" s="1" t="s">
        <v>185</v>
      </c>
      <c r="C89" s="1" t="s">
        <v>186</v>
      </c>
      <c r="D89" s="1" t="s">
        <v>83</v>
      </c>
      <c r="E89" s="1" t="s">
        <v>63</v>
      </c>
      <c r="F89" s="1" t="s">
        <v>68</v>
      </c>
      <c r="G89" s="1" t="s">
        <v>52</v>
      </c>
      <c r="H89" s="1" t="s">
        <v>53</v>
      </c>
      <c r="I89" s="2">
        <v>148.69</v>
      </c>
      <c r="J89" s="2">
        <v>35.24</v>
      </c>
      <c r="K89" s="2">
        <f t="shared" si="20"/>
        <v>35.239999999999995</v>
      </c>
      <c r="L89" s="2">
        <f t="shared" si="21"/>
        <v>0</v>
      </c>
      <c r="P89" s="6">
        <v>7.81</v>
      </c>
      <c r="Q89" s="5">
        <v>10127.6175</v>
      </c>
      <c r="R89" s="7">
        <v>26.06</v>
      </c>
      <c r="S89" s="5">
        <v>12958.334999999999</v>
      </c>
      <c r="T89" s="8">
        <v>1.03</v>
      </c>
      <c r="U89" s="5">
        <v>153.65025</v>
      </c>
      <c r="Z89" s="9">
        <v>0.23</v>
      </c>
      <c r="AA89" s="5">
        <v>13.739625</v>
      </c>
      <c r="AB89" s="10">
        <v>0.11</v>
      </c>
      <c r="AC89" s="5">
        <v>5.9069999999999991</v>
      </c>
      <c r="AL89" s="5" t="str">
        <f t="shared" si="24"/>
        <v/>
      </c>
      <c r="AN89" s="5" t="str">
        <f t="shared" si="25"/>
        <v/>
      </c>
      <c r="AP89" s="5" t="str">
        <f t="shared" si="26"/>
        <v/>
      </c>
      <c r="AS89" s="5">
        <f t="shared" si="22"/>
        <v>23259.249374999996</v>
      </c>
      <c r="AT89" s="11">
        <f t="shared" si="23"/>
        <v>1.1384461856606611</v>
      </c>
      <c r="AU89" s="5">
        <f t="shared" si="27"/>
        <v>1138.4461856606611</v>
      </c>
    </row>
    <row r="90" spans="1:47" x14ac:dyDescent="0.25">
      <c r="A90" s="1" t="s">
        <v>184</v>
      </c>
      <c r="B90" s="1" t="s">
        <v>185</v>
      </c>
      <c r="C90" s="1" t="s">
        <v>186</v>
      </c>
      <c r="D90" s="1" t="s">
        <v>83</v>
      </c>
      <c r="E90" s="1" t="s">
        <v>72</v>
      </c>
      <c r="F90" s="1" t="s">
        <v>68</v>
      </c>
      <c r="G90" s="1" t="s">
        <v>52</v>
      </c>
      <c r="H90" s="1" t="s">
        <v>53</v>
      </c>
      <c r="I90" s="2">
        <v>148.69</v>
      </c>
      <c r="J90" s="2">
        <v>36.270000000000003</v>
      </c>
      <c r="K90" s="2">
        <f t="shared" si="20"/>
        <v>36.269999999999996</v>
      </c>
      <c r="L90" s="2">
        <f t="shared" si="21"/>
        <v>0</v>
      </c>
      <c r="P90" s="6">
        <v>7.5</v>
      </c>
      <c r="Q90" s="5">
        <v>9725.625</v>
      </c>
      <c r="R90" s="7">
        <v>23.95</v>
      </c>
      <c r="S90" s="5">
        <v>11909.137500000001</v>
      </c>
      <c r="T90" s="8">
        <v>4.82</v>
      </c>
      <c r="U90" s="5">
        <v>719.02350000000013</v>
      </c>
      <c r="AL90" s="5" t="str">
        <f t="shared" si="24"/>
        <v/>
      </c>
      <c r="AN90" s="5" t="str">
        <f t="shared" si="25"/>
        <v/>
      </c>
      <c r="AP90" s="5" t="str">
        <f t="shared" si="26"/>
        <v/>
      </c>
      <c r="AS90" s="5">
        <f t="shared" si="22"/>
        <v>22353.786</v>
      </c>
      <c r="AT90" s="11">
        <f t="shared" si="23"/>
        <v>1.0941274155703353</v>
      </c>
      <c r="AU90" s="5">
        <f t="shared" si="27"/>
        <v>1094.1274155703354</v>
      </c>
    </row>
    <row r="91" spans="1:47" x14ac:dyDescent="0.25">
      <c r="A91" s="1" t="s">
        <v>184</v>
      </c>
      <c r="B91" s="1" t="s">
        <v>185</v>
      </c>
      <c r="C91" s="1" t="s">
        <v>186</v>
      </c>
      <c r="D91" s="1" t="s">
        <v>83</v>
      </c>
      <c r="E91" s="1" t="s">
        <v>94</v>
      </c>
      <c r="F91" s="1" t="s">
        <v>68</v>
      </c>
      <c r="G91" s="1" t="s">
        <v>52</v>
      </c>
      <c r="H91" s="1" t="s">
        <v>53</v>
      </c>
      <c r="I91" s="2">
        <v>148.69</v>
      </c>
      <c r="J91" s="2">
        <v>44.67</v>
      </c>
      <c r="K91" s="2">
        <f t="shared" si="20"/>
        <v>37.840000000000003</v>
      </c>
      <c r="L91" s="2">
        <f t="shared" si="21"/>
        <v>0</v>
      </c>
      <c r="P91" s="6">
        <v>1.78</v>
      </c>
      <c r="Q91" s="5">
        <v>2308.2150000000001</v>
      </c>
      <c r="R91" s="7">
        <v>33.130000000000003</v>
      </c>
      <c r="S91" s="5">
        <v>16473.892500000002</v>
      </c>
      <c r="T91" s="8">
        <v>2.93</v>
      </c>
      <c r="U91" s="5">
        <v>437.08274999999998</v>
      </c>
      <c r="AL91" s="5" t="str">
        <f t="shared" si="24"/>
        <v/>
      </c>
      <c r="AN91" s="5" t="str">
        <f t="shared" si="25"/>
        <v/>
      </c>
      <c r="AP91" s="5" t="str">
        <f t="shared" si="26"/>
        <v/>
      </c>
      <c r="AS91" s="5">
        <f t="shared" si="22"/>
        <v>19219.190250000003</v>
      </c>
      <c r="AT91" s="11">
        <f t="shared" si="23"/>
        <v>0.94070163137408103</v>
      </c>
      <c r="AU91" s="5">
        <f t="shared" si="27"/>
        <v>940.70163137408099</v>
      </c>
    </row>
    <row r="92" spans="1:47" x14ac:dyDescent="0.25">
      <c r="A92" s="1" t="s">
        <v>187</v>
      </c>
      <c r="B92" s="1" t="s">
        <v>188</v>
      </c>
      <c r="C92" s="1" t="s">
        <v>189</v>
      </c>
      <c r="D92" s="1" t="s">
        <v>83</v>
      </c>
      <c r="E92" s="1" t="s">
        <v>50</v>
      </c>
      <c r="F92" s="1" t="s">
        <v>59</v>
      </c>
      <c r="G92" s="1" t="s">
        <v>52</v>
      </c>
      <c r="H92" s="1" t="s">
        <v>53</v>
      </c>
      <c r="I92" s="2">
        <v>182.4</v>
      </c>
      <c r="J92" s="2">
        <v>22.99</v>
      </c>
      <c r="K92" s="2">
        <f t="shared" si="20"/>
        <v>2.6500000000000004</v>
      </c>
      <c r="L92" s="2">
        <f t="shared" si="21"/>
        <v>0</v>
      </c>
      <c r="R92" s="7">
        <v>1.3</v>
      </c>
      <c r="S92" s="5">
        <v>646.42500000000007</v>
      </c>
      <c r="T92" s="8">
        <v>1.35</v>
      </c>
      <c r="U92" s="5">
        <v>201.38624999999999</v>
      </c>
      <c r="AL92" s="5" t="str">
        <f t="shared" si="24"/>
        <v/>
      </c>
      <c r="AN92" s="5" t="str">
        <f t="shared" si="25"/>
        <v/>
      </c>
      <c r="AP92" s="5" t="str">
        <f t="shared" si="26"/>
        <v/>
      </c>
      <c r="AS92" s="5">
        <f t="shared" si="22"/>
        <v>847.81125000000009</v>
      </c>
      <c r="AT92" s="11">
        <f t="shared" si="23"/>
        <v>4.14969317436409E-2</v>
      </c>
      <c r="AU92" s="5">
        <f t="shared" si="27"/>
        <v>41.4969317436409</v>
      </c>
    </row>
    <row r="93" spans="1:47" x14ac:dyDescent="0.25">
      <c r="A93" s="1" t="s">
        <v>187</v>
      </c>
      <c r="B93" s="1" t="s">
        <v>188</v>
      </c>
      <c r="C93" s="1" t="s">
        <v>189</v>
      </c>
      <c r="D93" s="1" t="s">
        <v>83</v>
      </c>
      <c r="E93" s="1" t="s">
        <v>70</v>
      </c>
      <c r="F93" s="1" t="s">
        <v>59</v>
      </c>
      <c r="G93" s="1" t="s">
        <v>52</v>
      </c>
      <c r="H93" s="1" t="s">
        <v>53</v>
      </c>
      <c r="I93" s="2">
        <v>182.4</v>
      </c>
      <c r="J93" s="2">
        <v>39.369999999999997</v>
      </c>
      <c r="K93" s="2">
        <f t="shared" si="20"/>
        <v>35.450000000000003</v>
      </c>
      <c r="L93" s="2">
        <f t="shared" si="21"/>
        <v>0</v>
      </c>
      <c r="P93" s="6">
        <v>8.14</v>
      </c>
      <c r="Q93" s="5">
        <v>10555.545</v>
      </c>
      <c r="R93" s="7">
        <v>23.89</v>
      </c>
      <c r="S93" s="5">
        <v>11879.3025</v>
      </c>
      <c r="T93" s="8">
        <v>3.42</v>
      </c>
      <c r="U93" s="5">
        <v>510.17849999999999</v>
      </c>
      <c r="AL93" s="5" t="str">
        <f t="shared" si="24"/>
        <v/>
      </c>
      <c r="AN93" s="5" t="str">
        <f t="shared" si="25"/>
        <v/>
      </c>
      <c r="AP93" s="5" t="str">
        <f t="shared" si="26"/>
        <v/>
      </c>
      <c r="AS93" s="5">
        <f t="shared" si="22"/>
        <v>22945.025999999998</v>
      </c>
      <c r="AT93" s="11">
        <f t="shared" si="23"/>
        <v>1.1230662223201988</v>
      </c>
      <c r="AU93" s="5">
        <f t="shared" si="27"/>
        <v>1123.0662223201989</v>
      </c>
    </row>
    <row r="94" spans="1:47" x14ac:dyDescent="0.25">
      <c r="A94" s="1" t="s">
        <v>187</v>
      </c>
      <c r="B94" s="1" t="s">
        <v>188</v>
      </c>
      <c r="C94" s="1" t="s">
        <v>189</v>
      </c>
      <c r="D94" s="1" t="s">
        <v>83</v>
      </c>
      <c r="E94" s="1" t="s">
        <v>71</v>
      </c>
      <c r="F94" s="1" t="s">
        <v>59</v>
      </c>
      <c r="G94" s="1" t="s">
        <v>52</v>
      </c>
      <c r="H94" s="1" t="s">
        <v>53</v>
      </c>
      <c r="I94" s="2">
        <v>182.4</v>
      </c>
      <c r="J94" s="2">
        <v>39.909999999999997</v>
      </c>
      <c r="K94" s="2">
        <f t="shared" si="20"/>
        <v>39.910000000000004</v>
      </c>
      <c r="L94" s="2">
        <f t="shared" si="21"/>
        <v>0</v>
      </c>
      <c r="N94" s="4">
        <v>5.25</v>
      </c>
      <c r="O94" s="5">
        <v>10001.25</v>
      </c>
      <c r="P94" s="6">
        <v>24.39</v>
      </c>
      <c r="Q94" s="5">
        <v>31627.732499999998</v>
      </c>
      <c r="R94" s="7">
        <v>9.6999999999999993</v>
      </c>
      <c r="S94" s="5">
        <v>4823.3249999999989</v>
      </c>
      <c r="T94" s="8">
        <v>0.56999999999999995</v>
      </c>
      <c r="U94" s="5">
        <v>85.029749999999993</v>
      </c>
      <c r="AL94" s="5" t="str">
        <f t="shared" si="24"/>
        <v/>
      </c>
      <c r="AN94" s="5" t="str">
        <f t="shared" si="25"/>
        <v/>
      </c>
      <c r="AP94" s="5" t="str">
        <f t="shared" si="26"/>
        <v/>
      </c>
      <c r="AS94" s="5">
        <f t="shared" si="22"/>
        <v>46537.337249999997</v>
      </c>
      <c r="AT94" s="11">
        <f t="shared" si="23"/>
        <v>2.2778144397046476</v>
      </c>
      <c r="AU94" s="5">
        <f t="shared" si="27"/>
        <v>2277.8144397046476</v>
      </c>
    </row>
    <row r="95" spans="1:47" x14ac:dyDescent="0.25">
      <c r="A95" s="1" t="s">
        <v>187</v>
      </c>
      <c r="B95" s="1" t="s">
        <v>188</v>
      </c>
      <c r="C95" s="1" t="s">
        <v>189</v>
      </c>
      <c r="D95" s="1" t="s">
        <v>83</v>
      </c>
      <c r="E95" s="1" t="s">
        <v>60</v>
      </c>
      <c r="F95" s="1" t="s">
        <v>59</v>
      </c>
      <c r="G95" s="1" t="s">
        <v>52</v>
      </c>
      <c r="H95" s="1" t="s">
        <v>53</v>
      </c>
      <c r="I95" s="2">
        <v>182.4</v>
      </c>
      <c r="J95" s="2">
        <v>37.950000000000003</v>
      </c>
      <c r="K95" s="2">
        <f t="shared" si="20"/>
        <v>37.950000000000003</v>
      </c>
      <c r="L95" s="2">
        <f t="shared" si="21"/>
        <v>0</v>
      </c>
      <c r="P95" s="6">
        <v>17.93</v>
      </c>
      <c r="Q95" s="5">
        <v>23250.727500000001</v>
      </c>
      <c r="R95" s="7">
        <v>18.28</v>
      </c>
      <c r="S95" s="5">
        <v>9089.73</v>
      </c>
      <c r="T95" s="8">
        <v>1.74</v>
      </c>
      <c r="U95" s="5">
        <v>259.56450000000012</v>
      </c>
      <c r="AL95" s="5" t="str">
        <f t="shared" si="24"/>
        <v/>
      </c>
      <c r="AN95" s="5" t="str">
        <f t="shared" si="25"/>
        <v/>
      </c>
      <c r="AP95" s="5" t="str">
        <f t="shared" si="26"/>
        <v/>
      </c>
      <c r="AS95" s="5">
        <f t="shared" si="22"/>
        <v>32600.022000000001</v>
      </c>
      <c r="AT95" s="11">
        <f t="shared" si="23"/>
        <v>1.5956392272161897</v>
      </c>
      <c r="AU95" s="5">
        <f t="shared" si="27"/>
        <v>1595.6392272161897</v>
      </c>
    </row>
    <row r="96" spans="1:47" x14ac:dyDescent="0.25">
      <c r="A96" s="1" t="s">
        <v>190</v>
      </c>
      <c r="B96" s="1" t="s">
        <v>119</v>
      </c>
      <c r="C96" s="1" t="s">
        <v>120</v>
      </c>
      <c r="D96" s="1" t="s">
        <v>78</v>
      </c>
      <c r="E96" s="1" t="s">
        <v>62</v>
      </c>
      <c r="F96" s="1" t="s">
        <v>59</v>
      </c>
      <c r="G96" s="1" t="s">
        <v>52</v>
      </c>
      <c r="H96" s="1" t="s">
        <v>53</v>
      </c>
      <c r="I96" s="2">
        <v>80</v>
      </c>
      <c r="J96" s="2">
        <v>39.22</v>
      </c>
      <c r="K96" s="2">
        <f t="shared" si="20"/>
        <v>39.22</v>
      </c>
      <c r="L96" s="2">
        <f t="shared" si="21"/>
        <v>0</v>
      </c>
      <c r="P96" s="6">
        <v>3.07</v>
      </c>
      <c r="Q96" s="5">
        <v>3981.0225</v>
      </c>
      <c r="R96" s="7">
        <v>14.85</v>
      </c>
      <c r="S96" s="5">
        <v>7321.5090000000009</v>
      </c>
      <c r="T96" s="8">
        <v>4.66</v>
      </c>
      <c r="U96" s="5">
        <v>695.15550000000007</v>
      </c>
      <c r="Z96" s="9">
        <v>8.89</v>
      </c>
      <c r="AA96" s="5">
        <v>530.21013750000009</v>
      </c>
      <c r="AB96" s="10">
        <v>7.75</v>
      </c>
      <c r="AC96" s="5">
        <v>446.15750000000003</v>
      </c>
      <c r="AL96" s="5" t="str">
        <f t="shared" si="24"/>
        <v/>
      </c>
      <c r="AN96" s="5" t="str">
        <f t="shared" si="25"/>
        <v/>
      </c>
      <c r="AP96" s="5" t="str">
        <f t="shared" si="26"/>
        <v/>
      </c>
      <c r="AS96" s="5">
        <f t="shared" si="22"/>
        <v>12974.054637500001</v>
      </c>
      <c r="AT96" s="11">
        <f t="shared" si="23"/>
        <v>0.63502750138147523</v>
      </c>
      <c r="AU96" s="5">
        <f t="shared" si="27"/>
        <v>635.02750138147519</v>
      </c>
    </row>
    <row r="97" spans="1:47" x14ac:dyDescent="0.25">
      <c r="A97" s="1" t="s">
        <v>190</v>
      </c>
      <c r="B97" s="1" t="s">
        <v>119</v>
      </c>
      <c r="C97" s="1" t="s">
        <v>120</v>
      </c>
      <c r="D97" s="1" t="s">
        <v>78</v>
      </c>
      <c r="E97" s="1" t="s">
        <v>98</v>
      </c>
      <c r="F97" s="1" t="s">
        <v>59</v>
      </c>
      <c r="G97" s="1" t="s">
        <v>52</v>
      </c>
      <c r="H97" s="1" t="s">
        <v>53</v>
      </c>
      <c r="I97" s="2">
        <v>80</v>
      </c>
      <c r="J97" s="2">
        <v>40.61</v>
      </c>
      <c r="K97" s="2">
        <f t="shared" si="20"/>
        <v>40</v>
      </c>
      <c r="L97" s="2">
        <f t="shared" si="21"/>
        <v>0</v>
      </c>
      <c r="P97" s="6">
        <v>7.18</v>
      </c>
      <c r="Q97" s="5">
        <v>9310.6649999999991</v>
      </c>
      <c r="R97" s="7">
        <v>32.82</v>
      </c>
      <c r="S97" s="5">
        <v>15826.473</v>
      </c>
      <c r="AL97" s="5" t="str">
        <f t="shared" si="24"/>
        <v/>
      </c>
      <c r="AN97" s="5" t="str">
        <f t="shared" si="25"/>
        <v/>
      </c>
      <c r="AP97" s="5" t="str">
        <f t="shared" si="26"/>
        <v/>
      </c>
      <c r="AS97" s="5">
        <f t="shared" si="22"/>
        <v>25137.137999999999</v>
      </c>
      <c r="AT97" s="11">
        <f t="shared" si="23"/>
        <v>1.2303612387975293</v>
      </c>
      <c r="AU97" s="5">
        <f t="shared" si="27"/>
        <v>1230.3612387975293</v>
      </c>
    </row>
    <row r="98" spans="1:47" x14ac:dyDescent="0.25">
      <c r="A98" s="1" t="s">
        <v>191</v>
      </c>
      <c r="B98" s="1" t="s">
        <v>192</v>
      </c>
      <c r="C98" s="1" t="s">
        <v>193</v>
      </c>
      <c r="D98" s="1" t="s">
        <v>93</v>
      </c>
      <c r="E98" s="1" t="s">
        <v>73</v>
      </c>
      <c r="F98" s="1" t="s">
        <v>59</v>
      </c>
      <c r="G98" s="1" t="s">
        <v>52</v>
      </c>
      <c r="H98" s="1" t="s">
        <v>53</v>
      </c>
      <c r="I98" s="2">
        <v>200</v>
      </c>
      <c r="J98" s="2">
        <v>38.97</v>
      </c>
      <c r="K98" s="2">
        <f t="shared" ref="K98:K112" si="28">SUM(N98,P98,R98,T98,V98,X98,Z98,AB98,AE98,AG98,AI98)</f>
        <v>15.41</v>
      </c>
      <c r="L98" s="2">
        <f t="shared" ref="L98:L112" si="29">SUM(M98,AD98,AK98,AM98,AO98,AQ98,AR98)</f>
        <v>0</v>
      </c>
      <c r="R98" s="7">
        <v>7.64</v>
      </c>
      <c r="S98" s="5">
        <v>3419.0909999999999</v>
      </c>
      <c r="T98" s="8">
        <v>7.77</v>
      </c>
      <c r="U98" s="5">
        <v>1043.180775</v>
      </c>
      <c r="AL98" s="5" t="str">
        <f t="shared" si="24"/>
        <v/>
      </c>
      <c r="AN98" s="5" t="str">
        <f t="shared" si="25"/>
        <v/>
      </c>
      <c r="AP98" s="5" t="str">
        <f t="shared" si="26"/>
        <v/>
      </c>
      <c r="AS98" s="5">
        <f t="shared" ref="AS98:AS112" si="30">SUM(O98,Q98,S98,U98,W98,Y98,AA98,AC98,AF98,AH98,AJ98)</f>
        <v>4462.2717750000002</v>
      </c>
      <c r="AT98" s="11">
        <f t="shared" si="23"/>
        <v>0.21841015587933085</v>
      </c>
      <c r="AU98" s="5">
        <f t="shared" si="27"/>
        <v>218.41015587933083</v>
      </c>
    </row>
    <row r="99" spans="1:47" x14ac:dyDescent="0.25">
      <c r="A99" s="1" t="s">
        <v>191</v>
      </c>
      <c r="B99" s="1" t="s">
        <v>192</v>
      </c>
      <c r="C99" s="1" t="s">
        <v>193</v>
      </c>
      <c r="D99" s="1" t="s">
        <v>93</v>
      </c>
      <c r="E99" s="1" t="s">
        <v>88</v>
      </c>
      <c r="F99" s="1" t="s">
        <v>59</v>
      </c>
      <c r="G99" s="1" t="s">
        <v>52</v>
      </c>
      <c r="H99" s="1" t="s">
        <v>53</v>
      </c>
      <c r="I99" s="2">
        <v>200</v>
      </c>
      <c r="J99" s="2">
        <v>40.770000000000003</v>
      </c>
      <c r="K99" s="2">
        <f t="shared" si="28"/>
        <v>15.96</v>
      </c>
      <c r="L99" s="2">
        <f t="shared" si="29"/>
        <v>0</v>
      </c>
      <c r="R99" s="7">
        <v>10.77</v>
      </c>
      <c r="S99" s="5">
        <v>5220.6277499999997</v>
      </c>
      <c r="T99" s="8">
        <v>5.19</v>
      </c>
      <c r="U99" s="5">
        <v>763.77600000000007</v>
      </c>
      <c r="AL99" s="5" t="str">
        <f t="shared" si="24"/>
        <v/>
      </c>
      <c r="AN99" s="5" t="str">
        <f t="shared" si="25"/>
        <v/>
      </c>
      <c r="AP99" s="5" t="str">
        <f t="shared" si="26"/>
        <v/>
      </c>
      <c r="AS99" s="5">
        <f t="shared" si="30"/>
        <v>5984.4037499999995</v>
      </c>
      <c r="AT99" s="11">
        <f t="shared" ref="AT99:AT130" si="31">(AS99/$AS$124)*100</f>
        <v>0.2929123598444095</v>
      </c>
      <c r="AU99" s="5">
        <f t="shared" si="27"/>
        <v>292.91235984440954</v>
      </c>
    </row>
    <row r="100" spans="1:47" x14ac:dyDescent="0.25">
      <c r="A100" s="1" t="s">
        <v>191</v>
      </c>
      <c r="B100" s="1" t="s">
        <v>192</v>
      </c>
      <c r="C100" s="1" t="s">
        <v>193</v>
      </c>
      <c r="D100" s="1" t="s">
        <v>93</v>
      </c>
      <c r="E100" s="1" t="s">
        <v>89</v>
      </c>
      <c r="F100" s="1" t="s">
        <v>59</v>
      </c>
      <c r="G100" s="1" t="s">
        <v>52</v>
      </c>
      <c r="H100" s="1" t="s">
        <v>53</v>
      </c>
      <c r="I100" s="2">
        <v>200</v>
      </c>
      <c r="J100" s="2">
        <v>40.47</v>
      </c>
      <c r="K100" s="2">
        <f t="shared" si="28"/>
        <v>33.89</v>
      </c>
      <c r="L100" s="2">
        <f t="shared" si="29"/>
        <v>0</v>
      </c>
      <c r="P100" s="6">
        <v>3.31</v>
      </c>
      <c r="Q100" s="5">
        <v>4292.2425000000003</v>
      </c>
      <c r="R100" s="7">
        <v>23.5</v>
      </c>
      <c r="S100" s="5">
        <v>11685.375</v>
      </c>
      <c r="T100" s="8">
        <v>7.08</v>
      </c>
      <c r="U100" s="5">
        <v>1056.1590000000001</v>
      </c>
      <c r="AL100" s="5" t="str">
        <f t="shared" si="24"/>
        <v/>
      </c>
      <c r="AN100" s="5" t="str">
        <f t="shared" si="25"/>
        <v/>
      </c>
      <c r="AP100" s="5" t="str">
        <f t="shared" si="26"/>
        <v/>
      </c>
      <c r="AS100" s="5">
        <f t="shared" si="30"/>
        <v>17033.7765</v>
      </c>
      <c r="AT100" s="11">
        <f t="shared" si="31"/>
        <v>0.83373446714340527</v>
      </c>
      <c r="AU100" s="5">
        <f t="shared" si="27"/>
        <v>833.73446714340525</v>
      </c>
    </row>
    <row r="101" spans="1:47" x14ac:dyDescent="0.25">
      <c r="A101" s="1" t="s">
        <v>194</v>
      </c>
      <c r="B101" s="1" t="s">
        <v>195</v>
      </c>
      <c r="C101" s="1" t="s">
        <v>189</v>
      </c>
      <c r="D101" s="1" t="s">
        <v>114</v>
      </c>
      <c r="E101" s="1" t="s">
        <v>63</v>
      </c>
      <c r="F101" s="1" t="s">
        <v>59</v>
      </c>
      <c r="G101" s="1" t="s">
        <v>52</v>
      </c>
      <c r="H101" s="1" t="s">
        <v>53</v>
      </c>
      <c r="I101" s="2">
        <v>40</v>
      </c>
      <c r="J101" s="2">
        <v>39.28</v>
      </c>
      <c r="K101" s="2">
        <f t="shared" si="28"/>
        <v>39.29</v>
      </c>
      <c r="L101" s="2">
        <f t="shared" si="29"/>
        <v>0</v>
      </c>
      <c r="R101" s="7">
        <v>34.64</v>
      </c>
      <c r="S101" s="5">
        <v>16136.093999999999</v>
      </c>
      <c r="T101" s="8">
        <v>3.97</v>
      </c>
      <c r="U101" s="5">
        <v>690.92887500000006</v>
      </c>
      <c r="Z101" s="9">
        <v>0.42</v>
      </c>
      <c r="AA101" s="5">
        <v>26.403974999999999</v>
      </c>
      <c r="AB101" s="10">
        <v>0.26</v>
      </c>
      <c r="AC101" s="5">
        <v>16.145800000000001</v>
      </c>
      <c r="AL101" s="5" t="str">
        <f t="shared" si="24"/>
        <v/>
      </c>
      <c r="AN101" s="5" t="str">
        <f t="shared" si="25"/>
        <v/>
      </c>
      <c r="AP101" s="5" t="str">
        <f t="shared" si="26"/>
        <v/>
      </c>
      <c r="AS101" s="5">
        <f t="shared" si="30"/>
        <v>16869.572649999998</v>
      </c>
      <c r="AT101" s="11">
        <f t="shared" si="31"/>
        <v>0.82569735280280998</v>
      </c>
      <c r="AU101" s="5">
        <f t="shared" si="27"/>
        <v>825.69735280280997</v>
      </c>
    </row>
    <row r="102" spans="1:47" x14ac:dyDescent="0.25">
      <c r="A102" s="1" t="s">
        <v>196</v>
      </c>
      <c r="B102" s="1" t="s">
        <v>163</v>
      </c>
      <c r="C102" s="1" t="s">
        <v>164</v>
      </c>
      <c r="D102" s="1" t="s">
        <v>83</v>
      </c>
      <c r="E102" s="1" t="s">
        <v>94</v>
      </c>
      <c r="F102" s="1" t="s">
        <v>59</v>
      </c>
      <c r="G102" s="1" t="s">
        <v>52</v>
      </c>
      <c r="H102" s="1" t="s">
        <v>53</v>
      </c>
      <c r="I102" s="2">
        <v>40</v>
      </c>
      <c r="J102" s="2">
        <v>40</v>
      </c>
      <c r="K102" s="2">
        <f t="shared" si="28"/>
        <v>40</v>
      </c>
      <c r="L102" s="2">
        <f t="shared" si="29"/>
        <v>0</v>
      </c>
      <c r="R102" s="7">
        <v>37.979999999999997</v>
      </c>
      <c r="S102" s="5">
        <v>17595.19125</v>
      </c>
      <c r="T102" s="8">
        <v>2.02</v>
      </c>
      <c r="U102" s="5">
        <v>273.13942500000002</v>
      </c>
      <c r="AL102" s="5" t="str">
        <f t="shared" si="24"/>
        <v/>
      </c>
      <c r="AN102" s="5" t="str">
        <f t="shared" si="25"/>
        <v/>
      </c>
      <c r="AP102" s="5" t="str">
        <f t="shared" si="26"/>
        <v/>
      </c>
      <c r="AS102" s="5">
        <f t="shared" si="30"/>
        <v>17868.330675000001</v>
      </c>
      <c r="AT102" s="11">
        <f t="shared" si="31"/>
        <v>0.87458251868358672</v>
      </c>
      <c r="AU102" s="5">
        <f t="shared" si="27"/>
        <v>874.58251868358661</v>
      </c>
    </row>
    <row r="103" spans="1:47" x14ac:dyDescent="0.25">
      <c r="A103" s="1" t="s">
        <v>197</v>
      </c>
      <c r="B103" s="1" t="s">
        <v>163</v>
      </c>
      <c r="C103" s="1" t="s">
        <v>164</v>
      </c>
      <c r="D103" s="1" t="s">
        <v>83</v>
      </c>
      <c r="E103" s="1" t="s">
        <v>72</v>
      </c>
      <c r="F103" s="1" t="s">
        <v>59</v>
      </c>
      <c r="G103" s="1" t="s">
        <v>52</v>
      </c>
      <c r="H103" s="1" t="s">
        <v>53</v>
      </c>
      <c r="I103" s="2">
        <v>40</v>
      </c>
      <c r="J103" s="2">
        <v>38.450000000000003</v>
      </c>
      <c r="K103" s="2">
        <f t="shared" si="28"/>
        <v>38.44</v>
      </c>
      <c r="L103" s="2">
        <f t="shared" si="29"/>
        <v>0</v>
      </c>
      <c r="P103" s="6">
        <v>0.05</v>
      </c>
      <c r="Q103" s="5">
        <v>58.353750000000012</v>
      </c>
      <c r="R103" s="7">
        <v>37.380000000000003</v>
      </c>
      <c r="S103" s="5">
        <v>16728.484499999999</v>
      </c>
      <c r="T103" s="8">
        <v>1.01</v>
      </c>
      <c r="U103" s="5">
        <v>135.600075</v>
      </c>
      <c r="AL103" s="5" t="str">
        <f t="shared" si="24"/>
        <v/>
      </c>
      <c r="AN103" s="5" t="str">
        <f t="shared" si="25"/>
        <v/>
      </c>
      <c r="AP103" s="5" t="str">
        <f t="shared" si="26"/>
        <v/>
      </c>
      <c r="AS103" s="5">
        <f t="shared" si="30"/>
        <v>16922.438324999996</v>
      </c>
      <c r="AT103" s="11">
        <f t="shared" si="31"/>
        <v>0.82828491378062941</v>
      </c>
      <c r="AU103" s="5">
        <f t="shared" si="27"/>
        <v>828.28491378062938</v>
      </c>
    </row>
    <row r="104" spans="1:47" x14ac:dyDescent="0.25">
      <c r="A104" s="1" t="s">
        <v>198</v>
      </c>
      <c r="B104" s="1" t="s">
        <v>195</v>
      </c>
      <c r="C104" s="1" t="s">
        <v>189</v>
      </c>
      <c r="D104" s="1" t="s">
        <v>114</v>
      </c>
      <c r="E104" s="1" t="s">
        <v>58</v>
      </c>
      <c r="F104" s="1" t="s">
        <v>59</v>
      </c>
      <c r="G104" s="1" t="s">
        <v>52</v>
      </c>
      <c r="H104" s="1" t="s">
        <v>53</v>
      </c>
      <c r="I104" s="2">
        <v>40</v>
      </c>
      <c r="J104" s="2">
        <v>37.450000000000003</v>
      </c>
      <c r="K104" s="2">
        <f t="shared" si="28"/>
        <v>37.46</v>
      </c>
      <c r="L104" s="2">
        <f t="shared" si="29"/>
        <v>0</v>
      </c>
      <c r="N104" s="4">
        <v>7.89</v>
      </c>
      <c r="O104" s="5">
        <v>13527.405000000001</v>
      </c>
      <c r="P104" s="6">
        <v>12.7</v>
      </c>
      <c r="Q104" s="5">
        <v>14821.852500000001</v>
      </c>
      <c r="R104" s="7">
        <v>16.87</v>
      </c>
      <c r="S104" s="5">
        <v>7549.7467500000012</v>
      </c>
      <c r="AL104" s="5" t="str">
        <f t="shared" si="24"/>
        <v/>
      </c>
      <c r="AN104" s="5" t="str">
        <f t="shared" si="25"/>
        <v/>
      </c>
      <c r="AP104" s="5" t="str">
        <f t="shared" si="26"/>
        <v/>
      </c>
      <c r="AS104" s="5">
        <f t="shared" si="30"/>
        <v>35899.004249999998</v>
      </c>
      <c r="AT104" s="11">
        <f t="shared" si="31"/>
        <v>1.7571110657318176</v>
      </c>
      <c r="AU104" s="5">
        <f t="shared" si="27"/>
        <v>1757.1110657318177</v>
      </c>
    </row>
    <row r="105" spans="1:47" x14ac:dyDescent="0.25">
      <c r="A105" s="1" t="s">
        <v>199</v>
      </c>
      <c r="B105" s="1" t="s">
        <v>200</v>
      </c>
      <c r="C105" s="1" t="s">
        <v>201</v>
      </c>
      <c r="D105" s="1" t="s">
        <v>202</v>
      </c>
      <c r="E105" s="1" t="s">
        <v>71</v>
      </c>
      <c r="F105" s="1" t="s">
        <v>61</v>
      </c>
      <c r="G105" s="1" t="s">
        <v>52</v>
      </c>
      <c r="H105" s="1" t="s">
        <v>53</v>
      </c>
      <c r="I105" s="2">
        <v>160</v>
      </c>
      <c r="J105" s="2">
        <v>38.659999999999997</v>
      </c>
      <c r="K105" s="2">
        <f t="shared" si="28"/>
        <v>34.15</v>
      </c>
      <c r="L105" s="2">
        <f t="shared" si="29"/>
        <v>0</v>
      </c>
      <c r="R105" s="7">
        <v>21.3</v>
      </c>
      <c r="S105" s="5">
        <v>7279.0770000000002</v>
      </c>
      <c r="T105" s="8">
        <v>12.85</v>
      </c>
      <c r="U105" s="5">
        <v>1307.8669500000001</v>
      </c>
      <c r="AL105" s="5" t="str">
        <f t="shared" si="24"/>
        <v/>
      </c>
      <c r="AN105" s="5" t="str">
        <f t="shared" si="25"/>
        <v/>
      </c>
      <c r="AP105" s="5" t="str">
        <f t="shared" si="26"/>
        <v/>
      </c>
      <c r="AS105" s="5">
        <f t="shared" si="30"/>
        <v>8586.9439500000008</v>
      </c>
      <c r="AT105" s="11">
        <f t="shared" si="31"/>
        <v>0.42029617674879899</v>
      </c>
      <c r="AU105" s="5">
        <f t="shared" si="27"/>
        <v>420.29617674879898</v>
      </c>
    </row>
    <row r="106" spans="1:47" x14ac:dyDescent="0.25">
      <c r="A106" s="1" t="s">
        <v>199</v>
      </c>
      <c r="B106" s="1" t="s">
        <v>200</v>
      </c>
      <c r="C106" s="1" t="s">
        <v>201</v>
      </c>
      <c r="D106" s="1" t="s">
        <v>202</v>
      </c>
      <c r="E106" s="1" t="s">
        <v>98</v>
      </c>
      <c r="F106" s="1" t="s">
        <v>61</v>
      </c>
      <c r="G106" s="1" t="s">
        <v>52</v>
      </c>
      <c r="H106" s="1" t="s">
        <v>53</v>
      </c>
      <c r="I106" s="2">
        <v>160</v>
      </c>
      <c r="J106" s="2">
        <v>40.67</v>
      </c>
      <c r="K106" s="2">
        <f t="shared" si="28"/>
        <v>12.28</v>
      </c>
      <c r="L106" s="2">
        <f t="shared" si="29"/>
        <v>0</v>
      </c>
      <c r="R106" s="7">
        <v>8.6</v>
      </c>
      <c r="S106" s="5">
        <v>2850.9</v>
      </c>
      <c r="T106" s="8">
        <v>3.68</v>
      </c>
      <c r="U106" s="5">
        <v>365.976</v>
      </c>
      <c r="AL106" s="5" t="str">
        <f t="shared" si="24"/>
        <v/>
      </c>
      <c r="AN106" s="5" t="str">
        <f t="shared" si="25"/>
        <v/>
      </c>
      <c r="AP106" s="5" t="str">
        <f t="shared" si="26"/>
        <v/>
      </c>
      <c r="AS106" s="5">
        <f t="shared" si="30"/>
        <v>3216.8760000000002</v>
      </c>
      <c r="AT106" s="11">
        <f t="shared" si="31"/>
        <v>0.15745306965407285</v>
      </c>
      <c r="AU106" s="5">
        <f t="shared" si="27"/>
        <v>157.45306965407286</v>
      </c>
    </row>
    <row r="107" spans="1:47" x14ac:dyDescent="0.25">
      <c r="A107" s="1" t="s">
        <v>199</v>
      </c>
      <c r="B107" s="1" t="s">
        <v>200</v>
      </c>
      <c r="C107" s="1" t="s">
        <v>201</v>
      </c>
      <c r="D107" s="1" t="s">
        <v>202</v>
      </c>
      <c r="E107" s="1" t="s">
        <v>60</v>
      </c>
      <c r="F107" s="1" t="s">
        <v>61</v>
      </c>
      <c r="G107" s="1" t="s">
        <v>52</v>
      </c>
      <c r="H107" s="1" t="s">
        <v>53</v>
      </c>
      <c r="I107" s="2">
        <v>160</v>
      </c>
      <c r="J107" s="2">
        <v>37.53</v>
      </c>
      <c r="K107" s="2">
        <f t="shared" si="28"/>
        <v>37.53</v>
      </c>
      <c r="L107" s="2">
        <f t="shared" si="29"/>
        <v>0</v>
      </c>
      <c r="P107" s="6">
        <v>27.48</v>
      </c>
      <c r="Q107" s="5">
        <v>23756.46</v>
      </c>
      <c r="R107" s="7">
        <v>9.94</v>
      </c>
      <c r="S107" s="5">
        <v>3295.11</v>
      </c>
      <c r="T107" s="8">
        <v>0.11</v>
      </c>
      <c r="U107" s="5">
        <v>10.939500000000001</v>
      </c>
      <c r="AL107" s="5" t="str">
        <f t="shared" ref="AL107:AL118" si="32">IF(AK107&gt;0,AK107*$AL$1,"")</f>
        <v/>
      </c>
      <c r="AN107" s="5" t="str">
        <f t="shared" ref="AN107:AN118" si="33">IF(AM107&gt;0,AM107*$AN$1,"")</f>
        <v/>
      </c>
      <c r="AP107" s="5" t="str">
        <f t="shared" ref="AP107:AP118" si="34">IF(AO107&gt;0,AO107*$AP$1,"")</f>
        <v/>
      </c>
      <c r="AS107" s="5">
        <f t="shared" si="30"/>
        <v>27062.5095</v>
      </c>
      <c r="AT107" s="11">
        <f t="shared" si="31"/>
        <v>1.3246003866227696</v>
      </c>
      <c r="AU107" s="5">
        <f t="shared" ref="AU107:AU118" si="35">(AT107/100)*$AU$1</f>
        <v>1324.6003866227697</v>
      </c>
    </row>
    <row r="108" spans="1:47" x14ac:dyDescent="0.25">
      <c r="A108" s="1" t="s">
        <v>199</v>
      </c>
      <c r="B108" s="1" t="s">
        <v>200</v>
      </c>
      <c r="C108" s="1" t="s">
        <v>201</v>
      </c>
      <c r="D108" s="1" t="s">
        <v>202</v>
      </c>
      <c r="E108" s="1" t="s">
        <v>62</v>
      </c>
      <c r="F108" s="1" t="s">
        <v>61</v>
      </c>
      <c r="G108" s="1" t="s">
        <v>52</v>
      </c>
      <c r="H108" s="1" t="s">
        <v>53</v>
      </c>
      <c r="I108" s="2">
        <v>160</v>
      </c>
      <c r="J108" s="2">
        <v>38.32</v>
      </c>
      <c r="K108" s="2">
        <f t="shared" si="28"/>
        <v>38.33</v>
      </c>
      <c r="L108" s="2">
        <f t="shared" si="29"/>
        <v>0</v>
      </c>
      <c r="P108" s="6">
        <v>8.33</v>
      </c>
      <c r="Q108" s="5">
        <v>7201.2849999999999</v>
      </c>
      <c r="R108" s="7">
        <v>25.41</v>
      </c>
      <c r="S108" s="5">
        <v>8423.4150000000009</v>
      </c>
      <c r="T108" s="8">
        <v>4.51</v>
      </c>
      <c r="U108" s="5">
        <v>448.51949999999999</v>
      </c>
      <c r="Z108" s="9">
        <v>0.08</v>
      </c>
      <c r="AA108" s="5">
        <v>3.1859999999999999</v>
      </c>
      <c r="AL108" s="5" t="str">
        <f t="shared" si="32"/>
        <v/>
      </c>
      <c r="AN108" s="5" t="str">
        <f t="shared" si="33"/>
        <v/>
      </c>
      <c r="AP108" s="5" t="str">
        <f t="shared" si="34"/>
        <v/>
      </c>
      <c r="AS108" s="5">
        <f t="shared" si="30"/>
        <v>16076.405500000001</v>
      </c>
      <c r="AT108" s="11">
        <f t="shared" si="31"/>
        <v>0.78687502874795912</v>
      </c>
      <c r="AU108" s="5">
        <f t="shared" si="35"/>
        <v>786.87502874795916</v>
      </c>
    </row>
    <row r="109" spans="1:47" x14ac:dyDescent="0.25">
      <c r="A109" s="1" t="s">
        <v>203</v>
      </c>
      <c r="B109" s="1" t="s">
        <v>204</v>
      </c>
      <c r="C109" s="1" t="s">
        <v>103</v>
      </c>
      <c r="D109" s="1" t="s">
        <v>110</v>
      </c>
      <c r="E109" s="1" t="s">
        <v>63</v>
      </c>
      <c r="F109" s="1" t="s">
        <v>61</v>
      </c>
      <c r="G109" s="1" t="s">
        <v>52</v>
      </c>
      <c r="H109" s="1" t="s">
        <v>53</v>
      </c>
      <c r="I109" s="2">
        <v>140.32</v>
      </c>
      <c r="J109" s="2">
        <v>37.21</v>
      </c>
      <c r="K109" s="2">
        <f t="shared" si="28"/>
        <v>21.88</v>
      </c>
      <c r="L109" s="2">
        <f t="shared" si="29"/>
        <v>0</v>
      </c>
      <c r="R109" s="7">
        <v>6.86</v>
      </c>
      <c r="S109" s="5">
        <v>2274.09</v>
      </c>
      <c r="T109" s="8">
        <v>1.81</v>
      </c>
      <c r="U109" s="5">
        <v>180.00450000000001</v>
      </c>
      <c r="Z109" s="9">
        <v>10.91</v>
      </c>
      <c r="AA109" s="5">
        <v>434.49074999999999</v>
      </c>
      <c r="AB109" s="10">
        <v>2.2999999999999998</v>
      </c>
      <c r="AC109" s="5">
        <v>82.339999999999989</v>
      </c>
      <c r="AL109" s="5" t="str">
        <f t="shared" si="32"/>
        <v/>
      </c>
      <c r="AN109" s="5" t="str">
        <f t="shared" si="33"/>
        <v/>
      </c>
      <c r="AP109" s="5" t="str">
        <f t="shared" si="34"/>
        <v/>
      </c>
      <c r="AS109" s="5">
        <f t="shared" si="30"/>
        <v>2970.9252500000002</v>
      </c>
      <c r="AT109" s="11">
        <f t="shared" si="31"/>
        <v>0.14541477518104329</v>
      </c>
      <c r="AU109" s="5">
        <f t="shared" si="35"/>
        <v>145.4147751810433</v>
      </c>
    </row>
    <row r="110" spans="1:47" x14ac:dyDescent="0.25">
      <c r="A110" s="1" t="s">
        <v>203</v>
      </c>
      <c r="B110" s="1" t="s">
        <v>204</v>
      </c>
      <c r="C110" s="1" t="s">
        <v>103</v>
      </c>
      <c r="D110" s="1" t="s">
        <v>110</v>
      </c>
      <c r="E110" s="1" t="s">
        <v>94</v>
      </c>
      <c r="F110" s="1" t="s">
        <v>61</v>
      </c>
      <c r="G110" s="1" t="s">
        <v>52</v>
      </c>
      <c r="H110" s="1" t="s">
        <v>53</v>
      </c>
      <c r="I110" s="2">
        <v>140.32</v>
      </c>
      <c r="J110" s="2">
        <v>39.979999999999997</v>
      </c>
      <c r="K110" s="2">
        <f t="shared" si="28"/>
        <v>2.5100000000000002</v>
      </c>
      <c r="L110" s="2">
        <f t="shared" si="29"/>
        <v>0</v>
      </c>
      <c r="R110" s="7">
        <v>0.91</v>
      </c>
      <c r="S110" s="5">
        <v>301.66500000000002</v>
      </c>
      <c r="T110" s="8">
        <v>1.6</v>
      </c>
      <c r="U110" s="5">
        <v>159.12</v>
      </c>
      <c r="AL110" s="5" t="str">
        <f t="shared" si="32"/>
        <v/>
      </c>
      <c r="AN110" s="5" t="str">
        <f t="shared" si="33"/>
        <v/>
      </c>
      <c r="AP110" s="5" t="str">
        <f t="shared" si="34"/>
        <v/>
      </c>
      <c r="AS110" s="5">
        <f t="shared" si="30"/>
        <v>460.78500000000003</v>
      </c>
      <c r="AT110" s="11">
        <f t="shared" si="31"/>
        <v>2.2553562120688504E-2</v>
      </c>
      <c r="AU110" s="5">
        <f t="shared" si="35"/>
        <v>22.553562120688504</v>
      </c>
    </row>
    <row r="111" spans="1:47" x14ac:dyDescent="0.25">
      <c r="A111" s="1" t="s">
        <v>203</v>
      </c>
      <c r="B111" s="1" t="s">
        <v>204</v>
      </c>
      <c r="C111" s="1" t="s">
        <v>103</v>
      </c>
      <c r="D111" s="1" t="s">
        <v>110</v>
      </c>
      <c r="E111" s="1" t="s">
        <v>58</v>
      </c>
      <c r="F111" s="1" t="s">
        <v>61</v>
      </c>
      <c r="G111" s="1" t="s">
        <v>52</v>
      </c>
      <c r="H111" s="1" t="s">
        <v>53</v>
      </c>
      <c r="I111" s="2">
        <v>140.32</v>
      </c>
      <c r="J111" s="2">
        <v>32.89</v>
      </c>
      <c r="K111" s="2">
        <f t="shared" si="28"/>
        <v>3.98</v>
      </c>
      <c r="L111" s="2">
        <f t="shared" si="29"/>
        <v>0</v>
      </c>
      <c r="R111" s="7">
        <v>3.65</v>
      </c>
      <c r="S111" s="5">
        <v>1209.9749999999999</v>
      </c>
      <c r="T111" s="8">
        <v>0.33</v>
      </c>
      <c r="U111" s="5">
        <v>32.8185</v>
      </c>
      <c r="AL111" s="5" t="str">
        <f t="shared" si="32"/>
        <v/>
      </c>
      <c r="AN111" s="5" t="str">
        <f t="shared" si="33"/>
        <v/>
      </c>
      <c r="AP111" s="5" t="str">
        <f t="shared" si="34"/>
        <v/>
      </c>
      <c r="AS111" s="5">
        <f t="shared" si="30"/>
        <v>1242.7935</v>
      </c>
      <c r="AT111" s="11">
        <f t="shared" si="31"/>
        <v>6.0829715388821003E-2</v>
      </c>
      <c r="AU111" s="5">
        <f t="shared" si="35"/>
        <v>60.829715388821008</v>
      </c>
    </row>
    <row r="112" spans="1:47" x14ac:dyDescent="0.25">
      <c r="A112" s="1" t="s">
        <v>205</v>
      </c>
      <c r="B112" s="1" t="s">
        <v>206</v>
      </c>
      <c r="C112" s="1" t="s">
        <v>207</v>
      </c>
      <c r="D112" s="1" t="s">
        <v>78</v>
      </c>
      <c r="E112" s="1" t="s">
        <v>70</v>
      </c>
      <c r="F112" s="1" t="s">
        <v>61</v>
      </c>
      <c r="G112" s="1" t="s">
        <v>52</v>
      </c>
      <c r="H112" s="1" t="s">
        <v>53</v>
      </c>
      <c r="I112" s="2">
        <v>160</v>
      </c>
      <c r="J112" s="2">
        <v>38.96</v>
      </c>
      <c r="K112" s="2">
        <f t="shared" si="28"/>
        <v>3.6799999999999997</v>
      </c>
      <c r="L112" s="2">
        <f t="shared" si="29"/>
        <v>0</v>
      </c>
      <c r="R112" s="7">
        <v>0.11</v>
      </c>
      <c r="S112" s="5">
        <v>49.227750000000007</v>
      </c>
      <c r="T112" s="8">
        <v>3.57</v>
      </c>
      <c r="U112" s="5">
        <v>479.29927500000008</v>
      </c>
      <c r="AL112" s="5" t="str">
        <f t="shared" si="32"/>
        <v/>
      </c>
      <c r="AN112" s="5" t="str">
        <f t="shared" si="33"/>
        <v/>
      </c>
      <c r="AP112" s="5" t="str">
        <f t="shared" si="34"/>
        <v/>
      </c>
      <c r="AS112" s="5">
        <f t="shared" si="30"/>
        <v>528.52702500000009</v>
      </c>
      <c r="AT112" s="11">
        <f t="shared" si="31"/>
        <v>2.5869260264114909E-2</v>
      </c>
      <c r="AU112" s="5">
        <f t="shared" si="35"/>
        <v>25.86926026411491</v>
      </c>
    </row>
    <row r="113" spans="1:47" x14ac:dyDescent="0.25">
      <c r="B113" s="29" t="s">
        <v>213</v>
      </c>
    </row>
    <row r="114" spans="1:47" x14ac:dyDescent="0.25">
      <c r="B114" s="1" t="s">
        <v>210</v>
      </c>
      <c r="C114" s="1" t="s">
        <v>216</v>
      </c>
      <c r="D114" s="1" t="s">
        <v>217</v>
      </c>
      <c r="G114" s="1" t="s">
        <v>52</v>
      </c>
      <c r="H114" s="1" t="s">
        <v>53</v>
      </c>
      <c r="K114" s="2">
        <f t="shared" ref="K114:K115" si="36">SUM(N114,P114,R114,T114,V114,X114,Z114,AB114,AE114,AG114,AI114)</f>
        <v>2.04</v>
      </c>
      <c r="L114" s="2">
        <f t="shared" ref="L114:L115" si="37">SUM(M114,AD114,AK114,AM114,AO114,AQ114,AR114)</f>
        <v>0</v>
      </c>
      <c r="AG114" s="9">
        <v>2.04</v>
      </c>
      <c r="AH114" s="5">
        <v>1904.67</v>
      </c>
      <c r="AL114" s="5" t="str">
        <f t="shared" ref="AL114:AL115" si="38">IF(AK114&gt;0,AK114*$AL$1,"")</f>
        <v/>
      </c>
      <c r="AN114" s="5" t="str">
        <f t="shared" ref="AN114:AN115" si="39">IF(AM114&gt;0,AM114*$AN$1,"")</f>
        <v/>
      </c>
      <c r="AP114" s="5" t="str">
        <f t="shared" ref="AP114:AP115" si="40">IF(AO114&gt;0,AO114*$AP$1,"")</f>
        <v/>
      </c>
      <c r="AS114" s="5">
        <f t="shared" ref="AS114:AS115" si="41">SUM(O114,Q114,S114,U114,W114,Y114,AA114,AC114,AF114,AH114,AJ114)</f>
        <v>1904.67</v>
      </c>
      <c r="AT114" s="11">
        <f>(AS114/$AS$124)*100</f>
        <v>9.3225893126754944E-2</v>
      </c>
      <c r="AU114" s="5">
        <f t="shared" ref="AU114:AU115" si="42">(AT114/100)*$AU$1</f>
        <v>93.22589312675494</v>
      </c>
    </row>
    <row r="115" spans="1:47" x14ac:dyDescent="0.25">
      <c r="B115" s="1" t="s">
        <v>211</v>
      </c>
      <c r="C115" s="1" t="s">
        <v>216</v>
      </c>
      <c r="D115" s="1" t="s">
        <v>217</v>
      </c>
      <c r="G115" s="1" t="s">
        <v>52</v>
      </c>
      <c r="H115" s="1" t="s">
        <v>53</v>
      </c>
      <c r="K115" s="2">
        <f t="shared" si="36"/>
        <v>15.88</v>
      </c>
      <c r="L115" s="2">
        <f t="shared" si="37"/>
        <v>0</v>
      </c>
      <c r="AG115" s="9">
        <v>15.88</v>
      </c>
      <c r="AH115" s="5">
        <v>13768.72</v>
      </c>
      <c r="AL115" s="5" t="str">
        <f t="shared" si="38"/>
        <v/>
      </c>
      <c r="AN115" s="5" t="str">
        <f t="shared" si="39"/>
        <v/>
      </c>
      <c r="AP115" s="5" t="str">
        <f t="shared" si="40"/>
        <v/>
      </c>
      <c r="AS115" s="5">
        <f t="shared" si="41"/>
        <v>13768.72</v>
      </c>
      <c r="AT115" s="11">
        <f>(AS115/$AS$124)*100</f>
        <v>0.67392315687873128</v>
      </c>
      <c r="AU115" s="5">
        <f t="shared" si="42"/>
        <v>673.92315687873122</v>
      </c>
    </row>
    <row r="116" spans="1:47" x14ac:dyDescent="0.25">
      <c r="B116" s="29" t="s">
        <v>214</v>
      </c>
    </row>
    <row r="117" spans="1:47" x14ac:dyDescent="0.25">
      <c r="B117" s="1" t="s">
        <v>208</v>
      </c>
      <c r="C117" s="1" t="s">
        <v>218</v>
      </c>
      <c r="D117" s="1" t="s">
        <v>110</v>
      </c>
      <c r="G117" s="1" t="s">
        <v>52</v>
      </c>
      <c r="H117" s="1" t="s">
        <v>53</v>
      </c>
      <c r="K117" s="2">
        <f t="shared" ref="K117:K118" si="43">SUM(N117,P117,R117,T117,V117,X117,Z117,AB117,AE117,AG117,AI117)</f>
        <v>3.16</v>
      </c>
      <c r="L117" s="2">
        <f t="shared" ref="L117:L118" si="44">SUM(M117,AD117,AK117,AM117,AO117,AQ117,AR117)</f>
        <v>0</v>
      </c>
      <c r="AG117" s="9">
        <v>3.16</v>
      </c>
      <c r="AH117" s="5">
        <v>3278.18</v>
      </c>
      <c r="AL117" s="5" t="str">
        <f t="shared" si="32"/>
        <v/>
      </c>
      <c r="AN117" s="5" t="str">
        <f t="shared" si="33"/>
        <v/>
      </c>
      <c r="AP117" s="5" t="str">
        <f t="shared" si="34"/>
        <v/>
      </c>
      <c r="AS117" s="5">
        <f t="shared" ref="AS117:AS118" si="45">SUM(O117,Q117,S117,U117,W117,Y117,AA117,AC117,AF117,AH117,AJ117)</f>
        <v>3278.18</v>
      </c>
      <c r="AT117" s="11">
        <f>(AS117/$AS$124)*100</f>
        <v>0.1604536525121231</v>
      </c>
      <c r="AU117" s="5">
        <f t="shared" si="35"/>
        <v>160.45365251212309</v>
      </c>
    </row>
    <row r="118" spans="1:47" x14ac:dyDescent="0.25">
      <c r="B118" s="1" t="s">
        <v>209</v>
      </c>
      <c r="C118" s="1" t="s">
        <v>218</v>
      </c>
      <c r="D118" s="1" t="s">
        <v>110</v>
      </c>
      <c r="G118" s="1" t="s">
        <v>52</v>
      </c>
      <c r="H118" s="1" t="s">
        <v>53</v>
      </c>
      <c r="K118" s="2">
        <f t="shared" si="43"/>
        <v>10.32</v>
      </c>
      <c r="L118" s="2">
        <f t="shared" si="44"/>
        <v>0</v>
      </c>
      <c r="AG118" s="9">
        <v>10.32</v>
      </c>
      <c r="AH118" s="5">
        <v>10441.43</v>
      </c>
      <c r="AL118" s="5" t="str">
        <f t="shared" si="32"/>
        <v/>
      </c>
      <c r="AN118" s="5" t="str">
        <f t="shared" si="33"/>
        <v/>
      </c>
      <c r="AP118" s="5" t="str">
        <f t="shared" si="34"/>
        <v/>
      </c>
      <c r="AS118" s="5">
        <f t="shared" si="45"/>
        <v>10441.43</v>
      </c>
      <c r="AT118" s="11">
        <f>(AS118/$AS$124)*100</f>
        <v>0.51106576849033847</v>
      </c>
      <c r="AU118" s="5">
        <f t="shared" si="35"/>
        <v>511.06576849033848</v>
      </c>
    </row>
    <row r="119" spans="1:47" x14ac:dyDescent="0.25">
      <c r="B119" s="29" t="s">
        <v>215</v>
      </c>
    </row>
    <row r="120" spans="1:47" x14ac:dyDescent="0.25">
      <c r="B120" s="1" t="s">
        <v>49</v>
      </c>
      <c r="C120" s="1" t="s">
        <v>219</v>
      </c>
      <c r="D120" s="1" t="s">
        <v>114</v>
      </c>
      <c r="G120" s="1" t="s">
        <v>52</v>
      </c>
      <c r="H120" s="1" t="s">
        <v>53</v>
      </c>
      <c r="K120" s="2">
        <f t="shared" ref="K120:K121" si="46">SUM(N120,P120,R120,T120,V120,X120,Z120,AB120,AE120,AG120,AI120)</f>
        <v>7.01</v>
      </c>
      <c r="L120" s="2">
        <f t="shared" ref="L120:L121" si="47">SUM(M120,AD120,AK120,AM120,AO120,AQ120,AR120)</f>
        <v>0</v>
      </c>
      <c r="AG120" s="9">
        <v>7.01</v>
      </c>
      <c r="AH120" s="5">
        <v>4857.8</v>
      </c>
      <c r="AL120" s="5" t="str">
        <f t="shared" ref="AL120:AL121" si="48">IF(AK120&gt;0,AK120*$AL$1,"")</f>
        <v/>
      </c>
      <c r="AN120" s="5" t="str">
        <f t="shared" ref="AN120:AN121" si="49">IF(AM120&gt;0,AM120*$AN$1,"")</f>
        <v/>
      </c>
      <c r="AP120" s="5" t="str">
        <f t="shared" ref="AP120:AP121" si="50">IF(AO120&gt;0,AO120*$AP$1,"")</f>
        <v/>
      </c>
      <c r="AS120" s="5">
        <f t="shared" ref="AS120:AS121" si="51">SUM(O120,Q120,S120,U120,W120,Y120,AA120,AC120,AF120,AH120,AJ120)</f>
        <v>4857.8</v>
      </c>
      <c r="AT120" s="11">
        <f>(AS120/$AS$124)*100</f>
        <v>0.23776966279258357</v>
      </c>
      <c r="AU120" s="5">
        <f t="shared" ref="AU120:AU121" si="52">(AT120/100)*$AU$1</f>
        <v>237.76966279258357</v>
      </c>
    </row>
    <row r="121" spans="1:47" x14ac:dyDescent="0.25">
      <c r="B121" s="1" t="s">
        <v>64</v>
      </c>
      <c r="C121" s="1" t="s">
        <v>219</v>
      </c>
      <c r="D121" s="1" t="s">
        <v>114</v>
      </c>
      <c r="G121" s="1" t="s">
        <v>52</v>
      </c>
      <c r="H121" s="1" t="s">
        <v>53</v>
      </c>
      <c r="K121" s="2">
        <f t="shared" si="46"/>
        <v>20.100000000000001</v>
      </c>
      <c r="L121" s="2">
        <f t="shared" si="47"/>
        <v>0</v>
      </c>
      <c r="AG121" s="9">
        <v>20.100000000000001</v>
      </c>
      <c r="AH121" s="5">
        <v>20861.419999999998</v>
      </c>
      <c r="AL121" s="5" t="str">
        <f t="shared" si="48"/>
        <v/>
      </c>
      <c r="AN121" s="5" t="str">
        <f t="shared" si="49"/>
        <v/>
      </c>
      <c r="AP121" s="5" t="str">
        <f t="shared" si="50"/>
        <v/>
      </c>
      <c r="AS121" s="5">
        <f t="shared" si="51"/>
        <v>20861.419999999998</v>
      </c>
      <c r="AT121" s="11">
        <f>(AS121/$AS$124)*100</f>
        <v>1.0210821356940298</v>
      </c>
      <c r="AU121" s="5">
        <f t="shared" si="52"/>
        <v>1021.0821356940298</v>
      </c>
    </row>
    <row r="122" spans="1:47" x14ac:dyDescent="0.25">
      <c r="B122" s="1" t="s">
        <v>69</v>
      </c>
      <c r="C122" s="1" t="s">
        <v>219</v>
      </c>
      <c r="D122" s="1" t="s">
        <v>114</v>
      </c>
      <c r="G122" s="1" t="s">
        <v>52</v>
      </c>
      <c r="H122" s="1" t="s">
        <v>53</v>
      </c>
      <c r="K122" s="2">
        <f t="shared" ref="K122:K123" si="53">SUM(N122,P122,R122,T122,V122,X122,Z122,AB122,AE122,AG122,AI122)</f>
        <v>13.27</v>
      </c>
      <c r="L122" s="2">
        <f t="shared" ref="L122:L123" si="54">SUM(M122,AD122,AK122,AM122,AO122,AQ122,AR122)</f>
        <v>0</v>
      </c>
      <c r="AG122" s="9">
        <v>13.27</v>
      </c>
      <c r="AH122" s="5">
        <v>13423.96</v>
      </c>
      <c r="AL122" s="5" t="str">
        <f t="shared" ref="AL122:AL123" si="55">IF(AK122&gt;0,AK122*$AL$1,"")</f>
        <v/>
      </c>
      <c r="AN122" s="5" t="str">
        <f t="shared" ref="AN122:AN123" si="56">IF(AM122&gt;0,AM122*$AN$1,"")</f>
        <v/>
      </c>
      <c r="AP122" s="5" t="str">
        <f t="shared" ref="AP122:AP123" si="57">IF(AO122&gt;0,AO122*$AP$1,"")</f>
        <v/>
      </c>
      <c r="AS122" s="5">
        <f t="shared" ref="AS122:AS123" si="58">SUM(O122,Q122,S122,U122,W122,Y122,AA122,AC122,AF122,AH122,AJ122)</f>
        <v>13423.96</v>
      </c>
      <c r="AT122" s="11">
        <f>(AS122/$AS$124)*100</f>
        <v>0.65704854924886369</v>
      </c>
      <c r="AU122" s="5">
        <f t="shared" ref="AU122:AU123" si="59">(AT122/100)*$AU$1</f>
        <v>657.04854924886365</v>
      </c>
    </row>
    <row r="123" spans="1:47" ht="15.75" thickBot="1" x14ac:dyDescent="0.3">
      <c r="B123" s="1" t="s">
        <v>74</v>
      </c>
      <c r="C123" s="1" t="s">
        <v>219</v>
      </c>
      <c r="D123" s="1" t="s">
        <v>114</v>
      </c>
      <c r="G123" s="1" t="s">
        <v>52</v>
      </c>
      <c r="H123" s="1" t="s">
        <v>53</v>
      </c>
      <c r="K123" s="2">
        <f t="shared" si="53"/>
        <v>8.81</v>
      </c>
      <c r="L123" s="2">
        <f t="shared" si="54"/>
        <v>0</v>
      </c>
      <c r="AG123" s="9">
        <v>8.81</v>
      </c>
      <c r="AH123" s="5">
        <v>7279.09</v>
      </c>
      <c r="AL123" s="5" t="str">
        <f t="shared" si="55"/>
        <v/>
      </c>
      <c r="AN123" s="5" t="str">
        <f t="shared" si="56"/>
        <v/>
      </c>
      <c r="AP123" s="5" t="str">
        <f t="shared" si="57"/>
        <v/>
      </c>
      <c r="AS123" s="5">
        <f t="shared" si="58"/>
        <v>7279.09</v>
      </c>
      <c r="AT123" s="11">
        <f>(AS123/$AS$124)*100</f>
        <v>0.35628201546726235</v>
      </c>
      <c r="AU123" s="5">
        <f t="shared" si="59"/>
        <v>356.28201546726234</v>
      </c>
    </row>
    <row r="124" spans="1:47" ht="15.75" thickTop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>
        <f t="shared" ref="K124:AU124" si="60">SUM(K3:K123)</f>
        <v>2774.2299999999996</v>
      </c>
      <c r="L124" s="20">
        <f t="shared" si="60"/>
        <v>52.790000000000006</v>
      </c>
      <c r="M124" s="21">
        <f t="shared" si="60"/>
        <v>12.63</v>
      </c>
      <c r="N124" s="22">
        <f t="shared" si="60"/>
        <v>143.57</v>
      </c>
      <c r="O124" s="23">
        <f t="shared" si="60"/>
        <v>242697.63500000001</v>
      </c>
      <c r="P124" s="24">
        <f t="shared" si="60"/>
        <v>991.77999999999986</v>
      </c>
      <c r="Q124" s="23">
        <f t="shared" si="60"/>
        <v>1133908.0297499998</v>
      </c>
      <c r="R124" s="25">
        <f t="shared" si="60"/>
        <v>1254.0200000000002</v>
      </c>
      <c r="S124" s="23">
        <f t="shared" si="60"/>
        <v>557295.75400000007</v>
      </c>
      <c r="T124" s="26">
        <f t="shared" si="60"/>
        <v>213.44</v>
      </c>
      <c r="U124" s="23">
        <f t="shared" si="60"/>
        <v>28653.384824999997</v>
      </c>
      <c r="V124" s="20">
        <f t="shared" si="60"/>
        <v>0</v>
      </c>
      <c r="W124" s="23">
        <f t="shared" si="60"/>
        <v>0</v>
      </c>
      <c r="X124" s="20">
        <f t="shared" si="60"/>
        <v>0</v>
      </c>
      <c r="Y124" s="23">
        <f t="shared" si="60"/>
        <v>0</v>
      </c>
      <c r="Z124" s="27">
        <f t="shared" si="60"/>
        <v>49.489999999999995</v>
      </c>
      <c r="AA124" s="23">
        <f t="shared" si="60"/>
        <v>2581.6357125</v>
      </c>
      <c r="AB124" s="28">
        <f t="shared" si="60"/>
        <v>41.339999999999996</v>
      </c>
      <c r="AC124" s="23">
        <f t="shared" si="60"/>
        <v>2118.0174999999999</v>
      </c>
      <c r="AD124" s="20">
        <f t="shared" si="60"/>
        <v>0</v>
      </c>
      <c r="AE124" s="20">
        <f t="shared" si="60"/>
        <v>0</v>
      </c>
      <c r="AF124" s="23">
        <f t="shared" si="60"/>
        <v>0</v>
      </c>
      <c r="AG124" s="27">
        <f t="shared" si="60"/>
        <v>80.59</v>
      </c>
      <c r="AH124" s="23">
        <f t="shared" si="60"/>
        <v>75815.26999999999</v>
      </c>
      <c r="AI124" s="20">
        <f t="shared" si="60"/>
        <v>0</v>
      </c>
      <c r="AJ124" s="23">
        <f t="shared" si="60"/>
        <v>0</v>
      </c>
      <c r="AK124" s="21">
        <f t="shared" si="60"/>
        <v>0.13999999999999999</v>
      </c>
      <c r="AL124" s="23">
        <f t="shared" si="60"/>
        <v>399.25200000000001</v>
      </c>
      <c r="AM124" s="21">
        <f t="shared" si="60"/>
        <v>15.71</v>
      </c>
      <c r="AN124" s="23">
        <f t="shared" si="60"/>
        <v>74669.62999999999</v>
      </c>
      <c r="AO124" s="20">
        <f t="shared" si="60"/>
        <v>0</v>
      </c>
      <c r="AP124" s="23">
        <f t="shared" si="60"/>
        <v>0</v>
      </c>
      <c r="AQ124" s="20">
        <f t="shared" si="60"/>
        <v>24.310000000000002</v>
      </c>
      <c r="AR124" s="20">
        <f t="shared" si="60"/>
        <v>0</v>
      </c>
      <c r="AS124" s="23">
        <f t="shared" si="60"/>
        <v>2043069.7267875012</v>
      </c>
      <c r="AT124" s="20">
        <f t="shared" si="60"/>
        <v>99.999999999999886</v>
      </c>
      <c r="AU124" s="23">
        <f t="shared" si="60"/>
        <v>99999.999999999971</v>
      </c>
    </row>
    <row r="127" spans="1:47" x14ac:dyDescent="0.25">
      <c r="B127" s="29" t="s">
        <v>212</v>
      </c>
      <c r="C127" s="1">
        <f>SUM(K124,L124)</f>
        <v>2827.0199999999995</v>
      </c>
    </row>
  </sheetData>
  <autoFilter ref="A2:AU124" xr:uid="{00000000-0001-0000-0000-000000000000}"/>
  <phoneticPr fontId="4" type="noConversion"/>
  <conditionalFormatting sqref="I39 K113:L115 I114:I123 J116:L116">
    <cfRule type="notContainsText" dxfId="3" priority="77" operator="notContains" text="#########">
      <formula>ISERROR(SEARCH("#########",I39))</formula>
    </cfRule>
  </conditionalFormatting>
  <conditionalFormatting sqref="I84:I85">
    <cfRule type="notContainsText" dxfId="2" priority="78" operator="notContains" text="#########">
      <formula>ISERROR(SEARCH("#########",I84))</formula>
    </cfRule>
  </conditionalFormatting>
  <conditionalFormatting sqref="J115">
    <cfRule type="notContainsText" dxfId="1" priority="149" operator="notContains" text="#########">
      <formula>ISERROR(SEARCH("#########",J115))</formula>
    </cfRule>
  </conditionalFormatting>
  <conditionalFormatting sqref="J120:J122">
    <cfRule type="notContainsText" dxfId="0" priority="113" operator="notContains" text="#########">
      <formula>ISERROR(SEARCH("#########",J120))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FDF613-4BBF-4856-90EF-A0AB6549B7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74DEC4-1C92-41D3-95DF-9250596C5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2023-12-11T19:56:58Z</dcterms:created>
  <dcterms:modified xsi:type="dcterms:W3CDTF">2024-01-15T15:03:59Z</dcterms:modified>
</cp:coreProperties>
</file>