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2overviewers.sharepoint.com/Shared Documents/H2Overviewers Master/Company Share/Swift County/Group 3/CD 61/"/>
    </mc:Choice>
  </mc:AlternateContent>
  <xr:revisionPtr revIDLastSave="29" documentId="13_ncr:1_{A468868A-6F91-4591-A683-0E70620607FC}" xr6:coauthVersionLast="47" xr6:coauthVersionMax="47" xr10:uidLastSave="{431B4AEE-3FEF-44DA-BAE2-6928F82D5261}"/>
  <bookViews>
    <workbookView xWindow="2868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Sheet1!$A$2:$AU$183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164" i="1" l="1"/>
  <c r="AP164" i="1"/>
  <c r="AN164" i="1"/>
  <c r="AL164" i="1"/>
  <c r="L164" i="1"/>
  <c r="K164" i="1"/>
  <c r="L178" i="1" l="1"/>
  <c r="AS180" i="1" l="1"/>
  <c r="AS179" i="1"/>
  <c r="AS177" i="1"/>
  <c r="AS176" i="1"/>
  <c r="AS174" i="1" l="1"/>
  <c r="AS175" i="1"/>
  <c r="AS172" i="1"/>
  <c r="AS173" i="1"/>
  <c r="AS171" i="1"/>
  <c r="AS170" i="1"/>
  <c r="AS168" i="1"/>
  <c r="AS169" i="1"/>
  <c r="AS166" i="1"/>
  <c r="AS167" i="1"/>
  <c r="AR183" i="1"/>
  <c r="AQ183" i="1"/>
  <c r="AO183" i="1"/>
  <c r="AM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AS165" i="1"/>
  <c r="AP165" i="1"/>
  <c r="AN165" i="1"/>
  <c r="AL165" i="1"/>
  <c r="L165" i="1"/>
  <c r="K165" i="1"/>
  <c r="AS163" i="1"/>
  <c r="AP163" i="1"/>
  <c r="AN163" i="1"/>
  <c r="AL163" i="1"/>
  <c r="L163" i="1"/>
  <c r="K163" i="1"/>
  <c r="AS162" i="1"/>
  <c r="AP162" i="1"/>
  <c r="AL162" i="1"/>
  <c r="L162" i="1"/>
  <c r="K162" i="1"/>
  <c r="AS161" i="1"/>
  <c r="AP161" i="1"/>
  <c r="AN161" i="1"/>
  <c r="AL161" i="1"/>
  <c r="L161" i="1"/>
  <c r="K161" i="1"/>
  <c r="AS160" i="1"/>
  <c r="AP160" i="1"/>
  <c r="AN160" i="1"/>
  <c r="AL160" i="1"/>
  <c r="L160" i="1"/>
  <c r="K160" i="1"/>
  <c r="AS159" i="1"/>
  <c r="AP159" i="1"/>
  <c r="AN159" i="1"/>
  <c r="AL159" i="1"/>
  <c r="L159" i="1"/>
  <c r="K159" i="1"/>
  <c r="AS158" i="1"/>
  <c r="AP158" i="1"/>
  <c r="AN158" i="1"/>
  <c r="AL158" i="1"/>
  <c r="L158" i="1"/>
  <c r="K158" i="1"/>
  <c r="AS157" i="1"/>
  <c r="AP157" i="1"/>
  <c r="AN157" i="1"/>
  <c r="AL157" i="1"/>
  <c r="L157" i="1"/>
  <c r="K157" i="1"/>
  <c r="AS156" i="1"/>
  <c r="AP156" i="1"/>
  <c r="AN156" i="1"/>
  <c r="AL156" i="1"/>
  <c r="L156" i="1"/>
  <c r="K156" i="1"/>
  <c r="AS155" i="1"/>
  <c r="AP155" i="1"/>
  <c r="AN155" i="1"/>
  <c r="AL155" i="1"/>
  <c r="L155" i="1"/>
  <c r="K155" i="1"/>
  <c r="AS154" i="1"/>
  <c r="AP154" i="1"/>
  <c r="AN154" i="1"/>
  <c r="AL154" i="1"/>
  <c r="L154" i="1"/>
  <c r="K154" i="1"/>
  <c r="AS153" i="1"/>
  <c r="AP153" i="1"/>
  <c r="AN153" i="1"/>
  <c r="AL153" i="1"/>
  <c r="L153" i="1"/>
  <c r="K153" i="1"/>
  <c r="AS152" i="1"/>
  <c r="AP152" i="1"/>
  <c r="AN152" i="1"/>
  <c r="AL152" i="1"/>
  <c r="L152" i="1"/>
  <c r="K152" i="1"/>
  <c r="AS151" i="1"/>
  <c r="AP151" i="1"/>
  <c r="AN151" i="1"/>
  <c r="AL151" i="1"/>
  <c r="L151" i="1"/>
  <c r="K151" i="1"/>
  <c r="AS150" i="1"/>
  <c r="AP150" i="1"/>
  <c r="AN150" i="1"/>
  <c r="AL150" i="1"/>
  <c r="L150" i="1"/>
  <c r="K150" i="1"/>
  <c r="AS149" i="1"/>
  <c r="AP149" i="1"/>
  <c r="AN149" i="1"/>
  <c r="AL149" i="1"/>
  <c r="L149" i="1"/>
  <c r="K149" i="1"/>
  <c r="AS148" i="1"/>
  <c r="AP148" i="1"/>
  <c r="AN148" i="1"/>
  <c r="AL148" i="1"/>
  <c r="L148" i="1"/>
  <c r="K148" i="1"/>
  <c r="AS147" i="1"/>
  <c r="AP147" i="1"/>
  <c r="AN147" i="1"/>
  <c r="AL147" i="1"/>
  <c r="L147" i="1"/>
  <c r="K147" i="1"/>
  <c r="AS146" i="1"/>
  <c r="AP146" i="1"/>
  <c r="AN146" i="1"/>
  <c r="AL146" i="1"/>
  <c r="L146" i="1"/>
  <c r="K146" i="1"/>
  <c r="AS145" i="1"/>
  <c r="AP145" i="1"/>
  <c r="AN145" i="1"/>
  <c r="AL145" i="1"/>
  <c r="L145" i="1"/>
  <c r="K145" i="1"/>
  <c r="AS144" i="1"/>
  <c r="AP144" i="1"/>
  <c r="AN144" i="1"/>
  <c r="AL144" i="1"/>
  <c r="L144" i="1"/>
  <c r="K144" i="1"/>
  <c r="AS143" i="1"/>
  <c r="AP143" i="1"/>
  <c r="AN143" i="1"/>
  <c r="AL143" i="1"/>
  <c r="L143" i="1"/>
  <c r="K143" i="1"/>
  <c r="AS142" i="1"/>
  <c r="AP142" i="1"/>
  <c r="AN142" i="1"/>
  <c r="AL142" i="1"/>
  <c r="L142" i="1"/>
  <c r="K142" i="1"/>
  <c r="AS141" i="1"/>
  <c r="AP141" i="1"/>
  <c r="AN141" i="1"/>
  <c r="AL141" i="1"/>
  <c r="L141" i="1"/>
  <c r="K141" i="1"/>
  <c r="AS140" i="1"/>
  <c r="AP140" i="1"/>
  <c r="AN140" i="1"/>
  <c r="AL140" i="1"/>
  <c r="L140" i="1"/>
  <c r="K140" i="1"/>
  <c r="AS139" i="1"/>
  <c r="AP139" i="1"/>
  <c r="AN139" i="1"/>
  <c r="AL139" i="1"/>
  <c r="L139" i="1"/>
  <c r="K139" i="1"/>
  <c r="AS138" i="1"/>
  <c r="AP138" i="1"/>
  <c r="AN138" i="1"/>
  <c r="AL138" i="1"/>
  <c r="L138" i="1"/>
  <c r="K138" i="1"/>
  <c r="AS137" i="1"/>
  <c r="AP137" i="1"/>
  <c r="AN137" i="1"/>
  <c r="AL137" i="1"/>
  <c r="L137" i="1"/>
  <c r="K137" i="1"/>
  <c r="AS136" i="1"/>
  <c r="AP136" i="1"/>
  <c r="AN136" i="1"/>
  <c r="AL136" i="1"/>
  <c r="L136" i="1"/>
  <c r="K136" i="1"/>
  <c r="AS135" i="1"/>
  <c r="AP135" i="1"/>
  <c r="AN135" i="1"/>
  <c r="AL135" i="1"/>
  <c r="L135" i="1"/>
  <c r="K135" i="1"/>
  <c r="AS134" i="1"/>
  <c r="AP134" i="1"/>
  <c r="AN134" i="1"/>
  <c r="AL134" i="1"/>
  <c r="L134" i="1"/>
  <c r="K134" i="1"/>
  <c r="AS133" i="1"/>
  <c r="AP133" i="1"/>
  <c r="AN133" i="1"/>
  <c r="AL133" i="1"/>
  <c r="L133" i="1"/>
  <c r="K133" i="1"/>
  <c r="AS132" i="1"/>
  <c r="AP132" i="1"/>
  <c r="AN132" i="1"/>
  <c r="AL132" i="1"/>
  <c r="L132" i="1"/>
  <c r="K132" i="1"/>
  <c r="AS131" i="1"/>
  <c r="AP131" i="1"/>
  <c r="AN131" i="1"/>
  <c r="AL131" i="1"/>
  <c r="L131" i="1"/>
  <c r="K131" i="1"/>
  <c r="AS130" i="1"/>
  <c r="AP130" i="1"/>
  <c r="AN130" i="1"/>
  <c r="AL130" i="1"/>
  <c r="L130" i="1"/>
  <c r="K130" i="1"/>
  <c r="AS129" i="1"/>
  <c r="AP129" i="1"/>
  <c r="AN129" i="1"/>
  <c r="AL129" i="1"/>
  <c r="L129" i="1"/>
  <c r="K129" i="1"/>
  <c r="AS128" i="1"/>
  <c r="AP128" i="1"/>
  <c r="AN128" i="1"/>
  <c r="AL128" i="1"/>
  <c r="L128" i="1"/>
  <c r="K128" i="1"/>
  <c r="AS127" i="1"/>
  <c r="AP127" i="1"/>
  <c r="AN127" i="1"/>
  <c r="AL127" i="1"/>
  <c r="L127" i="1"/>
  <c r="K127" i="1"/>
  <c r="AS126" i="1"/>
  <c r="AP126" i="1"/>
  <c r="AN126" i="1"/>
  <c r="AL126" i="1"/>
  <c r="L126" i="1"/>
  <c r="K126" i="1"/>
  <c r="AS125" i="1"/>
  <c r="AP125" i="1"/>
  <c r="AN125" i="1"/>
  <c r="AL125" i="1"/>
  <c r="L125" i="1"/>
  <c r="K125" i="1"/>
  <c r="AS124" i="1"/>
  <c r="AP124" i="1"/>
  <c r="AN124" i="1"/>
  <c r="AL124" i="1"/>
  <c r="L124" i="1"/>
  <c r="K124" i="1"/>
  <c r="AS123" i="1"/>
  <c r="AP123" i="1"/>
  <c r="AN123" i="1"/>
  <c r="AL123" i="1"/>
  <c r="L123" i="1"/>
  <c r="K123" i="1"/>
  <c r="AS122" i="1"/>
  <c r="AP122" i="1"/>
  <c r="AN122" i="1"/>
  <c r="AL122" i="1"/>
  <c r="L122" i="1"/>
  <c r="K122" i="1"/>
  <c r="AS121" i="1"/>
  <c r="AP121" i="1"/>
  <c r="AN121" i="1"/>
  <c r="AL121" i="1"/>
  <c r="L121" i="1"/>
  <c r="K121" i="1"/>
  <c r="AS120" i="1"/>
  <c r="AP120" i="1"/>
  <c r="AN120" i="1"/>
  <c r="AL120" i="1"/>
  <c r="L120" i="1"/>
  <c r="K120" i="1"/>
  <c r="AS119" i="1"/>
  <c r="AP119" i="1"/>
  <c r="AN119" i="1"/>
  <c r="AL119" i="1"/>
  <c r="L119" i="1"/>
  <c r="K119" i="1"/>
  <c r="AS118" i="1"/>
  <c r="AP118" i="1"/>
  <c r="AN118" i="1"/>
  <c r="AL118" i="1"/>
  <c r="L118" i="1"/>
  <c r="K118" i="1"/>
  <c r="AS117" i="1"/>
  <c r="AP117" i="1"/>
  <c r="AN117" i="1"/>
  <c r="AL117" i="1"/>
  <c r="L117" i="1"/>
  <c r="K117" i="1"/>
  <c r="AS116" i="1"/>
  <c r="AP116" i="1"/>
  <c r="AN116" i="1"/>
  <c r="AL116" i="1"/>
  <c r="L116" i="1"/>
  <c r="K116" i="1"/>
  <c r="AS115" i="1"/>
  <c r="AP115" i="1"/>
  <c r="AN115" i="1"/>
  <c r="AL115" i="1"/>
  <c r="L115" i="1"/>
  <c r="K115" i="1"/>
  <c r="AS114" i="1"/>
  <c r="AP114" i="1"/>
  <c r="AN114" i="1"/>
  <c r="AL114" i="1"/>
  <c r="L114" i="1"/>
  <c r="K114" i="1"/>
  <c r="AS113" i="1"/>
  <c r="AP113" i="1"/>
  <c r="AN113" i="1"/>
  <c r="AL113" i="1"/>
  <c r="L113" i="1"/>
  <c r="K113" i="1"/>
  <c r="AS112" i="1"/>
  <c r="AP112" i="1"/>
  <c r="AN112" i="1"/>
  <c r="AL112" i="1"/>
  <c r="L112" i="1"/>
  <c r="K112" i="1"/>
  <c r="AS111" i="1"/>
  <c r="AP111" i="1"/>
  <c r="AN111" i="1"/>
  <c r="AL111" i="1"/>
  <c r="L111" i="1"/>
  <c r="K111" i="1"/>
  <c r="AS110" i="1"/>
  <c r="AP110" i="1"/>
  <c r="AN110" i="1"/>
  <c r="AL110" i="1"/>
  <c r="L110" i="1"/>
  <c r="K110" i="1"/>
  <c r="AS109" i="1"/>
  <c r="AP109" i="1"/>
  <c r="AN109" i="1"/>
  <c r="AL109" i="1"/>
  <c r="L109" i="1"/>
  <c r="K109" i="1"/>
  <c r="AS108" i="1"/>
  <c r="AP108" i="1"/>
  <c r="AN108" i="1"/>
  <c r="AL108" i="1"/>
  <c r="L108" i="1"/>
  <c r="K108" i="1"/>
  <c r="AS107" i="1"/>
  <c r="AP107" i="1"/>
  <c r="AN107" i="1"/>
  <c r="AL107" i="1"/>
  <c r="L107" i="1"/>
  <c r="K107" i="1"/>
  <c r="AS106" i="1"/>
  <c r="AP106" i="1"/>
  <c r="AN106" i="1"/>
  <c r="AL106" i="1"/>
  <c r="L106" i="1"/>
  <c r="K106" i="1"/>
  <c r="AS105" i="1"/>
  <c r="AP105" i="1"/>
  <c r="AN105" i="1"/>
  <c r="AL105" i="1"/>
  <c r="L105" i="1"/>
  <c r="K105" i="1"/>
  <c r="AS104" i="1"/>
  <c r="AP104" i="1"/>
  <c r="AN104" i="1"/>
  <c r="AL104" i="1"/>
  <c r="L104" i="1"/>
  <c r="K104" i="1"/>
  <c r="AS103" i="1"/>
  <c r="AP103" i="1"/>
  <c r="AN103" i="1"/>
  <c r="AL103" i="1"/>
  <c r="L103" i="1"/>
  <c r="K103" i="1"/>
  <c r="AS102" i="1"/>
  <c r="AP102" i="1"/>
  <c r="AN102" i="1"/>
  <c r="AL102" i="1"/>
  <c r="L102" i="1"/>
  <c r="K102" i="1"/>
  <c r="AS101" i="1"/>
  <c r="AP101" i="1"/>
  <c r="AN101" i="1"/>
  <c r="AL101" i="1"/>
  <c r="L101" i="1"/>
  <c r="K101" i="1"/>
  <c r="AS100" i="1"/>
  <c r="AP100" i="1"/>
  <c r="AN100" i="1"/>
  <c r="AL100" i="1"/>
  <c r="L100" i="1"/>
  <c r="K100" i="1"/>
  <c r="AS99" i="1"/>
  <c r="AP99" i="1"/>
  <c r="AN99" i="1"/>
  <c r="AL99" i="1"/>
  <c r="L99" i="1"/>
  <c r="K99" i="1"/>
  <c r="AS98" i="1"/>
  <c r="AP98" i="1"/>
  <c r="AN98" i="1"/>
  <c r="AL98" i="1"/>
  <c r="L98" i="1"/>
  <c r="K98" i="1"/>
  <c r="AS97" i="1"/>
  <c r="AP97" i="1"/>
  <c r="AN97" i="1"/>
  <c r="AL97" i="1"/>
  <c r="L97" i="1"/>
  <c r="K97" i="1"/>
  <c r="AS96" i="1"/>
  <c r="AP96" i="1"/>
  <c r="AN96" i="1"/>
  <c r="AL96" i="1"/>
  <c r="L96" i="1"/>
  <c r="K96" i="1"/>
  <c r="AS95" i="1"/>
  <c r="AP95" i="1"/>
  <c r="AN95" i="1"/>
  <c r="AL95" i="1"/>
  <c r="L95" i="1"/>
  <c r="K95" i="1"/>
  <c r="AS94" i="1"/>
  <c r="AP94" i="1"/>
  <c r="AN94" i="1"/>
  <c r="AL94" i="1"/>
  <c r="L94" i="1"/>
  <c r="K94" i="1"/>
  <c r="AS93" i="1"/>
  <c r="AP93" i="1"/>
  <c r="AN93" i="1"/>
  <c r="AL93" i="1"/>
  <c r="L93" i="1"/>
  <c r="K93" i="1"/>
  <c r="AS92" i="1"/>
  <c r="AP92" i="1"/>
  <c r="AN92" i="1"/>
  <c r="AL92" i="1"/>
  <c r="L92" i="1"/>
  <c r="K92" i="1"/>
  <c r="AS91" i="1"/>
  <c r="AP91" i="1"/>
  <c r="AN91" i="1"/>
  <c r="AL91" i="1"/>
  <c r="L91" i="1"/>
  <c r="K91" i="1"/>
  <c r="AS90" i="1"/>
  <c r="AP90" i="1"/>
  <c r="AN90" i="1"/>
  <c r="AL90" i="1"/>
  <c r="L90" i="1"/>
  <c r="K90" i="1"/>
  <c r="AS89" i="1"/>
  <c r="AP89" i="1"/>
  <c r="AN89" i="1"/>
  <c r="AL89" i="1"/>
  <c r="L89" i="1"/>
  <c r="K89" i="1"/>
  <c r="AS88" i="1"/>
  <c r="AP88" i="1"/>
  <c r="AN88" i="1"/>
  <c r="AL88" i="1"/>
  <c r="L88" i="1"/>
  <c r="K88" i="1"/>
  <c r="AS87" i="1"/>
  <c r="AP87" i="1"/>
  <c r="AN87" i="1"/>
  <c r="AL87" i="1"/>
  <c r="L87" i="1"/>
  <c r="K87" i="1"/>
  <c r="AS86" i="1"/>
  <c r="AP86" i="1"/>
  <c r="AN86" i="1"/>
  <c r="AL86" i="1"/>
  <c r="L86" i="1"/>
  <c r="K86" i="1"/>
  <c r="AS85" i="1"/>
  <c r="AP85" i="1"/>
  <c r="AN85" i="1"/>
  <c r="AL85" i="1"/>
  <c r="L85" i="1"/>
  <c r="K85" i="1"/>
  <c r="AS84" i="1"/>
  <c r="AP84" i="1"/>
  <c r="AN84" i="1"/>
  <c r="AL84" i="1"/>
  <c r="L84" i="1"/>
  <c r="K84" i="1"/>
  <c r="AS83" i="1"/>
  <c r="AP83" i="1"/>
  <c r="AN83" i="1"/>
  <c r="AL83" i="1"/>
  <c r="L83" i="1"/>
  <c r="K83" i="1"/>
  <c r="AS82" i="1"/>
  <c r="AP82" i="1"/>
  <c r="AN82" i="1"/>
  <c r="AL82" i="1"/>
  <c r="L82" i="1"/>
  <c r="K82" i="1"/>
  <c r="AS81" i="1"/>
  <c r="AP81" i="1"/>
  <c r="AN81" i="1"/>
  <c r="AL81" i="1"/>
  <c r="L81" i="1"/>
  <c r="K81" i="1"/>
  <c r="AS80" i="1"/>
  <c r="AP80" i="1"/>
  <c r="AN80" i="1"/>
  <c r="AL80" i="1"/>
  <c r="L80" i="1"/>
  <c r="K80" i="1"/>
  <c r="AS79" i="1"/>
  <c r="AP79" i="1"/>
  <c r="AN79" i="1"/>
  <c r="AL79" i="1"/>
  <c r="L79" i="1"/>
  <c r="K79" i="1"/>
  <c r="AS78" i="1"/>
  <c r="AP78" i="1"/>
  <c r="AN78" i="1"/>
  <c r="AL78" i="1"/>
  <c r="L78" i="1"/>
  <c r="K78" i="1"/>
  <c r="AS77" i="1"/>
  <c r="AP77" i="1"/>
  <c r="AN77" i="1"/>
  <c r="AL77" i="1"/>
  <c r="L77" i="1"/>
  <c r="K77" i="1"/>
  <c r="AS76" i="1"/>
  <c r="AP76" i="1"/>
  <c r="AN76" i="1"/>
  <c r="AL76" i="1"/>
  <c r="L76" i="1"/>
  <c r="K76" i="1"/>
  <c r="AS75" i="1"/>
  <c r="AP75" i="1"/>
  <c r="AN75" i="1"/>
  <c r="AL75" i="1"/>
  <c r="L75" i="1"/>
  <c r="K75" i="1"/>
  <c r="AS74" i="1"/>
  <c r="AP74" i="1"/>
  <c r="AN74" i="1"/>
  <c r="AL74" i="1"/>
  <c r="L74" i="1"/>
  <c r="K74" i="1"/>
  <c r="AS73" i="1"/>
  <c r="AP73" i="1"/>
  <c r="AN73" i="1"/>
  <c r="AL73" i="1"/>
  <c r="L73" i="1"/>
  <c r="K73" i="1"/>
  <c r="AS72" i="1"/>
  <c r="AP72" i="1"/>
  <c r="AN72" i="1"/>
  <c r="AL72" i="1"/>
  <c r="L72" i="1"/>
  <c r="K72" i="1"/>
  <c r="AS71" i="1"/>
  <c r="AP71" i="1"/>
  <c r="AN71" i="1"/>
  <c r="AL71" i="1"/>
  <c r="L71" i="1"/>
  <c r="K71" i="1"/>
  <c r="AS70" i="1"/>
  <c r="AP70" i="1"/>
  <c r="AN70" i="1"/>
  <c r="AL70" i="1"/>
  <c r="L70" i="1"/>
  <c r="K70" i="1"/>
  <c r="AS69" i="1"/>
  <c r="AP69" i="1"/>
  <c r="AN69" i="1"/>
  <c r="AL69" i="1"/>
  <c r="L69" i="1"/>
  <c r="K69" i="1"/>
  <c r="AS68" i="1"/>
  <c r="AP68" i="1"/>
  <c r="AN68" i="1"/>
  <c r="AL68" i="1"/>
  <c r="L68" i="1"/>
  <c r="K68" i="1"/>
  <c r="AS67" i="1"/>
  <c r="AP67" i="1"/>
  <c r="AN67" i="1"/>
  <c r="AL67" i="1"/>
  <c r="L67" i="1"/>
  <c r="K67" i="1"/>
  <c r="AS66" i="1"/>
  <c r="AP66" i="1"/>
  <c r="AN66" i="1"/>
  <c r="AL66" i="1"/>
  <c r="L66" i="1"/>
  <c r="K66" i="1"/>
  <c r="AS65" i="1"/>
  <c r="AP65" i="1"/>
  <c r="AN65" i="1"/>
  <c r="AL65" i="1"/>
  <c r="L65" i="1"/>
  <c r="K65" i="1"/>
  <c r="AS64" i="1"/>
  <c r="AP64" i="1"/>
  <c r="AN64" i="1"/>
  <c r="AL64" i="1"/>
  <c r="L64" i="1"/>
  <c r="K64" i="1"/>
  <c r="AS63" i="1"/>
  <c r="AP63" i="1"/>
  <c r="AN63" i="1"/>
  <c r="AL63" i="1"/>
  <c r="L63" i="1"/>
  <c r="K63" i="1"/>
  <c r="AS62" i="1"/>
  <c r="AP62" i="1"/>
  <c r="AN62" i="1"/>
  <c r="AL62" i="1"/>
  <c r="L62" i="1"/>
  <c r="K62" i="1"/>
  <c r="AS61" i="1"/>
  <c r="AP61" i="1"/>
  <c r="AN61" i="1"/>
  <c r="AL61" i="1"/>
  <c r="L61" i="1"/>
  <c r="K61" i="1"/>
  <c r="AS60" i="1"/>
  <c r="AP60" i="1"/>
  <c r="AN60" i="1"/>
  <c r="AL60" i="1"/>
  <c r="L60" i="1"/>
  <c r="K60" i="1"/>
  <c r="AS59" i="1"/>
  <c r="AP59" i="1"/>
  <c r="AN59" i="1"/>
  <c r="AL59" i="1"/>
  <c r="L59" i="1"/>
  <c r="K59" i="1"/>
  <c r="AS58" i="1"/>
  <c r="AP58" i="1"/>
  <c r="AN58" i="1"/>
  <c r="AL58" i="1"/>
  <c r="L58" i="1"/>
  <c r="K58" i="1"/>
  <c r="AS57" i="1"/>
  <c r="AP57" i="1"/>
  <c r="AN57" i="1"/>
  <c r="AL57" i="1"/>
  <c r="L57" i="1"/>
  <c r="K57" i="1"/>
  <c r="AS56" i="1"/>
  <c r="AP56" i="1"/>
  <c r="AN56" i="1"/>
  <c r="AL56" i="1"/>
  <c r="L56" i="1"/>
  <c r="K56" i="1"/>
  <c r="AS55" i="1"/>
  <c r="AP55" i="1"/>
  <c r="AN55" i="1"/>
  <c r="AL55" i="1"/>
  <c r="L55" i="1"/>
  <c r="K55" i="1"/>
  <c r="AS54" i="1"/>
  <c r="AP54" i="1"/>
  <c r="AN54" i="1"/>
  <c r="AL54" i="1"/>
  <c r="L54" i="1"/>
  <c r="K54" i="1"/>
  <c r="AS53" i="1"/>
  <c r="AP53" i="1"/>
  <c r="AN53" i="1"/>
  <c r="AL53" i="1"/>
  <c r="L53" i="1"/>
  <c r="K53" i="1"/>
  <c r="AS52" i="1"/>
  <c r="AP52" i="1"/>
  <c r="AN52" i="1"/>
  <c r="AL52" i="1"/>
  <c r="L52" i="1"/>
  <c r="K52" i="1"/>
  <c r="AS51" i="1"/>
  <c r="AP51" i="1"/>
  <c r="AN51" i="1"/>
  <c r="AL51" i="1"/>
  <c r="L51" i="1"/>
  <c r="K51" i="1"/>
  <c r="AS50" i="1"/>
  <c r="AP50" i="1"/>
  <c r="AN50" i="1"/>
  <c r="AL50" i="1"/>
  <c r="L50" i="1"/>
  <c r="K50" i="1"/>
  <c r="AS49" i="1"/>
  <c r="AP49" i="1"/>
  <c r="AN49" i="1"/>
  <c r="AL49" i="1"/>
  <c r="L49" i="1"/>
  <c r="K49" i="1"/>
  <c r="AS48" i="1"/>
  <c r="AP48" i="1"/>
  <c r="AN48" i="1"/>
  <c r="AL48" i="1"/>
  <c r="L48" i="1"/>
  <c r="K48" i="1"/>
  <c r="AS47" i="1"/>
  <c r="AP47" i="1"/>
  <c r="AN47" i="1"/>
  <c r="AL47" i="1"/>
  <c r="L47" i="1"/>
  <c r="K47" i="1"/>
  <c r="AS46" i="1"/>
  <c r="AP46" i="1"/>
  <c r="AN46" i="1"/>
  <c r="AL46" i="1"/>
  <c r="L46" i="1"/>
  <c r="K46" i="1"/>
  <c r="AS45" i="1"/>
  <c r="AP45" i="1"/>
  <c r="AN45" i="1"/>
  <c r="AL45" i="1"/>
  <c r="L45" i="1"/>
  <c r="K45" i="1"/>
  <c r="AS44" i="1"/>
  <c r="AP44" i="1"/>
  <c r="AN44" i="1"/>
  <c r="AL44" i="1"/>
  <c r="L44" i="1"/>
  <c r="K44" i="1"/>
  <c r="AS43" i="1"/>
  <c r="AP43" i="1"/>
  <c r="AN43" i="1"/>
  <c r="AL43" i="1"/>
  <c r="L43" i="1"/>
  <c r="K43" i="1"/>
  <c r="AS42" i="1"/>
  <c r="AP42" i="1"/>
  <c r="AN42" i="1"/>
  <c r="AL42" i="1"/>
  <c r="L42" i="1"/>
  <c r="K42" i="1"/>
  <c r="AS41" i="1"/>
  <c r="AP41" i="1"/>
  <c r="AN41" i="1"/>
  <c r="AL41" i="1"/>
  <c r="L41" i="1"/>
  <c r="K41" i="1"/>
  <c r="AS40" i="1"/>
  <c r="AP40" i="1"/>
  <c r="AN40" i="1"/>
  <c r="AL40" i="1"/>
  <c r="L40" i="1"/>
  <c r="K40" i="1"/>
  <c r="AS39" i="1"/>
  <c r="AP39" i="1"/>
  <c r="AN39" i="1"/>
  <c r="AL39" i="1"/>
  <c r="L39" i="1"/>
  <c r="K39" i="1"/>
  <c r="AS38" i="1"/>
  <c r="AP38" i="1"/>
  <c r="AN38" i="1"/>
  <c r="AL38" i="1"/>
  <c r="L38" i="1"/>
  <c r="K38" i="1"/>
  <c r="AS37" i="1"/>
  <c r="AP37" i="1"/>
  <c r="AN37" i="1"/>
  <c r="AL37" i="1"/>
  <c r="L37" i="1"/>
  <c r="K37" i="1"/>
  <c r="AS36" i="1"/>
  <c r="AP36" i="1"/>
  <c r="AN36" i="1"/>
  <c r="AL36" i="1"/>
  <c r="L36" i="1"/>
  <c r="K36" i="1"/>
  <c r="AS35" i="1"/>
  <c r="AP35" i="1"/>
  <c r="AN35" i="1"/>
  <c r="AL35" i="1"/>
  <c r="L35" i="1"/>
  <c r="K35" i="1"/>
  <c r="AS34" i="1"/>
  <c r="AP34" i="1"/>
  <c r="AN34" i="1"/>
  <c r="AL34" i="1"/>
  <c r="L34" i="1"/>
  <c r="K34" i="1"/>
  <c r="AS33" i="1"/>
  <c r="AP33" i="1"/>
  <c r="AN33" i="1"/>
  <c r="AL33" i="1"/>
  <c r="L33" i="1"/>
  <c r="K33" i="1"/>
  <c r="AS32" i="1"/>
  <c r="AP32" i="1"/>
  <c r="AN32" i="1"/>
  <c r="AL32" i="1"/>
  <c r="L32" i="1"/>
  <c r="K32" i="1"/>
  <c r="AS31" i="1"/>
  <c r="AP31" i="1"/>
  <c r="AN31" i="1"/>
  <c r="AL31" i="1"/>
  <c r="L31" i="1"/>
  <c r="K31" i="1"/>
  <c r="AS30" i="1"/>
  <c r="AP30" i="1"/>
  <c r="AN30" i="1"/>
  <c r="AL30" i="1"/>
  <c r="L30" i="1"/>
  <c r="K30" i="1"/>
  <c r="AS29" i="1"/>
  <c r="AP29" i="1"/>
  <c r="AN29" i="1"/>
  <c r="AL29" i="1"/>
  <c r="L29" i="1"/>
  <c r="K29" i="1"/>
  <c r="AS28" i="1"/>
  <c r="AP28" i="1"/>
  <c r="AN28" i="1"/>
  <c r="AL28" i="1"/>
  <c r="L28" i="1"/>
  <c r="K28" i="1"/>
  <c r="AS27" i="1"/>
  <c r="AP27" i="1"/>
  <c r="AN27" i="1"/>
  <c r="AL27" i="1"/>
  <c r="L27" i="1"/>
  <c r="K27" i="1"/>
  <c r="AS26" i="1"/>
  <c r="AP26" i="1"/>
  <c r="AN26" i="1"/>
  <c r="AL26" i="1"/>
  <c r="L26" i="1"/>
  <c r="K26" i="1"/>
  <c r="AS25" i="1"/>
  <c r="AP25" i="1"/>
  <c r="AN25" i="1"/>
  <c r="AL25" i="1"/>
  <c r="L25" i="1"/>
  <c r="K25" i="1"/>
  <c r="AS24" i="1"/>
  <c r="AP24" i="1"/>
  <c r="AN24" i="1"/>
  <c r="AL24" i="1"/>
  <c r="L24" i="1"/>
  <c r="K24" i="1"/>
  <c r="AS23" i="1"/>
  <c r="AP23" i="1"/>
  <c r="AN23" i="1"/>
  <c r="AL23" i="1"/>
  <c r="L23" i="1"/>
  <c r="K23" i="1"/>
  <c r="AS22" i="1"/>
  <c r="AP22" i="1"/>
  <c r="AN22" i="1"/>
  <c r="AL22" i="1"/>
  <c r="L22" i="1"/>
  <c r="K22" i="1"/>
  <c r="AS21" i="1"/>
  <c r="AP21" i="1"/>
  <c r="AN21" i="1"/>
  <c r="AL21" i="1"/>
  <c r="L21" i="1"/>
  <c r="K21" i="1"/>
  <c r="AS20" i="1"/>
  <c r="AP20" i="1"/>
  <c r="AN20" i="1"/>
  <c r="AL20" i="1"/>
  <c r="L20" i="1"/>
  <c r="K20" i="1"/>
  <c r="AS19" i="1"/>
  <c r="AP19" i="1"/>
  <c r="AN19" i="1"/>
  <c r="AL19" i="1"/>
  <c r="L19" i="1"/>
  <c r="K19" i="1"/>
  <c r="AS18" i="1"/>
  <c r="AP18" i="1"/>
  <c r="AN18" i="1"/>
  <c r="AL18" i="1"/>
  <c r="L18" i="1"/>
  <c r="K18" i="1"/>
  <c r="AS17" i="1"/>
  <c r="AP17" i="1"/>
  <c r="AN17" i="1"/>
  <c r="AL17" i="1"/>
  <c r="L17" i="1"/>
  <c r="K17" i="1"/>
  <c r="AS16" i="1"/>
  <c r="AP16" i="1"/>
  <c r="AN16" i="1"/>
  <c r="AL16" i="1"/>
  <c r="L16" i="1"/>
  <c r="K16" i="1"/>
  <c r="AS15" i="1"/>
  <c r="AP15" i="1"/>
  <c r="AN15" i="1"/>
  <c r="AL15" i="1"/>
  <c r="L15" i="1"/>
  <c r="K15" i="1"/>
  <c r="AS14" i="1"/>
  <c r="AP14" i="1"/>
  <c r="AN14" i="1"/>
  <c r="AL14" i="1"/>
  <c r="L14" i="1"/>
  <c r="K14" i="1"/>
  <c r="AS13" i="1"/>
  <c r="AP13" i="1"/>
  <c r="AN13" i="1"/>
  <c r="AL13" i="1"/>
  <c r="L13" i="1"/>
  <c r="K13" i="1"/>
  <c r="AS12" i="1"/>
  <c r="AP12" i="1"/>
  <c r="AN12" i="1"/>
  <c r="AL12" i="1"/>
  <c r="L12" i="1"/>
  <c r="K12" i="1"/>
  <c r="AS11" i="1"/>
  <c r="AP11" i="1"/>
  <c r="AN11" i="1"/>
  <c r="AL11" i="1"/>
  <c r="L11" i="1"/>
  <c r="K11" i="1"/>
  <c r="AS10" i="1"/>
  <c r="AP10" i="1"/>
  <c r="AN10" i="1"/>
  <c r="AL10" i="1"/>
  <c r="L10" i="1"/>
  <c r="K10" i="1"/>
  <c r="AS9" i="1"/>
  <c r="AP9" i="1"/>
  <c r="AN9" i="1"/>
  <c r="AL9" i="1"/>
  <c r="L9" i="1"/>
  <c r="K9" i="1"/>
  <c r="AS8" i="1"/>
  <c r="AP8" i="1"/>
  <c r="AN8" i="1"/>
  <c r="AL8" i="1"/>
  <c r="L8" i="1"/>
  <c r="K8" i="1"/>
  <c r="AS7" i="1"/>
  <c r="AP7" i="1"/>
  <c r="AN7" i="1"/>
  <c r="AL7" i="1"/>
  <c r="L7" i="1"/>
  <c r="K7" i="1"/>
  <c r="AS6" i="1"/>
  <c r="AP6" i="1"/>
  <c r="AN6" i="1"/>
  <c r="AL6" i="1"/>
  <c r="L6" i="1"/>
  <c r="K6" i="1"/>
  <c r="AS5" i="1"/>
  <c r="AP5" i="1"/>
  <c r="AN5" i="1"/>
  <c r="AL5" i="1"/>
  <c r="L5" i="1"/>
  <c r="K5" i="1"/>
  <c r="AS4" i="1"/>
  <c r="AP4" i="1"/>
  <c r="AN4" i="1"/>
  <c r="AL4" i="1"/>
  <c r="L4" i="1"/>
  <c r="K4" i="1"/>
  <c r="AS3" i="1"/>
  <c r="AP3" i="1"/>
  <c r="AN3" i="1"/>
  <c r="AL3" i="1"/>
  <c r="L3" i="1"/>
  <c r="K3" i="1"/>
  <c r="AS183" i="1" l="1"/>
  <c r="AT182" i="1" s="1"/>
  <c r="AU182" i="1" s="1"/>
  <c r="AL183" i="1"/>
  <c r="AN183" i="1"/>
  <c r="K183" i="1"/>
  <c r="L183" i="1"/>
  <c r="AP183" i="1"/>
  <c r="AT164" i="1" l="1"/>
  <c r="AU164" i="1" s="1"/>
  <c r="AT179" i="1"/>
  <c r="AU179" i="1" s="1"/>
  <c r="AT180" i="1"/>
  <c r="AU180" i="1" s="1"/>
  <c r="AT176" i="1"/>
  <c r="AU176" i="1" s="1"/>
  <c r="AT177" i="1"/>
  <c r="AU177" i="1" s="1"/>
  <c r="AT174" i="1"/>
  <c r="AU174" i="1" s="1"/>
  <c r="AT175" i="1"/>
  <c r="AU175" i="1" s="1"/>
  <c r="AT170" i="1"/>
  <c r="AU170" i="1" s="1"/>
  <c r="AT173" i="1"/>
  <c r="AU173" i="1" s="1"/>
  <c r="AT172" i="1"/>
  <c r="AU172" i="1" s="1"/>
  <c r="AT171" i="1"/>
  <c r="AU171" i="1" s="1"/>
  <c r="AT167" i="1"/>
  <c r="AU167" i="1" s="1"/>
  <c r="AT169" i="1"/>
  <c r="AU169" i="1" s="1"/>
  <c r="AT168" i="1"/>
  <c r="AU168" i="1" s="1"/>
  <c r="AT166" i="1"/>
  <c r="AU166" i="1" s="1"/>
  <c r="C186" i="1"/>
  <c r="AT25" i="1"/>
  <c r="AU25" i="1" s="1"/>
  <c r="AT157" i="1"/>
  <c r="AU157" i="1" s="1"/>
  <c r="AT113" i="1"/>
  <c r="AU113" i="1" s="1"/>
  <c r="AT14" i="1"/>
  <c r="AU14" i="1" s="1"/>
  <c r="AT44" i="1"/>
  <c r="AU44" i="1" s="1"/>
  <c r="AT160" i="1"/>
  <c r="AU160" i="1" s="1"/>
  <c r="AT74" i="1"/>
  <c r="AU74" i="1" s="1"/>
  <c r="AT10" i="1"/>
  <c r="AU10" i="1" s="1"/>
  <c r="AT32" i="1"/>
  <c r="AU32" i="1" s="1"/>
  <c r="AT20" i="1"/>
  <c r="AU20" i="1" s="1"/>
  <c r="AT65" i="1"/>
  <c r="AU65" i="1" s="1"/>
  <c r="AT22" i="1"/>
  <c r="AU22" i="1" s="1"/>
  <c r="AT165" i="1"/>
  <c r="AU165" i="1" s="1"/>
  <c r="AT13" i="1"/>
  <c r="AU13" i="1" s="1"/>
  <c r="AT38" i="1"/>
  <c r="AU38" i="1" s="1"/>
  <c r="AT146" i="1"/>
  <c r="AU146" i="1" s="1"/>
  <c r="AT40" i="1"/>
  <c r="AU40" i="1" s="1"/>
  <c r="AT3" i="1"/>
  <c r="AT128" i="1"/>
  <c r="AU128" i="1" s="1"/>
  <c r="AT34" i="1"/>
  <c r="AU34" i="1" s="1"/>
  <c r="AT163" i="1"/>
  <c r="AU163" i="1" s="1"/>
  <c r="AT161" i="1"/>
  <c r="AU161" i="1" s="1"/>
  <c r="AT158" i="1"/>
  <c r="AU158" i="1" s="1"/>
  <c r="AT155" i="1"/>
  <c r="AU155" i="1" s="1"/>
  <c r="AT152" i="1"/>
  <c r="AU152" i="1" s="1"/>
  <c r="AT150" i="1"/>
  <c r="AU150" i="1" s="1"/>
  <c r="AT147" i="1"/>
  <c r="AU147" i="1" s="1"/>
  <c r="AT144" i="1"/>
  <c r="AU144" i="1" s="1"/>
  <c r="AT141" i="1"/>
  <c r="AU141" i="1" s="1"/>
  <c r="AT138" i="1"/>
  <c r="AU138" i="1" s="1"/>
  <c r="AT135" i="1"/>
  <c r="AU135" i="1" s="1"/>
  <c r="AT132" i="1"/>
  <c r="AU132" i="1" s="1"/>
  <c r="AT129" i="1"/>
  <c r="AU129" i="1" s="1"/>
  <c r="AT126" i="1"/>
  <c r="AU126" i="1" s="1"/>
  <c r="AT123" i="1"/>
  <c r="AU123" i="1" s="1"/>
  <c r="AT120" i="1"/>
  <c r="AU120" i="1" s="1"/>
  <c r="AT117" i="1"/>
  <c r="AU117" i="1" s="1"/>
  <c r="AT114" i="1"/>
  <c r="AU114" i="1" s="1"/>
  <c r="AT111" i="1"/>
  <c r="AU111" i="1" s="1"/>
  <c r="AT108" i="1"/>
  <c r="AU108" i="1" s="1"/>
  <c r="AT105" i="1"/>
  <c r="AU105" i="1" s="1"/>
  <c r="AT102" i="1"/>
  <c r="AU102" i="1" s="1"/>
  <c r="AT98" i="1"/>
  <c r="AU98" i="1" s="1"/>
  <c r="AT109" i="1"/>
  <c r="AU109" i="1" s="1"/>
  <c r="AT103" i="1"/>
  <c r="AU103" i="1" s="1"/>
  <c r="AT99" i="1"/>
  <c r="AU99" i="1" s="1"/>
  <c r="AT90" i="1"/>
  <c r="AU90" i="1" s="1"/>
  <c r="AT81" i="1"/>
  <c r="AU81" i="1" s="1"/>
  <c r="AT72" i="1"/>
  <c r="AU72" i="1" s="1"/>
  <c r="AT63" i="1"/>
  <c r="AU63" i="1" s="1"/>
  <c r="AT54" i="1"/>
  <c r="AU54" i="1" s="1"/>
  <c r="AT159" i="1"/>
  <c r="AU159" i="1" s="1"/>
  <c r="AT93" i="1"/>
  <c r="AU93" i="1" s="1"/>
  <c r="AT84" i="1"/>
  <c r="AU84" i="1" s="1"/>
  <c r="AT75" i="1"/>
  <c r="AU75" i="1" s="1"/>
  <c r="AT66" i="1"/>
  <c r="AU66" i="1" s="1"/>
  <c r="AT57" i="1"/>
  <c r="AU57" i="1" s="1"/>
  <c r="AT49" i="1"/>
  <c r="AU49" i="1" s="1"/>
  <c r="AT42" i="1"/>
  <c r="AU42" i="1" s="1"/>
  <c r="AT39" i="1"/>
  <c r="AU39" i="1" s="1"/>
  <c r="AT36" i="1"/>
  <c r="AU36" i="1" s="1"/>
  <c r="AT33" i="1"/>
  <c r="AU33" i="1" s="1"/>
  <c r="AT30" i="1"/>
  <c r="AU30" i="1" s="1"/>
  <c r="AT27" i="1"/>
  <c r="AU27" i="1" s="1"/>
  <c r="AT24" i="1"/>
  <c r="AU24" i="1" s="1"/>
  <c r="AT21" i="1"/>
  <c r="AU21" i="1" s="1"/>
  <c r="AT18" i="1"/>
  <c r="AU18" i="1" s="1"/>
  <c r="AT15" i="1"/>
  <c r="AU15" i="1" s="1"/>
  <c r="AT12" i="1"/>
  <c r="AU12" i="1" s="1"/>
  <c r="AT9" i="1"/>
  <c r="AU9" i="1" s="1"/>
  <c r="AT7" i="1"/>
  <c r="AU7" i="1" s="1"/>
  <c r="AT4" i="1"/>
  <c r="AU4" i="1" s="1"/>
  <c r="AT156" i="1"/>
  <c r="AU156" i="1" s="1"/>
  <c r="AT148" i="1"/>
  <c r="AU148" i="1" s="1"/>
  <c r="AT139" i="1"/>
  <c r="AU139" i="1" s="1"/>
  <c r="AT130" i="1"/>
  <c r="AU130" i="1" s="1"/>
  <c r="AT121" i="1"/>
  <c r="AU121" i="1" s="1"/>
  <c r="AT112" i="1"/>
  <c r="AU112" i="1" s="1"/>
  <c r="AT106" i="1"/>
  <c r="AU106" i="1" s="1"/>
  <c r="AT100" i="1"/>
  <c r="AU100" i="1" s="1"/>
  <c r="AT96" i="1"/>
  <c r="AU96" i="1" s="1"/>
  <c r="AT88" i="1"/>
  <c r="AU88" i="1" s="1"/>
  <c r="AT79" i="1"/>
  <c r="AU79" i="1" s="1"/>
  <c r="AT70" i="1"/>
  <c r="AU70" i="1" s="1"/>
  <c r="AT61" i="1"/>
  <c r="AU61" i="1" s="1"/>
  <c r="AT45" i="1"/>
  <c r="AU45" i="1" s="1"/>
  <c r="AT151" i="1"/>
  <c r="AU151" i="1" s="1"/>
  <c r="AT133" i="1"/>
  <c r="AU133" i="1" s="1"/>
  <c r="AT115" i="1"/>
  <c r="AU115" i="1" s="1"/>
  <c r="AT101" i="1"/>
  <c r="AU101" i="1" s="1"/>
  <c r="AT94" i="1"/>
  <c r="AU94" i="1" s="1"/>
  <c r="AT85" i="1"/>
  <c r="AU85" i="1" s="1"/>
  <c r="AT76" i="1"/>
  <c r="AU76" i="1" s="1"/>
  <c r="AT67" i="1"/>
  <c r="AU67" i="1" s="1"/>
  <c r="AT58" i="1"/>
  <c r="AU58" i="1" s="1"/>
  <c r="AT110" i="1"/>
  <c r="AU110" i="1" s="1"/>
  <c r="AT48" i="1"/>
  <c r="AU48" i="1" s="1"/>
  <c r="AT41" i="1"/>
  <c r="AU41" i="1" s="1"/>
  <c r="AT35" i="1"/>
  <c r="AU35" i="1" s="1"/>
  <c r="AT29" i="1"/>
  <c r="AU29" i="1" s="1"/>
  <c r="AT23" i="1"/>
  <c r="AU23" i="1" s="1"/>
  <c r="AT17" i="1"/>
  <c r="AU17" i="1" s="1"/>
  <c r="AT11" i="1"/>
  <c r="AU11" i="1" s="1"/>
  <c r="AT6" i="1"/>
  <c r="AU6" i="1" s="1"/>
  <c r="AT95" i="1"/>
  <c r="AU95" i="1" s="1"/>
  <c r="AT87" i="1"/>
  <c r="AU87" i="1" s="1"/>
  <c r="AT78" i="1"/>
  <c r="AU78" i="1" s="1"/>
  <c r="AT69" i="1"/>
  <c r="AU69" i="1" s="1"/>
  <c r="AT60" i="1"/>
  <c r="AU60" i="1" s="1"/>
  <c r="AT118" i="1"/>
  <c r="AU118" i="1" s="1"/>
  <c r="AT86" i="1"/>
  <c r="AU86" i="1" s="1"/>
  <c r="AT68" i="1"/>
  <c r="AU68" i="1" s="1"/>
  <c r="AT145" i="1"/>
  <c r="AU145" i="1" s="1"/>
  <c r="AT127" i="1"/>
  <c r="AU127" i="1" s="1"/>
  <c r="AT91" i="1"/>
  <c r="AU91" i="1" s="1"/>
  <c r="AT82" i="1"/>
  <c r="AU82" i="1" s="1"/>
  <c r="AT73" i="1"/>
  <c r="AU73" i="1" s="1"/>
  <c r="AT64" i="1"/>
  <c r="AU64" i="1" s="1"/>
  <c r="AT55" i="1"/>
  <c r="AU55" i="1" s="1"/>
  <c r="AT47" i="1"/>
  <c r="AU47" i="1" s="1"/>
  <c r="AT162" i="1"/>
  <c r="AU162" i="1" s="1"/>
  <c r="AT142" i="1"/>
  <c r="AU142" i="1" s="1"/>
  <c r="AT124" i="1"/>
  <c r="AU124" i="1" s="1"/>
  <c r="AT107" i="1"/>
  <c r="AU107" i="1" s="1"/>
  <c r="AT97" i="1"/>
  <c r="AU97" i="1" s="1"/>
  <c r="AT89" i="1"/>
  <c r="AU89" i="1" s="1"/>
  <c r="AT80" i="1"/>
  <c r="AU80" i="1" s="1"/>
  <c r="AT71" i="1"/>
  <c r="AU71" i="1" s="1"/>
  <c r="AT62" i="1"/>
  <c r="AU62" i="1" s="1"/>
  <c r="AT53" i="1"/>
  <c r="AU53" i="1" s="1"/>
  <c r="AT46" i="1"/>
  <c r="AU46" i="1" s="1"/>
  <c r="AT153" i="1"/>
  <c r="AU153" i="1" s="1"/>
  <c r="AT77" i="1"/>
  <c r="AU77" i="1" s="1"/>
  <c r="AT59" i="1"/>
  <c r="AU59" i="1" s="1"/>
  <c r="AT51" i="1"/>
  <c r="AU51" i="1" s="1"/>
  <c r="AT136" i="1"/>
  <c r="AU136" i="1" s="1"/>
  <c r="AT26" i="1"/>
  <c r="AU26" i="1" s="1"/>
  <c r="AT19" i="1"/>
  <c r="AU19" i="1" s="1"/>
  <c r="AT143" i="1"/>
  <c r="AU143" i="1" s="1"/>
  <c r="AT149" i="1"/>
  <c r="AU149" i="1" s="1"/>
  <c r="AT56" i="1"/>
  <c r="AU56" i="1" s="1"/>
  <c r="AT5" i="1"/>
  <c r="AU5" i="1" s="1"/>
  <c r="AT134" i="1"/>
  <c r="AU134" i="1" s="1"/>
  <c r="AT140" i="1"/>
  <c r="AU140" i="1" s="1"/>
  <c r="AT125" i="1"/>
  <c r="AU125" i="1" s="1"/>
  <c r="AT131" i="1"/>
  <c r="AU131" i="1" s="1"/>
  <c r="AT92" i="1"/>
  <c r="AU92" i="1" s="1"/>
  <c r="AT137" i="1"/>
  <c r="AU137" i="1" s="1"/>
  <c r="AT50" i="1"/>
  <c r="AU50" i="1" s="1"/>
  <c r="AT28" i="1"/>
  <c r="AU28" i="1" s="1"/>
  <c r="AT154" i="1"/>
  <c r="AU154" i="1" s="1"/>
  <c r="AT43" i="1"/>
  <c r="AU43" i="1" s="1"/>
  <c r="AT8" i="1"/>
  <c r="AU8" i="1" s="1"/>
  <c r="AT116" i="1"/>
  <c r="AU116" i="1" s="1"/>
  <c r="AT122" i="1"/>
  <c r="AU122" i="1" s="1"/>
  <c r="AT83" i="1"/>
  <c r="AU83" i="1" s="1"/>
  <c r="AT52" i="1"/>
  <c r="AU52" i="1" s="1"/>
  <c r="AT37" i="1"/>
  <c r="AU37" i="1" s="1"/>
  <c r="AT16" i="1"/>
  <c r="AU16" i="1" s="1"/>
  <c r="AT119" i="1"/>
  <c r="AU119" i="1" s="1"/>
  <c r="AT31" i="1"/>
  <c r="AU31" i="1" s="1"/>
  <c r="AT104" i="1"/>
  <c r="AU104" i="1" s="1"/>
  <c r="AU3" i="1" l="1"/>
  <c r="AU183" i="1" s="1"/>
  <c r="AT183" i="1"/>
</calcChain>
</file>

<file path=xl/sharedStrings.xml><?xml version="1.0" encoding="utf-8"?>
<sst xmlns="http://schemas.openxmlformats.org/spreadsheetml/2006/main" count="1391" uniqueCount="331">
  <si>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</si>
  <si>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</si>
  <si>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</si>
  <si>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</si>
  <si>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</si>
  <si>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</si>
  <si>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</si>
  <si>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</si>
  <si>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</si>
  <si>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</si>
  <si>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</si>
  <si>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</si>
  <si>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</si>
  <si>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</si>
  <si>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</si>
  <si>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</si>
  <si>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</si>
  <si>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</si>
  <si>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</si>
  <si>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</si>
  <si>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</si>
  <si>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</si>
  <si>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</si>
  <si>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</si>
  <si>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</si>
  <si>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</si>
  <si>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</si>
  <si>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</si>
  <si>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</si>
  <si>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</si>
  <si>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</si>
  <si>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</si>
  <si>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</si>
  <si>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</si>
  <si>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</si>
  <si>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</si>
  <si>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</si>
  <si>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</si>
  <si>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</si>
  <si>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</si>
  <si>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</si>
  <si>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</si>
  <si>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</si>
  <si>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</si>
  <si>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</si>
  <si>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</si>
  <si>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</si>
  <si>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</si>
  <si>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</si>
  <si>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100</t>
  </si>
  <si>
    <t>CITY OF KERKHOVEN</t>
  </si>
  <si>
    <t>SWSE</t>
  </si>
  <si>
    <t>16</t>
  </si>
  <si>
    <t>120</t>
  </si>
  <si>
    <t>37</t>
  </si>
  <si>
    <t>SESW</t>
  </si>
  <si>
    <t>SWSW</t>
  </si>
  <si>
    <t>NWSE</t>
  </si>
  <si>
    <t>17</t>
  </si>
  <si>
    <t>SESE</t>
  </si>
  <si>
    <t>NENE</t>
  </si>
  <si>
    <t>20</t>
  </si>
  <si>
    <t>NWNW</t>
  </si>
  <si>
    <t>21</t>
  </si>
  <si>
    <t>NENW</t>
  </si>
  <si>
    <t>SENW</t>
  </si>
  <si>
    <t>SWNW</t>
  </si>
  <si>
    <t>NWNE</t>
  </si>
  <si>
    <t>SENE</t>
  </si>
  <si>
    <t>SWNE</t>
  </si>
  <si>
    <t>NESE</t>
  </si>
  <si>
    <t>NWSW</t>
  </si>
  <si>
    <t>NESW</t>
  </si>
  <si>
    <t>22</t>
  </si>
  <si>
    <t>130TH AVE SE</t>
  </si>
  <si>
    <t>18</t>
  </si>
  <si>
    <t>15-0042-000</t>
  </si>
  <si>
    <t>CAIN/ANTHONY/ETAL</t>
  </si>
  <si>
    <t>224 OXBOW CIRCLE</t>
  </si>
  <si>
    <t>OXBOW ND 58047</t>
  </si>
  <si>
    <t>7</t>
  </si>
  <si>
    <t>15-0048-000</t>
  </si>
  <si>
    <t>LINDQUIST/MICHAEL W &amp; KAREN</t>
  </si>
  <si>
    <t>1315 80TH ST SE</t>
  </si>
  <si>
    <t>MURDOCK MN 56271</t>
  </si>
  <si>
    <t>8</t>
  </si>
  <si>
    <t>15-0064-100</t>
  </si>
  <si>
    <t>PETERSON TEST.TRUST/MELVIN W</t>
  </si>
  <si>
    <t>1136 GARDEN STREET APT 2</t>
  </si>
  <si>
    <t>HOBOKEN NJ 7030</t>
  </si>
  <si>
    <t>10</t>
  </si>
  <si>
    <t>15-0072-000</t>
  </si>
  <si>
    <t>JOHNSON/RODNEY A</t>
  </si>
  <si>
    <t>1710 70TH STREET SE</t>
  </si>
  <si>
    <t>KERKHOVEN MN 0</t>
  </si>
  <si>
    <t>11</t>
  </si>
  <si>
    <t>PETERSON PONDEROSA LLC</t>
  </si>
  <si>
    <t>18694 HARROGATE DRIVE</t>
  </si>
  <si>
    <t>EDEN PRAIRIE MN 55346</t>
  </si>
  <si>
    <t>15-0087-000</t>
  </si>
  <si>
    <t>LINDQUIST/RODNEY &amp; NAOMI</t>
  </si>
  <si>
    <t>1780 90TH ST SE</t>
  </si>
  <si>
    <t>KERKHOVEN MN 56252</t>
  </si>
  <si>
    <t>13</t>
  </si>
  <si>
    <t>15-0089-000</t>
  </si>
  <si>
    <t>ANDERSON LIVING TRUST/DARLENE</t>
  </si>
  <si>
    <t>2725 FOX FARM ROAD</t>
  </si>
  <si>
    <t>WORTHINGTON MN 56187</t>
  </si>
  <si>
    <t>14</t>
  </si>
  <si>
    <t>15-0089-100</t>
  </si>
  <si>
    <t>HEWITT/CULLAN &amp; ASHLEY</t>
  </si>
  <si>
    <t>1665 80TH STREET SE</t>
  </si>
  <si>
    <t>15-0090-000</t>
  </si>
  <si>
    <t>ANDERSON/DOUGLAS D &amp; C</t>
  </si>
  <si>
    <t>1570 90TH ST SE</t>
  </si>
  <si>
    <t>15-0091-000</t>
  </si>
  <si>
    <t>GORDON LAND LTD PARTNERSHIP</t>
  </si>
  <si>
    <t>1012 HWY 12 SE</t>
  </si>
  <si>
    <t>15-0091-100</t>
  </si>
  <si>
    <t>PETERSON/RILEY &amp; JOHANNA</t>
  </si>
  <si>
    <t>885 160TH AVENUE SE</t>
  </si>
  <si>
    <t>15-0092-000</t>
  </si>
  <si>
    <t>KRIEGER/GRANT &amp; CYNTHIA</t>
  </si>
  <si>
    <t>1095 165TH AVENUE SE</t>
  </si>
  <si>
    <t>15-0093-000</t>
  </si>
  <si>
    <t>15-0093-100</t>
  </si>
  <si>
    <t>LINDQUIST/BRODY &amp; AMANDA</t>
  </si>
  <si>
    <t>885 170TH AVENUE SE</t>
  </si>
  <si>
    <t>15-0094-000</t>
  </si>
  <si>
    <t>15</t>
  </si>
  <si>
    <t>15-0095-000</t>
  </si>
  <si>
    <t>15-0097-000</t>
  </si>
  <si>
    <t>COLLINS PROPERTIES I</t>
  </si>
  <si>
    <t>875 100TH AVENUE SE</t>
  </si>
  <si>
    <t>15-0098-000</t>
  </si>
  <si>
    <t>COLLINS/LISA A</t>
  </si>
  <si>
    <t>920 90TH STREET SE</t>
  </si>
  <si>
    <t>DEGRAFF MN 56271</t>
  </si>
  <si>
    <t>15-0098-100</t>
  </si>
  <si>
    <t>FORSELL/ANDREW J &amp; CHRISTINE R</t>
  </si>
  <si>
    <t>865 155TH AVENUE SE</t>
  </si>
  <si>
    <t>15-0099-000</t>
  </si>
  <si>
    <t>15-0100-000</t>
  </si>
  <si>
    <t>THAYER/STEVEN &amp; KAREN/LIV TR</t>
  </si>
  <si>
    <t>510 150TH AVE SE</t>
  </si>
  <si>
    <t>15-0100-100</t>
  </si>
  <si>
    <t>BROBERG/WILLIAM &amp; DOROTHY</t>
  </si>
  <si>
    <t>845 150TH AVENUE SE</t>
  </si>
  <si>
    <t>15-0101-000</t>
  </si>
  <si>
    <t>PETERSON/DAVID</t>
  </si>
  <si>
    <t>1350 HWY 12 SE</t>
  </si>
  <si>
    <t>15-0101-100</t>
  </si>
  <si>
    <t>MITTENESS/SCOTT &amp; JENELL</t>
  </si>
  <si>
    <t>850 150TH AVE SE</t>
  </si>
  <si>
    <t>15-0101-200</t>
  </si>
  <si>
    <t>NELSON/JESSE P</t>
  </si>
  <si>
    <t>870 155TH AVENUE SE</t>
  </si>
  <si>
    <t>15-0102-000</t>
  </si>
  <si>
    <t>LARSEN LIVING TRUST/MARION</t>
  </si>
  <si>
    <t>236 VALLEY VIEW DRIVE SE</t>
  </si>
  <si>
    <t>WILLMAR MN 56201</t>
  </si>
  <si>
    <t>15-0105-000</t>
  </si>
  <si>
    <t>NELSON/CHRISTOPHER</t>
  </si>
  <si>
    <t>850 155TH AVENUE SE</t>
  </si>
  <si>
    <t>15-0105-100</t>
  </si>
  <si>
    <t>OLSON/ELSA</t>
  </si>
  <si>
    <t>855 150TH AVENUE SE</t>
  </si>
  <si>
    <t>15-0105-200</t>
  </si>
  <si>
    <t>15-0106-000</t>
  </si>
  <si>
    <t>15-0106-100</t>
  </si>
  <si>
    <t>NELSON/JESSE P &amp; ALISON A</t>
  </si>
  <si>
    <t>15-0106-200</t>
  </si>
  <si>
    <t>15-0107-000</t>
  </si>
  <si>
    <t>OTTERTAIL POWER COMPANY</t>
  </si>
  <si>
    <t>215 S CASCADE STREET</t>
  </si>
  <si>
    <t>FERGUS FALLS MN 56537</t>
  </si>
  <si>
    <t>15-0108-000</t>
  </si>
  <si>
    <t>15-0109-000</t>
  </si>
  <si>
    <t>FROEHLICH/THOMAS &amp; DARCY</t>
  </si>
  <si>
    <t>895 150TH AVENUE SE</t>
  </si>
  <si>
    <t>15-0109-100</t>
  </si>
  <si>
    <t>15-0109-200</t>
  </si>
  <si>
    <t>15-0110-000</t>
  </si>
  <si>
    <t>PETERSON/DAVID/ETAL</t>
  </si>
  <si>
    <t>15-0111-000</t>
  </si>
  <si>
    <t>15-0111-100</t>
  </si>
  <si>
    <t>PETERSON/DAVID D &amp; LAURIE A</t>
  </si>
  <si>
    <t>15-0112-000</t>
  </si>
  <si>
    <t>15-0113-000</t>
  </si>
  <si>
    <t>15-0114-000</t>
  </si>
  <si>
    <t>PETERSON/PATRICIA</t>
  </si>
  <si>
    <t>1610 HWY 12 SE</t>
  </si>
  <si>
    <t>15-0115-000</t>
  </si>
  <si>
    <t>WILLIAMS/HAROLD &amp; EVELYN</t>
  </si>
  <si>
    <t>1125 9TH STREET SE #246</t>
  </si>
  <si>
    <t>15-0116-000</t>
  </si>
  <si>
    <t>HENJUM/GALEN &amp; BEVERLY</t>
  </si>
  <si>
    <t>1370 HWY 12 SE</t>
  </si>
  <si>
    <t>15-0116-100</t>
  </si>
  <si>
    <t>15-0117-000</t>
  </si>
  <si>
    <t>15-0117-100</t>
  </si>
  <si>
    <t>PETERSON/JONATHAN</t>
  </si>
  <si>
    <t>1355 HWY 12 SE</t>
  </si>
  <si>
    <t>15-0118-000</t>
  </si>
  <si>
    <t>LINDQUIST FAMILY REV TRUST</t>
  </si>
  <si>
    <t>1315 9OTH STREET SE</t>
  </si>
  <si>
    <t>15-0119-000</t>
  </si>
  <si>
    <t>15-0120-000</t>
  </si>
  <si>
    <t>15-0121-100</t>
  </si>
  <si>
    <t>MSY FAMILY LLC</t>
  </si>
  <si>
    <t>825 100TH AVENUE SE</t>
  </si>
  <si>
    <t>15-0121-200</t>
  </si>
  <si>
    <t>15-0124-000</t>
  </si>
  <si>
    <t>JORGENSON/KEITH &amp; SHARLEEN</t>
  </si>
  <si>
    <t>702 PACIFIC AVENUE</t>
  </si>
  <si>
    <t>15-0125-000</t>
  </si>
  <si>
    <t>YOST FARMS INC</t>
  </si>
  <si>
    <t>15-0130-000</t>
  </si>
  <si>
    <t>8K'S LLLP</t>
  </si>
  <si>
    <t>9820 135TH STREET NW</t>
  </si>
  <si>
    <t>PENNOCK MN 56279</t>
  </si>
  <si>
    <t>15-0131-000</t>
  </si>
  <si>
    <t>15-0133-000</t>
  </si>
  <si>
    <t>TOFTE/GERALD &amp; JOANNE</t>
  </si>
  <si>
    <t>1160 140TH AVENUE SE</t>
  </si>
  <si>
    <t>15-0134-000</t>
  </si>
  <si>
    <t>JOKEN FARMS LLC</t>
  </si>
  <si>
    <t>9820 135TH STREET NE</t>
  </si>
  <si>
    <t>15-0135-000</t>
  </si>
  <si>
    <t>RUSTAD/CHARLES G</t>
  </si>
  <si>
    <t>PO BOX 346</t>
  </si>
  <si>
    <t>15-0136-000</t>
  </si>
  <si>
    <t>15-0138-000</t>
  </si>
  <si>
    <t>WEST NORWAY LIVING TRUST</t>
  </si>
  <si>
    <t>PO BOX 305</t>
  </si>
  <si>
    <t>15-0138-100</t>
  </si>
  <si>
    <t>15-0139-000</t>
  </si>
  <si>
    <t>WR LIVING TRUST</t>
  </si>
  <si>
    <t>3000 135TH STREET NW PO BOX 305</t>
  </si>
  <si>
    <t>15-0141-000</t>
  </si>
  <si>
    <t>15-0141-100</t>
  </si>
  <si>
    <t>VAN HEUVELN/KAY/REV TRUST</t>
  </si>
  <si>
    <t>1508 PACIFIC AVENUE</t>
  </si>
  <si>
    <t>15-0142-000</t>
  </si>
  <si>
    <t>15-0142-100</t>
  </si>
  <si>
    <t>15-0145-000</t>
  </si>
  <si>
    <t>15-0146-000</t>
  </si>
  <si>
    <t>ERICKSON/RAYMOND</t>
  </si>
  <si>
    <t>980 145TH AVENUE SE</t>
  </si>
  <si>
    <t>15-0147-000</t>
  </si>
  <si>
    <t>VAN HEUVELN/KEVIN LAINE</t>
  </si>
  <si>
    <t>15-0151-000</t>
  </si>
  <si>
    <t>15-0152-000</t>
  </si>
  <si>
    <t>ANDERSON/DUANE/ETAL</t>
  </si>
  <si>
    <t>301 SOUTH O'CONNELL STREET</t>
  </si>
  <si>
    <t>MARSHALL MN 56258</t>
  </si>
  <si>
    <t>15-0153-000</t>
  </si>
  <si>
    <t>LESTEBERG/ROGER,RONALD,&amp;MARK</t>
  </si>
  <si>
    <t>1535 90TH STREET SE</t>
  </si>
  <si>
    <t>15-0153-025</t>
  </si>
  <si>
    <t>LESTEBERG LIV TRT/RYAN &amp;NICOLE</t>
  </si>
  <si>
    <t>1515 90TH STREET SE</t>
  </si>
  <si>
    <t>15-0153-050</t>
  </si>
  <si>
    <t>LESTEBERG/RYAN &amp; RONALD</t>
  </si>
  <si>
    <t>15-0153-100</t>
  </si>
  <si>
    <t>LESTEBERG/RONALD &amp; PATRICIA</t>
  </si>
  <si>
    <t>1525 90TH STREET SE</t>
  </si>
  <si>
    <t>15-0154-000</t>
  </si>
  <si>
    <t>KERKHOVEN SPORTSMAN CLUB</t>
  </si>
  <si>
    <t>P O BOX 347</t>
  </si>
  <si>
    <t>15-0155-000</t>
  </si>
  <si>
    <t>FREETLY FAMILY 2008 REV TRUST</t>
  </si>
  <si>
    <t>PO BOX 255</t>
  </si>
  <si>
    <t>15-0156-000</t>
  </si>
  <si>
    <t>BENSON/REID N &amp; ELIZABETH A</t>
  </si>
  <si>
    <t>955 150TH AVENUE SE</t>
  </si>
  <si>
    <t>15-0156-100</t>
  </si>
  <si>
    <t>15-0157-000</t>
  </si>
  <si>
    <t>FINSTROM/DOUGLAS</t>
  </si>
  <si>
    <t>1060 160TH AVENUE SE</t>
  </si>
  <si>
    <t>15-0158-000</t>
  </si>
  <si>
    <t>LESTEBERG/ROGER &amp; MELANIE</t>
  </si>
  <si>
    <t>1545 90TH ST SE</t>
  </si>
  <si>
    <t>15-0160-000</t>
  </si>
  <si>
    <t>15-0161-000</t>
  </si>
  <si>
    <t>FORBORD FAM REV LIV TRUST</t>
  </si>
  <si>
    <t>11505 EIDELWEISS STREET</t>
  </si>
  <si>
    <t>COON RAPIDS MN 55433</t>
  </si>
  <si>
    <t>23</t>
  </si>
  <si>
    <t>15-0164-000</t>
  </si>
  <si>
    <t>CARLSON/HOWARD P/ETAL</t>
  </si>
  <si>
    <t>7770 NW 135TH STREET</t>
  </si>
  <si>
    <t>15-0164-100</t>
  </si>
  <si>
    <t>CARLSON/HOWARD P &amp; TERRI L</t>
  </si>
  <si>
    <t>1675 90TH ST SE</t>
  </si>
  <si>
    <t>15-0165-000</t>
  </si>
  <si>
    <t>15-0166-000</t>
  </si>
  <si>
    <t>PETERSON/DONALD</t>
  </si>
  <si>
    <t>1400 LAKE RIDGE COURT</t>
  </si>
  <si>
    <t>ROSWELL GA 30076</t>
  </si>
  <si>
    <t>15-0168-000</t>
  </si>
  <si>
    <t>15-0198-000</t>
  </si>
  <si>
    <t>ERICKSON/GERALD/LIVING TRUST</t>
  </si>
  <si>
    <t>509 MASON STREET</t>
  </si>
  <si>
    <t>RAYMOND MN 56282</t>
  </si>
  <si>
    <t>26</t>
  </si>
  <si>
    <t>150TH AVE SE</t>
  </si>
  <si>
    <t>155TH AVE SE</t>
  </si>
  <si>
    <t>165TH AVE SE</t>
  </si>
  <si>
    <t>170TH AVE SE</t>
  </si>
  <si>
    <t>80TH ST SE</t>
  </si>
  <si>
    <t>CR 35</t>
  </si>
  <si>
    <t>P.O. BOX 241 1635 HOBAN AVENUE</t>
  </si>
  <si>
    <t>BENSON MN 56215</t>
  </si>
  <si>
    <t>CR 6</t>
  </si>
  <si>
    <t>CR 89</t>
  </si>
  <si>
    <t>UNRESOLVED</t>
  </si>
  <si>
    <t>US HWY 12 SE</t>
  </si>
  <si>
    <t>1000 HIGHWAY 10 WEST</t>
  </si>
  <si>
    <t>DETROIT LAKES MN 56501</t>
  </si>
  <si>
    <t>TOTAL WATERSHED ACRES:</t>
  </si>
  <si>
    <t>US HWYS</t>
  </si>
  <si>
    <t>SWIFT CTY RDS</t>
  </si>
  <si>
    <t>RAILROADS</t>
  </si>
  <si>
    <t>PILLSBURY TWP RDS</t>
  </si>
  <si>
    <t>BURLINGTON NORTHERN RR INC</t>
  </si>
  <si>
    <t>TAX DEPT PO BOX 961089</t>
  </si>
  <si>
    <t>FORT WORTH TX 76161-0089</t>
  </si>
  <si>
    <t>PILLSBURY TWP C/O LYLE STAI 1185 160TH AVE SE</t>
  </si>
  <si>
    <t>OUTLETTING SYSTEMS</t>
  </si>
  <si>
    <t>208 10TH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</si>
</sst>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2" borderId="0" xfId="0" applyNumberFormat="1" applyFont="1" applyFill="1" applyAlignment="1">
      <alignment horizontal="center"/>
    </xf>
    <xf numFmtId="4" fontId="4" fillId="3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4" fontId="4" fillId="4" borderId="0" xfId="0" applyNumberFormat="1" applyFont="1" applyFill="1" applyAlignment="1">
      <alignment horizontal="center"/>
    </xf>
    <xf numFmtId="4" fontId="4" fillId="5" borderId="0" xfId="0" applyNumberFormat="1" applyFont="1" applyFill="1" applyAlignment="1">
      <alignment horizontal="center"/>
    </xf>
    <xf numFmtId="4" fontId="4" fillId="6" borderId="0" xfId="0" applyNumberFormat="1" applyFont="1" applyFill="1" applyAlignment="1">
      <alignment horizontal="center"/>
    </xf>
    <xf numFmtId="4" fontId="4" fillId="7" borderId="0" xfId="0" applyNumberFormat="1" applyFont="1" applyFill="1" applyAlignment="1">
      <alignment horizontal="center"/>
    </xf>
    <xf numFmtId="4" fontId="4" fillId="8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1">
    <dxf>
      <font>
        <b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86"/>
  <sheetViews>
    <sheetView tabSelected="1" workbookViewId="0">
      <pane xSplit="1" ySplit="2" topLeftCell="B153" activePane="bottomRight" state="frozen"/>
      <selection pane="topRight" activeCell="B1" sqref="B1"/>
      <selection pane="bottomLeft" activeCell="A3" sqref="A3"/>
      <selection pane="bottomRight" activeCell="AP178" sqref="AP178"/>
    </sheetView>
  </sheetViews>
  <sheetFormatPr defaultRowHeight="14.4" x14ac:dyDescent="0.3"/>
  <cols>
    <col min="1" max="1" width="14.6640625" style="1" customWidth="1"/>
    <col min="2" max="2" width="35.6640625" style="1" customWidth="1"/>
    <col min="3" max="3" width="30.6640625" style="1" customWidth="1"/>
    <col min="4" max="4" width="25.6640625" style="1" customWidth="1"/>
    <col min="5" max="5" width="20.6640625" style="1" customWidth="1"/>
    <col min="6" max="8" width="9.6640625" style="1" customWidth="1"/>
    <col min="9" max="12" width="17.6640625" style="2" customWidth="1"/>
    <col min="13" max="13" width="20.6640625" style="3" customWidth="1"/>
    <col min="14" max="14" width="13.6640625" style="4" customWidth="1"/>
    <col min="15" max="15" width="13.6640625" style="5" customWidth="1"/>
    <col min="16" max="16" width="13.6640625" style="6" customWidth="1"/>
    <col min="17" max="17" width="13.6640625" style="5" customWidth="1"/>
    <col min="18" max="18" width="13.6640625" style="7" customWidth="1"/>
    <col min="19" max="19" width="13.6640625" style="5" customWidth="1"/>
    <col min="20" max="20" width="13.6640625" style="8" customWidth="1"/>
    <col min="21" max="21" width="13.6640625" style="5" customWidth="1"/>
    <col min="22" max="22" width="17.6640625" style="2" customWidth="1"/>
    <col min="23" max="23" width="17.6640625" style="5" customWidth="1"/>
    <col min="24" max="24" width="17.6640625" style="2" customWidth="1"/>
    <col min="25" max="25" width="17.6640625" style="5" customWidth="1"/>
    <col min="26" max="26" width="17.6640625" style="9" customWidth="1"/>
    <col min="27" max="27" width="17.6640625" style="5" customWidth="1"/>
    <col min="28" max="28" width="17.6640625" style="10" customWidth="1"/>
    <col min="29" max="29" width="17.6640625" style="5" customWidth="1"/>
    <col min="30" max="30" width="17.6640625" style="2" hidden="1" customWidth="1"/>
    <col min="31" max="31" width="17.6640625" style="2" customWidth="1"/>
    <col min="32" max="32" width="17.6640625" style="5" customWidth="1"/>
    <col min="33" max="33" width="17.6640625" style="9" customWidth="1"/>
    <col min="34" max="34" width="17.6640625" style="5" customWidth="1"/>
    <col min="35" max="35" width="19.6640625" style="2" hidden="1" customWidth="1"/>
    <col min="36" max="36" width="19.6640625" style="5" hidden="1" customWidth="1"/>
    <col min="37" max="37" width="17.6640625" style="3" customWidth="1"/>
    <col min="38" max="38" width="17.6640625" style="5" customWidth="1"/>
    <col min="39" max="39" width="17.6640625" style="3" customWidth="1"/>
    <col min="40" max="40" width="17.6640625" style="5" customWidth="1"/>
    <col min="41" max="41" width="17.6640625" style="2" customWidth="1"/>
    <col min="42" max="42" width="17.6640625" style="5" customWidth="1"/>
    <col min="43" max="43" width="17.6640625" style="2" customWidth="1"/>
    <col min="44" max="44" width="17.6640625" style="2" hidden="1" customWidth="1"/>
    <col min="45" max="45" width="17.6640625" style="5" customWidth="1"/>
    <col min="46" max="46" width="17.6640625" style="11" customWidth="1"/>
    <col min="47" max="47" width="17.6640625" style="5" customWidth="1"/>
  </cols>
  <sheetData>
    <row r="1" spans="1:47" x14ac:dyDescent="0.3">
      <c r="AL1" s="5">
        <v>4051.2</v>
      </c>
      <c r="AN1" s="5">
        <v>6752</v>
      </c>
      <c r="AP1" s="5" t="s">
        <v>0</v>
      </c>
      <c r="AU1" s="5" t="s">
        <v>1</v>
      </c>
    </row>
    <row r="2" spans="1:47" ht="68.099999999999994" customHeight="1" x14ac:dyDescent="0.3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</v>
      </c>
      <c r="AU2" s="12" t="s">
        <v>48</v>
      </c>
    </row>
    <row r="3" spans="1:47" x14ac:dyDescent="0.3">
      <c r="A3" s="1" t="s">
        <v>76</v>
      </c>
      <c r="B3" s="1" t="s">
        <v>77</v>
      </c>
      <c r="C3" s="1" t="s">
        <v>78</v>
      </c>
      <c r="D3" s="1" t="s">
        <v>79</v>
      </c>
      <c r="E3" s="1" t="s">
        <v>59</v>
      </c>
      <c r="F3" s="1" t="s">
        <v>80</v>
      </c>
      <c r="G3" s="1" t="s">
        <v>53</v>
      </c>
      <c r="H3" s="1" t="s">
        <v>54</v>
      </c>
      <c r="I3" s="2">
        <v>292.96416261899998</v>
      </c>
      <c r="J3" s="2">
        <v>39.119999999999997</v>
      </c>
      <c r="K3" s="2">
        <f t="shared" ref="K3:K35" si="0">SUM(N3,P3,R3,T3,V3,X3,Z3,AB3,AE3,AG3,AI3)</f>
        <v>16.03</v>
      </c>
      <c r="L3" s="2">
        <f t="shared" ref="L3:L35" si="1">SUM(M3,AD3,AK3,AM3,AO3,AQ3,AR3)</f>
        <v>0</v>
      </c>
      <c r="P3" s="6">
        <v>0.52</v>
      </c>
      <c r="Q3" s="5">
        <v>976.30000000000007</v>
      </c>
      <c r="R3" s="7">
        <v>11.3</v>
      </c>
      <c r="S3" s="5">
        <v>11879.125</v>
      </c>
      <c r="T3" s="8">
        <v>4.21</v>
      </c>
      <c r="U3" s="5">
        <v>1327.72875</v>
      </c>
      <c r="AL3" s="5" t="str">
        <f t="shared" ref="AL3:AL35" si="2">IF(AK3&gt;0,AK3*$AL$1,"")</f>
        <v/>
      </c>
      <c r="AN3" s="5" t="str">
        <f t="shared" ref="AN3:AN35" si="3">IF(AM3&gt;0,AM3*$AN$1,"")</f>
        <v/>
      </c>
      <c r="AP3" s="5" t="str">
        <f t="shared" ref="AP3:AP35" si="4">IF(AO3&gt;0,AO3*$AP$1,"")</f>
        <v/>
      </c>
      <c r="AS3" s="5">
        <f t="shared" ref="AS3:AS35" si="5">SUM(O3,Q3,S3,U3,W3,Y3,AA3,AC3,AF3,AH3,AJ3)</f>
        <v>14183.153749999999</v>
      </c>
      <c r="AT3" s="11">
        <f t="shared" ref="AT3:AT34" si="6">(AS3/$AS$183)*100</f>
        <v>0.3298892522222473</v>
      </c>
      <c r="AU3" s="5">
        <f t="shared" ref="AU3:AU35" si="7">(AT3/100)*$AU$1</f>
        <v>329.88925222224731</v>
      </c>
    </row>
    <row r="4" spans="1:47" x14ac:dyDescent="0.3">
      <c r="A4" s="1" t="s">
        <v>76</v>
      </c>
      <c r="B4" s="1" t="s">
        <v>77</v>
      </c>
      <c r="C4" s="1" t="s">
        <v>78</v>
      </c>
      <c r="D4" s="1" t="s">
        <v>79</v>
      </c>
      <c r="E4" s="1" t="s">
        <v>51</v>
      </c>
      <c r="F4" s="1" t="s">
        <v>80</v>
      </c>
      <c r="G4" s="1" t="s">
        <v>53</v>
      </c>
      <c r="H4" s="1" t="s">
        <v>54</v>
      </c>
      <c r="I4" s="2">
        <v>292.96416261899998</v>
      </c>
      <c r="J4" s="2">
        <v>39.19</v>
      </c>
      <c r="K4" s="2">
        <f t="shared" si="0"/>
        <v>3.1100000000000003</v>
      </c>
      <c r="L4" s="2">
        <f t="shared" si="1"/>
        <v>0</v>
      </c>
      <c r="R4" s="7">
        <v>0.47</v>
      </c>
      <c r="S4" s="5">
        <v>494.08749999999998</v>
      </c>
      <c r="T4" s="8">
        <v>2.64</v>
      </c>
      <c r="U4" s="5">
        <v>832.59</v>
      </c>
      <c r="AL4" s="5" t="str">
        <f t="shared" si="2"/>
        <v/>
      </c>
      <c r="AN4" s="5" t="str">
        <f t="shared" si="3"/>
        <v/>
      </c>
      <c r="AP4" s="5" t="str">
        <f t="shared" si="4"/>
        <v/>
      </c>
      <c r="AS4" s="5">
        <f t="shared" si="5"/>
        <v>1326.6775</v>
      </c>
      <c r="AT4" s="11">
        <f t="shared" si="6"/>
        <v>3.0857498700885236E-2</v>
      </c>
      <c r="AU4" s="5">
        <f t="shared" si="7"/>
        <v>30.857498700885234</v>
      </c>
    </row>
    <row r="5" spans="1:47" x14ac:dyDescent="0.3">
      <c r="A5" s="1" t="s">
        <v>81</v>
      </c>
      <c r="B5" s="1" t="s">
        <v>82</v>
      </c>
      <c r="C5" s="1" t="s">
        <v>83</v>
      </c>
      <c r="D5" s="1" t="s">
        <v>84</v>
      </c>
      <c r="E5" s="1" t="s">
        <v>56</v>
      </c>
      <c r="F5" s="1" t="s">
        <v>85</v>
      </c>
      <c r="G5" s="1" t="s">
        <v>53</v>
      </c>
      <c r="H5" s="1" t="s">
        <v>54</v>
      </c>
      <c r="I5" s="2">
        <v>79.800037101499996</v>
      </c>
      <c r="J5" s="2">
        <v>38.86</v>
      </c>
      <c r="K5" s="2">
        <f t="shared" si="0"/>
        <v>5.61</v>
      </c>
      <c r="L5" s="2">
        <f t="shared" si="1"/>
        <v>0</v>
      </c>
      <c r="P5" s="6">
        <v>0.39</v>
      </c>
      <c r="Q5" s="5">
        <v>732.22500000000002</v>
      </c>
      <c r="R5" s="7">
        <v>2.89</v>
      </c>
      <c r="S5" s="5">
        <v>3038.1125000000002</v>
      </c>
      <c r="T5" s="8">
        <v>0.75</v>
      </c>
      <c r="U5" s="5">
        <v>236.53125</v>
      </c>
      <c r="AB5" s="10">
        <v>1.58</v>
      </c>
      <c r="AC5" s="5">
        <v>179.38925</v>
      </c>
      <c r="AL5" s="5" t="str">
        <f t="shared" si="2"/>
        <v/>
      </c>
      <c r="AN5" s="5" t="str">
        <f t="shared" si="3"/>
        <v/>
      </c>
      <c r="AP5" s="5" t="str">
        <f t="shared" si="4"/>
        <v/>
      </c>
      <c r="AS5" s="5">
        <f t="shared" si="5"/>
        <v>4186.2579999999998</v>
      </c>
      <c r="AT5" s="11">
        <f t="shared" si="6"/>
        <v>9.7369142686576357E-2</v>
      </c>
      <c r="AU5" s="5">
        <f t="shared" si="7"/>
        <v>97.369142686576353</v>
      </c>
    </row>
    <row r="6" spans="1:47" x14ac:dyDescent="0.3">
      <c r="A6" s="1" t="s">
        <v>86</v>
      </c>
      <c r="B6" s="1" t="s">
        <v>87</v>
      </c>
      <c r="C6" s="1" t="s">
        <v>88</v>
      </c>
      <c r="D6" s="1" t="s">
        <v>89</v>
      </c>
      <c r="E6" s="1" t="s">
        <v>59</v>
      </c>
      <c r="F6" s="1" t="s">
        <v>90</v>
      </c>
      <c r="G6" s="1" t="s">
        <v>53</v>
      </c>
      <c r="H6" s="1" t="s">
        <v>54</v>
      </c>
      <c r="I6" s="2">
        <v>136.29707303199999</v>
      </c>
      <c r="J6" s="2">
        <v>38.28</v>
      </c>
      <c r="K6" s="2">
        <f t="shared" si="0"/>
        <v>0.6</v>
      </c>
      <c r="L6" s="2">
        <f t="shared" si="1"/>
        <v>0</v>
      </c>
      <c r="P6" s="6">
        <v>0.6</v>
      </c>
      <c r="Q6" s="5">
        <v>1577.1</v>
      </c>
      <c r="AL6" s="5" t="str">
        <f t="shared" si="2"/>
        <v/>
      </c>
      <c r="AN6" s="5" t="str">
        <f t="shared" si="3"/>
        <v/>
      </c>
      <c r="AP6" s="5" t="str">
        <f t="shared" si="4"/>
        <v/>
      </c>
      <c r="AS6" s="5">
        <f t="shared" si="5"/>
        <v>1577.1</v>
      </c>
      <c r="AT6" s="11">
        <f t="shared" si="6"/>
        <v>3.6682133526170523E-2</v>
      </c>
      <c r="AU6" s="5">
        <f t="shared" si="7"/>
        <v>36.682133526170517</v>
      </c>
    </row>
    <row r="7" spans="1:47" x14ac:dyDescent="0.3">
      <c r="A7" s="1" t="s">
        <v>91</v>
      </c>
      <c r="B7" s="1" t="s">
        <v>92</v>
      </c>
      <c r="C7" s="1" t="s">
        <v>93</v>
      </c>
      <c r="D7" s="1" t="s">
        <v>94</v>
      </c>
      <c r="E7" s="1" t="s">
        <v>56</v>
      </c>
      <c r="F7" s="1" t="s">
        <v>95</v>
      </c>
      <c r="G7" s="1" t="s">
        <v>53</v>
      </c>
      <c r="H7" s="1" t="s">
        <v>54</v>
      </c>
      <c r="I7" s="2">
        <v>40.568418657300001</v>
      </c>
      <c r="J7" s="2">
        <v>38.14</v>
      </c>
      <c r="K7" s="2">
        <f t="shared" si="0"/>
        <v>18.14</v>
      </c>
      <c r="L7" s="2">
        <f t="shared" si="1"/>
        <v>0</v>
      </c>
      <c r="P7" s="6">
        <v>15.98</v>
      </c>
      <c r="Q7" s="5">
        <v>42003.43</v>
      </c>
      <c r="R7" s="7">
        <v>2.16</v>
      </c>
      <c r="S7" s="5">
        <v>3178.98</v>
      </c>
      <c r="AL7" s="5" t="str">
        <f t="shared" si="2"/>
        <v/>
      </c>
      <c r="AN7" s="5" t="str">
        <f t="shared" si="3"/>
        <v/>
      </c>
      <c r="AP7" s="5" t="str">
        <f t="shared" si="4"/>
        <v/>
      </c>
      <c r="AS7" s="5">
        <f t="shared" si="5"/>
        <v>45182.41</v>
      </c>
      <c r="AT7" s="11">
        <f t="shared" si="6"/>
        <v>1.0509081203818291</v>
      </c>
      <c r="AU7" s="5">
        <f t="shared" si="7"/>
        <v>1050.9081203818291</v>
      </c>
    </row>
    <row r="8" spans="1:47" x14ac:dyDescent="0.3">
      <c r="A8" s="1" t="s">
        <v>99</v>
      </c>
      <c r="B8" s="1" t="s">
        <v>100</v>
      </c>
      <c r="C8" s="1" t="s">
        <v>101</v>
      </c>
      <c r="D8" s="1" t="s">
        <v>102</v>
      </c>
      <c r="E8" s="1" t="s">
        <v>56</v>
      </c>
      <c r="F8" s="1" t="s">
        <v>103</v>
      </c>
      <c r="G8" s="1" t="s">
        <v>53</v>
      </c>
      <c r="H8" s="1" t="s">
        <v>54</v>
      </c>
      <c r="I8" s="2">
        <v>114.869177839</v>
      </c>
      <c r="J8" s="2">
        <v>34.200000000000003</v>
      </c>
      <c r="K8" s="2">
        <f t="shared" si="0"/>
        <v>2.79</v>
      </c>
      <c r="L8" s="2">
        <f t="shared" si="1"/>
        <v>0</v>
      </c>
      <c r="T8" s="8">
        <v>2.79</v>
      </c>
      <c r="U8" s="5">
        <v>879.89625000000001</v>
      </c>
      <c r="AL8" s="5" t="str">
        <f t="shared" si="2"/>
        <v/>
      </c>
      <c r="AN8" s="5" t="str">
        <f t="shared" si="3"/>
        <v/>
      </c>
      <c r="AP8" s="5" t="str">
        <f t="shared" si="4"/>
        <v/>
      </c>
      <c r="AS8" s="5">
        <f t="shared" si="5"/>
        <v>879.89625000000001</v>
      </c>
      <c r="AT8" s="11">
        <f t="shared" si="6"/>
        <v>2.0465710311125943E-2</v>
      </c>
      <c r="AU8" s="5">
        <f t="shared" si="7"/>
        <v>20.465710311125942</v>
      </c>
    </row>
    <row r="9" spans="1:47" x14ac:dyDescent="0.3">
      <c r="A9" s="1" t="s">
        <v>99</v>
      </c>
      <c r="B9" s="1" t="s">
        <v>100</v>
      </c>
      <c r="C9" s="1" t="s">
        <v>101</v>
      </c>
      <c r="D9" s="1" t="s">
        <v>102</v>
      </c>
      <c r="E9" s="1" t="s">
        <v>71</v>
      </c>
      <c r="F9" s="1" t="s">
        <v>103</v>
      </c>
      <c r="G9" s="1" t="s">
        <v>53</v>
      </c>
      <c r="H9" s="1" t="s">
        <v>54</v>
      </c>
      <c r="I9" s="2">
        <v>114.869177839</v>
      </c>
      <c r="J9" s="2">
        <v>39.78</v>
      </c>
      <c r="K9" s="2">
        <f t="shared" si="0"/>
        <v>1.1599999999999999</v>
      </c>
      <c r="L9" s="2">
        <f t="shared" si="1"/>
        <v>0</v>
      </c>
      <c r="T9" s="8">
        <v>1.1599999999999999</v>
      </c>
      <c r="U9" s="5">
        <v>365.83499999999998</v>
      </c>
      <c r="AL9" s="5" t="str">
        <f t="shared" si="2"/>
        <v/>
      </c>
      <c r="AN9" s="5" t="str">
        <f t="shared" si="3"/>
        <v/>
      </c>
      <c r="AP9" s="5" t="str">
        <f t="shared" si="4"/>
        <v/>
      </c>
      <c r="AS9" s="5">
        <f t="shared" si="5"/>
        <v>365.83499999999998</v>
      </c>
      <c r="AT9" s="11">
        <f t="shared" si="6"/>
        <v>8.5090408462029019E-3</v>
      </c>
      <c r="AU9" s="5">
        <f t="shared" si="7"/>
        <v>8.5090408462029021</v>
      </c>
    </row>
    <row r="10" spans="1:47" x14ac:dyDescent="0.3">
      <c r="A10" s="1" t="s">
        <v>104</v>
      </c>
      <c r="B10" s="1" t="s">
        <v>105</v>
      </c>
      <c r="C10" s="1" t="s">
        <v>106</v>
      </c>
      <c r="D10" s="1" t="s">
        <v>107</v>
      </c>
      <c r="E10" s="1" t="s">
        <v>65</v>
      </c>
      <c r="F10" s="1" t="s">
        <v>108</v>
      </c>
      <c r="G10" s="1" t="s">
        <v>53</v>
      </c>
      <c r="H10" s="1" t="s">
        <v>54</v>
      </c>
      <c r="I10" s="2">
        <v>193.415511802</v>
      </c>
      <c r="J10" s="2">
        <v>39.840000000000003</v>
      </c>
      <c r="K10" s="2">
        <f t="shared" si="0"/>
        <v>37.32</v>
      </c>
      <c r="L10" s="2">
        <f t="shared" si="1"/>
        <v>2.52</v>
      </c>
      <c r="N10" s="4">
        <v>2.37</v>
      </c>
      <c r="O10" s="5">
        <v>5178.45</v>
      </c>
      <c r="P10" s="6">
        <v>17.66</v>
      </c>
      <c r="Q10" s="5">
        <v>33156.65</v>
      </c>
      <c r="R10" s="7">
        <v>13.33</v>
      </c>
      <c r="S10" s="5">
        <v>14013.1625</v>
      </c>
      <c r="T10" s="8">
        <v>3.96</v>
      </c>
      <c r="U10" s="5">
        <v>1248.885</v>
      </c>
      <c r="AL10" s="5" t="str">
        <f t="shared" si="2"/>
        <v/>
      </c>
      <c r="AM10" s="3">
        <v>1.02</v>
      </c>
      <c r="AN10" s="5">
        <f t="shared" si="3"/>
        <v>6887.04</v>
      </c>
      <c r="AP10" s="5" t="str">
        <f t="shared" si="4"/>
        <v/>
      </c>
      <c r="AQ10" s="2">
        <v>1.5</v>
      </c>
      <c r="AS10" s="5">
        <f t="shared" si="5"/>
        <v>53597.147499999999</v>
      </c>
      <c r="AT10" s="11">
        <f t="shared" si="6"/>
        <v>1.24662844538511</v>
      </c>
      <c r="AU10" s="5">
        <f t="shared" si="7"/>
        <v>1246.6284453851101</v>
      </c>
    </row>
    <row r="11" spans="1:47" x14ac:dyDescent="0.3">
      <c r="A11" s="1" t="s">
        <v>104</v>
      </c>
      <c r="B11" s="1" t="s">
        <v>105</v>
      </c>
      <c r="C11" s="1" t="s">
        <v>106</v>
      </c>
      <c r="D11" s="1" t="s">
        <v>107</v>
      </c>
      <c r="E11" s="1" t="s">
        <v>67</v>
      </c>
      <c r="F11" s="1" t="s">
        <v>108</v>
      </c>
      <c r="G11" s="1" t="s">
        <v>53</v>
      </c>
      <c r="H11" s="1" t="s">
        <v>54</v>
      </c>
      <c r="I11" s="2">
        <v>193.415511802</v>
      </c>
      <c r="J11" s="2">
        <v>32.229999999999997</v>
      </c>
      <c r="K11" s="2">
        <f t="shared" si="0"/>
        <v>18</v>
      </c>
      <c r="L11" s="2">
        <f t="shared" si="1"/>
        <v>0</v>
      </c>
      <c r="R11" s="7">
        <v>18</v>
      </c>
      <c r="S11" s="5">
        <v>18922.5</v>
      </c>
      <c r="AL11" s="5" t="str">
        <f t="shared" si="2"/>
        <v/>
      </c>
      <c r="AN11" s="5" t="str">
        <f t="shared" si="3"/>
        <v/>
      </c>
      <c r="AP11" s="5" t="str">
        <f t="shared" si="4"/>
        <v/>
      </c>
      <c r="AS11" s="5">
        <f t="shared" si="5"/>
        <v>18922.5</v>
      </c>
      <c r="AT11" s="11">
        <f t="shared" si="6"/>
        <v>0.44012280238980522</v>
      </c>
      <c r="AU11" s="5">
        <f t="shared" si="7"/>
        <v>440.1228023898052</v>
      </c>
    </row>
    <row r="12" spans="1:47" x14ac:dyDescent="0.3">
      <c r="A12" s="1" t="s">
        <v>104</v>
      </c>
      <c r="B12" s="1" t="s">
        <v>105</v>
      </c>
      <c r="C12" s="1" t="s">
        <v>106</v>
      </c>
      <c r="D12" s="1" t="s">
        <v>107</v>
      </c>
      <c r="E12" s="1" t="s">
        <v>60</v>
      </c>
      <c r="F12" s="1" t="s">
        <v>108</v>
      </c>
      <c r="G12" s="1" t="s">
        <v>53</v>
      </c>
      <c r="H12" s="1" t="s">
        <v>54</v>
      </c>
      <c r="I12" s="2">
        <v>193.415511802</v>
      </c>
      <c r="J12" s="2">
        <v>38.299999999999997</v>
      </c>
      <c r="K12" s="2">
        <f t="shared" si="0"/>
        <v>5.56</v>
      </c>
      <c r="L12" s="2">
        <f t="shared" si="1"/>
        <v>0</v>
      </c>
      <c r="R12" s="7">
        <v>0.68</v>
      </c>
      <c r="S12" s="5">
        <v>714.85</v>
      </c>
      <c r="T12" s="8">
        <v>4.88</v>
      </c>
      <c r="U12" s="5">
        <v>1539.03</v>
      </c>
      <c r="AL12" s="5" t="str">
        <f t="shared" si="2"/>
        <v/>
      </c>
      <c r="AN12" s="5" t="str">
        <f t="shared" si="3"/>
        <v/>
      </c>
      <c r="AP12" s="5" t="str">
        <f t="shared" si="4"/>
        <v/>
      </c>
      <c r="AS12" s="5">
        <f t="shared" si="5"/>
        <v>2253.88</v>
      </c>
      <c r="AT12" s="11">
        <f t="shared" si="6"/>
        <v>5.24235160179857E-2</v>
      </c>
      <c r="AU12" s="5">
        <f t="shared" si="7"/>
        <v>52.423516017985698</v>
      </c>
    </row>
    <row r="13" spans="1:47" x14ac:dyDescent="0.3">
      <c r="A13" s="1" t="s">
        <v>104</v>
      </c>
      <c r="B13" s="1" t="s">
        <v>105</v>
      </c>
      <c r="C13" s="1" t="s">
        <v>106</v>
      </c>
      <c r="D13" s="1" t="s">
        <v>107</v>
      </c>
      <c r="E13" s="1" t="s">
        <v>68</v>
      </c>
      <c r="F13" s="1" t="s">
        <v>108</v>
      </c>
      <c r="G13" s="1" t="s">
        <v>53</v>
      </c>
      <c r="H13" s="1" t="s">
        <v>54</v>
      </c>
      <c r="I13" s="2">
        <v>193.415511802</v>
      </c>
      <c r="J13" s="2">
        <v>39.15</v>
      </c>
      <c r="K13" s="2">
        <f t="shared" si="0"/>
        <v>38.739999999999995</v>
      </c>
      <c r="L13" s="2">
        <f t="shared" si="1"/>
        <v>0</v>
      </c>
      <c r="R13" s="7">
        <v>19.43</v>
      </c>
      <c r="S13" s="5">
        <v>20425.787499999999</v>
      </c>
      <c r="T13" s="8">
        <v>19.309999999999999</v>
      </c>
      <c r="U13" s="5">
        <v>6089.8912499999997</v>
      </c>
      <c r="AL13" s="5" t="str">
        <f t="shared" si="2"/>
        <v/>
      </c>
      <c r="AN13" s="5" t="str">
        <f t="shared" si="3"/>
        <v/>
      </c>
      <c r="AP13" s="5" t="str">
        <f t="shared" si="4"/>
        <v/>
      </c>
      <c r="AS13" s="5">
        <f t="shared" si="5"/>
        <v>26515.678749999999</v>
      </c>
      <c r="AT13" s="11">
        <f t="shared" si="6"/>
        <v>0.61673430248211425</v>
      </c>
      <c r="AU13" s="5">
        <f t="shared" si="7"/>
        <v>616.73430248211423</v>
      </c>
    </row>
    <row r="14" spans="1:47" x14ac:dyDescent="0.3">
      <c r="A14" s="1" t="s">
        <v>104</v>
      </c>
      <c r="B14" s="1" t="s">
        <v>105</v>
      </c>
      <c r="C14" s="1" t="s">
        <v>106</v>
      </c>
      <c r="D14" s="1" t="s">
        <v>107</v>
      </c>
      <c r="E14" s="1" t="s">
        <v>69</v>
      </c>
      <c r="F14" s="1" t="s">
        <v>108</v>
      </c>
      <c r="G14" s="1" t="s">
        <v>53</v>
      </c>
      <c r="H14" s="1" t="s">
        <v>54</v>
      </c>
      <c r="I14" s="2">
        <v>193.415511802</v>
      </c>
      <c r="J14" s="2">
        <v>39.979999999999997</v>
      </c>
      <c r="K14" s="2">
        <f t="shared" si="0"/>
        <v>39.97</v>
      </c>
      <c r="L14" s="2">
        <f t="shared" si="1"/>
        <v>0</v>
      </c>
      <c r="R14" s="7">
        <v>37.729999999999997</v>
      </c>
      <c r="S14" s="5">
        <v>39663.662499999999</v>
      </c>
      <c r="T14" s="8">
        <v>2.2400000000000002</v>
      </c>
      <c r="U14" s="5">
        <v>706.44</v>
      </c>
      <c r="AL14" s="5" t="str">
        <f t="shared" si="2"/>
        <v/>
      </c>
      <c r="AN14" s="5" t="str">
        <f t="shared" si="3"/>
        <v/>
      </c>
      <c r="AP14" s="5" t="str">
        <f t="shared" si="4"/>
        <v/>
      </c>
      <c r="AS14" s="5">
        <f t="shared" si="5"/>
        <v>40370.102500000001</v>
      </c>
      <c r="AT14" s="11">
        <f t="shared" si="6"/>
        <v>0.93897754763184993</v>
      </c>
      <c r="AU14" s="5">
        <f t="shared" si="7"/>
        <v>938.97754763185003</v>
      </c>
    </row>
    <row r="15" spans="1:47" x14ac:dyDescent="0.3">
      <c r="A15" s="1" t="s">
        <v>109</v>
      </c>
      <c r="B15" s="1" t="s">
        <v>110</v>
      </c>
      <c r="C15" s="1" t="s">
        <v>111</v>
      </c>
      <c r="D15" s="1" t="s">
        <v>102</v>
      </c>
      <c r="E15" s="1" t="s">
        <v>67</v>
      </c>
      <c r="F15" s="1" t="s">
        <v>108</v>
      </c>
      <c r="G15" s="1" t="s">
        <v>53</v>
      </c>
      <c r="H15" s="1" t="s">
        <v>54</v>
      </c>
      <c r="I15" s="2">
        <v>6.8952070825699998</v>
      </c>
      <c r="J15" s="2">
        <v>6.89</v>
      </c>
      <c r="K15" s="2">
        <f t="shared" si="0"/>
        <v>2.81</v>
      </c>
      <c r="L15" s="2">
        <f t="shared" si="1"/>
        <v>0</v>
      </c>
      <c r="Z15" s="9">
        <v>1.97</v>
      </c>
      <c r="AA15" s="5">
        <v>248.5155</v>
      </c>
      <c r="AB15" s="10">
        <v>0.84</v>
      </c>
      <c r="AC15" s="5">
        <v>95.371499999999997</v>
      </c>
      <c r="AL15" s="5" t="str">
        <f t="shared" si="2"/>
        <v/>
      </c>
      <c r="AN15" s="5" t="str">
        <f t="shared" si="3"/>
        <v/>
      </c>
      <c r="AP15" s="5" t="str">
        <f t="shared" si="4"/>
        <v/>
      </c>
      <c r="AS15" s="5">
        <f t="shared" si="5"/>
        <v>343.887</v>
      </c>
      <c r="AT15" s="11">
        <f t="shared" si="6"/>
        <v>7.9985472398162467E-3</v>
      </c>
      <c r="AU15" s="5">
        <f t="shared" si="7"/>
        <v>7.9985472398162472</v>
      </c>
    </row>
    <row r="16" spans="1:47" x14ac:dyDescent="0.3">
      <c r="A16" s="1" t="s">
        <v>112</v>
      </c>
      <c r="B16" s="1" t="s">
        <v>113</v>
      </c>
      <c r="C16" s="1" t="s">
        <v>114</v>
      </c>
      <c r="D16" s="1" t="s">
        <v>102</v>
      </c>
      <c r="E16" s="1" t="s">
        <v>62</v>
      </c>
      <c r="F16" s="1" t="s">
        <v>108</v>
      </c>
      <c r="G16" s="1" t="s">
        <v>53</v>
      </c>
      <c r="H16" s="1" t="s">
        <v>54</v>
      </c>
      <c r="I16" s="2">
        <v>79.642633835500007</v>
      </c>
      <c r="J16" s="2">
        <v>37.299999999999997</v>
      </c>
      <c r="K16" s="2">
        <f t="shared" si="0"/>
        <v>37.299999999999997</v>
      </c>
      <c r="L16" s="2">
        <f t="shared" si="1"/>
        <v>0</v>
      </c>
      <c r="N16" s="4">
        <v>11.03</v>
      </c>
      <c r="O16" s="5">
        <v>29431.95</v>
      </c>
      <c r="P16" s="6">
        <v>17.32</v>
      </c>
      <c r="Q16" s="5">
        <v>40493.919999999998</v>
      </c>
      <c r="R16" s="7">
        <v>8.9499999999999993</v>
      </c>
      <c r="S16" s="5">
        <v>10300.147499999999</v>
      </c>
      <c r="AL16" s="5" t="str">
        <f t="shared" si="2"/>
        <v/>
      </c>
      <c r="AN16" s="5" t="str">
        <f t="shared" si="3"/>
        <v/>
      </c>
      <c r="AP16" s="5" t="str">
        <f t="shared" si="4"/>
        <v/>
      </c>
      <c r="AS16" s="5">
        <f t="shared" si="5"/>
        <v>80226.017499999987</v>
      </c>
      <c r="AT16" s="11">
        <f t="shared" si="6"/>
        <v>1.8659954893208375</v>
      </c>
      <c r="AU16" s="5">
        <f t="shared" si="7"/>
        <v>1865.9954893208376</v>
      </c>
    </row>
    <row r="17" spans="1:47" x14ac:dyDescent="0.3">
      <c r="A17" s="1" t="s">
        <v>112</v>
      </c>
      <c r="B17" s="1" t="s">
        <v>113</v>
      </c>
      <c r="C17" s="1" t="s">
        <v>114</v>
      </c>
      <c r="D17" s="1" t="s">
        <v>102</v>
      </c>
      <c r="E17" s="1" t="s">
        <v>64</v>
      </c>
      <c r="F17" s="1" t="s">
        <v>108</v>
      </c>
      <c r="G17" s="1" t="s">
        <v>53</v>
      </c>
      <c r="H17" s="1" t="s">
        <v>54</v>
      </c>
      <c r="I17" s="2">
        <v>79.642633835500007</v>
      </c>
      <c r="J17" s="2">
        <v>38.75</v>
      </c>
      <c r="K17" s="2">
        <f t="shared" si="0"/>
        <v>35.950000000000003</v>
      </c>
      <c r="L17" s="2">
        <f t="shared" si="1"/>
        <v>0.01</v>
      </c>
      <c r="N17" s="4">
        <v>0.5</v>
      </c>
      <c r="O17" s="5">
        <v>1092.5</v>
      </c>
      <c r="P17" s="6">
        <v>17.93</v>
      </c>
      <c r="Q17" s="5">
        <v>33663.574999999997</v>
      </c>
      <c r="R17" s="7">
        <v>16.739999999999998</v>
      </c>
      <c r="S17" s="5">
        <v>17597.924999999999</v>
      </c>
      <c r="T17" s="8">
        <v>0.78</v>
      </c>
      <c r="U17" s="5">
        <v>245.99250000000001</v>
      </c>
      <c r="AL17" s="5" t="str">
        <f t="shared" si="2"/>
        <v/>
      </c>
      <c r="AM17" s="3">
        <v>0.01</v>
      </c>
      <c r="AN17" s="5">
        <f t="shared" si="3"/>
        <v>67.52</v>
      </c>
      <c r="AP17" s="5" t="str">
        <f t="shared" si="4"/>
        <v/>
      </c>
      <c r="AS17" s="5">
        <f t="shared" si="5"/>
        <v>52599.9925</v>
      </c>
      <c r="AT17" s="11">
        <f t="shared" si="6"/>
        <v>1.2234353866974625</v>
      </c>
      <c r="AU17" s="5">
        <f t="shared" si="7"/>
        <v>1223.4353866974625</v>
      </c>
    </row>
    <row r="18" spans="1:47" x14ac:dyDescent="0.3">
      <c r="A18" s="1" t="s">
        <v>115</v>
      </c>
      <c r="B18" s="1" t="s">
        <v>116</v>
      </c>
      <c r="C18" s="1" t="s">
        <v>117</v>
      </c>
      <c r="D18" s="1" t="s">
        <v>84</v>
      </c>
      <c r="E18" s="1" t="s">
        <v>66</v>
      </c>
      <c r="F18" s="1" t="s">
        <v>108</v>
      </c>
      <c r="G18" s="1" t="s">
        <v>53</v>
      </c>
      <c r="H18" s="1" t="s">
        <v>54</v>
      </c>
      <c r="I18" s="2">
        <v>112.28041043499999</v>
      </c>
      <c r="J18" s="2">
        <v>38.380000000000003</v>
      </c>
      <c r="K18" s="2">
        <f t="shared" si="0"/>
        <v>38.389999999999993</v>
      </c>
      <c r="L18" s="2">
        <f t="shared" si="1"/>
        <v>0</v>
      </c>
      <c r="P18" s="6">
        <v>20.14</v>
      </c>
      <c r="Q18" s="5">
        <v>39089.550000000003</v>
      </c>
      <c r="R18" s="7">
        <v>16.88</v>
      </c>
      <c r="S18" s="5">
        <v>17997.400000000001</v>
      </c>
      <c r="T18" s="8">
        <v>1.37</v>
      </c>
      <c r="U18" s="5">
        <v>432.06375000000003</v>
      </c>
      <c r="AL18" s="5" t="str">
        <f t="shared" si="2"/>
        <v/>
      </c>
      <c r="AN18" s="5" t="str">
        <f t="shared" si="3"/>
        <v/>
      </c>
      <c r="AP18" s="5" t="str">
        <f t="shared" si="4"/>
        <v/>
      </c>
      <c r="AS18" s="5">
        <f t="shared" si="5"/>
        <v>57519.013750000006</v>
      </c>
      <c r="AT18" s="11">
        <f t="shared" si="6"/>
        <v>1.3378480392309549</v>
      </c>
      <c r="AU18" s="5">
        <f t="shared" si="7"/>
        <v>1337.848039230955</v>
      </c>
    </row>
    <row r="19" spans="1:47" x14ac:dyDescent="0.3">
      <c r="A19" s="1" t="s">
        <v>115</v>
      </c>
      <c r="B19" s="1" t="s">
        <v>116</v>
      </c>
      <c r="C19" s="1" t="s">
        <v>117</v>
      </c>
      <c r="D19" s="1" t="s">
        <v>84</v>
      </c>
      <c r="E19" s="1" t="s">
        <v>71</v>
      </c>
      <c r="F19" s="1" t="s">
        <v>108</v>
      </c>
      <c r="G19" s="1" t="s">
        <v>53</v>
      </c>
      <c r="H19" s="1" t="s">
        <v>54</v>
      </c>
      <c r="I19" s="2">
        <v>112.28041043499999</v>
      </c>
      <c r="J19" s="2">
        <v>38.51</v>
      </c>
      <c r="K19" s="2">
        <f t="shared" si="0"/>
        <v>38.51</v>
      </c>
      <c r="L19" s="2">
        <f t="shared" si="1"/>
        <v>0</v>
      </c>
      <c r="P19" s="6">
        <v>9.4600000000000009</v>
      </c>
      <c r="Q19" s="5">
        <v>17761.150000000001</v>
      </c>
      <c r="R19" s="7">
        <v>21.47</v>
      </c>
      <c r="S19" s="5">
        <v>22570.337500000001</v>
      </c>
      <c r="T19" s="8">
        <v>7.58</v>
      </c>
      <c r="U19" s="5">
        <v>2390.5425</v>
      </c>
      <c r="AL19" s="5" t="str">
        <f t="shared" si="2"/>
        <v/>
      </c>
      <c r="AN19" s="5" t="str">
        <f t="shared" si="3"/>
        <v/>
      </c>
      <c r="AP19" s="5" t="str">
        <f t="shared" si="4"/>
        <v/>
      </c>
      <c r="AS19" s="5">
        <f t="shared" si="5"/>
        <v>42722.030000000006</v>
      </c>
      <c r="AT19" s="11">
        <f t="shared" si="6"/>
        <v>0.99368157312095828</v>
      </c>
      <c r="AU19" s="5">
        <f t="shared" si="7"/>
        <v>993.68157312095821</v>
      </c>
    </row>
    <row r="20" spans="1:47" x14ac:dyDescent="0.3">
      <c r="A20" s="1" t="s">
        <v>115</v>
      </c>
      <c r="B20" s="1" t="s">
        <v>116</v>
      </c>
      <c r="C20" s="1" t="s">
        <v>117</v>
      </c>
      <c r="D20" s="1" t="s">
        <v>84</v>
      </c>
      <c r="E20" s="1" t="s">
        <v>56</v>
      </c>
      <c r="F20" s="1" t="s">
        <v>108</v>
      </c>
      <c r="G20" s="1" t="s">
        <v>53</v>
      </c>
      <c r="H20" s="1" t="s">
        <v>54</v>
      </c>
      <c r="I20" s="2">
        <v>112.28041043499999</v>
      </c>
      <c r="J20" s="2">
        <v>30.28</v>
      </c>
      <c r="K20" s="2">
        <f t="shared" si="0"/>
        <v>28.310000000000002</v>
      </c>
      <c r="L20" s="2">
        <f t="shared" si="1"/>
        <v>1.98</v>
      </c>
      <c r="N20" s="4">
        <v>0.42</v>
      </c>
      <c r="O20" s="5">
        <v>917.69999999999993</v>
      </c>
      <c r="P20" s="6">
        <v>26.71</v>
      </c>
      <c r="Q20" s="5">
        <v>50148.025000000001</v>
      </c>
      <c r="R20" s="7">
        <v>0.75</v>
      </c>
      <c r="S20" s="5">
        <v>788.4375</v>
      </c>
      <c r="Z20" s="9">
        <v>0.24</v>
      </c>
      <c r="AA20" s="5">
        <v>30.276</v>
      </c>
      <c r="AB20" s="10">
        <v>0.19</v>
      </c>
      <c r="AC20" s="5">
        <v>21.572125</v>
      </c>
      <c r="AK20" s="3">
        <v>0.02</v>
      </c>
      <c r="AL20" s="5">
        <f t="shared" si="2"/>
        <v>81.024000000000001</v>
      </c>
      <c r="AM20" s="3">
        <v>0.81</v>
      </c>
      <c r="AN20" s="5">
        <f t="shared" si="3"/>
        <v>5469.1200000000008</v>
      </c>
      <c r="AP20" s="5" t="str">
        <f t="shared" si="4"/>
        <v/>
      </c>
      <c r="AQ20" s="2">
        <v>1.1499999999999999</v>
      </c>
      <c r="AS20" s="5">
        <f t="shared" si="5"/>
        <v>51906.010624999995</v>
      </c>
      <c r="AT20" s="11">
        <f t="shared" si="6"/>
        <v>1.2072939018179418</v>
      </c>
      <c r="AU20" s="5">
        <f t="shared" si="7"/>
        <v>1207.2939018179418</v>
      </c>
    </row>
    <row r="21" spans="1:47" x14ac:dyDescent="0.3">
      <c r="A21" s="1" t="s">
        <v>118</v>
      </c>
      <c r="B21" s="1" t="s">
        <v>119</v>
      </c>
      <c r="C21" s="1" t="s">
        <v>120</v>
      </c>
      <c r="D21" s="1" t="s">
        <v>102</v>
      </c>
      <c r="E21" s="1" t="s">
        <v>56</v>
      </c>
      <c r="F21" s="1" t="s">
        <v>108</v>
      </c>
      <c r="G21" s="1" t="s">
        <v>53</v>
      </c>
      <c r="H21" s="1" t="s">
        <v>54</v>
      </c>
      <c r="I21" s="2">
        <v>7.5289165964900002</v>
      </c>
      <c r="J21" s="2">
        <v>6.28</v>
      </c>
      <c r="K21" s="2">
        <f t="shared" si="0"/>
        <v>5.6</v>
      </c>
      <c r="L21" s="2">
        <f t="shared" si="1"/>
        <v>0.68</v>
      </c>
      <c r="P21" s="6">
        <v>0.88</v>
      </c>
      <c r="Q21" s="5">
        <v>1652.2</v>
      </c>
      <c r="Z21" s="9">
        <v>0.59</v>
      </c>
      <c r="AA21" s="5">
        <v>74.4285</v>
      </c>
      <c r="AB21" s="10">
        <v>4.13</v>
      </c>
      <c r="AC21" s="5">
        <v>468.90987499999989</v>
      </c>
      <c r="AK21" s="3">
        <v>0.14000000000000001</v>
      </c>
      <c r="AL21" s="5">
        <f t="shared" si="2"/>
        <v>567.16800000000001</v>
      </c>
      <c r="AM21" s="3">
        <v>0.1</v>
      </c>
      <c r="AN21" s="5">
        <f t="shared" si="3"/>
        <v>675.2</v>
      </c>
      <c r="AP21" s="5" t="str">
        <f t="shared" si="4"/>
        <v/>
      </c>
      <c r="AQ21" s="2">
        <v>0.44</v>
      </c>
      <c r="AS21" s="5">
        <f t="shared" si="5"/>
        <v>2195.5383750000001</v>
      </c>
      <c r="AT21" s="11">
        <f t="shared" si="6"/>
        <v>5.1066534673502924E-2</v>
      </c>
      <c r="AU21" s="5">
        <f t="shared" si="7"/>
        <v>51.066534673502922</v>
      </c>
    </row>
    <row r="22" spans="1:47" x14ac:dyDescent="0.3">
      <c r="A22" s="1" t="s">
        <v>121</v>
      </c>
      <c r="B22" s="1" t="s">
        <v>122</v>
      </c>
      <c r="C22" s="1" t="s">
        <v>123</v>
      </c>
      <c r="D22" s="1" t="s">
        <v>102</v>
      </c>
      <c r="E22" s="1" t="s">
        <v>57</v>
      </c>
      <c r="F22" s="1" t="s">
        <v>108</v>
      </c>
      <c r="G22" s="1" t="s">
        <v>53</v>
      </c>
      <c r="H22" s="1" t="s">
        <v>54</v>
      </c>
      <c r="I22" s="2">
        <v>161.14270142699999</v>
      </c>
      <c r="J22" s="2">
        <v>40.380000000000003</v>
      </c>
      <c r="K22" s="2">
        <f t="shared" si="0"/>
        <v>40</v>
      </c>
      <c r="L22" s="2">
        <f t="shared" si="1"/>
        <v>0</v>
      </c>
      <c r="N22" s="4">
        <v>1.34</v>
      </c>
      <c r="O22" s="5">
        <v>2927.9</v>
      </c>
      <c r="P22" s="6">
        <v>13.71</v>
      </c>
      <c r="Q22" s="5">
        <v>25740.525000000001</v>
      </c>
      <c r="R22" s="7">
        <v>23.06</v>
      </c>
      <c r="S22" s="5">
        <v>24241.825000000001</v>
      </c>
      <c r="T22" s="8">
        <v>1.89</v>
      </c>
      <c r="U22" s="5">
        <v>596.05874999999992</v>
      </c>
      <c r="AL22" s="5" t="str">
        <f t="shared" si="2"/>
        <v/>
      </c>
      <c r="AN22" s="5" t="str">
        <f t="shared" si="3"/>
        <v/>
      </c>
      <c r="AP22" s="5" t="str">
        <f t="shared" si="4"/>
        <v/>
      </c>
      <c r="AS22" s="5">
        <f t="shared" si="5"/>
        <v>53506.308749999997</v>
      </c>
      <c r="AT22" s="11">
        <f t="shared" si="6"/>
        <v>1.2445156058969034</v>
      </c>
      <c r="AU22" s="5">
        <f t="shared" si="7"/>
        <v>1244.5156058969033</v>
      </c>
    </row>
    <row r="23" spans="1:47" x14ac:dyDescent="0.3">
      <c r="A23" s="1" t="s">
        <v>121</v>
      </c>
      <c r="B23" s="1" t="s">
        <v>122</v>
      </c>
      <c r="C23" s="1" t="s">
        <v>123</v>
      </c>
      <c r="D23" s="1" t="s">
        <v>102</v>
      </c>
      <c r="E23" s="1" t="s">
        <v>51</v>
      </c>
      <c r="F23" s="1" t="s">
        <v>108</v>
      </c>
      <c r="G23" s="1" t="s">
        <v>53</v>
      </c>
      <c r="H23" s="1" t="s">
        <v>54</v>
      </c>
      <c r="I23" s="2">
        <v>161.14270142699999</v>
      </c>
      <c r="J23" s="2">
        <v>38.299999999999997</v>
      </c>
      <c r="K23" s="2">
        <f t="shared" si="0"/>
        <v>38.31</v>
      </c>
      <c r="L23" s="2">
        <f t="shared" si="1"/>
        <v>0</v>
      </c>
      <c r="N23" s="4">
        <v>1.9</v>
      </c>
      <c r="O23" s="5">
        <v>4151.5</v>
      </c>
      <c r="P23" s="6">
        <v>13.57</v>
      </c>
      <c r="Q23" s="5">
        <v>25477.674999999999</v>
      </c>
      <c r="R23" s="7">
        <v>16.809999999999999</v>
      </c>
      <c r="S23" s="5">
        <v>17671.512500000001</v>
      </c>
      <c r="T23" s="8">
        <v>1.61</v>
      </c>
      <c r="U23" s="5">
        <v>507.75375000000003</v>
      </c>
      <c r="Z23" s="9">
        <v>1.34</v>
      </c>
      <c r="AA23" s="5">
        <v>169.041</v>
      </c>
      <c r="AB23" s="10">
        <v>3.08</v>
      </c>
      <c r="AC23" s="5">
        <v>349.69549999999998</v>
      </c>
      <c r="AL23" s="5" t="str">
        <f t="shared" si="2"/>
        <v/>
      </c>
      <c r="AN23" s="5" t="str">
        <f t="shared" si="3"/>
        <v/>
      </c>
      <c r="AP23" s="5" t="str">
        <f t="shared" si="4"/>
        <v/>
      </c>
      <c r="AS23" s="5">
        <f t="shared" si="5"/>
        <v>48327.177750000003</v>
      </c>
      <c r="AT23" s="11">
        <f t="shared" si="6"/>
        <v>1.1240530005506799</v>
      </c>
      <c r="AU23" s="5">
        <f t="shared" si="7"/>
        <v>1124.0530005506798</v>
      </c>
    </row>
    <row r="24" spans="1:47" x14ac:dyDescent="0.3">
      <c r="A24" s="1" t="s">
        <v>121</v>
      </c>
      <c r="B24" s="1" t="s">
        <v>122</v>
      </c>
      <c r="C24" s="1" t="s">
        <v>123</v>
      </c>
      <c r="D24" s="1" t="s">
        <v>102</v>
      </c>
      <c r="E24" s="1" t="s">
        <v>72</v>
      </c>
      <c r="F24" s="1" t="s">
        <v>108</v>
      </c>
      <c r="G24" s="1" t="s">
        <v>53</v>
      </c>
      <c r="H24" s="1" t="s">
        <v>54</v>
      </c>
      <c r="I24" s="2">
        <v>161.14270142699999</v>
      </c>
      <c r="J24" s="2">
        <v>40.22</v>
      </c>
      <c r="K24" s="2">
        <f t="shared" si="0"/>
        <v>37.5</v>
      </c>
      <c r="L24" s="2">
        <f t="shared" si="1"/>
        <v>2.4900000000000002</v>
      </c>
      <c r="N24" s="4">
        <v>6.44</v>
      </c>
      <c r="O24" s="5">
        <v>14071.4</v>
      </c>
      <c r="P24" s="6">
        <v>14.9</v>
      </c>
      <c r="Q24" s="5">
        <v>27974.75</v>
      </c>
      <c r="R24" s="7">
        <v>15.5</v>
      </c>
      <c r="S24" s="5">
        <v>16294.375</v>
      </c>
      <c r="T24" s="8">
        <v>0.66</v>
      </c>
      <c r="U24" s="5">
        <v>208.14750000000001</v>
      </c>
      <c r="AL24" s="5" t="str">
        <f t="shared" si="2"/>
        <v/>
      </c>
      <c r="AM24" s="3">
        <v>0.99</v>
      </c>
      <c r="AN24" s="5">
        <f t="shared" si="3"/>
        <v>6684.48</v>
      </c>
      <c r="AP24" s="5" t="str">
        <f t="shared" si="4"/>
        <v/>
      </c>
      <c r="AQ24" s="2">
        <v>1.5</v>
      </c>
      <c r="AS24" s="5">
        <f t="shared" si="5"/>
        <v>58548.672500000001</v>
      </c>
      <c r="AT24" s="11">
        <f t="shared" si="6"/>
        <v>1.3617971101547324</v>
      </c>
      <c r="AU24" s="5">
        <f t="shared" si="7"/>
        <v>1361.7971101547323</v>
      </c>
    </row>
    <row r="25" spans="1:47" x14ac:dyDescent="0.3">
      <c r="A25" s="1" t="s">
        <v>121</v>
      </c>
      <c r="B25" s="1" t="s">
        <v>122</v>
      </c>
      <c r="C25" s="1" t="s">
        <v>123</v>
      </c>
      <c r="D25" s="1" t="s">
        <v>102</v>
      </c>
      <c r="E25" s="1" t="s">
        <v>55</v>
      </c>
      <c r="F25" s="1" t="s">
        <v>108</v>
      </c>
      <c r="G25" s="1" t="s">
        <v>53</v>
      </c>
      <c r="H25" s="1" t="s">
        <v>54</v>
      </c>
      <c r="I25" s="2">
        <v>161.14270142699999</v>
      </c>
      <c r="J25" s="2">
        <v>38.159999999999997</v>
      </c>
      <c r="K25" s="2">
        <f t="shared" si="0"/>
        <v>36.18</v>
      </c>
      <c r="L25" s="2">
        <f t="shared" si="1"/>
        <v>1.98</v>
      </c>
      <c r="N25" s="4">
        <v>4.4000000000000004</v>
      </c>
      <c r="O25" s="5">
        <v>9614</v>
      </c>
      <c r="P25" s="6">
        <v>20.350000000000001</v>
      </c>
      <c r="Q25" s="5">
        <v>38207.125</v>
      </c>
      <c r="R25" s="7">
        <v>11.43</v>
      </c>
      <c r="S25" s="5">
        <v>12015.7875</v>
      </c>
      <c r="AL25" s="5" t="str">
        <f t="shared" si="2"/>
        <v/>
      </c>
      <c r="AM25" s="3">
        <v>0.79</v>
      </c>
      <c r="AN25" s="5">
        <f t="shared" si="3"/>
        <v>5334.08</v>
      </c>
      <c r="AP25" s="5" t="str">
        <f t="shared" si="4"/>
        <v/>
      </c>
      <c r="AQ25" s="2">
        <v>1.19</v>
      </c>
      <c r="AS25" s="5">
        <f t="shared" si="5"/>
        <v>59836.912499999999</v>
      </c>
      <c r="AT25" s="11">
        <f t="shared" si="6"/>
        <v>1.3917605821563517</v>
      </c>
      <c r="AU25" s="5">
        <f t="shared" si="7"/>
        <v>1391.7605821563516</v>
      </c>
    </row>
    <row r="26" spans="1:47" x14ac:dyDescent="0.3">
      <c r="A26" s="1" t="s">
        <v>124</v>
      </c>
      <c r="B26" s="1" t="s">
        <v>100</v>
      </c>
      <c r="C26" s="1" t="s">
        <v>101</v>
      </c>
      <c r="D26" s="1" t="s">
        <v>102</v>
      </c>
      <c r="E26" s="1" t="s">
        <v>70</v>
      </c>
      <c r="F26" s="1" t="s">
        <v>108</v>
      </c>
      <c r="G26" s="1" t="s">
        <v>53</v>
      </c>
      <c r="H26" s="1" t="s">
        <v>54</v>
      </c>
      <c r="I26" s="2">
        <v>75.503295588599997</v>
      </c>
      <c r="J26" s="2">
        <v>39.18</v>
      </c>
      <c r="K26" s="2">
        <f t="shared" si="0"/>
        <v>33.269999999999996</v>
      </c>
      <c r="L26" s="2">
        <f t="shared" si="1"/>
        <v>0</v>
      </c>
      <c r="P26" s="6">
        <v>2.0699999999999998</v>
      </c>
      <c r="Q26" s="5">
        <v>3886.4250000000002</v>
      </c>
      <c r="R26" s="7">
        <v>23.54</v>
      </c>
      <c r="S26" s="5">
        <v>24746.424999999999</v>
      </c>
      <c r="T26" s="8">
        <v>7.66</v>
      </c>
      <c r="U26" s="5">
        <v>2415.7725</v>
      </c>
      <c r="AL26" s="5" t="str">
        <f t="shared" si="2"/>
        <v/>
      </c>
      <c r="AN26" s="5" t="str">
        <f t="shared" si="3"/>
        <v/>
      </c>
      <c r="AP26" s="5" t="str">
        <f t="shared" si="4"/>
        <v/>
      </c>
      <c r="AS26" s="5">
        <f t="shared" si="5"/>
        <v>31048.622499999998</v>
      </c>
      <c r="AT26" s="11">
        <f t="shared" si="6"/>
        <v>0.72216708918182893</v>
      </c>
      <c r="AU26" s="5">
        <f t="shared" si="7"/>
        <v>722.16708918182883</v>
      </c>
    </row>
    <row r="27" spans="1:47" x14ac:dyDescent="0.3">
      <c r="A27" s="1" t="s">
        <v>124</v>
      </c>
      <c r="B27" s="1" t="s">
        <v>100</v>
      </c>
      <c r="C27" s="1" t="s">
        <v>101</v>
      </c>
      <c r="D27" s="1" t="s">
        <v>102</v>
      </c>
      <c r="E27" s="1" t="s">
        <v>59</v>
      </c>
      <c r="F27" s="1" t="s">
        <v>108</v>
      </c>
      <c r="G27" s="1" t="s">
        <v>53</v>
      </c>
      <c r="H27" s="1" t="s">
        <v>54</v>
      </c>
      <c r="I27" s="2">
        <v>75.503295588599997</v>
      </c>
      <c r="J27" s="2">
        <v>32.11</v>
      </c>
      <c r="K27" s="2">
        <f t="shared" si="0"/>
        <v>31.529999999999998</v>
      </c>
      <c r="L27" s="2">
        <f t="shared" si="1"/>
        <v>0</v>
      </c>
      <c r="P27" s="6">
        <v>6.77</v>
      </c>
      <c r="Q27" s="5">
        <v>12710.674999999999</v>
      </c>
      <c r="R27" s="7">
        <v>17.829999999999998</v>
      </c>
      <c r="S27" s="5">
        <v>18743.787499999999</v>
      </c>
      <c r="T27" s="8">
        <v>6.93</v>
      </c>
      <c r="U27" s="5">
        <v>2185.5487499999999</v>
      </c>
      <c r="AL27" s="5" t="str">
        <f t="shared" si="2"/>
        <v/>
      </c>
      <c r="AN27" s="5" t="str">
        <f t="shared" si="3"/>
        <v/>
      </c>
      <c r="AP27" s="5" t="str">
        <f t="shared" si="4"/>
        <v/>
      </c>
      <c r="AS27" s="5">
        <f t="shared" si="5"/>
        <v>33640.011249999996</v>
      </c>
      <c r="AT27" s="11">
        <f t="shared" si="6"/>
        <v>0.78244079924822685</v>
      </c>
      <c r="AU27" s="5">
        <f t="shared" si="7"/>
        <v>782.44079924822688</v>
      </c>
    </row>
    <row r="28" spans="1:47" x14ac:dyDescent="0.3">
      <c r="A28" s="1" t="s">
        <v>125</v>
      </c>
      <c r="B28" s="1" t="s">
        <v>126</v>
      </c>
      <c r="C28" s="1" t="s">
        <v>127</v>
      </c>
      <c r="D28" s="1" t="s">
        <v>102</v>
      </c>
      <c r="E28" s="1" t="s">
        <v>56</v>
      </c>
      <c r="F28" s="1" t="s">
        <v>103</v>
      </c>
      <c r="G28" s="1" t="s">
        <v>53</v>
      </c>
      <c r="H28" s="1" t="s">
        <v>54</v>
      </c>
      <c r="I28" s="2">
        <v>10.0010377048</v>
      </c>
      <c r="J28" s="2">
        <v>4.28</v>
      </c>
      <c r="K28" s="2">
        <f t="shared" si="0"/>
        <v>2.0099999999999998</v>
      </c>
      <c r="L28" s="2">
        <f t="shared" si="1"/>
        <v>0</v>
      </c>
      <c r="Z28" s="9">
        <v>0.33</v>
      </c>
      <c r="AA28" s="5">
        <v>41.629500000000007</v>
      </c>
      <c r="AB28" s="10">
        <v>1.68</v>
      </c>
      <c r="AC28" s="5">
        <v>190.74299999999999</v>
      </c>
      <c r="AL28" s="5" t="str">
        <f t="shared" si="2"/>
        <v/>
      </c>
      <c r="AN28" s="5" t="str">
        <f t="shared" si="3"/>
        <v/>
      </c>
      <c r="AP28" s="5" t="str">
        <f t="shared" si="4"/>
        <v/>
      </c>
      <c r="AS28" s="5">
        <f t="shared" si="5"/>
        <v>232.3725</v>
      </c>
      <c r="AT28" s="11">
        <f t="shared" si="6"/>
        <v>5.4048057021178495E-3</v>
      </c>
      <c r="AU28" s="5">
        <f t="shared" si="7"/>
        <v>5.4048057021178497</v>
      </c>
    </row>
    <row r="29" spans="1:47" x14ac:dyDescent="0.3">
      <c r="A29" s="1" t="s">
        <v>125</v>
      </c>
      <c r="B29" s="1" t="s">
        <v>126</v>
      </c>
      <c r="C29" s="1" t="s">
        <v>127</v>
      </c>
      <c r="D29" s="1" t="s">
        <v>102</v>
      </c>
      <c r="E29" s="1" t="s">
        <v>59</v>
      </c>
      <c r="F29" s="1" t="s">
        <v>108</v>
      </c>
      <c r="G29" s="1" t="s">
        <v>53</v>
      </c>
      <c r="H29" s="1" t="s">
        <v>54</v>
      </c>
      <c r="I29" s="2">
        <v>10.0010377048</v>
      </c>
      <c r="J29" s="2">
        <v>4.28</v>
      </c>
      <c r="K29" s="2">
        <f t="shared" si="0"/>
        <v>3.5</v>
      </c>
      <c r="L29" s="2">
        <f t="shared" si="1"/>
        <v>0</v>
      </c>
      <c r="T29" s="8">
        <v>0.12</v>
      </c>
      <c r="U29" s="5">
        <v>37.844999999999999</v>
      </c>
      <c r="Z29" s="9">
        <v>0.81</v>
      </c>
      <c r="AA29" s="5">
        <v>102.1815</v>
      </c>
      <c r="AB29" s="10">
        <v>2.57</v>
      </c>
      <c r="AC29" s="5">
        <v>291.79137500000002</v>
      </c>
      <c r="AL29" s="5" t="str">
        <f t="shared" si="2"/>
        <v/>
      </c>
      <c r="AN29" s="5" t="str">
        <f t="shared" si="3"/>
        <v/>
      </c>
      <c r="AP29" s="5" t="str">
        <f t="shared" si="4"/>
        <v/>
      </c>
      <c r="AS29" s="5">
        <f t="shared" si="5"/>
        <v>431.81787500000002</v>
      </c>
      <c r="AT29" s="11">
        <f t="shared" si="6"/>
        <v>1.0043751791095817E-2</v>
      </c>
      <c r="AU29" s="5">
        <f t="shared" si="7"/>
        <v>10.043751791095819</v>
      </c>
    </row>
    <row r="30" spans="1:47" x14ac:dyDescent="0.3">
      <c r="A30" s="1" t="s">
        <v>128</v>
      </c>
      <c r="B30" s="1" t="s">
        <v>96</v>
      </c>
      <c r="C30" s="1" t="s">
        <v>97</v>
      </c>
      <c r="D30" s="1" t="s">
        <v>98</v>
      </c>
      <c r="E30" s="1" t="s">
        <v>60</v>
      </c>
      <c r="F30" s="1" t="s">
        <v>129</v>
      </c>
      <c r="G30" s="1" t="s">
        <v>53</v>
      </c>
      <c r="H30" s="1" t="s">
        <v>54</v>
      </c>
      <c r="I30" s="2">
        <v>160.922119393</v>
      </c>
      <c r="J30" s="2">
        <v>37.65</v>
      </c>
      <c r="K30" s="2">
        <f t="shared" si="0"/>
        <v>8.56</v>
      </c>
      <c r="L30" s="2">
        <f t="shared" si="1"/>
        <v>0</v>
      </c>
      <c r="N30" s="4">
        <v>3.22</v>
      </c>
      <c r="O30" s="5">
        <v>9849.9800000000014</v>
      </c>
      <c r="P30" s="6">
        <v>5.34</v>
      </c>
      <c r="Q30" s="5">
        <v>14036.19</v>
      </c>
      <c r="AL30" s="5" t="str">
        <f t="shared" si="2"/>
        <v/>
      </c>
      <c r="AN30" s="5" t="str">
        <f t="shared" si="3"/>
        <v/>
      </c>
      <c r="AP30" s="5" t="str">
        <f t="shared" si="4"/>
        <v/>
      </c>
      <c r="AS30" s="5">
        <f t="shared" si="5"/>
        <v>23886.170000000002</v>
      </c>
      <c r="AT30" s="11">
        <f t="shared" si="6"/>
        <v>0.5555739505223567</v>
      </c>
      <c r="AU30" s="5">
        <f t="shared" si="7"/>
        <v>555.57395052235665</v>
      </c>
    </row>
    <row r="31" spans="1:47" x14ac:dyDescent="0.3">
      <c r="A31" s="1" t="s">
        <v>130</v>
      </c>
      <c r="B31" s="1" t="s">
        <v>113</v>
      </c>
      <c r="C31" s="1" t="s">
        <v>114</v>
      </c>
      <c r="D31" s="1" t="s">
        <v>102</v>
      </c>
      <c r="E31" s="1" t="s">
        <v>68</v>
      </c>
      <c r="F31" s="1" t="s">
        <v>129</v>
      </c>
      <c r="G31" s="1" t="s">
        <v>53</v>
      </c>
      <c r="H31" s="1" t="s">
        <v>54</v>
      </c>
      <c r="I31" s="2">
        <v>160.44453700299999</v>
      </c>
      <c r="J31" s="2">
        <v>38.58</v>
      </c>
      <c r="K31" s="2">
        <f t="shared" si="0"/>
        <v>30.03</v>
      </c>
      <c r="L31" s="2">
        <f t="shared" si="1"/>
        <v>0</v>
      </c>
      <c r="N31" s="4">
        <v>5.24</v>
      </c>
      <c r="O31" s="5">
        <v>16029.16</v>
      </c>
      <c r="P31" s="6">
        <v>24.79</v>
      </c>
      <c r="Q31" s="5">
        <v>65160.514999999999</v>
      </c>
      <c r="AL31" s="5" t="str">
        <f t="shared" si="2"/>
        <v/>
      </c>
      <c r="AN31" s="5" t="str">
        <f t="shared" si="3"/>
        <v/>
      </c>
      <c r="AP31" s="5" t="str">
        <f t="shared" si="4"/>
        <v/>
      </c>
      <c r="AS31" s="5">
        <f t="shared" si="5"/>
        <v>81189.675000000003</v>
      </c>
      <c r="AT31" s="11">
        <f t="shared" si="6"/>
        <v>1.8884094219113496</v>
      </c>
      <c r="AU31" s="5">
        <f t="shared" si="7"/>
        <v>1888.4094219113495</v>
      </c>
    </row>
    <row r="32" spans="1:47" x14ac:dyDescent="0.3">
      <c r="A32" s="1" t="s">
        <v>130</v>
      </c>
      <c r="B32" s="1" t="s">
        <v>113</v>
      </c>
      <c r="C32" s="1" t="s">
        <v>114</v>
      </c>
      <c r="D32" s="1" t="s">
        <v>102</v>
      </c>
      <c r="E32" s="1" t="s">
        <v>69</v>
      </c>
      <c r="F32" s="1" t="s">
        <v>129</v>
      </c>
      <c r="G32" s="1" t="s">
        <v>53</v>
      </c>
      <c r="H32" s="1" t="s">
        <v>54</v>
      </c>
      <c r="I32" s="2">
        <v>160.44453700299999</v>
      </c>
      <c r="J32" s="2">
        <v>40.14</v>
      </c>
      <c r="K32" s="2">
        <f t="shared" si="0"/>
        <v>0.18</v>
      </c>
      <c r="L32" s="2">
        <f t="shared" si="1"/>
        <v>0</v>
      </c>
      <c r="P32" s="6">
        <v>0.18</v>
      </c>
      <c r="Q32" s="5">
        <v>473.13</v>
      </c>
      <c r="AL32" s="5" t="str">
        <f t="shared" si="2"/>
        <v/>
      </c>
      <c r="AN32" s="5" t="str">
        <f t="shared" si="3"/>
        <v/>
      </c>
      <c r="AP32" s="5" t="str">
        <f t="shared" si="4"/>
        <v/>
      </c>
      <c r="AS32" s="5">
        <f t="shared" si="5"/>
        <v>473.13</v>
      </c>
      <c r="AT32" s="11">
        <f t="shared" si="6"/>
        <v>1.1004640057851159E-2</v>
      </c>
      <c r="AU32" s="5">
        <f t="shared" si="7"/>
        <v>11.004640057851159</v>
      </c>
    </row>
    <row r="33" spans="1:47" x14ac:dyDescent="0.3">
      <c r="A33" s="1" t="s">
        <v>130</v>
      </c>
      <c r="B33" s="1" t="s">
        <v>113</v>
      </c>
      <c r="C33" s="1" t="s">
        <v>114</v>
      </c>
      <c r="D33" s="1" t="s">
        <v>102</v>
      </c>
      <c r="E33" s="1" t="s">
        <v>70</v>
      </c>
      <c r="F33" s="1" t="s">
        <v>129</v>
      </c>
      <c r="G33" s="1" t="s">
        <v>53</v>
      </c>
      <c r="H33" s="1" t="s">
        <v>54</v>
      </c>
      <c r="I33" s="2">
        <v>160.44453700299999</v>
      </c>
      <c r="J33" s="2">
        <v>38.53</v>
      </c>
      <c r="K33" s="2">
        <f t="shared" si="0"/>
        <v>15.57</v>
      </c>
      <c r="L33" s="2">
        <f t="shared" si="1"/>
        <v>0</v>
      </c>
      <c r="N33" s="4">
        <v>1.98</v>
      </c>
      <c r="O33" s="5">
        <v>6056.82</v>
      </c>
      <c r="P33" s="6">
        <v>12.01</v>
      </c>
      <c r="Q33" s="5">
        <v>31568.285</v>
      </c>
      <c r="R33" s="7">
        <v>1.58</v>
      </c>
      <c r="S33" s="5">
        <v>2325.3649999999998</v>
      </c>
      <c r="AL33" s="5" t="str">
        <f t="shared" si="2"/>
        <v/>
      </c>
      <c r="AN33" s="5" t="str">
        <f t="shared" si="3"/>
        <v/>
      </c>
      <c r="AP33" s="5" t="str">
        <f t="shared" si="4"/>
        <v/>
      </c>
      <c r="AS33" s="5">
        <f t="shared" si="5"/>
        <v>39950.469999999994</v>
      </c>
      <c r="AT33" s="11">
        <f t="shared" si="6"/>
        <v>0.92921721829514281</v>
      </c>
      <c r="AU33" s="5">
        <f t="shared" si="7"/>
        <v>929.21721829514274</v>
      </c>
    </row>
    <row r="34" spans="1:47" x14ac:dyDescent="0.3">
      <c r="A34" s="1" t="s">
        <v>131</v>
      </c>
      <c r="B34" s="1" t="s">
        <v>132</v>
      </c>
      <c r="C34" s="1" t="s">
        <v>133</v>
      </c>
      <c r="D34" s="1" t="s">
        <v>84</v>
      </c>
      <c r="E34" s="1" t="s">
        <v>72</v>
      </c>
      <c r="F34" s="1" t="s">
        <v>129</v>
      </c>
      <c r="G34" s="1" t="s">
        <v>53</v>
      </c>
      <c r="H34" s="1" t="s">
        <v>54</v>
      </c>
      <c r="I34" s="2">
        <v>80.456701221100005</v>
      </c>
      <c r="J34" s="2">
        <v>40.28</v>
      </c>
      <c r="K34" s="2">
        <f t="shared" si="0"/>
        <v>3.58</v>
      </c>
      <c r="L34" s="2">
        <f t="shared" si="1"/>
        <v>0</v>
      </c>
      <c r="R34" s="7">
        <v>3.08</v>
      </c>
      <c r="S34" s="5">
        <v>3237.85</v>
      </c>
      <c r="T34" s="8">
        <v>0.5</v>
      </c>
      <c r="U34" s="5">
        <v>157.6875</v>
      </c>
      <c r="AL34" s="5" t="str">
        <f t="shared" si="2"/>
        <v/>
      </c>
      <c r="AN34" s="5" t="str">
        <f t="shared" si="3"/>
        <v/>
      </c>
      <c r="AP34" s="5" t="str">
        <f t="shared" si="4"/>
        <v/>
      </c>
      <c r="AS34" s="5">
        <f t="shared" si="5"/>
        <v>3395.5374999999999</v>
      </c>
      <c r="AT34" s="11">
        <f t="shared" si="6"/>
        <v>7.8977591762170604E-2</v>
      </c>
      <c r="AU34" s="5">
        <f t="shared" si="7"/>
        <v>78.977591762170604</v>
      </c>
    </row>
    <row r="35" spans="1:47" x14ac:dyDescent="0.3">
      <c r="A35" s="1" t="s">
        <v>131</v>
      </c>
      <c r="B35" s="1" t="s">
        <v>132</v>
      </c>
      <c r="C35" s="1" t="s">
        <v>133</v>
      </c>
      <c r="D35" s="1" t="s">
        <v>84</v>
      </c>
      <c r="E35" s="1" t="s">
        <v>55</v>
      </c>
      <c r="F35" s="1" t="s">
        <v>129</v>
      </c>
      <c r="G35" s="1" t="s">
        <v>53</v>
      </c>
      <c r="H35" s="1" t="s">
        <v>54</v>
      </c>
      <c r="I35" s="2">
        <v>80.456701221100005</v>
      </c>
      <c r="J35" s="2">
        <v>38.159999999999997</v>
      </c>
      <c r="K35" s="2">
        <f t="shared" si="0"/>
        <v>35.76</v>
      </c>
      <c r="L35" s="2">
        <f t="shared" si="1"/>
        <v>0</v>
      </c>
      <c r="P35" s="6">
        <v>10.78</v>
      </c>
      <c r="Q35" s="5">
        <v>20239.45</v>
      </c>
      <c r="R35" s="7">
        <v>24.07</v>
      </c>
      <c r="S35" s="5">
        <v>25303.587500000001</v>
      </c>
      <c r="T35" s="8">
        <v>0.91</v>
      </c>
      <c r="U35" s="5">
        <v>286.99124999999998</v>
      </c>
      <c r="AL35" s="5" t="str">
        <f t="shared" si="2"/>
        <v/>
      </c>
      <c r="AN35" s="5" t="str">
        <f t="shared" si="3"/>
        <v/>
      </c>
      <c r="AP35" s="5" t="str">
        <f t="shared" si="4"/>
        <v/>
      </c>
      <c r="AS35" s="5">
        <f t="shared" si="5"/>
        <v>45830.028750000005</v>
      </c>
      <c r="AT35" s="11">
        <f t="shared" ref="AT35:AT66" si="8">(AS35/$AS$183)*100</f>
        <v>1.0659712346178014</v>
      </c>
      <c r="AU35" s="5">
        <f t="shared" si="7"/>
        <v>1065.9712346178014</v>
      </c>
    </row>
    <row r="36" spans="1:47" x14ac:dyDescent="0.3">
      <c r="A36" s="1" t="s">
        <v>134</v>
      </c>
      <c r="B36" s="1" t="s">
        <v>135</v>
      </c>
      <c r="C36" s="1" t="s">
        <v>136</v>
      </c>
      <c r="D36" s="1" t="s">
        <v>137</v>
      </c>
      <c r="E36" s="1" t="s">
        <v>71</v>
      </c>
      <c r="F36" s="1" t="s">
        <v>129</v>
      </c>
      <c r="G36" s="1" t="s">
        <v>53</v>
      </c>
      <c r="H36" s="1" t="s">
        <v>54</v>
      </c>
      <c r="I36" s="2">
        <v>75.557411670700006</v>
      </c>
      <c r="J36" s="2">
        <v>34.79</v>
      </c>
      <c r="K36" s="2">
        <f t="shared" ref="K36:K98" si="9">SUM(N36,P36,R36,T36,V36,X36,Z36,AB36,AE36,AG36,AI36)</f>
        <v>14.32</v>
      </c>
      <c r="L36" s="2">
        <f t="shared" ref="L36:L98" si="10">SUM(M36,AD36,AK36,AM36,AO36,AQ36,AR36)</f>
        <v>0</v>
      </c>
      <c r="P36" s="6">
        <v>0.04</v>
      </c>
      <c r="Q36" s="5">
        <v>75.100000000000009</v>
      </c>
      <c r="R36" s="7">
        <v>8.34</v>
      </c>
      <c r="S36" s="5">
        <v>8767.4249999999993</v>
      </c>
      <c r="T36" s="8">
        <v>5.71</v>
      </c>
      <c r="U36" s="5">
        <v>1800.79125</v>
      </c>
      <c r="Z36" s="9">
        <v>0.22</v>
      </c>
      <c r="AA36" s="5">
        <v>27.753</v>
      </c>
      <c r="AB36" s="10">
        <v>0.01</v>
      </c>
      <c r="AC36" s="5">
        <v>1.135375</v>
      </c>
      <c r="AL36" s="5" t="str">
        <f t="shared" ref="AL36:AL98" si="11">IF(AK36&gt;0,AK36*$AL$1,"")</f>
        <v/>
      </c>
      <c r="AN36" s="5" t="str">
        <f t="shared" ref="AN36:AN98" si="12">IF(AM36&gt;0,AM36*$AN$1,"")</f>
        <v/>
      </c>
      <c r="AP36" s="5" t="str">
        <f t="shared" ref="AP36:AP98" si="13">IF(AO36&gt;0,AO36*$AP$1,"")</f>
        <v/>
      </c>
      <c r="AS36" s="5">
        <f t="shared" ref="AS36:AS98" si="14">SUM(O36,Q36,S36,U36,W36,Y36,AA36,AC36,AF36,AH36,AJ36)</f>
        <v>10672.204625</v>
      </c>
      <c r="AT36" s="11">
        <f t="shared" si="8"/>
        <v>0.24822727479098641</v>
      </c>
      <c r="AU36" s="5">
        <f t="shared" ref="AU36:AU98" si="15">(AT36/100)*$AU$1</f>
        <v>248.2272747909864</v>
      </c>
    </row>
    <row r="37" spans="1:47" x14ac:dyDescent="0.3">
      <c r="A37" s="1" t="s">
        <v>134</v>
      </c>
      <c r="B37" s="1" t="s">
        <v>135</v>
      </c>
      <c r="C37" s="1" t="s">
        <v>136</v>
      </c>
      <c r="D37" s="1" t="s">
        <v>137</v>
      </c>
      <c r="E37" s="1" t="s">
        <v>56</v>
      </c>
      <c r="F37" s="1" t="s">
        <v>129</v>
      </c>
      <c r="G37" s="1" t="s">
        <v>53</v>
      </c>
      <c r="H37" s="1" t="s">
        <v>54</v>
      </c>
      <c r="I37" s="2">
        <v>75.557411670700006</v>
      </c>
      <c r="J37" s="2">
        <v>37.51</v>
      </c>
      <c r="K37" s="2">
        <f t="shared" si="9"/>
        <v>37.5</v>
      </c>
      <c r="L37" s="2">
        <f t="shared" si="10"/>
        <v>0</v>
      </c>
      <c r="P37" s="6">
        <v>10.1</v>
      </c>
      <c r="Q37" s="5">
        <v>18962.75</v>
      </c>
      <c r="R37" s="7">
        <v>26.44</v>
      </c>
      <c r="S37" s="5">
        <v>27795.05</v>
      </c>
      <c r="T37" s="8">
        <v>0.96</v>
      </c>
      <c r="U37" s="5">
        <v>302.76</v>
      </c>
      <c r="AL37" s="5" t="str">
        <f t="shared" si="11"/>
        <v/>
      </c>
      <c r="AN37" s="5" t="str">
        <f t="shared" si="12"/>
        <v/>
      </c>
      <c r="AP37" s="5" t="str">
        <f t="shared" si="13"/>
        <v/>
      </c>
      <c r="AS37" s="5">
        <f t="shared" si="14"/>
        <v>47060.560000000005</v>
      </c>
      <c r="AT37" s="11">
        <f t="shared" si="8"/>
        <v>1.0945924454608837</v>
      </c>
      <c r="AU37" s="5">
        <f t="shared" si="15"/>
        <v>1094.5924454608837</v>
      </c>
    </row>
    <row r="38" spans="1:47" x14ac:dyDescent="0.3">
      <c r="A38" s="1" t="s">
        <v>138</v>
      </c>
      <c r="B38" s="1" t="s">
        <v>139</v>
      </c>
      <c r="C38" s="1" t="s">
        <v>140</v>
      </c>
      <c r="D38" s="1" t="s">
        <v>102</v>
      </c>
      <c r="E38" s="1" t="s">
        <v>71</v>
      </c>
      <c r="F38" s="1" t="s">
        <v>129</v>
      </c>
      <c r="G38" s="1" t="s">
        <v>53</v>
      </c>
      <c r="H38" s="1" t="s">
        <v>54</v>
      </c>
      <c r="I38" s="2">
        <v>4.9924927436299997</v>
      </c>
      <c r="J38" s="2">
        <v>4.4800000000000004</v>
      </c>
      <c r="K38" s="2">
        <f t="shared" si="9"/>
        <v>4.47</v>
      </c>
      <c r="L38" s="2">
        <f t="shared" si="10"/>
        <v>0</v>
      </c>
      <c r="R38" s="7">
        <v>0.04</v>
      </c>
      <c r="S38" s="5">
        <v>42.05</v>
      </c>
      <c r="Z38" s="9">
        <v>1.34</v>
      </c>
      <c r="AA38" s="5">
        <v>169.041</v>
      </c>
      <c r="AB38" s="10">
        <v>3.09</v>
      </c>
      <c r="AC38" s="5">
        <v>350.83087499999999</v>
      </c>
      <c r="AL38" s="5" t="str">
        <f t="shared" si="11"/>
        <v/>
      </c>
      <c r="AN38" s="5" t="str">
        <f t="shared" si="12"/>
        <v/>
      </c>
      <c r="AP38" s="5" t="str">
        <f t="shared" si="13"/>
        <v/>
      </c>
      <c r="AS38" s="5">
        <f t="shared" si="14"/>
        <v>561.921875</v>
      </c>
      <c r="AT38" s="11">
        <f t="shared" si="8"/>
        <v>1.3069870807194284E-2</v>
      </c>
      <c r="AU38" s="5">
        <f t="shared" si="15"/>
        <v>13.069870807194285</v>
      </c>
    </row>
    <row r="39" spans="1:47" x14ac:dyDescent="0.3">
      <c r="A39" s="1" t="s">
        <v>141</v>
      </c>
      <c r="B39" s="1" t="s">
        <v>113</v>
      </c>
      <c r="C39" s="1" t="s">
        <v>114</v>
      </c>
      <c r="D39" s="1" t="s">
        <v>102</v>
      </c>
      <c r="E39" s="1" t="s">
        <v>59</v>
      </c>
      <c r="F39" s="1" t="s">
        <v>129</v>
      </c>
      <c r="G39" s="1" t="s">
        <v>53</v>
      </c>
      <c r="H39" s="1" t="s">
        <v>54</v>
      </c>
      <c r="I39" s="2">
        <v>80.043659711199993</v>
      </c>
      <c r="J39" s="2">
        <v>36.549999999999997</v>
      </c>
      <c r="K39" s="2">
        <f t="shared" si="9"/>
        <v>27.029999999999998</v>
      </c>
      <c r="L39" s="2">
        <f t="shared" si="10"/>
        <v>0</v>
      </c>
      <c r="P39" s="6">
        <v>13.94</v>
      </c>
      <c r="Q39" s="5">
        <v>29979.919999999998</v>
      </c>
      <c r="R39" s="7">
        <v>11.7</v>
      </c>
      <c r="S39" s="5">
        <v>13027.09</v>
      </c>
      <c r="Z39" s="9">
        <v>0.24</v>
      </c>
      <c r="AA39" s="5">
        <v>30.276</v>
      </c>
      <c r="AB39" s="10">
        <v>1.1499999999999999</v>
      </c>
      <c r="AC39" s="5">
        <v>150.550725</v>
      </c>
      <c r="AL39" s="5" t="str">
        <f t="shared" si="11"/>
        <v/>
      </c>
      <c r="AN39" s="5" t="str">
        <f t="shared" si="12"/>
        <v/>
      </c>
      <c r="AP39" s="5" t="str">
        <f t="shared" si="13"/>
        <v/>
      </c>
      <c r="AS39" s="5">
        <f t="shared" si="14"/>
        <v>43187.836724999994</v>
      </c>
      <c r="AT39" s="11">
        <f t="shared" si="8"/>
        <v>1.00451587943244</v>
      </c>
      <c r="AU39" s="5">
        <f t="shared" si="15"/>
        <v>1004.51587943244</v>
      </c>
    </row>
    <row r="40" spans="1:47" x14ac:dyDescent="0.3">
      <c r="A40" s="1" t="s">
        <v>141</v>
      </c>
      <c r="B40" s="1" t="s">
        <v>113</v>
      </c>
      <c r="C40" s="1" t="s">
        <v>114</v>
      </c>
      <c r="D40" s="1" t="s">
        <v>102</v>
      </c>
      <c r="E40" s="1" t="s">
        <v>51</v>
      </c>
      <c r="F40" s="1" t="s">
        <v>129</v>
      </c>
      <c r="G40" s="1" t="s">
        <v>53</v>
      </c>
      <c r="H40" s="1" t="s">
        <v>54</v>
      </c>
      <c r="I40" s="2">
        <v>80.043659711199993</v>
      </c>
      <c r="J40" s="2">
        <v>38</v>
      </c>
      <c r="K40" s="2">
        <f t="shared" si="9"/>
        <v>22.439999999999998</v>
      </c>
      <c r="L40" s="2">
        <f t="shared" si="10"/>
        <v>0</v>
      </c>
      <c r="P40" s="6">
        <v>10.93</v>
      </c>
      <c r="Q40" s="5">
        <v>20521.075000000001</v>
      </c>
      <c r="R40" s="7">
        <v>3.89</v>
      </c>
      <c r="S40" s="5">
        <v>4089.3625000000002</v>
      </c>
      <c r="Z40" s="9">
        <v>3.11</v>
      </c>
      <c r="AA40" s="5">
        <v>392.32650000000001</v>
      </c>
      <c r="AB40" s="10">
        <v>4.51</v>
      </c>
      <c r="AC40" s="5">
        <v>512.054125</v>
      </c>
      <c r="AL40" s="5" t="str">
        <f t="shared" si="11"/>
        <v/>
      </c>
      <c r="AN40" s="5" t="str">
        <f t="shared" si="12"/>
        <v/>
      </c>
      <c r="AP40" s="5" t="str">
        <f t="shared" si="13"/>
        <v/>
      </c>
      <c r="AS40" s="5">
        <f t="shared" si="14"/>
        <v>25514.818124999998</v>
      </c>
      <c r="AT40" s="11">
        <f t="shared" si="8"/>
        <v>0.59345505380584995</v>
      </c>
      <c r="AU40" s="5">
        <f t="shared" si="15"/>
        <v>593.45505380584996</v>
      </c>
    </row>
    <row r="41" spans="1:47" x14ac:dyDescent="0.3">
      <c r="A41" s="1" t="s">
        <v>142</v>
      </c>
      <c r="B41" s="1" t="s">
        <v>143</v>
      </c>
      <c r="C41" s="1" t="s">
        <v>144</v>
      </c>
      <c r="D41" s="1" t="s">
        <v>102</v>
      </c>
      <c r="E41" s="1" t="s">
        <v>68</v>
      </c>
      <c r="F41" s="1" t="s">
        <v>52</v>
      </c>
      <c r="G41" s="1" t="s">
        <v>53</v>
      </c>
      <c r="H41" s="1" t="s">
        <v>54</v>
      </c>
      <c r="I41" s="2">
        <v>157.51579297399999</v>
      </c>
      <c r="J41" s="2">
        <v>38.85</v>
      </c>
      <c r="K41" s="2">
        <f t="shared" si="9"/>
        <v>0.1</v>
      </c>
      <c r="L41" s="2">
        <f t="shared" si="10"/>
        <v>0</v>
      </c>
      <c r="T41" s="8">
        <v>0.1</v>
      </c>
      <c r="U41" s="5">
        <v>31.537500000000001</v>
      </c>
      <c r="AL41" s="5" t="str">
        <f t="shared" si="11"/>
        <v/>
      </c>
      <c r="AN41" s="5" t="str">
        <f t="shared" si="12"/>
        <v/>
      </c>
      <c r="AP41" s="5" t="str">
        <f t="shared" si="13"/>
        <v/>
      </c>
      <c r="AS41" s="5">
        <f t="shared" si="14"/>
        <v>31.537500000000001</v>
      </c>
      <c r="AT41" s="11">
        <f t="shared" si="8"/>
        <v>7.3353800398300874E-4</v>
      </c>
      <c r="AU41" s="5">
        <f t="shared" si="15"/>
        <v>0.73353800398300872</v>
      </c>
    </row>
    <row r="42" spans="1:47" x14ac:dyDescent="0.3">
      <c r="A42" s="1" t="s">
        <v>142</v>
      </c>
      <c r="B42" s="1" t="s">
        <v>143</v>
      </c>
      <c r="C42" s="1" t="s">
        <v>144</v>
      </c>
      <c r="D42" s="1" t="s">
        <v>102</v>
      </c>
      <c r="E42" s="1" t="s">
        <v>69</v>
      </c>
      <c r="F42" s="1" t="s">
        <v>52</v>
      </c>
      <c r="G42" s="1" t="s">
        <v>53</v>
      </c>
      <c r="H42" s="1" t="s">
        <v>54</v>
      </c>
      <c r="I42" s="2">
        <v>157.51579297399999</v>
      </c>
      <c r="J42" s="2">
        <v>36.119999999999997</v>
      </c>
      <c r="K42" s="2">
        <f t="shared" si="9"/>
        <v>8.64</v>
      </c>
      <c r="L42" s="2">
        <f t="shared" si="10"/>
        <v>0</v>
      </c>
      <c r="R42" s="7">
        <v>2.04</v>
      </c>
      <c r="S42" s="5">
        <v>2144.5500000000002</v>
      </c>
      <c r="T42" s="8">
        <v>6.47</v>
      </c>
      <c r="U42" s="5">
        <v>2040.4762499999999</v>
      </c>
      <c r="Z42" s="9">
        <v>0.13</v>
      </c>
      <c r="AA42" s="5">
        <v>16.3995</v>
      </c>
      <c r="AL42" s="5" t="str">
        <f t="shared" si="11"/>
        <v/>
      </c>
      <c r="AN42" s="5" t="str">
        <f t="shared" si="12"/>
        <v/>
      </c>
      <c r="AP42" s="5" t="str">
        <f t="shared" si="13"/>
        <v/>
      </c>
      <c r="AS42" s="5">
        <f t="shared" si="14"/>
        <v>4201.4257500000003</v>
      </c>
      <c r="AT42" s="11">
        <f t="shared" si="8"/>
        <v>9.7721932890616439E-2</v>
      </c>
      <c r="AU42" s="5">
        <f t="shared" si="15"/>
        <v>97.721932890616429</v>
      </c>
    </row>
    <row r="43" spans="1:47" x14ac:dyDescent="0.3">
      <c r="A43" s="1" t="s">
        <v>145</v>
      </c>
      <c r="B43" s="1" t="s">
        <v>146</v>
      </c>
      <c r="C43" s="1" t="s">
        <v>147</v>
      </c>
      <c r="D43" s="1" t="s">
        <v>102</v>
      </c>
      <c r="E43" s="1" t="s">
        <v>69</v>
      </c>
      <c r="F43" s="1" t="s">
        <v>52</v>
      </c>
      <c r="G43" s="1" t="s">
        <v>53</v>
      </c>
      <c r="H43" s="1" t="s">
        <v>54</v>
      </c>
      <c r="I43" s="2">
        <v>2.5077382272299999</v>
      </c>
      <c r="J43" s="2">
        <v>1.92</v>
      </c>
      <c r="K43" s="2">
        <f t="shared" si="9"/>
        <v>0.35</v>
      </c>
      <c r="L43" s="2">
        <f t="shared" si="10"/>
        <v>0</v>
      </c>
      <c r="Z43" s="9">
        <v>0.31</v>
      </c>
      <c r="AA43" s="5">
        <v>39.106499999999997</v>
      </c>
      <c r="AB43" s="10">
        <v>0.04</v>
      </c>
      <c r="AC43" s="5">
        <v>4.5415000000000001</v>
      </c>
      <c r="AL43" s="5" t="str">
        <f t="shared" si="11"/>
        <v/>
      </c>
      <c r="AN43" s="5" t="str">
        <f t="shared" si="12"/>
        <v/>
      </c>
      <c r="AP43" s="5" t="str">
        <f t="shared" si="13"/>
        <v/>
      </c>
      <c r="AS43" s="5">
        <f t="shared" si="14"/>
        <v>43.647999999999996</v>
      </c>
      <c r="AT43" s="11">
        <f t="shared" si="8"/>
        <v>1.015218923435604E-3</v>
      </c>
      <c r="AU43" s="5">
        <f t="shared" si="15"/>
        <v>1.0152189234356039</v>
      </c>
    </row>
    <row r="44" spans="1:47" x14ac:dyDescent="0.3">
      <c r="A44" s="1" t="s">
        <v>148</v>
      </c>
      <c r="B44" s="1" t="s">
        <v>149</v>
      </c>
      <c r="C44" s="1" t="s">
        <v>150</v>
      </c>
      <c r="D44" s="1" t="s">
        <v>102</v>
      </c>
      <c r="E44" s="1" t="s">
        <v>62</v>
      </c>
      <c r="F44" s="1" t="s">
        <v>52</v>
      </c>
      <c r="G44" s="1" t="s">
        <v>53</v>
      </c>
      <c r="H44" s="1" t="s">
        <v>54</v>
      </c>
      <c r="I44" s="2">
        <v>120.676534883</v>
      </c>
      <c r="J44" s="2">
        <v>39.229999999999997</v>
      </c>
      <c r="K44" s="2">
        <f t="shared" si="9"/>
        <v>0.04</v>
      </c>
      <c r="L44" s="2">
        <f t="shared" si="10"/>
        <v>0</v>
      </c>
      <c r="T44" s="8">
        <v>0.04</v>
      </c>
      <c r="U44" s="5">
        <v>12.615</v>
      </c>
      <c r="AL44" s="5" t="str">
        <f t="shared" si="11"/>
        <v/>
      </c>
      <c r="AN44" s="5" t="str">
        <f t="shared" si="12"/>
        <v/>
      </c>
      <c r="AP44" s="5" t="str">
        <f t="shared" si="13"/>
        <v/>
      </c>
      <c r="AS44" s="5">
        <f t="shared" si="14"/>
        <v>12.615</v>
      </c>
      <c r="AT44" s="11">
        <f t="shared" si="8"/>
        <v>2.934152015932035E-4</v>
      </c>
      <c r="AU44" s="5">
        <f t="shared" si="15"/>
        <v>0.2934152015932035</v>
      </c>
    </row>
    <row r="45" spans="1:47" x14ac:dyDescent="0.3">
      <c r="A45" s="1" t="s">
        <v>148</v>
      </c>
      <c r="B45" s="1" t="s">
        <v>149</v>
      </c>
      <c r="C45" s="1" t="s">
        <v>150</v>
      </c>
      <c r="D45" s="1" t="s">
        <v>102</v>
      </c>
      <c r="E45" s="1" t="s">
        <v>65</v>
      </c>
      <c r="F45" s="1" t="s">
        <v>52</v>
      </c>
      <c r="G45" s="1" t="s">
        <v>53</v>
      </c>
      <c r="H45" s="1" t="s">
        <v>54</v>
      </c>
      <c r="I45" s="2">
        <v>120.676534883</v>
      </c>
      <c r="J45" s="2">
        <v>19.09</v>
      </c>
      <c r="K45" s="2">
        <f t="shared" si="9"/>
        <v>3.54</v>
      </c>
      <c r="L45" s="2">
        <f t="shared" si="10"/>
        <v>0.38</v>
      </c>
      <c r="M45" s="3">
        <v>0.38</v>
      </c>
      <c r="R45" s="7">
        <v>0.56999999999999995</v>
      </c>
      <c r="S45" s="5">
        <v>599.21249999999998</v>
      </c>
      <c r="T45" s="8">
        <v>2.97</v>
      </c>
      <c r="U45" s="5">
        <v>936.66375000000005</v>
      </c>
      <c r="AL45" s="5" t="str">
        <f t="shared" si="11"/>
        <v/>
      </c>
      <c r="AN45" s="5" t="str">
        <f t="shared" si="12"/>
        <v/>
      </c>
      <c r="AP45" s="5" t="str">
        <f t="shared" si="13"/>
        <v/>
      </c>
      <c r="AS45" s="5">
        <f t="shared" si="14"/>
        <v>1535.87625</v>
      </c>
      <c r="AT45" s="11">
        <f t="shared" si="8"/>
        <v>3.5723300793972526E-2</v>
      </c>
      <c r="AU45" s="5">
        <f t="shared" si="15"/>
        <v>35.723300793972527</v>
      </c>
    </row>
    <row r="46" spans="1:47" x14ac:dyDescent="0.3">
      <c r="A46" s="1" t="s">
        <v>148</v>
      </c>
      <c r="B46" s="1" t="s">
        <v>149</v>
      </c>
      <c r="C46" s="1" t="s">
        <v>150</v>
      </c>
      <c r="D46" s="1" t="s">
        <v>102</v>
      </c>
      <c r="E46" s="1" t="s">
        <v>66</v>
      </c>
      <c r="F46" s="1" t="s">
        <v>52</v>
      </c>
      <c r="G46" s="1" t="s">
        <v>53</v>
      </c>
      <c r="H46" s="1" t="s">
        <v>54</v>
      </c>
      <c r="I46" s="2">
        <v>120.676534883</v>
      </c>
      <c r="J46" s="2">
        <v>20.079999999999998</v>
      </c>
      <c r="K46" s="2">
        <f t="shared" si="9"/>
        <v>14.16</v>
      </c>
      <c r="L46" s="2">
        <f t="shared" si="10"/>
        <v>1.58</v>
      </c>
      <c r="M46" s="3">
        <v>1.58</v>
      </c>
      <c r="P46" s="6">
        <v>0.51</v>
      </c>
      <c r="Q46" s="5">
        <v>957.52499999999998</v>
      </c>
      <c r="R46" s="7">
        <v>6.47</v>
      </c>
      <c r="S46" s="5">
        <v>6801.5874999999996</v>
      </c>
      <c r="T46" s="8">
        <v>7.18</v>
      </c>
      <c r="U46" s="5">
        <v>2264.3924999999999</v>
      </c>
      <c r="AL46" s="5" t="str">
        <f t="shared" si="11"/>
        <v/>
      </c>
      <c r="AN46" s="5" t="str">
        <f t="shared" si="12"/>
        <v/>
      </c>
      <c r="AP46" s="5" t="str">
        <f t="shared" si="13"/>
        <v/>
      </c>
      <c r="AS46" s="5">
        <f t="shared" si="14"/>
        <v>10023.504999999999</v>
      </c>
      <c r="AT46" s="11">
        <f t="shared" si="8"/>
        <v>0.23313902023349053</v>
      </c>
      <c r="AU46" s="5">
        <f t="shared" si="15"/>
        <v>233.13902023349053</v>
      </c>
    </row>
    <row r="47" spans="1:47" x14ac:dyDescent="0.3">
      <c r="A47" s="1" t="s">
        <v>151</v>
      </c>
      <c r="B47" s="1" t="s">
        <v>152</v>
      </c>
      <c r="C47" s="1" t="s">
        <v>153</v>
      </c>
      <c r="D47" s="1" t="s">
        <v>102</v>
      </c>
      <c r="E47" s="1" t="s">
        <v>65</v>
      </c>
      <c r="F47" s="1" t="s">
        <v>52</v>
      </c>
      <c r="G47" s="1" t="s">
        <v>53</v>
      </c>
      <c r="H47" s="1" t="s">
        <v>54</v>
      </c>
      <c r="I47" s="2">
        <v>12.119974515399999</v>
      </c>
      <c r="J47" s="2">
        <v>6.35</v>
      </c>
      <c r="K47" s="2">
        <f t="shared" si="9"/>
        <v>6.35</v>
      </c>
      <c r="L47" s="2">
        <f t="shared" si="10"/>
        <v>0</v>
      </c>
      <c r="R47" s="7">
        <v>0.12</v>
      </c>
      <c r="S47" s="5">
        <v>126.15</v>
      </c>
      <c r="Z47" s="9">
        <v>0.73</v>
      </c>
      <c r="AA47" s="5">
        <v>92.089500000000001</v>
      </c>
      <c r="AB47" s="10">
        <v>5.5</v>
      </c>
      <c r="AC47" s="5">
        <v>624.45624999999995</v>
      </c>
      <c r="AL47" s="5" t="str">
        <f t="shared" si="11"/>
        <v/>
      </c>
      <c r="AN47" s="5" t="str">
        <f t="shared" si="12"/>
        <v/>
      </c>
      <c r="AP47" s="5" t="str">
        <f t="shared" si="13"/>
        <v/>
      </c>
      <c r="AS47" s="5">
        <f t="shared" si="14"/>
        <v>842.69574999999998</v>
      </c>
      <c r="AT47" s="11">
        <f t="shared" si="8"/>
        <v>1.9600455280854998E-2</v>
      </c>
      <c r="AU47" s="5">
        <f t="shared" si="15"/>
        <v>19.600455280854998</v>
      </c>
    </row>
    <row r="48" spans="1:47" x14ac:dyDescent="0.3">
      <c r="A48" s="1" t="s">
        <v>151</v>
      </c>
      <c r="B48" s="1" t="s">
        <v>152</v>
      </c>
      <c r="C48" s="1" t="s">
        <v>153</v>
      </c>
      <c r="D48" s="1" t="s">
        <v>102</v>
      </c>
      <c r="E48" s="1" t="s">
        <v>72</v>
      </c>
      <c r="F48" s="1" t="s">
        <v>52</v>
      </c>
      <c r="G48" s="1" t="s">
        <v>53</v>
      </c>
      <c r="H48" s="1" t="s">
        <v>54</v>
      </c>
      <c r="I48" s="2">
        <v>12.119974515399999</v>
      </c>
      <c r="J48" s="2">
        <v>4.75</v>
      </c>
      <c r="K48" s="2">
        <f t="shared" si="9"/>
        <v>4.75</v>
      </c>
      <c r="L48" s="2">
        <f t="shared" si="10"/>
        <v>0</v>
      </c>
      <c r="P48" s="6">
        <v>0.91</v>
      </c>
      <c r="Q48" s="5">
        <v>1708.5250000000001</v>
      </c>
      <c r="R48" s="7">
        <v>1.1599999999999999</v>
      </c>
      <c r="S48" s="5">
        <v>1219.45</v>
      </c>
      <c r="Z48" s="9">
        <v>2.14</v>
      </c>
      <c r="AA48" s="5">
        <v>269.96100000000001</v>
      </c>
      <c r="AB48" s="10">
        <v>0.54</v>
      </c>
      <c r="AC48" s="5">
        <v>61.310250000000003</v>
      </c>
      <c r="AL48" s="5" t="str">
        <f t="shared" si="11"/>
        <v/>
      </c>
      <c r="AN48" s="5" t="str">
        <f t="shared" si="12"/>
        <v/>
      </c>
      <c r="AP48" s="5" t="str">
        <f t="shared" si="13"/>
        <v/>
      </c>
      <c r="AS48" s="5">
        <f t="shared" si="14"/>
        <v>3259.2462500000006</v>
      </c>
      <c r="AT48" s="11">
        <f t="shared" si="8"/>
        <v>7.5807562067827391E-2</v>
      </c>
      <c r="AU48" s="5">
        <f t="shared" si="15"/>
        <v>75.807562067827391</v>
      </c>
    </row>
    <row r="49" spans="1:47" x14ac:dyDescent="0.3">
      <c r="A49" s="1" t="s">
        <v>154</v>
      </c>
      <c r="B49" s="1" t="s">
        <v>155</v>
      </c>
      <c r="C49" s="1" t="s">
        <v>156</v>
      </c>
      <c r="D49" s="1" t="s">
        <v>102</v>
      </c>
      <c r="E49" s="1" t="s">
        <v>65</v>
      </c>
      <c r="F49" s="1" t="s">
        <v>52</v>
      </c>
      <c r="G49" s="1" t="s">
        <v>53</v>
      </c>
      <c r="H49" s="1" t="s">
        <v>54</v>
      </c>
      <c r="I49" s="2">
        <v>68.617265012000004</v>
      </c>
      <c r="J49" s="2">
        <v>12.83</v>
      </c>
      <c r="K49" s="2">
        <f t="shared" si="9"/>
        <v>12.61</v>
      </c>
      <c r="L49" s="2">
        <f t="shared" si="10"/>
        <v>0.14000000000000001</v>
      </c>
      <c r="M49" s="3">
        <v>0.14000000000000001</v>
      </c>
      <c r="P49" s="6">
        <v>4.08</v>
      </c>
      <c r="Q49" s="5">
        <v>7660.2</v>
      </c>
      <c r="R49" s="7">
        <v>3.05</v>
      </c>
      <c r="S49" s="5">
        <v>3206.3125</v>
      </c>
      <c r="T49" s="8">
        <v>4.75</v>
      </c>
      <c r="U49" s="5">
        <v>1498.03125</v>
      </c>
      <c r="AB49" s="10">
        <v>0.73</v>
      </c>
      <c r="AC49" s="5">
        <v>82.882374999999996</v>
      </c>
      <c r="AL49" s="5" t="str">
        <f t="shared" si="11"/>
        <v/>
      </c>
      <c r="AN49" s="5" t="str">
        <f t="shared" si="12"/>
        <v/>
      </c>
      <c r="AP49" s="5" t="str">
        <f t="shared" si="13"/>
        <v/>
      </c>
      <c r="AS49" s="5">
        <f t="shared" si="14"/>
        <v>12447.426125</v>
      </c>
      <c r="AT49" s="11">
        <f t="shared" si="8"/>
        <v>0.28951756209142948</v>
      </c>
      <c r="AU49" s="5">
        <f t="shared" si="15"/>
        <v>289.51756209142945</v>
      </c>
    </row>
    <row r="50" spans="1:47" x14ac:dyDescent="0.3">
      <c r="A50" s="1" t="s">
        <v>154</v>
      </c>
      <c r="B50" s="1" t="s">
        <v>155</v>
      </c>
      <c r="C50" s="1" t="s">
        <v>156</v>
      </c>
      <c r="D50" s="1" t="s">
        <v>102</v>
      </c>
      <c r="E50" s="1" t="s">
        <v>66</v>
      </c>
      <c r="F50" s="1" t="s">
        <v>52</v>
      </c>
      <c r="G50" s="1" t="s">
        <v>53</v>
      </c>
      <c r="H50" s="1" t="s">
        <v>54</v>
      </c>
      <c r="I50" s="2">
        <v>68.617265012000004</v>
      </c>
      <c r="J50" s="2">
        <v>20.23</v>
      </c>
      <c r="K50" s="2">
        <f t="shared" si="9"/>
        <v>20.170000000000002</v>
      </c>
      <c r="L50" s="2">
        <f t="shared" si="10"/>
        <v>0.06</v>
      </c>
      <c r="M50" s="3">
        <v>0.06</v>
      </c>
      <c r="N50" s="4">
        <v>0.12</v>
      </c>
      <c r="O50" s="5">
        <v>262.2</v>
      </c>
      <c r="P50" s="6">
        <v>11.9</v>
      </c>
      <c r="Q50" s="5">
        <v>22342.25</v>
      </c>
      <c r="R50" s="7">
        <v>8.15</v>
      </c>
      <c r="S50" s="5">
        <v>8567.6875</v>
      </c>
      <c r="AL50" s="5" t="str">
        <f t="shared" si="11"/>
        <v/>
      </c>
      <c r="AN50" s="5" t="str">
        <f t="shared" si="12"/>
        <v/>
      </c>
      <c r="AP50" s="5" t="str">
        <f t="shared" si="13"/>
        <v/>
      </c>
      <c r="AS50" s="5">
        <f t="shared" si="14"/>
        <v>31172.137500000001</v>
      </c>
      <c r="AT50" s="11">
        <f t="shared" si="8"/>
        <v>0.72503995312354808</v>
      </c>
      <c r="AU50" s="5">
        <f t="shared" si="15"/>
        <v>725.039953123548</v>
      </c>
    </row>
    <row r="51" spans="1:47" x14ac:dyDescent="0.3">
      <c r="A51" s="1" t="s">
        <v>154</v>
      </c>
      <c r="B51" s="1" t="s">
        <v>155</v>
      </c>
      <c r="C51" s="1" t="s">
        <v>156</v>
      </c>
      <c r="D51" s="1" t="s">
        <v>102</v>
      </c>
      <c r="E51" s="1" t="s">
        <v>72</v>
      </c>
      <c r="F51" s="1" t="s">
        <v>52</v>
      </c>
      <c r="G51" s="1" t="s">
        <v>53</v>
      </c>
      <c r="H51" s="1" t="s">
        <v>54</v>
      </c>
      <c r="I51" s="2">
        <v>68.617265012000004</v>
      </c>
      <c r="J51" s="2">
        <v>33.51</v>
      </c>
      <c r="K51" s="2">
        <f t="shared" si="9"/>
        <v>30.939999999999998</v>
      </c>
      <c r="L51" s="2">
        <f t="shared" si="10"/>
        <v>2.5700000000000003</v>
      </c>
      <c r="N51" s="4">
        <v>3.97</v>
      </c>
      <c r="O51" s="5">
        <v>8674.4500000000007</v>
      </c>
      <c r="P51" s="6">
        <v>22.84</v>
      </c>
      <c r="Q51" s="5">
        <v>42882.1</v>
      </c>
      <c r="R51" s="7">
        <v>4.0999999999999996</v>
      </c>
      <c r="S51" s="5">
        <v>4310.125</v>
      </c>
      <c r="AB51" s="10">
        <v>0.03</v>
      </c>
      <c r="AC51" s="5">
        <v>3.4061249999999998</v>
      </c>
      <c r="AL51" s="5" t="str">
        <f t="shared" si="11"/>
        <v/>
      </c>
      <c r="AM51" s="3">
        <v>1.08</v>
      </c>
      <c r="AN51" s="5">
        <f t="shared" si="12"/>
        <v>7292.1600000000008</v>
      </c>
      <c r="AP51" s="5" t="str">
        <f t="shared" si="13"/>
        <v/>
      </c>
      <c r="AQ51" s="2">
        <v>1.49</v>
      </c>
      <c r="AS51" s="5">
        <f t="shared" si="14"/>
        <v>55870.081125000004</v>
      </c>
      <c r="AT51" s="11">
        <f t="shared" si="8"/>
        <v>1.2994951340721768</v>
      </c>
      <c r="AU51" s="5">
        <f t="shared" si="15"/>
        <v>1299.4951340721768</v>
      </c>
    </row>
    <row r="52" spans="1:47" x14ac:dyDescent="0.3">
      <c r="A52" s="1" t="s">
        <v>157</v>
      </c>
      <c r="B52" s="1" t="s">
        <v>158</v>
      </c>
      <c r="C52" s="1" t="s">
        <v>159</v>
      </c>
      <c r="D52" s="1" t="s">
        <v>160</v>
      </c>
      <c r="E52" s="1" t="s">
        <v>71</v>
      </c>
      <c r="F52" s="1" t="s">
        <v>52</v>
      </c>
      <c r="G52" s="1" t="s">
        <v>53</v>
      </c>
      <c r="H52" s="1" t="s">
        <v>54</v>
      </c>
      <c r="I52" s="2">
        <v>40.354596365600003</v>
      </c>
      <c r="J52" s="2">
        <v>40.35</v>
      </c>
      <c r="K52" s="2">
        <f t="shared" si="9"/>
        <v>34.119999999999997</v>
      </c>
      <c r="L52" s="2">
        <f t="shared" si="10"/>
        <v>5.8699999999999992</v>
      </c>
      <c r="M52" s="3">
        <v>1.57</v>
      </c>
      <c r="N52" s="4">
        <v>14.16</v>
      </c>
      <c r="O52" s="5">
        <v>30939.599999999999</v>
      </c>
      <c r="P52" s="6">
        <v>17.86</v>
      </c>
      <c r="Q52" s="5">
        <v>33532.15</v>
      </c>
      <c r="R52" s="7">
        <v>1.78</v>
      </c>
      <c r="S52" s="5">
        <v>1871.2249999999999</v>
      </c>
      <c r="AB52" s="10">
        <v>0.32</v>
      </c>
      <c r="AC52" s="5">
        <v>36.332000000000001</v>
      </c>
      <c r="AL52" s="5" t="str">
        <f t="shared" si="11"/>
        <v/>
      </c>
      <c r="AM52" s="3">
        <v>1.48</v>
      </c>
      <c r="AN52" s="5">
        <f t="shared" si="12"/>
        <v>9992.9599999999991</v>
      </c>
      <c r="AP52" s="5" t="str">
        <f t="shared" si="13"/>
        <v/>
      </c>
      <c r="AQ52" s="2">
        <v>2.82</v>
      </c>
      <c r="AS52" s="5">
        <f t="shared" si="14"/>
        <v>66379.307000000001</v>
      </c>
      <c r="AT52" s="11">
        <f t="shared" si="8"/>
        <v>1.5439316484361589</v>
      </c>
      <c r="AU52" s="5">
        <f t="shared" si="15"/>
        <v>1543.9316484361589</v>
      </c>
    </row>
    <row r="53" spans="1:47" x14ac:dyDescent="0.3">
      <c r="A53" s="1" t="s">
        <v>161</v>
      </c>
      <c r="B53" s="1" t="s">
        <v>162</v>
      </c>
      <c r="C53" s="1" t="s">
        <v>163</v>
      </c>
      <c r="D53" s="1" t="s">
        <v>102</v>
      </c>
      <c r="E53" s="1" t="s">
        <v>70</v>
      </c>
      <c r="F53" s="1" t="s">
        <v>52</v>
      </c>
      <c r="G53" s="1" t="s">
        <v>53</v>
      </c>
      <c r="H53" s="1" t="s">
        <v>54</v>
      </c>
      <c r="I53" s="2">
        <v>6.0385086135800004</v>
      </c>
      <c r="J53" s="2">
        <v>5.88</v>
      </c>
      <c r="K53" s="2">
        <f t="shared" si="9"/>
        <v>5.8100000000000005</v>
      </c>
      <c r="L53" s="2">
        <f t="shared" si="10"/>
        <v>0.08</v>
      </c>
      <c r="M53" s="3">
        <v>0.08</v>
      </c>
      <c r="P53" s="6">
        <v>1.34</v>
      </c>
      <c r="Q53" s="5">
        <v>2515.85</v>
      </c>
      <c r="R53" s="7">
        <v>2.57</v>
      </c>
      <c r="S53" s="5">
        <v>2701.7125000000001</v>
      </c>
      <c r="Z53" s="9">
        <v>0.83</v>
      </c>
      <c r="AA53" s="5">
        <v>104.7045</v>
      </c>
      <c r="AB53" s="10">
        <v>1.07</v>
      </c>
      <c r="AC53" s="5">
        <v>121.485125</v>
      </c>
      <c r="AL53" s="5" t="str">
        <f t="shared" si="11"/>
        <v/>
      </c>
      <c r="AN53" s="5" t="str">
        <f t="shared" si="12"/>
        <v/>
      </c>
      <c r="AP53" s="5" t="str">
        <f t="shared" si="13"/>
        <v/>
      </c>
      <c r="AS53" s="5">
        <f t="shared" si="14"/>
        <v>5443.752125</v>
      </c>
      <c r="AT53" s="11">
        <f t="shared" si="8"/>
        <v>0.12661748927311176</v>
      </c>
      <c r="AU53" s="5">
        <f t="shared" si="15"/>
        <v>126.61748927311174</v>
      </c>
    </row>
    <row r="54" spans="1:47" x14ac:dyDescent="0.3">
      <c r="A54" s="1" t="s">
        <v>164</v>
      </c>
      <c r="B54" s="1" t="s">
        <v>165</v>
      </c>
      <c r="C54" s="1" t="s">
        <v>166</v>
      </c>
      <c r="D54" s="1" t="s">
        <v>102</v>
      </c>
      <c r="E54" s="1" t="s">
        <v>70</v>
      </c>
      <c r="F54" s="1" t="s">
        <v>52</v>
      </c>
      <c r="G54" s="1" t="s">
        <v>53</v>
      </c>
      <c r="H54" s="1" t="s">
        <v>54</v>
      </c>
      <c r="I54" s="2">
        <v>20.129710402099999</v>
      </c>
      <c r="J54" s="2">
        <v>13.44</v>
      </c>
      <c r="K54" s="2">
        <f t="shared" si="9"/>
        <v>11.969999999999999</v>
      </c>
      <c r="L54" s="2">
        <f t="shared" si="10"/>
        <v>1.47</v>
      </c>
      <c r="M54" s="3">
        <v>1.47</v>
      </c>
      <c r="P54" s="6">
        <v>10.18</v>
      </c>
      <c r="Q54" s="5">
        <v>19112.95</v>
      </c>
      <c r="R54" s="7">
        <v>0.69</v>
      </c>
      <c r="S54" s="5">
        <v>725.36249999999995</v>
      </c>
      <c r="Z54" s="9">
        <v>0.68</v>
      </c>
      <c r="AA54" s="5">
        <v>85.782000000000011</v>
      </c>
      <c r="AB54" s="10">
        <v>0.42</v>
      </c>
      <c r="AC54" s="5">
        <v>47.685749999999999</v>
      </c>
      <c r="AL54" s="5" t="str">
        <f t="shared" si="11"/>
        <v/>
      </c>
      <c r="AN54" s="5" t="str">
        <f t="shared" si="12"/>
        <v/>
      </c>
      <c r="AP54" s="5" t="str">
        <f t="shared" si="13"/>
        <v/>
      </c>
      <c r="AS54" s="5">
        <f t="shared" si="14"/>
        <v>19971.78025</v>
      </c>
      <c r="AT54" s="11">
        <f t="shared" si="8"/>
        <v>0.4645282543185818</v>
      </c>
      <c r="AU54" s="5">
        <f t="shared" si="15"/>
        <v>464.52825431858179</v>
      </c>
    </row>
    <row r="55" spans="1:47" x14ac:dyDescent="0.3">
      <c r="A55" s="1" t="s">
        <v>164</v>
      </c>
      <c r="B55" s="1" t="s">
        <v>165</v>
      </c>
      <c r="C55" s="1" t="s">
        <v>166</v>
      </c>
      <c r="D55" s="1" t="s">
        <v>102</v>
      </c>
      <c r="E55" s="1" t="s">
        <v>59</v>
      </c>
      <c r="F55" s="1" t="s">
        <v>52</v>
      </c>
      <c r="G55" s="1" t="s">
        <v>53</v>
      </c>
      <c r="H55" s="1" t="s">
        <v>54</v>
      </c>
      <c r="I55" s="2">
        <v>20.129710402099999</v>
      </c>
      <c r="J55" s="2">
        <v>6.15</v>
      </c>
      <c r="K55" s="2">
        <f t="shared" si="9"/>
        <v>6.15</v>
      </c>
      <c r="L55" s="2">
        <f t="shared" si="10"/>
        <v>0</v>
      </c>
      <c r="P55" s="6">
        <v>6.15</v>
      </c>
      <c r="Q55" s="5">
        <v>11546.625</v>
      </c>
      <c r="AL55" s="5" t="str">
        <f t="shared" si="11"/>
        <v/>
      </c>
      <c r="AN55" s="5" t="str">
        <f t="shared" si="12"/>
        <v/>
      </c>
      <c r="AP55" s="5" t="str">
        <f t="shared" si="13"/>
        <v/>
      </c>
      <c r="AS55" s="5">
        <f t="shared" si="14"/>
        <v>11546.625</v>
      </c>
      <c r="AT55" s="11">
        <f t="shared" si="8"/>
        <v>0.26856562045946281</v>
      </c>
      <c r="AU55" s="5">
        <f t="shared" si="15"/>
        <v>268.56562045946282</v>
      </c>
    </row>
    <row r="56" spans="1:47" x14ac:dyDescent="0.3">
      <c r="A56" s="1" t="s">
        <v>167</v>
      </c>
      <c r="B56" s="1" t="s">
        <v>155</v>
      </c>
      <c r="C56" s="1" t="s">
        <v>156</v>
      </c>
      <c r="D56" s="1" t="s">
        <v>102</v>
      </c>
      <c r="E56" s="1" t="s">
        <v>70</v>
      </c>
      <c r="F56" s="1" t="s">
        <v>52</v>
      </c>
      <c r="G56" s="1" t="s">
        <v>53</v>
      </c>
      <c r="H56" s="1" t="s">
        <v>54</v>
      </c>
      <c r="I56" s="2">
        <v>20.078698917000001</v>
      </c>
      <c r="J56" s="2">
        <v>19.64</v>
      </c>
      <c r="K56" s="2">
        <f t="shared" si="9"/>
        <v>16.86</v>
      </c>
      <c r="L56" s="2">
        <f t="shared" si="10"/>
        <v>0</v>
      </c>
      <c r="P56" s="6">
        <v>1.64</v>
      </c>
      <c r="Q56" s="5">
        <v>3079.1</v>
      </c>
      <c r="R56" s="7">
        <v>4.99</v>
      </c>
      <c r="S56" s="5">
        <v>5245.7375000000002</v>
      </c>
      <c r="T56" s="8">
        <v>6.54</v>
      </c>
      <c r="U56" s="5">
        <v>2062.5524999999998</v>
      </c>
      <c r="Z56" s="9">
        <v>1.45</v>
      </c>
      <c r="AA56" s="5">
        <v>182.91749999999999</v>
      </c>
      <c r="AB56" s="10">
        <v>2.2400000000000002</v>
      </c>
      <c r="AC56" s="5">
        <v>254.32400000000001</v>
      </c>
      <c r="AL56" s="5" t="str">
        <f t="shared" si="11"/>
        <v/>
      </c>
      <c r="AN56" s="5" t="str">
        <f t="shared" si="12"/>
        <v/>
      </c>
      <c r="AP56" s="5" t="str">
        <f t="shared" si="13"/>
        <v/>
      </c>
      <c r="AS56" s="5">
        <f t="shared" si="14"/>
        <v>10824.6315</v>
      </c>
      <c r="AT56" s="11">
        <f t="shared" si="8"/>
        <v>0.25177260671776774</v>
      </c>
      <c r="AU56" s="5">
        <f t="shared" si="15"/>
        <v>251.77260671776776</v>
      </c>
    </row>
    <row r="57" spans="1:47" x14ac:dyDescent="0.3">
      <c r="A57" s="1" t="s">
        <v>168</v>
      </c>
      <c r="B57" s="1" t="s">
        <v>155</v>
      </c>
      <c r="C57" s="1" t="s">
        <v>156</v>
      </c>
      <c r="D57" s="1" t="s">
        <v>102</v>
      </c>
      <c r="E57" s="1" t="s">
        <v>59</v>
      </c>
      <c r="F57" s="1" t="s">
        <v>52</v>
      </c>
      <c r="G57" s="1" t="s">
        <v>53</v>
      </c>
      <c r="H57" s="1" t="s">
        <v>54</v>
      </c>
      <c r="I57" s="2">
        <v>12.532602928299999</v>
      </c>
      <c r="J57" s="2">
        <v>12.32</v>
      </c>
      <c r="K57" s="2">
        <f t="shared" si="9"/>
        <v>12.31</v>
      </c>
      <c r="L57" s="2">
        <f t="shared" si="10"/>
        <v>0</v>
      </c>
      <c r="N57" s="4">
        <v>2.14</v>
      </c>
      <c r="O57" s="5">
        <v>4675.9000000000005</v>
      </c>
      <c r="P57" s="6">
        <v>9.0500000000000007</v>
      </c>
      <c r="Q57" s="5">
        <v>16991.375</v>
      </c>
      <c r="Z57" s="9">
        <v>0.28000000000000003</v>
      </c>
      <c r="AA57" s="5">
        <v>35.322000000000003</v>
      </c>
      <c r="AB57" s="10">
        <v>0.84</v>
      </c>
      <c r="AC57" s="5">
        <v>95.371499999999997</v>
      </c>
      <c r="AL57" s="5" t="str">
        <f t="shared" si="11"/>
        <v/>
      </c>
      <c r="AN57" s="5" t="str">
        <f t="shared" si="12"/>
        <v/>
      </c>
      <c r="AP57" s="5" t="str">
        <f t="shared" si="13"/>
        <v/>
      </c>
      <c r="AS57" s="5">
        <f t="shared" si="14"/>
        <v>21797.968500000003</v>
      </c>
      <c r="AT57" s="11">
        <f t="shared" si="8"/>
        <v>0.50700398904080857</v>
      </c>
      <c r="AU57" s="5">
        <f t="shared" si="15"/>
        <v>507.00398904080862</v>
      </c>
    </row>
    <row r="58" spans="1:47" x14ac:dyDescent="0.3">
      <c r="A58" s="1" t="s">
        <v>169</v>
      </c>
      <c r="B58" s="1" t="s">
        <v>170</v>
      </c>
      <c r="C58" s="1" t="s">
        <v>156</v>
      </c>
      <c r="D58" s="1" t="s">
        <v>102</v>
      </c>
      <c r="E58" s="1" t="s">
        <v>59</v>
      </c>
      <c r="F58" s="1" t="s">
        <v>52</v>
      </c>
      <c r="G58" s="1" t="s">
        <v>53</v>
      </c>
      <c r="H58" s="1" t="s">
        <v>54</v>
      </c>
      <c r="I58" s="2">
        <v>18.275096354799999</v>
      </c>
      <c r="J58" s="2">
        <v>17.93</v>
      </c>
      <c r="K58" s="2">
        <f t="shared" si="9"/>
        <v>15.43</v>
      </c>
      <c r="L58" s="2">
        <f t="shared" si="10"/>
        <v>2.5</v>
      </c>
      <c r="N58" s="4">
        <v>9.59</v>
      </c>
      <c r="O58" s="5">
        <v>20954.150000000001</v>
      </c>
      <c r="P58" s="6">
        <v>0.45</v>
      </c>
      <c r="Q58" s="5">
        <v>844.875</v>
      </c>
      <c r="Z58" s="9">
        <v>2.4300000000000002</v>
      </c>
      <c r="AA58" s="5">
        <v>306.54450000000003</v>
      </c>
      <c r="AB58" s="10">
        <v>2.96</v>
      </c>
      <c r="AC58" s="5">
        <v>336.07100000000003</v>
      </c>
      <c r="AK58" s="3">
        <v>0.13</v>
      </c>
      <c r="AL58" s="5">
        <f t="shared" si="11"/>
        <v>526.65599999999995</v>
      </c>
      <c r="AM58" s="3">
        <v>0.79</v>
      </c>
      <c r="AN58" s="5">
        <f t="shared" si="12"/>
        <v>5334.08</v>
      </c>
      <c r="AP58" s="5" t="str">
        <f t="shared" si="13"/>
        <v/>
      </c>
      <c r="AQ58" s="2">
        <v>1.58</v>
      </c>
      <c r="AS58" s="5">
        <f t="shared" si="14"/>
        <v>22441.640500000001</v>
      </c>
      <c r="AT58" s="11">
        <f t="shared" si="8"/>
        <v>0.52197530490604049</v>
      </c>
      <c r="AU58" s="5">
        <f t="shared" si="15"/>
        <v>521.97530490604049</v>
      </c>
    </row>
    <row r="59" spans="1:47" x14ac:dyDescent="0.3">
      <c r="A59" s="1" t="s">
        <v>171</v>
      </c>
      <c r="B59" s="1" t="s">
        <v>170</v>
      </c>
      <c r="C59" s="1" t="s">
        <v>156</v>
      </c>
      <c r="D59" s="1" t="s">
        <v>102</v>
      </c>
      <c r="E59" s="1" t="s">
        <v>59</v>
      </c>
      <c r="F59" s="1" t="s">
        <v>52</v>
      </c>
      <c r="G59" s="1" t="s">
        <v>53</v>
      </c>
      <c r="H59" s="1" t="s">
        <v>54</v>
      </c>
      <c r="I59" s="2">
        <v>3.0000130500000002</v>
      </c>
      <c r="J59" s="2">
        <v>2.74</v>
      </c>
      <c r="K59" s="2">
        <f t="shared" si="9"/>
        <v>2.75</v>
      </c>
      <c r="L59" s="2">
        <f t="shared" si="10"/>
        <v>0</v>
      </c>
      <c r="Z59" s="9">
        <v>2.58</v>
      </c>
      <c r="AA59" s="5">
        <v>325.46699999999998</v>
      </c>
      <c r="AB59" s="10">
        <v>0.17</v>
      </c>
      <c r="AC59" s="5">
        <v>19.301375</v>
      </c>
      <c r="AL59" s="5" t="str">
        <f t="shared" si="11"/>
        <v/>
      </c>
      <c r="AN59" s="5" t="str">
        <f t="shared" si="12"/>
        <v/>
      </c>
      <c r="AP59" s="5" t="str">
        <f t="shared" si="13"/>
        <v/>
      </c>
      <c r="AS59" s="5">
        <f t="shared" si="14"/>
        <v>344.76837499999999</v>
      </c>
      <c r="AT59" s="11">
        <f t="shared" si="8"/>
        <v>8.019047344715511E-3</v>
      </c>
      <c r="AU59" s="5">
        <f t="shared" si="15"/>
        <v>8.0190473447155117</v>
      </c>
    </row>
    <row r="60" spans="1:47" x14ac:dyDescent="0.3">
      <c r="A60" s="1" t="s">
        <v>172</v>
      </c>
      <c r="B60" s="1" t="s">
        <v>173</v>
      </c>
      <c r="C60" s="1" t="s">
        <v>174</v>
      </c>
      <c r="D60" s="1" t="s">
        <v>175</v>
      </c>
      <c r="E60" s="1" t="s">
        <v>51</v>
      </c>
      <c r="F60" s="1" t="s">
        <v>52</v>
      </c>
      <c r="G60" s="1" t="s">
        <v>53</v>
      </c>
      <c r="H60" s="1" t="s">
        <v>54</v>
      </c>
      <c r="I60" s="2">
        <v>6.8870973715000006E-2</v>
      </c>
      <c r="J60" s="2">
        <v>0.04</v>
      </c>
      <c r="K60" s="2">
        <f t="shared" si="9"/>
        <v>0.04</v>
      </c>
      <c r="L60" s="2">
        <f t="shared" si="10"/>
        <v>0</v>
      </c>
      <c r="X60" s="2">
        <v>0.04</v>
      </c>
      <c r="Y60" s="5">
        <v>13.8765</v>
      </c>
      <c r="AL60" s="5" t="str">
        <f t="shared" si="11"/>
        <v/>
      </c>
      <c r="AN60" s="5" t="str">
        <f t="shared" si="12"/>
        <v/>
      </c>
      <c r="AP60" s="5" t="str">
        <f t="shared" si="13"/>
        <v/>
      </c>
      <c r="AS60" s="5">
        <f t="shared" si="14"/>
        <v>13.8765</v>
      </c>
      <c r="AT60" s="11">
        <f t="shared" si="8"/>
        <v>3.2275672175252379E-4</v>
      </c>
      <c r="AU60" s="5">
        <f t="shared" si="15"/>
        <v>0.32275672175252379</v>
      </c>
    </row>
    <row r="61" spans="1:47" x14ac:dyDescent="0.3">
      <c r="A61" s="1" t="s">
        <v>176</v>
      </c>
      <c r="B61" s="1" t="s">
        <v>155</v>
      </c>
      <c r="C61" s="1" t="s">
        <v>156</v>
      </c>
      <c r="D61" s="1" t="s">
        <v>102</v>
      </c>
      <c r="E61" s="1" t="s">
        <v>51</v>
      </c>
      <c r="F61" s="1" t="s">
        <v>52</v>
      </c>
      <c r="G61" s="1" t="s">
        <v>53</v>
      </c>
      <c r="H61" s="1" t="s">
        <v>54</v>
      </c>
      <c r="I61" s="2">
        <v>34.868721712999999</v>
      </c>
      <c r="J61" s="2">
        <v>33.43</v>
      </c>
      <c r="K61" s="2">
        <f t="shared" si="9"/>
        <v>30.959999999999997</v>
      </c>
      <c r="L61" s="2">
        <f t="shared" si="10"/>
        <v>2.4700000000000002</v>
      </c>
      <c r="N61" s="4">
        <v>5.36</v>
      </c>
      <c r="O61" s="5">
        <v>13118.74</v>
      </c>
      <c r="P61" s="6">
        <v>23.91</v>
      </c>
      <c r="Q61" s="5">
        <v>47605.89</v>
      </c>
      <c r="Z61" s="9">
        <v>0.56000000000000005</v>
      </c>
      <c r="AA61" s="5">
        <v>86.538899999999998</v>
      </c>
      <c r="AB61" s="10">
        <v>1.1299999999999999</v>
      </c>
      <c r="AC61" s="5">
        <v>159.633725</v>
      </c>
      <c r="AL61" s="5" t="str">
        <f t="shared" si="11"/>
        <v/>
      </c>
      <c r="AM61" s="3">
        <v>0.9900000000000001</v>
      </c>
      <c r="AN61" s="5">
        <f t="shared" si="12"/>
        <v>6684.4800000000005</v>
      </c>
      <c r="AP61" s="5" t="str">
        <f t="shared" si="13"/>
        <v/>
      </c>
      <c r="AQ61" s="2">
        <v>1.48</v>
      </c>
      <c r="AS61" s="5">
        <f t="shared" si="14"/>
        <v>60970.802624999997</v>
      </c>
      <c r="AT61" s="11">
        <f t="shared" si="8"/>
        <v>1.4181339947295912</v>
      </c>
      <c r="AU61" s="5">
        <f t="shared" si="15"/>
        <v>1418.1339947295912</v>
      </c>
    </row>
    <row r="62" spans="1:47" x14ac:dyDescent="0.3">
      <c r="A62" s="1" t="s">
        <v>177</v>
      </c>
      <c r="B62" s="1" t="s">
        <v>178</v>
      </c>
      <c r="C62" s="1" t="s">
        <v>179</v>
      </c>
      <c r="D62" s="1" t="s">
        <v>102</v>
      </c>
      <c r="E62" s="1" t="s">
        <v>51</v>
      </c>
      <c r="F62" s="1" t="s">
        <v>52</v>
      </c>
      <c r="G62" s="1" t="s">
        <v>53</v>
      </c>
      <c r="H62" s="1" t="s">
        <v>54</v>
      </c>
      <c r="I62" s="2">
        <v>4.9241870480200003</v>
      </c>
      <c r="J62" s="2">
        <v>4.38</v>
      </c>
      <c r="K62" s="2">
        <f t="shared" si="9"/>
        <v>4.38</v>
      </c>
      <c r="L62" s="2">
        <f t="shared" si="10"/>
        <v>0</v>
      </c>
      <c r="P62" s="6">
        <v>0.1</v>
      </c>
      <c r="Q62" s="5">
        <v>240.32</v>
      </c>
      <c r="Z62" s="9">
        <v>2.82</v>
      </c>
      <c r="AA62" s="5">
        <v>450.35550000000001</v>
      </c>
      <c r="AB62" s="10">
        <v>1.46</v>
      </c>
      <c r="AC62" s="5">
        <v>215.2671</v>
      </c>
      <c r="AL62" s="5" t="str">
        <f t="shared" si="11"/>
        <v/>
      </c>
      <c r="AN62" s="5" t="str">
        <f t="shared" si="12"/>
        <v/>
      </c>
      <c r="AP62" s="5" t="str">
        <f t="shared" si="13"/>
        <v/>
      </c>
      <c r="AS62" s="5">
        <f t="shared" si="14"/>
        <v>905.94260000000008</v>
      </c>
      <c r="AT62" s="11">
        <f t="shared" si="8"/>
        <v>2.1071528387702806E-2</v>
      </c>
      <c r="AU62" s="5">
        <f t="shared" si="15"/>
        <v>21.071528387702809</v>
      </c>
    </row>
    <row r="63" spans="1:47" x14ac:dyDescent="0.3">
      <c r="A63" s="1" t="s">
        <v>180</v>
      </c>
      <c r="B63" s="1" t="s">
        <v>155</v>
      </c>
      <c r="C63" s="1" t="s">
        <v>156</v>
      </c>
      <c r="D63" s="1" t="s">
        <v>102</v>
      </c>
      <c r="E63" s="1" t="s">
        <v>57</v>
      </c>
      <c r="F63" s="1" t="s">
        <v>52</v>
      </c>
      <c r="G63" s="1" t="s">
        <v>53</v>
      </c>
      <c r="H63" s="1" t="s">
        <v>54</v>
      </c>
      <c r="I63" s="2">
        <v>35.198306631900003</v>
      </c>
      <c r="J63" s="2">
        <v>33.729999999999997</v>
      </c>
      <c r="K63" s="2">
        <f t="shared" si="9"/>
        <v>33.22</v>
      </c>
      <c r="L63" s="2">
        <f t="shared" si="10"/>
        <v>0.49</v>
      </c>
      <c r="M63" s="3">
        <v>0.49</v>
      </c>
      <c r="P63" s="6">
        <v>9.0500000000000007</v>
      </c>
      <c r="Q63" s="5">
        <v>16991.375</v>
      </c>
      <c r="R63" s="7">
        <v>16.93</v>
      </c>
      <c r="S63" s="5">
        <v>17797.662499999999</v>
      </c>
      <c r="T63" s="8">
        <v>2.23</v>
      </c>
      <c r="U63" s="5">
        <v>703.28625</v>
      </c>
      <c r="Z63" s="9">
        <v>2.33</v>
      </c>
      <c r="AA63" s="5">
        <v>293.92950000000002</v>
      </c>
      <c r="AB63" s="10">
        <v>2.68</v>
      </c>
      <c r="AC63" s="5">
        <v>304.28050000000002</v>
      </c>
      <c r="AL63" s="5" t="str">
        <f t="shared" si="11"/>
        <v/>
      </c>
      <c r="AN63" s="5" t="str">
        <f t="shared" si="12"/>
        <v/>
      </c>
      <c r="AP63" s="5" t="str">
        <f t="shared" si="13"/>
        <v/>
      </c>
      <c r="AS63" s="5">
        <f t="shared" si="14"/>
        <v>36090.533749999995</v>
      </c>
      <c r="AT63" s="11">
        <f t="shared" si="8"/>
        <v>0.83943806863753956</v>
      </c>
      <c r="AU63" s="5">
        <f t="shared" si="15"/>
        <v>839.43806863753957</v>
      </c>
    </row>
    <row r="64" spans="1:47" x14ac:dyDescent="0.3">
      <c r="A64" s="1" t="s">
        <v>181</v>
      </c>
      <c r="B64" s="1" t="s">
        <v>165</v>
      </c>
      <c r="C64" s="1" t="s">
        <v>166</v>
      </c>
      <c r="D64" s="1" t="s">
        <v>102</v>
      </c>
      <c r="E64" s="1" t="s">
        <v>57</v>
      </c>
      <c r="F64" s="1" t="s">
        <v>52</v>
      </c>
      <c r="G64" s="1" t="s">
        <v>53</v>
      </c>
      <c r="H64" s="1" t="s">
        <v>54</v>
      </c>
      <c r="I64" s="2">
        <v>4.6750084581099998</v>
      </c>
      <c r="J64" s="2">
        <v>4.17</v>
      </c>
      <c r="K64" s="2">
        <f t="shared" si="9"/>
        <v>4.17</v>
      </c>
      <c r="L64" s="2">
        <f t="shared" si="10"/>
        <v>0</v>
      </c>
      <c r="R64" s="7">
        <v>0.05</v>
      </c>
      <c r="S64" s="5">
        <v>52.5625</v>
      </c>
      <c r="Z64" s="9">
        <v>2.5499999999999998</v>
      </c>
      <c r="AA64" s="5">
        <v>321.6825</v>
      </c>
      <c r="AB64" s="10">
        <v>1.57</v>
      </c>
      <c r="AC64" s="5">
        <v>178.25387499999999</v>
      </c>
      <c r="AL64" s="5" t="str">
        <f t="shared" si="11"/>
        <v/>
      </c>
      <c r="AN64" s="5" t="str">
        <f t="shared" si="12"/>
        <v/>
      </c>
      <c r="AP64" s="5" t="str">
        <f t="shared" si="13"/>
        <v/>
      </c>
      <c r="AS64" s="5">
        <f t="shared" si="14"/>
        <v>552.498875</v>
      </c>
      <c r="AT64" s="11">
        <f t="shared" si="8"/>
        <v>1.2850699071592796E-2</v>
      </c>
      <c r="AU64" s="5">
        <f t="shared" si="15"/>
        <v>12.850699071592796</v>
      </c>
    </row>
    <row r="65" spans="1:47" x14ac:dyDescent="0.3">
      <c r="A65" s="1" t="s">
        <v>182</v>
      </c>
      <c r="B65" s="1" t="s">
        <v>183</v>
      </c>
      <c r="C65" s="1" t="s">
        <v>150</v>
      </c>
      <c r="D65" s="1" t="s">
        <v>102</v>
      </c>
      <c r="E65" s="1" t="s">
        <v>67</v>
      </c>
      <c r="F65" s="1" t="s">
        <v>58</v>
      </c>
      <c r="G65" s="1" t="s">
        <v>53</v>
      </c>
      <c r="H65" s="1" t="s">
        <v>54</v>
      </c>
      <c r="I65" s="2">
        <v>161.15257193299999</v>
      </c>
      <c r="J65" s="2">
        <v>39.31</v>
      </c>
      <c r="K65" s="2">
        <f t="shared" si="9"/>
        <v>18.61</v>
      </c>
      <c r="L65" s="2">
        <f t="shared" si="10"/>
        <v>0</v>
      </c>
      <c r="R65" s="7">
        <v>11.66</v>
      </c>
      <c r="S65" s="5">
        <v>12257.575000000001</v>
      </c>
      <c r="T65" s="8">
        <v>6.95</v>
      </c>
      <c r="U65" s="5">
        <v>2191.8562499999998</v>
      </c>
      <c r="AL65" s="5" t="str">
        <f t="shared" si="11"/>
        <v/>
      </c>
      <c r="AN65" s="5" t="str">
        <f t="shared" si="12"/>
        <v/>
      </c>
      <c r="AP65" s="5" t="str">
        <f t="shared" si="13"/>
        <v/>
      </c>
      <c r="AS65" s="5">
        <f t="shared" si="14"/>
        <v>14449.431250000001</v>
      </c>
      <c r="AT65" s="11">
        <f t="shared" si="8"/>
        <v>0.3360826621582152</v>
      </c>
      <c r="AU65" s="5">
        <f t="shared" si="15"/>
        <v>336.08266215821521</v>
      </c>
    </row>
    <row r="66" spans="1:47" x14ac:dyDescent="0.3">
      <c r="A66" s="1" t="s">
        <v>182</v>
      </c>
      <c r="B66" s="1" t="s">
        <v>183</v>
      </c>
      <c r="C66" s="1" t="s">
        <v>150</v>
      </c>
      <c r="D66" s="1" t="s">
        <v>102</v>
      </c>
      <c r="E66" s="1" t="s">
        <v>60</v>
      </c>
      <c r="F66" s="1" t="s">
        <v>58</v>
      </c>
      <c r="G66" s="1" t="s">
        <v>53</v>
      </c>
      <c r="H66" s="1" t="s">
        <v>54</v>
      </c>
      <c r="I66" s="2">
        <v>161.15257193299999</v>
      </c>
      <c r="J66" s="2">
        <v>39.29</v>
      </c>
      <c r="K66" s="2">
        <f t="shared" si="9"/>
        <v>12.84</v>
      </c>
      <c r="L66" s="2">
        <f t="shared" si="10"/>
        <v>0</v>
      </c>
      <c r="R66" s="7">
        <v>7.08</v>
      </c>
      <c r="S66" s="5">
        <v>7442.85</v>
      </c>
      <c r="T66" s="8">
        <v>5.76</v>
      </c>
      <c r="U66" s="5">
        <v>1816.56</v>
      </c>
      <c r="AL66" s="5" t="str">
        <f t="shared" si="11"/>
        <v/>
      </c>
      <c r="AN66" s="5" t="str">
        <f t="shared" si="12"/>
        <v/>
      </c>
      <c r="AP66" s="5" t="str">
        <f t="shared" si="13"/>
        <v/>
      </c>
      <c r="AS66" s="5">
        <f t="shared" si="14"/>
        <v>9259.41</v>
      </c>
      <c r="AT66" s="11">
        <f t="shared" si="8"/>
        <v>0.21536675796941135</v>
      </c>
      <c r="AU66" s="5">
        <f t="shared" si="15"/>
        <v>215.36675796941137</v>
      </c>
    </row>
    <row r="67" spans="1:47" x14ac:dyDescent="0.3">
      <c r="A67" s="1" t="s">
        <v>182</v>
      </c>
      <c r="B67" s="1" t="s">
        <v>183</v>
      </c>
      <c r="C67" s="1" t="s">
        <v>150</v>
      </c>
      <c r="D67" s="1" t="s">
        <v>102</v>
      </c>
      <c r="E67" s="1" t="s">
        <v>68</v>
      </c>
      <c r="F67" s="1" t="s">
        <v>58</v>
      </c>
      <c r="G67" s="1" t="s">
        <v>53</v>
      </c>
      <c r="H67" s="1" t="s">
        <v>54</v>
      </c>
      <c r="I67" s="2">
        <v>161.15257193299999</v>
      </c>
      <c r="J67" s="2">
        <v>40.21</v>
      </c>
      <c r="K67" s="2">
        <f t="shared" si="9"/>
        <v>40</v>
      </c>
      <c r="L67" s="2">
        <f t="shared" si="10"/>
        <v>0</v>
      </c>
      <c r="N67" s="4">
        <v>0.63</v>
      </c>
      <c r="O67" s="5">
        <v>1376.55</v>
      </c>
      <c r="P67" s="6">
        <v>18.72</v>
      </c>
      <c r="Q67" s="5">
        <v>35146.800000000003</v>
      </c>
      <c r="R67" s="7">
        <v>18.899999999999999</v>
      </c>
      <c r="S67" s="5">
        <v>19868.625</v>
      </c>
      <c r="T67" s="8">
        <v>1.75</v>
      </c>
      <c r="U67" s="5">
        <v>551.90625</v>
      </c>
      <c r="AL67" s="5" t="str">
        <f t="shared" si="11"/>
        <v/>
      </c>
      <c r="AN67" s="5" t="str">
        <f t="shared" si="12"/>
        <v/>
      </c>
      <c r="AP67" s="5" t="str">
        <f t="shared" si="13"/>
        <v/>
      </c>
      <c r="AS67" s="5">
        <f t="shared" si="14"/>
        <v>56943.881250000006</v>
      </c>
      <c r="AT67" s="11">
        <f t="shared" ref="AT67:AT98" si="16">(AS67/$AS$183)*100</f>
        <v>1.3244708994425836</v>
      </c>
      <c r="AU67" s="5">
        <f t="shared" si="15"/>
        <v>1324.4708994425837</v>
      </c>
    </row>
    <row r="68" spans="1:47" x14ac:dyDescent="0.3">
      <c r="A68" s="1" t="s">
        <v>182</v>
      </c>
      <c r="B68" s="1" t="s">
        <v>183</v>
      </c>
      <c r="C68" s="1" t="s">
        <v>150</v>
      </c>
      <c r="D68" s="1" t="s">
        <v>102</v>
      </c>
      <c r="E68" s="1" t="s">
        <v>69</v>
      </c>
      <c r="F68" s="1" t="s">
        <v>58</v>
      </c>
      <c r="G68" s="1" t="s">
        <v>53</v>
      </c>
      <c r="H68" s="1" t="s">
        <v>54</v>
      </c>
      <c r="I68" s="2">
        <v>161.15257193299999</v>
      </c>
      <c r="J68" s="2">
        <v>40.33</v>
      </c>
      <c r="K68" s="2">
        <f t="shared" si="9"/>
        <v>39.120000000000005</v>
      </c>
      <c r="L68" s="2">
        <f t="shared" si="10"/>
        <v>0.88</v>
      </c>
      <c r="P68" s="6">
        <v>11.26</v>
      </c>
      <c r="Q68" s="5">
        <v>21140.65</v>
      </c>
      <c r="R68" s="7">
        <v>26.6</v>
      </c>
      <c r="S68" s="5">
        <v>27963.25</v>
      </c>
      <c r="Z68" s="9">
        <v>0.24</v>
      </c>
      <c r="AA68" s="5">
        <v>30.276</v>
      </c>
      <c r="AB68" s="10">
        <v>1.02</v>
      </c>
      <c r="AC68" s="5">
        <v>115.80825</v>
      </c>
      <c r="AK68" s="3">
        <v>0.09</v>
      </c>
      <c r="AL68" s="5">
        <f t="shared" si="11"/>
        <v>364.60799999999995</v>
      </c>
      <c r="AM68" s="3">
        <v>0.26</v>
      </c>
      <c r="AN68" s="5">
        <f t="shared" si="12"/>
        <v>1755.52</v>
      </c>
      <c r="AP68" s="5" t="str">
        <f t="shared" si="13"/>
        <v/>
      </c>
      <c r="AQ68" s="2">
        <v>0.53</v>
      </c>
      <c r="AS68" s="5">
        <f t="shared" si="14"/>
        <v>49249.984250000001</v>
      </c>
      <c r="AT68" s="11">
        <f t="shared" si="16"/>
        <v>1.1455167702874236</v>
      </c>
      <c r="AU68" s="5">
        <f t="shared" si="15"/>
        <v>1145.5167702874237</v>
      </c>
    </row>
    <row r="69" spans="1:47" x14ac:dyDescent="0.3">
      <c r="A69" s="1" t="s">
        <v>184</v>
      </c>
      <c r="B69" s="1" t="s">
        <v>183</v>
      </c>
      <c r="C69" s="1" t="s">
        <v>150</v>
      </c>
      <c r="D69" s="1" t="s">
        <v>102</v>
      </c>
      <c r="E69" s="1" t="s">
        <v>64</v>
      </c>
      <c r="F69" s="1" t="s">
        <v>58</v>
      </c>
      <c r="G69" s="1" t="s">
        <v>53</v>
      </c>
      <c r="H69" s="1" t="s">
        <v>54</v>
      </c>
      <c r="I69" s="2">
        <v>74.235190308599996</v>
      </c>
      <c r="J69" s="2">
        <v>39.090000000000003</v>
      </c>
      <c r="K69" s="2">
        <f t="shared" si="9"/>
        <v>32.44</v>
      </c>
      <c r="L69" s="2">
        <f t="shared" si="10"/>
        <v>0</v>
      </c>
      <c r="R69" s="7">
        <v>21.86</v>
      </c>
      <c r="S69" s="5">
        <v>22980.325000000001</v>
      </c>
      <c r="T69" s="8">
        <v>10.58</v>
      </c>
      <c r="U69" s="5">
        <v>3336.6675</v>
      </c>
      <c r="AL69" s="5" t="str">
        <f t="shared" si="11"/>
        <v/>
      </c>
      <c r="AN69" s="5" t="str">
        <f t="shared" si="12"/>
        <v/>
      </c>
      <c r="AP69" s="5" t="str">
        <f t="shared" si="13"/>
        <v/>
      </c>
      <c r="AS69" s="5">
        <f t="shared" si="14"/>
        <v>26316.9925</v>
      </c>
      <c r="AT69" s="11">
        <f t="shared" si="16"/>
        <v>0.61211301305702137</v>
      </c>
      <c r="AU69" s="5">
        <f t="shared" si="15"/>
        <v>612.11301305702136</v>
      </c>
    </row>
    <row r="70" spans="1:47" x14ac:dyDescent="0.3">
      <c r="A70" s="1" t="s">
        <v>184</v>
      </c>
      <c r="B70" s="1" t="s">
        <v>183</v>
      </c>
      <c r="C70" s="1" t="s">
        <v>150</v>
      </c>
      <c r="D70" s="1" t="s">
        <v>102</v>
      </c>
      <c r="E70" s="1" t="s">
        <v>57</v>
      </c>
      <c r="F70" s="1" t="s">
        <v>58</v>
      </c>
      <c r="G70" s="1" t="s">
        <v>53</v>
      </c>
      <c r="H70" s="1" t="s">
        <v>54</v>
      </c>
      <c r="I70" s="2">
        <v>74.235190308599996</v>
      </c>
      <c r="J70" s="2">
        <v>34.119999999999997</v>
      </c>
      <c r="K70" s="2">
        <f t="shared" si="9"/>
        <v>32.25</v>
      </c>
      <c r="L70" s="2">
        <f t="shared" si="10"/>
        <v>1.86</v>
      </c>
      <c r="N70" s="4">
        <v>6.36</v>
      </c>
      <c r="O70" s="5">
        <v>13896.6</v>
      </c>
      <c r="P70" s="6">
        <v>20.3</v>
      </c>
      <c r="Q70" s="5">
        <v>38113.25</v>
      </c>
      <c r="R70" s="7">
        <v>2.66</v>
      </c>
      <c r="S70" s="5">
        <v>3019.19</v>
      </c>
      <c r="Z70" s="9">
        <v>1.86</v>
      </c>
      <c r="AA70" s="5">
        <v>234.63900000000001</v>
      </c>
      <c r="AB70" s="10">
        <v>1.07</v>
      </c>
      <c r="AC70" s="5">
        <v>127.38907500000001</v>
      </c>
      <c r="AL70" s="5" t="str">
        <f t="shared" si="11"/>
        <v/>
      </c>
      <c r="AM70" s="3">
        <v>0.74</v>
      </c>
      <c r="AN70" s="5">
        <f t="shared" si="12"/>
        <v>4996.4799999999996</v>
      </c>
      <c r="AP70" s="5" t="str">
        <f t="shared" si="13"/>
        <v/>
      </c>
      <c r="AQ70" s="2">
        <v>1.1200000000000001</v>
      </c>
      <c r="AS70" s="5">
        <f t="shared" si="14"/>
        <v>55391.068075000003</v>
      </c>
      <c r="AT70" s="11">
        <f t="shared" si="16"/>
        <v>1.2883536587942119</v>
      </c>
      <c r="AU70" s="5">
        <f t="shared" si="15"/>
        <v>1288.3536587942119</v>
      </c>
    </row>
    <row r="71" spans="1:47" x14ac:dyDescent="0.3">
      <c r="A71" s="1" t="s">
        <v>185</v>
      </c>
      <c r="B71" s="1" t="s">
        <v>186</v>
      </c>
      <c r="C71" s="1" t="s">
        <v>150</v>
      </c>
      <c r="D71" s="1" t="s">
        <v>102</v>
      </c>
      <c r="E71" s="1" t="s">
        <v>57</v>
      </c>
      <c r="F71" s="1" t="s">
        <v>58</v>
      </c>
      <c r="G71" s="1" t="s">
        <v>53</v>
      </c>
      <c r="H71" s="1" t="s">
        <v>54</v>
      </c>
      <c r="I71" s="2">
        <v>7.6435703610800001</v>
      </c>
      <c r="J71" s="2">
        <v>5.65</v>
      </c>
      <c r="K71" s="2">
        <f t="shared" si="9"/>
        <v>5.6499999999999995</v>
      </c>
      <c r="L71" s="2">
        <f t="shared" si="10"/>
        <v>0</v>
      </c>
      <c r="P71" s="6">
        <v>0.61</v>
      </c>
      <c r="Q71" s="5">
        <v>1145.2750000000001</v>
      </c>
      <c r="R71" s="7">
        <v>0.23</v>
      </c>
      <c r="S71" s="5">
        <v>250.19749999999999</v>
      </c>
      <c r="Z71" s="9">
        <v>3.8</v>
      </c>
      <c r="AA71" s="5">
        <v>595.93260000000009</v>
      </c>
      <c r="AB71" s="10">
        <v>1.01</v>
      </c>
      <c r="AC71" s="5">
        <v>151.459025</v>
      </c>
      <c r="AL71" s="5" t="str">
        <f t="shared" si="11"/>
        <v/>
      </c>
      <c r="AN71" s="5" t="str">
        <f t="shared" si="12"/>
        <v/>
      </c>
      <c r="AP71" s="5" t="str">
        <f t="shared" si="13"/>
        <v/>
      </c>
      <c r="AS71" s="5">
        <f t="shared" si="14"/>
        <v>2142.8641250000001</v>
      </c>
      <c r="AT71" s="11">
        <f t="shared" si="16"/>
        <v>4.9841372114444601E-2</v>
      </c>
      <c r="AU71" s="5">
        <f t="shared" si="15"/>
        <v>49.841372114444596</v>
      </c>
    </row>
    <row r="72" spans="1:47" x14ac:dyDescent="0.3">
      <c r="A72" s="1" t="s">
        <v>185</v>
      </c>
      <c r="B72" s="1" t="s">
        <v>186</v>
      </c>
      <c r="C72" s="1" t="s">
        <v>150</v>
      </c>
      <c r="D72" s="1" t="s">
        <v>102</v>
      </c>
      <c r="E72" s="1" t="s">
        <v>72</v>
      </c>
      <c r="F72" s="1" t="s">
        <v>58</v>
      </c>
      <c r="G72" s="1" t="s">
        <v>53</v>
      </c>
      <c r="H72" s="1" t="s">
        <v>54</v>
      </c>
      <c r="I72" s="2">
        <v>7.6435703610800001</v>
      </c>
      <c r="J72" s="2">
        <v>1.83</v>
      </c>
      <c r="K72" s="2">
        <f t="shared" si="9"/>
        <v>1.83</v>
      </c>
      <c r="L72" s="2">
        <f t="shared" si="10"/>
        <v>0</v>
      </c>
      <c r="N72" s="4">
        <v>0.56999999999999995</v>
      </c>
      <c r="O72" s="5">
        <v>1743.63</v>
      </c>
      <c r="P72" s="6">
        <v>0.23</v>
      </c>
      <c r="Q72" s="5">
        <v>604.55500000000006</v>
      </c>
      <c r="Z72" s="9">
        <v>0.23</v>
      </c>
      <c r="AA72" s="5">
        <v>40.620300000000007</v>
      </c>
      <c r="AB72" s="10">
        <v>0.8</v>
      </c>
      <c r="AC72" s="5">
        <v>127.16200000000001</v>
      </c>
      <c r="AL72" s="5" t="str">
        <f t="shared" si="11"/>
        <v/>
      </c>
      <c r="AN72" s="5" t="str">
        <f t="shared" si="12"/>
        <v/>
      </c>
      <c r="AP72" s="5" t="str">
        <f t="shared" si="13"/>
        <v/>
      </c>
      <c r="AS72" s="5">
        <f t="shared" si="14"/>
        <v>2515.9673000000003</v>
      </c>
      <c r="AT72" s="11">
        <f t="shared" si="16"/>
        <v>5.8519465123377558E-2</v>
      </c>
      <c r="AU72" s="5">
        <f t="shared" si="15"/>
        <v>58.519465123377557</v>
      </c>
    </row>
    <row r="73" spans="1:47" x14ac:dyDescent="0.3">
      <c r="A73" s="1" t="s">
        <v>187</v>
      </c>
      <c r="B73" s="1" t="s">
        <v>183</v>
      </c>
      <c r="C73" s="1" t="s">
        <v>150</v>
      </c>
      <c r="D73" s="1" t="s">
        <v>102</v>
      </c>
      <c r="E73" s="1" t="s">
        <v>65</v>
      </c>
      <c r="F73" s="1" t="s">
        <v>58</v>
      </c>
      <c r="G73" s="1" t="s">
        <v>53</v>
      </c>
      <c r="H73" s="1" t="s">
        <v>54</v>
      </c>
      <c r="I73" s="2">
        <v>40.276066591000003</v>
      </c>
      <c r="J73" s="2">
        <v>40.270000000000003</v>
      </c>
      <c r="K73" s="2">
        <f t="shared" si="9"/>
        <v>38.729999999999997</v>
      </c>
      <c r="L73" s="2">
        <f t="shared" si="10"/>
        <v>1.27</v>
      </c>
      <c r="N73" s="4">
        <v>5.38</v>
      </c>
      <c r="O73" s="5">
        <v>11755.3</v>
      </c>
      <c r="P73" s="6">
        <v>16.149999999999999</v>
      </c>
      <c r="Q73" s="5">
        <v>30674.595000000001</v>
      </c>
      <c r="R73" s="7">
        <v>15.02</v>
      </c>
      <c r="S73" s="5">
        <v>15819.21</v>
      </c>
      <c r="T73" s="8">
        <v>1.58</v>
      </c>
      <c r="U73" s="5">
        <v>498.29250000000002</v>
      </c>
      <c r="Z73" s="9">
        <v>0.08</v>
      </c>
      <c r="AA73" s="5">
        <v>10.092000000000001</v>
      </c>
      <c r="AB73" s="10">
        <v>0.52</v>
      </c>
      <c r="AC73" s="5">
        <v>59.039499999999997</v>
      </c>
      <c r="AK73" s="3">
        <v>0.01</v>
      </c>
      <c r="AL73" s="5">
        <f t="shared" si="11"/>
        <v>40.512</v>
      </c>
      <c r="AM73" s="3">
        <v>0.5</v>
      </c>
      <c r="AN73" s="5">
        <f t="shared" si="12"/>
        <v>3376</v>
      </c>
      <c r="AP73" s="5" t="str">
        <f t="shared" si="13"/>
        <v/>
      </c>
      <c r="AQ73" s="2">
        <v>0.76</v>
      </c>
      <c r="AS73" s="5">
        <f t="shared" si="14"/>
        <v>58816.529000000002</v>
      </c>
      <c r="AT73" s="11">
        <f t="shared" si="16"/>
        <v>1.3680272464167658</v>
      </c>
      <c r="AU73" s="5">
        <f t="shared" si="15"/>
        <v>1368.0272464167658</v>
      </c>
    </row>
    <row r="74" spans="1:47" x14ac:dyDescent="0.3">
      <c r="A74" s="1" t="s">
        <v>188</v>
      </c>
      <c r="B74" s="1" t="s">
        <v>82</v>
      </c>
      <c r="C74" s="1" t="s">
        <v>83</v>
      </c>
      <c r="D74" s="1" t="s">
        <v>84</v>
      </c>
      <c r="E74" s="1" t="s">
        <v>62</v>
      </c>
      <c r="F74" s="1" t="s">
        <v>58</v>
      </c>
      <c r="G74" s="1" t="s">
        <v>53</v>
      </c>
      <c r="H74" s="1" t="s">
        <v>54</v>
      </c>
      <c r="I74" s="2">
        <v>40.107076477299998</v>
      </c>
      <c r="J74" s="2">
        <v>39.14</v>
      </c>
      <c r="K74" s="2">
        <f t="shared" si="9"/>
        <v>39.159999999999997</v>
      </c>
      <c r="L74" s="2">
        <f t="shared" si="10"/>
        <v>0</v>
      </c>
      <c r="P74" s="6">
        <v>18.72</v>
      </c>
      <c r="Q74" s="5">
        <v>35146.800000000003</v>
      </c>
      <c r="R74" s="7">
        <v>3.52</v>
      </c>
      <c r="S74" s="5">
        <v>3700.4</v>
      </c>
      <c r="T74" s="8">
        <v>0.03</v>
      </c>
      <c r="U74" s="5">
        <v>9.4612499999999997</v>
      </c>
      <c r="Z74" s="9">
        <v>12.63</v>
      </c>
      <c r="AA74" s="5">
        <v>1593.2745</v>
      </c>
      <c r="AB74" s="10">
        <v>4.26</v>
      </c>
      <c r="AC74" s="5">
        <v>483.66975000000002</v>
      </c>
      <c r="AL74" s="5" t="str">
        <f t="shared" si="11"/>
        <v/>
      </c>
      <c r="AN74" s="5" t="str">
        <f t="shared" si="12"/>
        <v/>
      </c>
      <c r="AP74" s="5" t="str">
        <f t="shared" si="13"/>
        <v/>
      </c>
      <c r="AS74" s="5">
        <f t="shared" si="14"/>
        <v>40933.605500000005</v>
      </c>
      <c r="AT74" s="11">
        <f t="shared" si="16"/>
        <v>0.95208419419097623</v>
      </c>
      <c r="AU74" s="5">
        <f t="shared" si="15"/>
        <v>952.08419419097629</v>
      </c>
    </row>
    <row r="75" spans="1:47" x14ac:dyDescent="0.3">
      <c r="A75" s="1" t="s">
        <v>189</v>
      </c>
      <c r="B75" s="1" t="s">
        <v>190</v>
      </c>
      <c r="C75" s="1" t="s">
        <v>191</v>
      </c>
      <c r="D75" s="1" t="s">
        <v>102</v>
      </c>
      <c r="E75" s="1" t="s">
        <v>66</v>
      </c>
      <c r="F75" s="1" t="s">
        <v>58</v>
      </c>
      <c r="G75" s="1" t="s">
        <v>53</v>
      </c>
      <c r="H75" s="1" t="s">
        <v>54</v>
      </c>
      <c r="I75" s="2">
        <v>38.677556709100003</v>
      </c>
      <c r="J75" s="2">
        <v>31.63</v>
      </c>
      <c r="K75" s="2">
        <f t="shared" si="9"/>
        <v>31.630000000000003</v>
      </c>
      <c r="L75" s="2">
        <f t="shared" si="10"/>
        <v>0</v>
      </c>
      <c r="N75" s="4">
        <v>4.9099999999999993</v>
      </c>
      <c r="O75" s="5">
        <v>10728.35</v>
      </c>
      <c r="P75" s="6">
        <v>19.190000000000001</v>
      </c>
      <c r="Q75" s="5">
        <v>36029.225000000013</v>
      </c>
      <c r="R75" s="7">
        <v>6.53</v>
      </c>
      <c r="S75" s="5">
        <v>6864.6625000000004</v>
      </c>
      <c r="T75" s="8">
        <v>0.31</v>
      </c>
      <c r="U75" s="5">
        <v>97.766249999999999</v>
      </c>
      <c r="Z75" s="9">
        <v>0.21</v>
      </c>
      <c r="AA75" s="5">
        <v>26.491499999999998</v>
      </c>
      <c r="AB75" s="10">
        <v>0.48</v>
      </c>
      <c r="AC75" s="5">
        <v>54.497999999999998</v>
      </c>
      <c r="AL75" s="5" t="str">
        <f t="shared" si="11"/>
        <v/>
      </c>
      <c r="AN75" s="5" t="str">
        <f t="shared" si="12"/>
        <v/>
      </c>
      <c r="AP75" s="5" t="str">
        <f t="shared" si="13"/>
        <v/>
      </c>
      <c r="AS75" s="5">
        <f t="shared" si="14"/>
        <v>53800.993250000007</v>
      </c>
      <c r="AT75" s="11">
        <f t="shared" si="16"/>
        <v>1.2513697408135815</v>
      </c>
      <c r="AU75" s="5">
        <f t="shared" si="15"/>
        <v>1251.3697408135815</v>
      </c>
    </row>
    <row r="76" spans="1:47" x14ac:dyDescent="0.3">
      <c r="A76" s="1" t="s">
        <v>189</v>
      </c>
      <c r="B76" s="1" t="s">
        <v>190</v>
      </c>
      <c r="C76" s="1" t="s">
        <v>191</v>
      </c>
      <c r="D76" s="1" t="s">
        <v>102</v>
      </c>
      <c r="E76" s="1" t="s">
        <v>71</v>
      </c>
      <c r="F76" s="1" t="s">
        <v>58</v>
      </c>
      <c r="G76" s="1" t="s">
        <v>53</v>
      </c>
      <c r="H76" s="1" t="s">
        <v>54</v>
      </c>
      <c r="I76" s="2">
        <v>38.677556709100003</v>
      </c>
      <c r="J76" s="2">
        <v>3.19</v>
      </c>
      <c r="K76" s="2">
        <f t="shared" si="9"/>
        <v>3.1799999999999997</v>
      </c>
      <c r="L76" s="2">
        <f t="shared" si="10"/>
        <v>0</v>
      </c>
      <c r="P76" s="6">
        <v>2.0499999999999998</v>
      </c>
      <c r="Q76" s="5">
        <v>3848.875</v>
      </c>
      <c r="R76" s="7">
        <v>1.1299999999999999</v>
      </c>
      <c r="S76" s="5">
        <v>1187.9124999999999</v>
      </c>
      <c r="AL76" s="5" t="str">
        <f t="shared" si="11"/>
        <v/>
      </c>
      <c r="AN76" s="5" t="str">
        <f t="shared" si="12"/>
        <v/>
      </c>
      <c r="AP76" s="5" t="str">
        <f t="shared" si="13"/>
        <v/>
      </c>
      <c r="AS76" s="5">
        <f t="shared" si="14"/>
        <v>5036.7875000000004</v>
      </c>
      <c r="AT76" s="11">
        <f t="shared" si="16"/>
        <v>0.11715180496984762</v>
      </c>
      <c r="AU76" s="5">
        <f t="shared" si="15"/>
        <v>117.1518049698476</v>
      </c>
    </row>
    <row r="77" spans="1:47" x14ac:dyDescent="0.3">
      <c r="A77" s="1" t="s">
        <v>192</v>
      </c>
      <c r="B77" s="1" t="s">
        <v>193</v>
      </c>
      <c r="C77" s="1" t="s">
        <v>194</v>
      </c>
      <c r="D77" s="1" t="s">
        <v>160</v>
      </c>
      <c r="E77" s="1" t="s">
        <v>66</v>
      </c>
      <c r="F77" s="1" t="s">
        <v>58</v>
      </c>
      <c r="G77" s="1" t="s">
        <v>53</v>
      </c>
      <c r="H77" s="1" t="s">
        <v>54</v>
      </c>
      <c r="I77" s="2">
        <v>6.2309677602200004</v>
      </c>
      <c r="J77" s="2">
        <v>6.02</v>
      </c>
      <c r="K77" s="2">
        <f t="shared" si="9"/>
        <v>6.0200000000000005</v>
      </c>
      <c r="L77" s="2">
        <f t="shared" si="10"/>
        <v>0</v>
      </c>
      <c r="Z77" s="9">
        <v>4.32</v>
      </c>
      <c r="AA77" s="5">
        <v>544.96799999999996</v>
      </c>
      <c r="AB77" s="10">
        <v>1.7</v>
      </c>
      <c r="AC77" s="5">
        <v>193.01374999999999</v>
      </c>
      <c r="AL77" s="5" t="str">
        <f t="shared" si="11"/>
        <v/>
      </c>
      <c r="AN77" s="5" t="str">
        <f t="shared" si="12"/>
        <v/>
      </c>
      <c r="AP77" s="5" t="str">
        <f t="shared" si="13"/>
        <v/>
      </c>
      <c r="AS77" s="5">
        <f t="shared" si="14"/>
        <v>737.98174999999992</v>
      </c>
      <c r="AT77" s="11">
        <f t="shared" si="16"/>
        <v>1.7164888144935001E-2</v>
      </c>
      <c r="AU77" s="5">
        <f t="shared" si="15"/>
        <v>17.164888144934999</v>
      </c>
    </row>
    <row r="78" spans="1:47" x14ac:dyDescent="0.3">
      <c r="A78" s="1" t="s">
        <v>195</v>
      </c>
      <c r="B78" s="1" t="s">
        <v>196</v>
      </c>
      <c r="C78" s="1" t="s">
        <v>197</v>
      </c>
      <c r="D78" s="1" t="s">
        <v>102</v>
      </c>
      <c r="E78" s="1" t="s">
        <v>51</v>
      </c>
      <c r="F78" s="1" t="s">
        <v>58</v>
      </c>
      <c r="G78" s="1" t="s">
        <v>53</v>
      </c>
      <c r="H78" s="1" t="s">
        <v>54</v>
      </c>
      <c r="I78" s="2">
        <v>0.887643919389</v>
      </c>
      <c r="J78" s="2">
        <v>0.77</v>
      </c>
      <c r="K78" s="2">
        <f t="shared" si="9"/>
        <v>0.77</v>
      </c>
      <c r="L78" s="2">
        <f t="shared" si="10"/>
        <v>0</v>
      </c>
      <c r="Z78" s="9">
        <v>0.45</v>
      </c>
      <c r="AA78" s="5">
        <v>69.887100000000004</v>
      </c>
      <c r="AB78" s="10">
        <v>0.32</v>
      </c>
      <c r="AC78" s="5">
        <v>45.869149999999998</v>
      </c>
      <c r="AL78" s="5" t="str">
        <f t="shared" si="11"/>
        <v/>
      </c>
      <c r="AN78" s="5" t="str">
        <f t="shared" si="12"/>
        <v/>
      </c>
      <c r="AP78" s="5" t="str">
        <f t="shared" si="13"/>
        <v/>
      </c>
      <c r="AS78" s="5">
        <f t="shared" si="14"/>
        <v>115.75624999999999</v>
      </c>
      <c r="AT78" s="11">
        <f t="shared" si="16"/>
        <v>2.6924013816427474E-3</v>
      </c>
      <c r="AU78" s="5">
        <f t="shared" si="15"/>
        <v>2.6924013816427474</v>
      </c>
    </row>
    <row r="79" spans="1:47" x14ac:dyDescent="0.3">
      <c r="A79" s="1" t="s">
        <v>198</v>
      </c>
      <c r="B79" s="1" t="s">
        <v>196</v>
      </c>
      <c r="C79" s="1" t="s">
        <v>197</v>
      </c>
      <c r="D79" s="1" t="s">
        <v>102</v>
      </c>
      <c r="E79" s="1" t="s">
        <v>51</v>
      </c>
      <c r="F79" s="1" t="s">
        <v>58</v>
      </c>
      <c r="G79" s="1" t="s">
        <v>53</v>
      </c>
      <c r="H79" s="1" t="s">
        <v>54</v>
      </c>
      <c r="I79" s="2">
        <v>1.25450078156</v>
      </c>
      <c r="J79" s="2">
        <v>1.17</v>
      </c>
      <c r="K79" s="2">
        <f t="shared" si="9"/>
        <v>1.17</v>
      </c>
      <c r="L79" s="2">
        <f t="shared" si="10"/>
        <v>0</v>
      </c>
      <c r="Z79" s="9">
        <v>0.18</v>
      </c>
      <c r="AA79" s="5">
        <v>22.707000000000001</v>
      </c>
      <c r="AB79" s="10">
        <v>0.99</v>
      </c>
      <c r="AC79" s="5">
        <v>112.856275</v>
      </c>
      <c r="AL79" s="5" t="str">
        <f t="shared" si="11"/>
        <v/>
      </c>
      <c r="AN79" s="5" t="str">
        <f t="shared" si="12"/>
        <v/>
      </c>
      <c r="AP79" s="5" t="str">
        <f t="shared" si="13"/>
        <v/>
      </c>
      <c r="AS79" s="5">
        <f t="shared" si="14"/>
        <v>135.563275</v>
      </c>
      <c r="AT79" s="11">
        <f t="shared" si="16"/>
        <v>3.1530975555100981E-3</v>
      </c>
      <c r="AU79" s="5">
        <f t="shared" si="15"/>
        <v>3.1530975555100982</v>
      </c>
    </row>
    <row r="80" spans="1:47" x14ac:dyDescent="0.3">
      <c r="A80" s="1" t="s">
        <v>199</v>
      </c>
      <c r="B80" s="1" t="s">
        <v>183</v>
      </c>
      <c r="C80" s="1" t="s">
        <v>150</v>
      </c>
      <c r="D80" s="1" t="s">
        <v>102</v>
      </c>
      <c r="E80" s="1" t="s">
        <v>72</v>
      </c>
      <c r="F80" s="1" t="s">
        <v>58</v>
      </c>
      <c r="G80" s="1" t="s">
        <v>53</v>
      </c>
      <c r="H80" s="1" t="s">
        <v>54</v>
      </c>
      <c r="I80" s="2">
        <v>25.639078716099998</v>
      </c>
      <c r="J80" s="2">
        <v>21.99</v>
      </c>
      <c r="K80" s="2">
        <f t="shared" si="9"/>
        <v>20.400000000000002</v>
      </c>
      <c r="L80" s="2">
        <f t="shared" si="10"/>
        <v>1.56</v>
      </c>
      <c r="N80" s="4">
        <v>8.9</v>
      </c>
      <c r="O80" s="5">
        <v>26508.42</v>
      </c>
      <c r="P80" s="6">
        <v>7.42</v>
      </c>
      <c r="Q80" s="5">
        <v>16567.060000000001</v>
      </c>
      <c r="R80" s="7">
        <v>1.87</v>
      </c>
      <c r="S80" s="5">
        <v>2403.1574999999998</v>
      </c>
      <c r="Z80" s="9">
        <v>0.3</v>
      </c>
      <c r="AA80" s="5">
        <v>44.404800000000009</v>
      </c>
      <c r="AB80" s="10">
        <v>1.91</v>
      </c>
      <c r="AC80" s="5">
        <v>240.47242499999999</v>
      </c>
      <c r="AL80" s="5" t="str">
        <f t="shared" si="11"/>
        <v/>
      </c>
      <c r="AM80" s="3">
        <v>0.62000000000000011</v>
      </c>
      <c r="AN80" s="5">
        <f t="shared" si="12"/>
        <v>4186.2400000000007</v>
      </c>
      <c r="AP80" s="5" t="str">
        <f t="shared" si="13"/>
        <v/>
      </c>
      <c r="AQ80" s="2">
        <v>0.94</v>
      </c>
      <c r="AS80" s="5">
        <f t="shared" si="14"/>
        <v>45763.514724999994</v>
      </c>
      <c r="AT80" s="11">
        <f t="shared" si="16"/>
        <v>1.064424169532256</v>
      </c>
      <c r="AU80" s="5">
        <f t="shared" si="15"/>
        <v>1064.424169532256</v>
      </c>
    </row>
    <row r="81" spans="1:47" x14ac:dyDescent="0.3">
      <c r="A81" s="1" t="s">
        <v>200</v>
      </c>
      <c r="B81" s="1" t="s">
        <v>201</v>
      </c>
      <c r="C81" s="1" t="s">
        <v>202</v>
      </c>
      <c r="D81" s="1" t="s">
        <v>102</v>
      </c>
      <c r="E81" s="1" t="s">
        <v>66</v>
      </c>
      <c r="F81" s="1" t="s">
        <v>58</v>
      </c>
      <c r="G81" s="1" t="s">
        <v>53</v>
      </c>
      <c r="H81" s="1" t="s">
        <v>54</v>
      </c>
      <c r="I81" s="2">
        <v>38.359235432600002</v>
      </c>
      <c r="J81" s="2">
        <v>0.04</v>
      </c>
      <c r="K81" s="2">
        <f t="shared" si="9"/>
        <v>0.04</v>
      </c>
      <c r="L81" s="2">
        <f t="shared" si="10"/>
        <v>0</v>
      </c>
      <c r="R81" s="7">
        <v>0.04</v>
      </c>
      <c r="S81" s="5">
        <v>58.87</v>
      </c>
      <c r="AL81" s="5" t="str">
        <f t="shared" si="11"/>
        <v/>
      </c>
      <c r="AN81" s="5" t="str">
        <f t="shared" si="12"/>
        <v/>
      </c>
      <c r="AP81" s="5" t="str">
        <f t="shared" si="13"/>
        <v/>
      </c>
      <c r="AS81" s="5">
        <f t="shared" si="14"/>
        <v>58.87</v>
      </c>
      <c r="AT81" s="11">
        <f t="shared" si="16"/>
        <v>1.3692709407682828E-3</v>
      </c>
      <c r="AU81" s="5">
        <f t="shared" si="15"/>
        <v>1.3692709407682828</v>
      </c>
    </row>
    <row r="82" spans="1:47" x14ac:dyDescent="0.3">
      <c r="A82" s="1" t="s">
        <v>200</v>
      </c>
      <c r="B82" s="1" t="s">
        <v>201</v>
      </c>
      <c r="C82" s="1" t="s">
        <v>202</v>
      </c>
      <c r="D82" s="1" t="s">
        <v>102</v>
      </c>
      <c r="E82" s="1" t="s">
        <v>71</v>
      </c>
      <c r="F82" s="1" t="s">
        <v>58</v>
      </c>
      <c r="G82" s="1" t="s">
        <v>53</v>
      </c>
      <c r="H82" s="1" t="s">
        <v>54</v>
      </c>
      <c r="I82" s="2">
        <v>38.359235432600002</v>
      </c>
      <c r="J82" s="2">
        <v>29.45</v>
      </c>
      <c r="K82" s="2">
        <f t="shared" si="9"/>
        <v>26.73</v>
      </c>
      <c r="L82" s="2">
        <f t="shared" si="10"/>
        <v>2.72</v>
      </c>
      <c r="M82" s="3">
        <v>2.72</v>
      </c>
      <c r="P82" s="6">
        <v>22.49</v>
      </c>
      <c r="Q82" s="5">
        <v>59114.964999999997</v>
      </c>
      <c r="R82" s="7">
        <v>2.46</v>
      </c>
      <c r="S82" s="5">
        <v>3620.5050000000001</v>
      </c>
      <c r="Z82" s="9">
        <v>0.28000000000000003</v>
      </c>
      <c r="AA82" s="5">
        <v>49.450800000000008</v>
      </c>
      <c r="AB82" s="10">
        <v>1.5</v>
      </c>
      <c r="AC82" s="5">
        <v>238.42875000000001</v>
      </c>
      <c r="AL82" s="5" t="str">
        <f t="shared" si="11"/>
        <v/>
      </c>
      <c r="AN82" s="5" t="str">
        <f t="shared" si="12"/>
        <v/>
      </c>
      <c r="AP82" s="5" t="str">
        <f t="shared" si="13"/>
        <v/>
      </c>
      <c r="AS82" s="5">
        <f t="shared" si="14"/>
        <v>63023.349549999992</v>
      </c>
      <c r="AT82" s="11">
        <f t="shared" si="16"/>
        <v>1.4658746582078619</v>
      </c>
      <c r="AU82" s="5">
        <f t="shared" si="15"/>
        <v>1465.8746582078618</v>
      </c>
    </row>
    <row r="83" spans="1:47" x14ac:dyDescent="0.3">
      <c r="A83" s="1" t="s">
        <v>200</v>
      </c>
      <c r="B83" s="1" t="s">
        <v>201</v>
      </c>
      <c r="C83" s="1" t="s">
        <v>202</v>
      </c>
      <c r="D83" s="1" t="s">
        <v>102</v>
      </c>
      <c r="E83" s="1" t="s">
        <v>72</v>
      </c>
      <c r="F83" s="1" t="s">
        <v>58</v>
      </c>
      <c r="G83" s="1" t="s">
        <v>53</v>
      </c>
      <c r="H83" s="1" t="s">
        <v>54</v>
      </c>
      <c r="I83" s="2">
        <v>38.359235432600002</v>
      </c>
      <c r="J83" s="2">
        <v>7.78</v>
      </c>
      <c r="K83" s="2">
        <f t="shared" si="9"/>
        <v>7.7700000000000005</v>
      </c>
      <c r="L83" s="2">
        <f t="shared" si="10"/>
        <v>0</v>
      </c>
      <c r="N83" s="4">
        <v>0.1</v>
      </c>
      <c r="O83" s="5">
        <v>305.89999999999998</v>
      </c>
      <c r="P83" s="6">
        <v>0.13</v>
      </c>
      <c r="Q83" s="5">
        <v>341.70499999999998</v>
      </c>
      <c r="Z83" s="9">
        <v>2.06</v>
      </c>
      <c r="AA83" s="5">
        <v>363.81660000000011</v>
      </c>
      <c r="AB83" s="10">
        <v>5.48</v>
      </c>
      <c r="AC83" s="5">
        <v>871.05970000000002</v>
      </c>
      <c r="AL83" s="5" t="str">
        <f t="shared" si="11"/>
        <v/>
      </c>
      <c r="AN83" s="5" t="str">
        <f t="shared" si="12"/>
        <v/>
      </c>
      <c r="AP83" s="5" t="str">
        <f t="shared" si="13"/>
        <v/>
      </c>
      <c r="AS83" s="5">
        <f t="shared" si="14"/>
        <v>1882.4813000000001</v>
      </c>
      <c r="AT83" s="11">
        <f t="shared" si="16"/>
        <v>4.3785067787153055E-2</v>
      </c>
      <c r="AU83" s="5">
        <f t="shared" si="15"/>
        <v>43.785067787153054</v>
      </c>
    </row>
    <row r="84" spans="1:47" x14ac:dyDescent="0.3">
      <c r="A84" s="1" t="s">
        <v>203</v>
      </c>
      <c r="B84" s="1" t="s">
        <v>204</v>
      </c>
      <c r="C84" s="1" t="s">
        <v>205</v>
      </c>
      <c r="D84" s="1" t="s">
        <v>84</v>
      </c>
      <c r="E84" s="1" t="s">
        <v>59</v>
      </c>
      <c r="F84" s="1" t="s">
        <v>58</v>
      </c>
      <c r="G84" s="1" t="s">
        <v>53</v>
      </c>
      <c r="H84" s="1" t="s">
        <v>54</v>
      </c>
      <c r="I84" s="2">
        <v>108.13793713699999</v>
      </c>
      <c r="J84" s="2">
        <v>2.48</v>
      </c>
      <c r="K84" s="2">
        <f t="shared" si="9"/>
        <v>2.4699999999999998</v>
      </c>
      <c r="L84" s="2">
        <f t="shared" si="10"/>
        <v>0</v>
      </c>
      <c r="N84" s="4">
        <v>0.45</v>
      </c>
      <c r="O84" s="5">
        <v>983.25</v>
      </c>
      <c r="P84" s="6">
        <v>1.5</v>
      </c>
      <c r="Q84" s="5">
        <v>2816.25</v>
      </c>
      <c r="R84" s="7">
        <v>0.52</v>
      </c>
      <c r="S84" s="5">
        <v>546.65</v>
      </c>
      <c r="AL84" s="5" t="str">
        <f t="shared" si="11"/>
        <v/>
      </c>
      <c r="AN84" s="5" t="str">
        <f t="shared" si="12"/>
        <v/>
      </c>
      <c r="AP84" s="5" t="str">
        <f t="shared" si="13"/>
        <v/>
      </c>
      <c r="AS84" s="5">
        <f t="shared" si="14"/>
        <v>4346.1499999999996</v>
      </c>
      <c r="AT84" s="11">
        <f t="shared" si="16"/>
        <v>0.10108810768167271</v>
      </c>
      <c r="AU84" s="5">
        <f t="shared" si="15"/>
        <v>101.08810768167272</v>
      </c>
    </row>
    <row r="85" spans="1:47" x14ac:dyDescent="0.3">
      <c r="A85" s="1" t="s">
        <v>203</v>
      </c>
      <c r="B85" s="1" t="s">
        <v>204</v>
      </c>
      <c r="C85" s="1" t="s">
        <v>205</v>
      </c>
      <c r="D85" s="1" t="s">
        <v>84</v>
      </c>
      <c r="E85" s="1" t="s">
        <v>51</v>
      </c>
      <c r="F85" s="1" t="s">
        <v>58</v>
      </c>
      <c r="G85" s="1" t="s">
        <v>53</v>
      </c>
      <c r="H85" s="1" t="s">
        <v>54</v>
      </c>
      <c r="I85" s="2">
        <v>108.13793713699999</v>
      </c>
      <c r="J85" s="2">
        <v>20.49</v>
      </c>
      <c r="K85" s="2">
        <f t="shared" si="9"/>
        <v>20.479999999999997</v>
      </c>
      <c r="L85" s="2">
        <f t="shared" si="10"/>
        <v>0</v>
      </c>
      <c r="R85" s="7">
        <v>6.99</v>
      </c>
      <c r="S85" s="5">
        <v>7629.9725000000008</v>
      </c>
      <c r="T85" s="8">
        <v>9.379999999999999</v>
      </c>
      <c r="U85" s="5">
        <v>3905.6039999999998</v>
      </c>
      <c r="Z85" s="9">
        <v>0.95</v>
      </c>
      <c r="AA85" s="5">
        <v>125.8977</v>
      </c>
      <c r="AB85" s="10">
        <v>3.16</v>
      </c>
      <c r="AC85" s="5">
        <v>417.81799999999998</v>
      </c>
      <c r="AL85" s="5" t="str">
        <f t="shared" si="11"/>
        <v/>
      </c>
      <c r="AN85" s="5" t="str">
        <f t="shared" si="12"/>
        <v/>
      </c>
      <c r="AP85" s="5" t="str">
        <f t="shared" si="13"/>
        <v/>
      </c>
      <c r="AS85" s="5">
        <f t="shared" si="14"/>
        <v>12079.2922</v>
      </c>
      <c r="AT85" s="11">
        <f t="shared" si="16"/>
        <v>0.28095505001713916</v>
      </c>
      <c r="AU85" s="5">
        <f t="shared" si="15"/>
        <v>280.95505001713917</v>
      </c>
    </row>
    <row r="86" spans="1:47" x14ac:dyDescent="0.3">
      <c r="A86" s="1" t="s">
        <v>203</v>
      </c>
      <c r="B86" s="1" t="s">
        <v>204</v>
      </c>
      <c r="C86" s="1" t="s">
        <v>205</v>
      </c>
      <c r="D86" s="1" t="s">
        <v>84</v>
      </c>
      <c r="E86" s="1" t="s">
        <v>55</v>
      </c>
      <c r="F86" s="1" t="s">
        <v>58</v>
      </c>
      <c r="G86" s="1" t="s">
        <v>53</v>
      </c>
      <c r="H86" s="1" t="s">
        <v>54</v>
      </c>
      <c r="I86" s="2">
        <v>108.13793713699999</v>
      </c>
      <c r="J86" s="2">
        <v>35.82</v>
      </c>
      <c r="K86" s="2">
        <f t="shared" si="9"/>
        <v>32.83</v>
      </c>
      <c r="L86" s="2">
        <f t="shared" si="10"/>
        <v>3.01</v>
      </c>
      <c r="M86" s="3">
        <v>3.01</v>
      </c>
      <c r="N86" s="4">
        <v>0.33</v>
      </c>
      <c r="O86" s="5">
        <v>1009.47</v>
      </c>
      <c r="P86" s="6">
        <v>10.77</v>
      </c>
      <c r="Q86" s="5">
        <v>28308.945</v>
      </c>
      <c r="R86" s="7">
        <v>13.29</v>
      </c>
      <c r="S86" s="5">
        <v>19244.182499999999</v>
      </c>
      <c r="T86" s="8">
        <v>7.19</v>
      </c>
      <c r="U86" s="5">
        <v>3174.56475</v>
      </c>
      <c r="Z86" s="9">
        <v>0.2</v>
      </c>
      <c r="AA86" s="5">
        <v>33.303600000000003</v>
      </c>
      <c r="AB86" s="10">
        <v>1.05</v>
      </c>
      <c r="AC86" s="5">
        <v>164.62937500000001</v>
      </c>
      <c r="AL86" s="5" t="str">
        <f t="shared" si="11"/>
        <v/>
      </c>
      <c r="AN86" s="5" t="str">
        <f t="shared" si="12"/>
        <v/>
      </c>
      <c r="AP86" s="5" t="str">
        <f t="shared" si="13"/>
        <v/>
      </c>
      <c r="AS86" s="5">
        <f t="shared" si="14"/>
        <v>51935.095224999997</v>
      </c>
      <c r="AT86" s="11">
        <f t="shared" si="16"/>
        <v>1.2079703872537133</v>
      </c>
      <c r="AU86" s="5">
        <f t="shared" si="15"/>
        <v>1207.9703872537134</v>
      </c>
    </row>
    <row r="87" spans="1:47" x14ac:dyDescent="0.3">
      <c r="A87" s="1" t="s">
        <v>203</v>
      </c>
      <c r="B87" s="1" t="s">
        <v>204</v>
      </c>
      <c r="C87" s="1" t="s">
        <v>205</v>
      </c>
      <c r="D87" s="1" t="s">
        <v>84</v>
      </c>
      <c r="E87" s="1" t="s">
        <v>56</v>
      </c>
      <c r="F87" s="1" t="s">
        <v>58</v>
      </c>
      <c r="G87" s="1" t="s">
        <v>53</v>
      </c>
      <c r="H87" s="1" t="s">
        <v>54</v>
      </c>
      <c r="I87" s="2">
        <v>108.13793713699999</v>
      </c>
      <c r="J87" s="2">
        <v>36.299999999999997</v>
      </c>
      <c r="K87" s="2">
        <f t="shared" si="9"/>
        <v>31.25</v>
      </c>
      <c r="L87" s="2">
        <f t="shared" si="10"/>
        <v>5.05</v>
      </c>
      <c r="M87" s="3">
        <v>5.05</v>
      </c>
      <c r="P87" s="6">
        <v>17.52</v>
      </c>
      <c r="Q87" s="5">
        <v>46051.32</v>
      </c>
      <c r="R87" s="7">
        <v>12.68</v>
      </c>
      <c r="S87" s="5">
        <v>18661.79</v>
      </c>
      <c r="AB87" s="10">
        <v>1.05</v>
      </c>
      <c r="AC87" s="5">
        <v>166.900125</v>
      </c>
      <c r="AL87" s="5" t="str">
        <f t="shared" si="11"/>
        <v/>
      </c>
      <c r="AN87" s="5" t="str">
        <f t="shared" si="12"/>
        <v/>
      </c>
      <c r="AP87" s="5" t="str">
        <f t="shared" si="13"/>
        <v/>
      </c>
      <c r="AS87" s="5">
        <f t="shared" si="14"/>
        <v>64880.010125000001</v>
      </c>
      <c r="AT87" s="11">
        <f t="shared" si="16"/>
        <v>1.5090591557824777</v>
      </c>
      <c r="AU87" s="5">
        <f t="shared" si="15"/>
        <v>1509.0591557824778</v>
      </c>
    </row>
    <row r="88" spans="1:47" x14ac:dyDescent="0.3">
      <c r="A88" s="1" t="s">
        <v>206</v>
      </c>
      <c r="B88" s="1" t="s">
        <v>183</v>
      </c>
      <c r="C88" s="1" t="s">
        <v>150</v>
      </c>
      <c r="D88" s="1" t="s">
        <v>102</v>
      </c>
      <c r="E88" s="1" t="s">
        <v>70</v>
      </c>
      <c r="F88" s="1" t="s">
        <v>58</v>
      </c>
      <c r="G88" s="1" t="s">
        <v>53</v>
      </c>
      <c r="H88" s="1" t="s">
        <v>54</v>
      </c>
      <c r="I88" s="2">
        <v>40.229900785700003</v>
      </c>
      <c r="J88" s="2">
        <v>40.229999999999997</v>
      </c>
      <c r="K88" s="2">
        <f t="shared" si="9"/>
        <v>37.119999999999997</v>
      </c>
      <c r="L88" s="2">
        <f t="shared" si="10"/>
        <v>2.88</v>
      </c>
      <c r="N88" s="4">
        <v>9.6</v>
      </c>
      <c r="O88" s="5">
        <v>20976</v>
      </c>
      <c r="P88" s="6">
        <v>27.23</v>
      </c>
      <c r="Q88" s="5">
        <v>51124.324999999997</v>
      </c>
      <c r="R88" s="7">
        <v>0.28999999999999998</v>
      </c>
      <c r="S88" s="5">
        <v>304.86250000000001</v>
      </c>
      <c r="AL88" s="5" t="str">
        <f t="shared" si="11"/>
        <v/>
      </c>
      <c r="AM88" s="3">
        <v>1.35</v>
      </c>
      <c r="AN88" s="5">
        <f t="shared" si="12"/>
        <v>9115.2000000000007</v>
      </c>
      <c r="AP88" s="5" t="str">
        <f t="shared" si="13"/>
        <v/>
      </c>
      <c r="AQ88" s="2">
        <v>1.53</v>
      </c>
      <c r="AS88" s="5">
        <f t="shared" si="14"/>
        <v>72405.1875</v>
      </c>
      <c r="AT88" s="11">
        <f t="shared" si="16"/>
        <v>1.6840889961717158</v>
      </c>
      <c r="AU88" s="5">
        <f t="shared" si="15"/>
        <v>1684.088996171716</v>
      </c>
    </row>
    <row r="89" spans="1:47" s="42" customFormat="1" x14ac:dyDescent="0.3">
      <c r="A89" s="31" t="s">
        <v>207</v>
      </c>
      <c r="B89" s="31" t="s">
        <v>82</v>
      </c>
      <c r="C89" s="31" t="s">
        <v>83</v>
      </c>
      <c r="D89" s="31" t="s">
        <v>84</v>
      </c>
      <c r="E89" s="31" t="s">
        <v>67</v>
      </c>
      <c r="F89" s="31" t="s">
        <v>75</v>
      </c>
      <c r="G89" s="31" t="s">
        <v>53</v>
      </c>
      <c r="H89" s="31" t="s">
        <v>54</v>
      </c>
      <c r="I89" s="32">
        <v>80.174528383500004</v>
      </c>
      <c r="J89" s="2">
        <v>33.14</v>
      </c>
      <c r="K89" s="32">
        <f t="shared" si="9"/>
        <v>27.41</v>
      </c>
      <c r="L89" s="32">
        <f t="shared" si="10"/>
        <v>0</v>
      </c>
      <c r="M89" s="33"/>
      <c r="N89" s="34"/>
      <c r="O89" s="35"/>
      <c r="P89" s="36">
        <v>0.1</v>
      </c>
      <c r="Q89" s="35">
        <v>187.75</v>
      </c>
      <c r="R89" s="37">
        <v>21.57</v>
      </c>
      <c r="S89" s="35">
        <v>22675.462500000001</v>
      </c>
      <c r="T89" s="38">
        <v>4.8099999999999996</v>
      </c>
      <c r="U89" s="35">
        <v>1516.9537499999999</v>
      </c>
      <c r="V89" s="32"/>
      <c r="W89" s="35"/>
      <c r="X89" s="32"/>
      <c r="Y89" s="35"/>
      <c r="Z89" s="39">
        <v>0.92999999999999994</v>
      </c>
      <c r="AA89" s="35">
        <v>117.31950000000001</v>
      </c>
      <c r="AB89" s="40"/>
      <c r="AC89" s="35"/>
      <c r="AD89" s="32"/>
      <c r="AE89" s="32"/>
      <c r="AF89" s="35"/>
      <c r="AG89" s="39"/>
      <c r="AH89" s="35"/>
      <c r="AI89" s="32"/>
      <c r="AJ89" s="35"/>
      <c r="AK89" s="33"/>
      <c r="AL89" s="35" t="str">
        <f t="shared" si="11"/>
        <v/>
      </c>
      <c r="AM89" s="33"/>
      <c r="AN89" s="35" t="str">
        <f t="shared" si="12"/>
        <v/>
      </c>
      <c r="AO89" s="32"/>
      <c r="AP89" s="35" t="str">
        <f t="shared" si="13"/>
        <v/>
      </c>
      <c r="AQ89" s="32"/>
      <c r="AR89" s="32"/>
      <c r="AS89" s="35">
        <f t="shared" si="14"/>
        <v>24497.485750000003</v>
      </c>
      <c r="AT89" s="41">
        <f t="shared" si="16"/>
        <v>0.56979268488806023</v>
      </c>
      <c r="AU89" s="35">
        <f t="shared" si="15"/>
        <v>569.79268488806019</v>
      </c>
    </row>
    <row r="90" spans="1:47" x14ac:dyDescent="0.3">
      <c r="A90" s="1" t="s">
        <v>207</v>
      </c>
      <c r="B90" s="1" t="s">
        <v>82</v>
      </c>
      <c r="C90" s="1" t="s">
        <v>83</v>
      </c>
      <c r="D90" s="1" t="s">
        <v>84</v>
      </c>
      <c r="E90" s="1" t="s">
        <v>60</v>
      </c>
      <c r="F90" s="1" t="s">
        <v>75</v>
      </c>
      <c r="G90" s="1" t="s">
        <v>53</v>
      </c>
      <c r="H90" s="1" t="s">
        <v>54</v>
      </c>
      <c r="I90" s="2">
        <v>80.174528383500004</v>
      </c>
      <c r="J90" s="2">
        <v>39.15</v>
      </c>
      <c r="K90" s="2">
        <f t="shared" si="9"/>
        <v>39.15</v>
      </c>
      <c r="L90" s="2">
        <f t="shared" si="10"/>
        <v>0</v>
      </c>
      <c r="P90" s="6">
        <v>10.09</v>
      </c>
      <c r="Q90" s="5">
        <v>18943.974999999999</v>
      </c>
      <c r="R90" s="7">
        <v>28.96</v>
      </c>
      <c r="S90" s="5">
        <v>30444.2</v>
      </c>
      <c r="T90" s="8">
        <v>0.1</v>
      </c>
      <c r="U90" s="5">
        <v>31.537500000000001</v>
      </c>
      <c r="AL90" s="5" t="str">
        <f t="shared" si="11"/>
        <v/>
      </c>
      <c r="AN90" s="5" t="str">
        <f t="shared" si="12"/>
        <v/>
      </c>
      <c r="AP90" s="5" t="str">
        <f t="shared" si="13"/>
        <v/>
      </c>
      <c r="AS90" s="5">
        <f t="shared" si="14"/>
        <v>49419.712500000001</v>
      </c>
      <c r="AT90" s="11">
        <f t="shared" si="16"/>
        <v>1.1494645188954149</v>
      </c>
      <c r="AU90" s="5">
        <f t="shared" si="15"/>
        <v>1149.4645188954148</v>
      </c>
    </row>
    <row r="91" spans="1:47" x14ac:dyDescent="0.3">
      <c r="A91" s="1" t="s">
        <v>208</v>
      </c>
      <c r="B91" s="1" t="s">
        <v>209</v>
      </c>
      <c r="C91" s="1" t="s">
        <v>210</v>
      </c>
      <c r="D91" s="1" t="s">
        <v>84</v>
      </c>
      <c r="E91" s="1" t="s">
        <v>68</v>
      </c>
      <c r="F91" s="1" t="s">
        <v>75</v>
      </c>
      <c r="G91" s="1" t="s">
        <v>53</v>
      </c>
      <c r="H91" s="1" t="s">
        <v>54</v>
      </c>
      <c r="I91" s="2">
        <v>47.643424602300001</v>
      </c>
      <c r="J91" s="2">
        <v>13.19</v>
      </c>
      <c r="K91" s="2">
        <f t="shared" si="9"/>
        <v>13.19</v>
      </c>
      <c r="L91" s="2">
        <f t="shared" si="10"/>
        <v>0</v>
      </c>
      <c r="R91" s="7">
        <v>12.43</v>
      </c>
      <c r="S91" s="5">
        <v>18083.602500000001</v>
      </c>
      <c r="T91" s="8">
        <v>0.76</v>
      </c>
      <c r="U91" s="5">
        <v>335.55900000000003</v>
      </c>
      <c r="AL91" s="5" t="str">
        <f t="shared" si="11"/>
        <v/>
      </c>
      <c r="AN91" s="5" t="str">
        <f t="shared" si="12"/>
        <v/>
      </c>
      <c r="AP91" s="5" t="str">
        <f t="shared" si="13"/>
        <v/>
      </c>
      <c r="AS91" s="5">
        <f t="shared" si="14"/>
        <v>18419.161500000002</v>
      </c>
      <c r="AT91" s="11">
        <f t="shared" si="16"/>
        <v>0.42841553584623643</v>
      </c>
      <c r="AU91" s="5">
        <f t="shared" si="15"/>
        <v>428.41553584623642</v>
      </c>
    </row>
    <row r="92" spans="1:47" x14ac:dyDescent="0.3">
      <c r="A92" s="1" t="s">
        <v>208</v>
      </c>
      <c r="B92" s="1" t="s">
        <v>209</v>
      </c>
      <c r="C92" s="1" t="s">
        <v>210</v>
      </c>
      <c r="D92" s="1" t="s">
        <v>84</v>
      </c>
      <c r="E92" s="1" t="s">
        <v>69</v>
      </c>
      <c r="F92" s="1" t="s">
        <v>75</v>
      </c>
      <c r="G92" s="1" t="s">
        <v>53</v>
      </c>
      <c r="H92" s="1" t="s">
        <v>54</v>
      </c>
      <c r="I92" s="2">
        <v>47.643424602300001</v>
      </c>
      <c r="J92" s="2">
        <v>34.4</v>
      </c>
      <c r="K92" s="2">
        <f t="shared" si="9"/>
        <v>16.060000000000002</v>
      </c>
      <c r="L92" s="2">
        <f t="shared" si="10"/>
        <v>0</v>
      </c>
      <c r="R92" s="7">
        <v>6.76</v>
      </c>
      <c r="S92" s="5">
        <v>7253.625</v>
      </c>
      <c r="T92" s="8">
        <v>9.3000000000000007</v>
      </c>
      <c r="U92" s="5">
        <v>3206.7330000000002</v>
      </c>
      <c r="AL92" s="5" t="str">
        <f t="shared" si="11"/>
        <v/>
      </c>
      <c r="AN92" s="5" t="str">
        <f t="shared" si="12"/>
        <v/>
      </c>
      <c r="AP92" s="5" t="str">
        <f t="shared" si="13"/>
        <v/>
      </c>
      <c r="AS92" s="5">
        <f t="shared" si="14"/>
        <v>10460.358</v>
      </c>
      <c r="AT92" s="11">
        <f t="shared" si="16"/>
        <v>0.24329988516108436</v>
      </c>
      <c r="AU92" s="5">
        <f t="shared" si="15"/>
        <v>243.29988516108435</v>
      </c>
    </row>
    <row r="93" spans="1:47" x14ac:dyDescent="0.3">
      <c r="A93" s="1" t="s">
        <v>211</v>
      </c>
      <c r="B93" s="1" t="s">
        <v>190</v>
      </c>
      <c r="C93" s="1" t="s">
        <v>191</v>
      </c>
      <c r="D93" s="1" t="s">
        <v>102</v>
      </c>
      <c r="E93" s="1" t="s">
        <v>68</v>
      </c>
      <c r="F93" s="1" t="s">
        <v>75</v>
      </c>
      <c r="G93" s="1" t="s">
        <v>53</v>
      </c>
      <c r="H93" s="1" t="s">
        <v>54</v>
      </c>
      <c r="I93" s="2">
        <v>19.356895504699999</v>
      </c>
      <c r="J93" s="2">
        <v>17.77</v>
      </c>
      <c r="K93" s="2">
        <f t="shared" si="9"/>
        <v>17.78</v>
      </c>
      <c r="L93" s="2">
        <f t="shared" si="10"/>
        <v>0</v>
      </c>
      <c r="N93" s="4">
        <v>3.6</v>
      </c>
      <c r="O93" s="5">
        <v>7866</v>
      </c>
      <c r="P93" s="6">
        <v>11.44</v>
      </c>
      <c r="Q93" s="5">
        <v>21478.6</v>
      </c>
      <c r="R93" s="7">
        <v>2.0699999999999998</v>
      </c>
      <c r="S93" s="5">
        <v>2176.0875000000001</v>
      </c>
      <c r="T93" s="8">
        <v>0.16</v>
      </c>
      <c r="U93" s="5">
        <v>50.46</v>
      </c>
      <c r="Z93" s="9">
        <v>0.17</v>
      </c>
      <c r="AA93" s="5">
        <v>21.445499999999999</v>
      </c>
      <c r="AB93" s="10">
        <v>0.34</v>
      </c>
      <c r="AC93" s="5">
        <v>38.60275</v>
      </c>
      <c r="AL93" s="5" t="str">
        <f t="shared" si="11"/>
        <v/>
      </c>
      <c r="AN93" s="5" t="str">
        <f t="shared" si="12"/>
        <v/>
      </c>
      <c r="AP93" s="5" t="str">
        <f t="shared" si="13"/>
        <v/>
      </c>
      <c r="AS93" s="5">
        <f t="shared" si="14"/>
        <v>31631.195749999999</v>
      </c>
      <c r="AT93" s="11">
        <f t="shared" si="16"/>
        <v>0.73571729509475481</v>
      </c>
      <c r="AU93" s="5">
        <f t="shared" si="15"/>
        <v>735.71729509475483</v>
      </c>
    </row>
    <row r="94" spans="1:47" x14ac:dyDescent="0.3">
      <c r="A94" s="1" t="s">
        <v>211</v>
      </c>
      <c r="B94" s="1" t="s">
        <v>190</v>
      </c>
      <c r="C94" s="1" t="s">
        <v>191</v>
      </c>
      <c r="D94" s="1" t="s">
        <v>102</v>
      </c>
      <c r="E94" s="1" t="s">
        <v>69</v>
      </c>
      <c r="F94" s="1" t="s">
        <v>75</v>
      </c>
      <c r="G94" s="1" t="s">
        <v>53</v>
      </c>
      <c r="H94" s="1" t="s">
        <v>54</v>
      </c>
      <c r="I94" s="2">
        <v>19.356895504699999</v>
      </c>
      <c r="J94" s="2">
        <v>0.88</v>
      </c>
      <c r="K94" s="2">
        <f t="shared" si="9"/>
        <v>0.88</v>
      </c>
      <c r="L94" s="2">
        <f t="shared" si="10"/>
        <v>0</v>
      </c>
      <c r="P94" s="6">
        <v>0.48</v>
      </c>
      <c r="Q94" s="5">
        <v>901.19999999999993</v>
      </c>
      <c r="R94" s="7">
        <v>0.4</v>
      </c>
      <c r="S94" s="5">
        <v>420.5</v>
      </c>
      <c r="AL94" s="5" t="str">
        <f t="shared" si="11"/>
        <v/>
      </c>
      <c r="AN94" s="5" t="str">
        <f t="shared" si="12"/>
        <v/>
      </c>
      <c r="AP94" s="5" t="str">
        <f t="shared" si="13"/>
        <v/>
      </c>
      <c r="AS94" s="5">
        <f t="shared" si="14"/>
        <v>1321.6999999999998</v>
      </c>
      <c r="AT94" s="11">
        <f t="shared" si="16"/>
        <v>3.0741725877585176E-2</v>
      </c>
      <c r="AU94" s="5">
        <f t="shared" si="15"/>
        <v>30.741725877585175</v>
      </c>
    </row>
    <row r="95" spans="1:47" x14ac:dyDescent="0.3">
      <c r="A95" s="1" t="s">
        <v>212</v>
      </c>
      <c r="B95" s="1" t="s">
        <v>213</v>
      </c>
      <c r="C95" s="1" t="s">
        <v>214</v>
      </c>
      <c r="D95" s="1" t="s">
        <v>102</v>
      </c>
      <c r="E95" s="1" t="s">
        <v>57</v>
      </c>
      <c r="F95" s="1" t="s">
        <v>75</v>
      </c>
      <c r="G95" s="1" t="s">
        <v>53</v>
      </c>
      <c r="H95" s="1" t="s">
        <v>54</v>
      </c>
      <c r="I95" s="2">
        <v>79.934144503200002</v>
      </c>
      <c r="J95" s="2">
        <v>39.75</v>
      </c>
      <c r="K95" s="2">
        <f t="shared" si="9"/>
        <v>1.57</v>
      </c>
      <c r="L95" s="2">
        <f t="shared" si="10"/>
        <v>0</v>
      </c>
      <c r="T95" s="8">
        <v>1.06</v>
      </c>
      <c r="U95" s="5">
        <v>468.01650000000012</v>
      </c>
      <c r="Z95" s="9">
        <v>0.24</v>
      </c>
      <c r="AA95" s="5">
        <v>42.386400000000002</v>
      </c>
      <c r="AB95" s="10">
        <v>0.27</v>
      </c>
      <c r="AC95" s="5">
        <v>42.917175</v>
      </c>
      <c r="AL95" s="5" t="str">
        <f t="shared" si="11"/>
        <v/>
      </c>
      <c r="AN95" s="5" t="str">
        <f t="shared" si="12"/>
        <v/>
      </c>
      <c r="AP95" s="5" t="str">
        <f t="shared" si="13"/>
        <v/>
      </c>
      <c r="AS95" s="5">
        <f t="shared" si="14"/>
        <v>553.32007500000009</v>
      </c>
      <c r="AT95" s="11">
        <f t="shared" si="16"/>
        <v>1.2869799552254577E-2</v>
      </c>
      <c r="AU95" s="5">
        <f t="shared" si="15"/>
        <v>12.869799552254577</v>
      </c>
    </row>
    <row r="96" spans="1:47" x14ac:dyDescent="0.3">
      <c r="A96" s="1" t="s">
        <v>212</v>
      </c>
      <c r="B96" s="1" t="s">
        <v>213</v>
      </c>
      <c r="C96" s="1" t="s">
        <v>214</v>
      </c>
      <c r="D96" s="1" t="s">
        <v>102</v>
      </c>
      <c r="E96" s="1" t="s">
        <v>70</v>
      </c>
      <c r="F96" s="1" t="s">
        <v>75</v>
      </c>
      <c r="G96" s="1" t="s">
        <v>53</v>
      </c>
      <c r="H96" s="1" t="s">
        <v>54</v>
      </c>
      <c r="I96" s="2">
        <v>79.934144503200002</v>
      </c>
      <c r="J96" s="2">
        <v>39.229999999999997</v>
      </c>
      <c r="K96" s="2">
        <f t="shared" si="9"/>
        <v>28.049999999999997</v>
      </c>
      <c r="L96" s="2">
        <f t="shared" si="10"/>
        <v>5.77</v>
      </c>
      <c r="M96" s="3">
        <v>5.77</v>
      </c>
      <c r="P96" s="6">
        <v>11.27</v>
      </c>
      <c r="Q96" s="5">
        <v>29623.195</v>
      </c>
      <c r="R96" s="7">
        <v>9.59</v>
      </c>
      <c r="S96" s="5">
        <v>14114.0825</v>
      </c>
      <c r="T96" s="8">
        <v>6.33</v>
      </c>
      <c r="U96" s="5">
        <v>2794.8532500000001</v>
      </c>
      <c r="Z96" s="9">
        <v>0.84</v>
      </c>
      <c r="AA96" s="5">
        <v>148.35239999999999</v>
      </c>
      <c r="AB96" s="10">
        <v>0.02</v>
      </c>
      <c r="AC96" s="5">
        <v>3.1790500000000002</v>
      </c>
      <c r="AL96" s="5" t="str">
        <f t="shared" si="11"/>
        <v/>
      </c>
      <c r="AN96" s="5" t="str">
        <f t="shared" si="12"/>
        <v/>
      </c>
      <c r="AP96" s="5" t="str">
        <f t="shared" si="13"/>
        <v/>
      </c>
      <c r="AS96" s="5">
        <f t="shared" si="14"/>
        <v>46683.662199999999</v>
      </c>
      <c r="AT96" s="11">
        <f t="shared" si="16"/>
        <v>1.0858260923917569</v>
      </c>
      <c r="AU96" s="5">
        <f t="shared" si="15"/>
        <v>1085.8260923917569</v>
      </c>
    </row>
    <row r="97" spans="1:47" x14ac:dyDescent="0.3">
      <c r="A97" s="1" t="s">
        <v>215</v>
      </c>
      <c r="B97" s="1" t="s">
        <v>216</v>
      </c>
      <c r="C97" s="1" t="s">
        <v>210</v>
      </c>
      <c r="D97" s="1" t="s">
        <v>84</v>
      </c>
      <c r="E97" s="1" t="s">
        <v>59</v>
      </c>
      <c r="F97" s="1" t="s">
        <v>75</v>
      </c>
      <c r="G97" s="1" t="s">
        <v>53</v>
      </c>
      <c r="H97" s="1" t="s">
        <v>54</v>
      </c>
      <c r="I97" s="2">
        <v>80.435100787600007</v>
      </c>
      <c r="J97" s="2">
        <v>37.299999999999997</v>
      </c>
      <c r="K97" s="2">
        <f t="shared" si="9"/>
        <v>21.299999999999997</v>
      </c>
      <c r="L97" s="2">
        <f t="shared" si="10"/>
        <v>0</v>
      </c>
      <c r="P97" s="6">
        <v>0.04</v>
      </c>
      <c r="Q97" s="5">
        <v>105.14</v>
      </c>
      <c r="R97" s="7">
        <v>15.69</v>
      </c>
      <c r="S97" s="5">
        <v>23091.7575</v>
      </c>
      <c r="T97" s="8">
        <v>5.57</v>
      </c>
      <c r="U97" s="5">
        <v>2459.2942499999999</v>
      </c>
      <c r="AL97" s="5" t="str">
        <f t="shared" si="11"/>
        <v/>
      </c>
      <c r="AN97" s="5" t="str">
        <f t="shared" si="12"/>
        <v/>
      </c>
      <c r="AP97" s="5" t="str">
        <f t="shared" si="13"/>
        <v/>
      </c>
      <c r="AS97" s="5">
        <f t="shared" si="14"/>
        <v>25656.191749999998</v>
      </c>
      <c r="AT97" s="11">
        <f t="shared" si="16"/>
        <v>0.59674329563536532</v>
      </c>
      <c r="AU97" s="5">
        <f t="shared" si="15"/>
        <v>596.74329563536537</v>
      </c>
    </row>
    <row r="98" spans="1:47" x14ac:dyDescent="0.3">
      <c r="A98" s="1" t="s">
        <v>215</v>
      </c>
      <c r="B98" s="1" t="s">
        <v>216</v>
      </c>
      <c r="C98" s="1" t="s">
        <v>210</v>
      </c>
      <c r="D98" s="1" t="s">
        <v>84</v>
      </c>
      <c r="E98" s="1" t="s">
        <v>51</v>
      </c>
      <c r="F98" s="1" t="s">
        <v>75</v>
      </c>
      <c r="G98" s="1" t="s">
        <v>53</v>
      </c>
      <c r="H98" s="1" t="s">
        <v>54</v>
      </c>
      <c r="I98" s="2">
        <v>80.435100787600007</v>
      </c>
      <c r="J98" s="2">
        <v>38.24</v>
      </c>
      <c r="K98" s="2">
        <f t="shared" si="9"/>
        <v>0.13</v>
      </c>
      <c r="L98" s="2">
        <f t="shared" si="10"/>
        <v>0</v>
      </c>
      <c r="T98" s="8">
        <v>0.13</v>
      </c>
      <c r="U98" s="5">
        <v>57.398249999999997</v>
      </c>
      <c r="AL98" s="5" t="str">
        <f t="shared" si="11"/>
        <v/>
      </c>
      <c r="AN98" s="5" t="str">
        <f t="shared" si="12"/>
        <v/>
      </c>
      <c r="AP98" s="5" t="str">
        <f t="shared" si="13"/>
        <v/>
      </c>
      <c r="AS98" s="5">
        <f t="shared" si="14"/>
        <v>57.398249999999997</v>
      </c>
      <c r="AT98" s="11">
        <f t="shared" si="16"/>
        <v>1.3350391672490758E-3</v>
      </c>
      <c r="AU98" s="5">
        <f t="shared" si="15"/>
        <v>1.3350391672490758</v>
      </c>
    </row>
    <row r="99" spans="1:47" x14ac:dyDescent="0.3">
      <c r="A99" s="1" t="s">
        <v>217</v>
      </c>
      <c r="B99" s="1" t="s">
        <v>218</v>
      </c>
      <c r="C99" s="1" t="s">
        <v>219</v>
      </c>
      <c r="D99" s="1" t="s">
        <v>220</v>
      </c>
      <c r="E99" s="1" t="s">
        <v>60</v>
      </c>
      <c r="F99" s="1" t="s">
        <v>61</v>
      </c>
      <c r="G99" s="1" t="s">
        <v>53</v>
      </c>
      <c r="H99" s="1" t="s">
        <v>54</v>
      </c>
      <c r="I99" s="2">
        <v>38.020933831299999</v>
      </c>
      <c r="J99" s="2">
        <v>34.93</v>
      </c>
      <c r="K99" s="2">
        <f t="shared" ref="K99:K159" si="17">SUM(N99,P99,R99,T99,V99,X99,Z99,AB99,AE99,AG99,AI99)</f>
        <v>31.740000000000002</v>
      </c>
      <c r="L99" s="2">
        <f t="shared" ref="L99:L159" si="18">SUM(M99,AD99,AK99,AM99,AO99,AQ99,AR99)</f>
        <v>3.19</v>
      </c>
      <c r="M99" s="3">
        <v>3.19</v>
      </c>
      <c r="N99" s="4">
        <v>11.21</v>
      </c>
      <c r="O99" s="5">
        <v>24493.85</v>
      </c>
      <c r="P99" s="6">
        <v>16.93</v>
      </c>
      <c r="Q99" s="5">
        <v>31786.075000000001</v>
      </c>
      <c r="R99" s="7">
        <v>3.19</v>
      </c>
      <c r="S99" s="5">
        <v>3353.4875000000002</v>
      </c>
      <c r="T99" s="8">
        <v>0.41</v>
      </c>
      <c r="U99" s="5">
        <v>129.30375000000001</v>
      </c>
      <c r="AL99" s="5" t="str">
        <f t="shared" ref="AL99:AL130" si="19">IF(AK99&gt;0,AK99*$AL$1,"")</f>
        <v/>
      </c>
      <c r="AN99" s="5" t="str">
        <f t="shared" ref="AN99:AN130" si="20">IF(AM99&gt;0,AM99*$AN$1,"")</f>
        <v/>
      </c>
      <c r="AP99" s="5" t="str">
        <f t="shared" ref="AP99:AP130" si="21">IF(AO99&gt;0,AO99*$AP$1,"")</f>
        <v/>
      </c>
      <c r="AS99" s="5">
        <f t="shared" ref="AS99:AS159" si="22">SUM(O99,Q99,S99,U99,W99,Y99,AA99,AC99,AF99,AH99,AJ99)</f>
        <v>59762.716250000005</v>
      </c>
      <c r="AT99" s="11">
        <f t="shared" ref="AT99:AT130" si="23">(AS99/$AS$183)*100</f>
        <v>1.3900348344233984</v>
      </c>
      <c r="AU99" s="5">
        <f t="shared" ref="AU99:AU130" si="24">(AT99/100)*$AU$1</f>
        <v>1390.0348344233983</v>
      </c>
    </row>
    <row r="100" spans="1:47" x14ac:dyDescent="0.3">
      <c r="A100" s="1" t="s">
        <v>221</v>
      </c>
      <c r="B100" s="1" t="s">
        <v>204</v>
      </c>
      <c r="C100" s="1" t="s">
        <v>205</v>
      </c>
      <c r="D100" s="1" t="s">
        <v>84</v>
      </c>
      <c r="E100" s="1" t="s">
        <v>62</v>
      </c>
      <c r="F100" s="1" t="s">
        <v>61</v>
      </c>
      <c r="G100" s="1" t="s">
        <v>53</v>
      </c>
      <c r="H100" s="1" t="s">
        <v>54</v>
      </c>
      <c r="I100" s="2">
        <v>282.03997289599999</v>
      </c>
      <c r="J100" s="2">
        <v>38.25</v>
      </c>
      <c r="K100" s="2">
        <f t="shared" si="17"/>
        <v>34.620000000000005</v>
      </c>
      <c r="L100" s="2">
        <f t="shared" si="18"/>
        <v>0</v>
      </c>
      <c r="R100" s="7">
        <v>28.89</v>
      </c>
      <c r="S100" s="5">
        <v>42518.857499999998</v>
      </c>
      <c r="T100" s="8">
        <v>5.73</v>
      </c>
      <c r="U100" s="5">
        <v>2529.9382500000011</v>
      </c>
      <c r="AL100" s="5" t="str">
        <f t="shared" si="19"/>
        <v/>
      </c>
      <c r="AN100" s="5" t="str">
        <f t="shared" si="20"/>
        <v/>
      </c>
      <c r="AP100" s="5" t="str">
        <f t="shared" si="21"/>
        <v/>
      </c>
      <c r="AS100" s="5">
        <f t="shared" si="22"/>
        <v>45048.795749999997</v>
      </c>
      <c r="AT100" s="11">
        <f t="shared" si="23"/>
        <v>1.0478003556494091</v>
      </c>
      <c r="AU100" s="5">
        <f t="shared" si="24"/>
        <v>1047.8003556494091</v>
      </c>
    </row>
    <row r="101" spans="1:47" x14ac:dyDescent="0.3">
      <c r="A101" s="1" t="s">
        <v>221</v>
      </c>
      <c r="B101" s="1" t="s">
        <v>204</v>
      </c>
      <c r="C101" s="1" t="s">
        <v>205</v>
      </c>
      <c r="D101" s="1" t="s">
        <v>84</v>
      </c>
      <c r="E101" s="1" t="s">
        <v>64</v>
      </c>
      <c r="F101" s="1" t="s">
        <v>61</v>
      </c>
      <c r="G101" s="1" t="s">
        <v>53</v>
      </c>
      <c r="H101" s="1" t="s">
        <v>54</v>
      </c>
      <c r="I101" s="2">
        <v>282.03997289599999</v>
      </c>
      <c r="J101" s="2">
        <v>40.25</v>
      </c>
      <c r="K101" s="2">
        <f t="shared" si="17"/>
        <v>40</v>
      </c>
      <c r="L101" s="2">
        <f t="shared" si="18"/>
        <v>0</v>
      </c>
      <c r="R101" s="7">
        <v>39.57</v>
      </c>
      <c r="S101" s="5">
        <v>47606.907500000001</v>
      </c>
      <c r="Z101" s="9">
        <v>0.15</v>
      </c>
      <c r="AA101" s="5">
        <v>18.922499999999999</v>
      </c>
      <c r="AB101" s="10">
        <v>0.28000000000000003</v>
      </c>
      <c r="AC101" s="5">
        <v>31.790500000000002</v>
      </c>
      <c r="AL101" s="5" t="str">
        <f t="shared" si="19"/>
        <v/>
      </c>
      <c r="AN101" s="5" t="str">
        <f t="shared" si="20"/>
        <v/>
      </c>
      <c r="AP101" s="5" t="str">
        <f t="shared" si="21"/>
        <v/>
      </c>
      <c r="AS101" s="5">
        <f t="shared" si="22"/>
        <v>47657.620500000005</v>
      </c>
      <c r="AT101" s="11">
        <f t="shared" si="23"/>
        <v>1.1084796136710178</v>
      </c>
      <c r="AU101" s="5">
        <f t="shared" si="24"/>
        <v>1108.4796136710177</v>
      </c>
    </row>
    <row r="102" spans="1:47" x14ac:dyDescent="0.3">
      <c r="A102" s="1" t="s">
        <v>221</v>
      </c>
      <c r="B102" s="1" t="s">
        <v>204</v>
      </c>
      <c r="C102" s="1" t="s">
        <v>205</v>
      </c>
      <c r="D102" s="1" t="s">
        <v>84</v>
      </c>
      <c r="E102" s="1" t="s">
        <v>65</v>
      </c>
      <c r="F102" s="1" t="s">
        <v>61</v>
      </c>
      <c r="G102" s="1" t="s">
        <v>53</v>
      </c>
      <c r="H102" s="1" t="s">
        <v>54</v>
      </c>
      <c r="I102" s="2">
        <v>282.03997289599999</v>
      </c>
      <c r="J102" s="2">
        <v>40.31</v>
      </c>
      <c r="K102" s="2">
        <f t="shared" si="17"/>
        <v>38.72</v>
      </c>
      <c r="L102" s="2">
        <f t="shared" si="18"/>
        <v>0</v>
      </c>
      <c r="R102" s="7">
        <v>36.93</v>
      </c>
      <c r="S102" s="5">
        <v>52211.3825</v>
      </c>
      <c r="T102" s="8">
        <v>1.79</v>
      </c>
      <c r="U102" s="5">
        <v>763.83825000000013</v>
      </c>
      <c r="AL102" s="5" t="str">
        <f t="shared" si="19"/>
        <v/>
      </c>
      <c r="AN102" s="5" t="str">
        <f t="shared" si="20"/>
        <v/>
      </c>
      <c r="AP102" s="5" t="str">
        <f t="shared" si="21"/>
        <v/>
      </c>
      <c r="AS102" s="5">
        <f t="shared" si="22"/>
        <v>52975.22075</v>
      </c>
      <c r="AT102" s="11">
        <f t="shared" si="23"/>
        <v>1.2321629073171387</v>
      </c>
      <c r="AU102" s="5">
        <f t="shared" si="24"/>
        <v>1232.1629073171389</v>
      </c>
    </row>
    <row r="103" spans="1:47" x14ac:dyDescent="0.3">
      <c r="A103" s="1" t="s">
        <v>221</v>
      </c>
      <c r="B103" s="1" t="s">
        <v>204</v>
      </c>
      <c r="C103" s="1" t="s">
        <v>205</v>
      </c>
      <c r="D103" s="1" t="s">
        <v>84</v>
      </c>
      <c r="E103" s="1" t="s">
        <v>66</v>
      </c>
      <c r="F103" s="1" t="s">
        <v>61</v>
      </c>
      <c r="G103" s="1" t="s">
        <v>53</v>
      </c>
      <c r="H103" s="1" t="s">
        <v>54</v>
      </c>
      <c r="I103" s="2">
        <v>282.03997289599999</v>
      </c>
      <c r="J103" s="2">
        <v>39.4</v>
      </c>
      <c r="K103" s="2">
        <f t="shared" si="17"/>
        <v>18.02</v>
      </c>
      <c r="L103" s="2">
        <f t="shared" si="18"/>
        <v>0</v>
      </c>
      <c r="R103" s="7">
        <v>13.64</v>
      </c>
      <c r="S103" s="5">
        <v>20074.669999999998</v>
      </c>
      <c r="T103" s="8">
        <v>4.38</v>
      </c>
      <c r="U103" s="5">
        <v>1933.8795</v>
      </c>
      <c r="AL103" s="5" t="str">
        <f t="shared" si="19"/>
        <v/>
      </c>
      <c r="AN103" s="5" t="str">
        <f t="shared" si="20"/>
        <v/>
      </c>
      <c r="AP103" s="5" t="str">
        <f t="shared" si="21"/>
        <v/>
      </c>
      <c r="AS103" s="5">
        <f t="shared" si="22"/>
        <v>22008.549499999997</v>
      </c>
      <c r="AT103" s="11">
        <f t="shared" si="23"/>
        <v>0.51190194120622257</v>
      </c>
      <c r="AU103" s="5">
        <f t="shared" si="24"/>
        <v>511.90194120622255</v>
      </c>
    </row>
    <row r="104" spans="1:47" x14ac:dyDescent="0.3">
      <c r="A104" s="1" t="s">
        <v>221</v>
      </c>
      <c r="B104" s="1" t="s">
        <v>204</v>
      </c>
      <c r="C104" s="1" t="s">
        <v>205</v>
      </c>
      <c r="D104" s="1" t="s">
        <v>84</v>
      </c>
      <c r="E104" s="1" t="s">
        <v>67</v>
      </c>
      <c r="F104" s="1" t="s">
        <v>61</v>
      </c>
      <c r="G104" s="1" t="s">
        <v>53</v>
      </c>
      <c r="H104" s="1" t="s">
        <v>54</v>
      </c>
      <c r="I104" s="2">
        <v>282.03997289599999</v>
      </c>
      <c r="J104" s="2">
        <v>40.24</v>
      </c>
      <c r="K104" s="2">
        <f t="shared" si="17"/>
        <v>40</v>
      </c>
      <c r="L104" s="2">
        <f t="shared" si="18"/>
        <v>0</v>
      </c>
      <c r="P104" s="6">
        <v>3.5</v>
      </c>
      <c r="Q104" s="5">
        <v>6571.25</v>
      </c>
      <c r="R104" s="7">
        <v>20.95</v>
      </c>
      <c r="S104" s="5">
        <v>22023.6875</v>
      </c>
      <c r="T104" s="8">
        <v>7.0000000000000007E-2</v>
      </c>
      <c r="U104" s="5">
        <v>22.076250000000002</v>
      </c>
      <c r="Z104" s="9">
        <v>11.33</v>
      </c>
      <c r="AA104" s="5">
        <v>1429.2795000000001</v>
      </c>
      <c r="AB104" s="10">
        <v>4.1500000000000004</v>
      </c>
      <c r="AC104" s="5">
        <v>471.18062500000002</v>
      </c>
      <c r="AL104" s="5" t="str">
        <f t="shared" si="19"/>
        <v/>
      </c>
      <c r="AN104" s="5" t="str">
        <f t="shared" si="20"/>
        <v/>
      </c>
      <c r="AP104" s="5" t="str">
        <f t="shared" si="21"/>
        <v/>
      </c>
      <c r="AS104" s="5">
        <f t="shared" si="22"/>
        <v>30517.473875</v>
      </c>
      <c r="AT104" s="11">
        <f t="shared" si="23"/>
        <v>0.70981298051117292</v>
      </c>
      <c r="AU104" s="5">
        <f t="shared" si="24"/>
        <v>709.8129805111729</v>
      </c>
    </row>
    <row r="105" spans="1:47" x14ac:dyDescent="0.3">
      <c r="A105" s="1" t="s">
        <v>221</v>
      </c>
      <c r="B105" s="1" t="s">
        <v>204</v>
      </c>
      <c r="C105" s="1" t="s">
        <v>205</v>
      </c>
      <c r="D105" s="1" t="s">
        <v>84</v>
      </c>
      <c r="E105" s="1" t="s">
        <v>68</v>
      </c>
      <c r="F105" s="1" t="s">
        <v>61</v>
      </c>
      <c r="G105" s="1" t="s">
        <v>53</v>
      </c>
      <c r="H105" s="1" t="s">
        <v>54</v>
      </c>
      <c r="I105" s="2">
        <v>282.03997289599999</v>
      </c>
      <c r="J105" s="2">
        <v>40.28</v>
      </c>
      <c r="K105" s="2">
        <f t="shared" si="17"/>
        <v>21.77</v>
      </c>
      <c r="L105" s="2">
        <f t="shared" si="18"/>
        <v>0</v>
      </c>
      <c r="P105" s="6">
        <v>1.87</v>
      </c>
      <c r="Q105" s="5">
        <v>3510.9250000000002</v>
      </c>
      <c r="R105" s="7">
        <v>6.34</v>
      </c>
      <c r="S105" s="5">
        <v>6742.7174999999997</v>
      </c>
      <c r="T105" s="8">
        <v>11.52</v>
      </c>
      <c r="U105" s="5">
        <v>3715.1174999999998</v>
      </c>
      <c r="AB105" s="10">
        <v>2.04</v>
      </c>
      <c r="AC105" s="5">
        <v>260.45502499999998</v>
      </c>
      <c r="AL105" s="5" t="str">
        <f t="shared" si="19"/>
        <v/>
      </c>
      <c r="AN105" s="5" t="str">
        <f t="shared" si="20"/>
        <v/>
      </c>
      <c r="AP105" s="5" t="str">
        <f t="shared" si="21"/>
        <v/>
      </c>
      <c r="AS105" s="5">
        <f t="shared" si="22"/>
        <v>14229.215025</v>
      </c>
      <c r="AT105" s="11">
        <f t="shared" si="23"/>
        <v>0.33096060206685812</v>
      </c>
      <c r="AU105" s="5">
        <f t="shared" si="24"/>
        <v>330.96060206685809</v>
      </c>
    </row>
    <row r="106" spans="1:47" x14ac:dyDescent="0.3">
      <c r="A106" s="1" t="s">
        <v>221</v>
      </c>
      <c r="B106" s="1" t="s">
        <v>204</v>
      </c>
      <c r="C106" s="1" t="s">
        <v>205</v>
      </c>
      <c r="D106" s="1" t="s">
        <v>84</v>
      </c>
      <c r="E106" s="1" t="s">
        <v>69</v>
      </c>
      <c r="F106" s="1" t="s">
        <v>61</v>
      </c>
      <c r="G106" s="1" t="s">
        <v>53</v>
      </c>
      <c r="H106" s="1" t="s">
        <v>54</v>
      </c>
      <c r="I106" s="2">
        <v>282.03997289599999</v>
      </c>
      <c r="J106" s="2">
        <v>40.32</v>
      </c>
      <c r="K106" s="2">
        <f t="shared" si="17"/>
        <v>10.3</v>
      </c>
      <c r="L106" s="2">
        <f t="shared" si="18"/>
        <v>0</v>
      </c>
      <c r="R106" s="7">
        <v>4.97</v>
      </c>
      <c r="S106" s="5">
        <v>5607.3675000000003</v>
      </c>
      <c r="T106" s="8">
        <v>5.33</v>
      </c>
      <c r="U106" s="5">
        <v>2203.20975</v>
      </c>
      <c r="AL106" s="5" t="str">
        <f t="shared" si="19"/>
        <v/>
      </c>
      <c r="AN106" s="5" t="str">
        <f t="shared" si="20"/>
        <v/>
      </c>
      <c r="AP106" s="5" t="str">
        <f t="shared" si="21"/>
        <v/>
      </c>
      <c r="AS106" s="5">
        <f t="shared" si="22"/>
        <v>7810.5772500000003</v>
      </c>
      <c r="AT106" s="11">
        <f t="shared" si="23"/>
        <v>0.18166802206643196</v>
      </c>
      <c r="AU106" s="5">
        <f t="shared" si="24"/>
        <v>181.66802206643194</v>
      </c>
    </row>
    <row r="107" spans="1:47" x14ac:dyDescent="0.3">
      <c r="A107" s="1" t="s">
        <v>222</v>
      </c>
      <c r="B107" s="1" t="s">
        <v>223</v>
      </c>
      <c r="C107" s="1" t="s">
        <v>224</v>
      </c>
      <c r="D107" s="1" t="s">
        <v>102</v>
      </c>
      <c r="E107" s="1" t="s">
        <v>72</v>
      </c>
      <c r="F107" s="1" t="s">
        <v>61</v>
      </c>
      <c r="G107" s="1" t="s">
        <v>53</v>
      </c>
      <c r="H107" s="1" t="s">
        <v>54</v>
      </c>
      <c r="I107" s="2">
        <v>161.532316662</v>
      </c>
      <c r="J107" s="2">
        <v>40.36</v>
      </c>
      <c r="K107" s="2">
        <f t="shared" si="17"/>
        <v>0.54</v>
      </c>
      <c r="L107" s="2">
        <f t="shared" si="18"/>
        <v>0</v>
      </c>
      <c r="R107" s="7">
        <v>0.54</v>
      </c>
      <c r="S107" s="5">
        <v>794.745</v>
      </c>
      <c r="AL107" s="5" t="str">
        <f t="shared" si="19"/>
        <v/>
      </c>
      <c r="AN107" s="5" t="str">
        <f t="shared" si="20"/>
        <v/>
      </c>
      <c r="AP107" s="5" t="str">
        <f t="shared" si="21"/>
        <v/>
      </c>
      <c r="AS107" s="5">
        <f t="shared" si="22"/>
        <v>794.745</v>
      </c>
      <c r="AT107" s="11">
        <f t="shared" si="23"/>
        <v>1.8485157700371818E-2</v>
      </c>
      <c r="AU107" s="5">
        <f t="shared" si="24"/>
        <v>18.485157700371818</v>
      </c>
    </row>
    <row r="108" spans="1:47" x14ac:dyDescent="0.3">
      <c r="A108" s="1" t="s">
        <v>225</v>
      </c>
      <c r="B108" s="1" t="s">
        <v>226</v>
      </c>
      <c r="C108" s="1" t="s">
        <v>227</v>
      </c>
      <c r="D108" s="1" t="s">
        <v>220</v>
      </c>
      <c r="E108" s="1" t="s">
        <v>57</v>
      </c>
      <c r="F108" s="1" t="s">
        <v>61</v>
      </c>
      <c r="G108" s="1" t="s">
        <v>53</v>
      </c>
      <c r="H108" s="1" t="s">
        <v>54</v>
      </c>
      <c r="I108" s="2">
        <v>161.51256173600001</v>
      </c>
      <c r="J108" s="2">
        <v>40.369999999999997</v>
      </c>
      <c r="K108" s="2">
        <f t="shared" si="17"/>
        <v>0.1</v>
      </c>
      <c r="L108" s="2">
        <f t="shared" si="18"/>
        <v>0</v>
      </c>
      <c r="R108" s="7">
        <v>0.05</v>
      </c>
      <c r="S108" s="5">
        <v>73.587500000000006</v>
      </c>
      <c r="T108" s="8">
        <v>0.05</v>
      </c>
      <c r="U108" s="5">
        <v>22.076250000000002</v>
      </c>
      <c r="AL108" s="5" t="str">
        <f t="shared" si="19"/>
        <v/>
      </c>
      <c r="AN108" s="5" t="str">
        <f t="shared" si="20"/>
        <v/>
      </c>
      <c r="AP108" s="5" t="str">
        <f t="shared" si="21"/>
        <v/>
      </c>
      <c r="AS108" s="5">
        <f t="shared" si="22"/>
        <v>95.663750000000007</v>
      </c>
      <c r="AT108" s="11">
        <f t="shared" si="23"/>
        <v>2.2250652787484597E-3</v>
      </c>
      <c r="AU108" s="5">
        <f t="shared" si="24"/>
        <v>2.2250652787484597</v>
      </c>
    </row>
    <row r="109" spans="1:47" x14ac:dyDescent="0.3">
      <c r="A109" s="1" t="s">
        <v>225</v>
      </c>
      <c r="B109" s="1" t="s">
        <v>226</v>
      </c>
      <c r="C109" s="1" t="s">
        <v>227</v>
      </c>
      <c r="D109" s="1" t="s">
        <v>220</v>
      </c>
      <c r="E109" s="1" t="s">
        <v>70</v>
      </c>
      <c r="F109" s="1" t="s">
        <v>61</v>
      </c>
      <c r="G109" s="1" t="s">
        <v>53</v>
      </c>
      <c r="H109" s="1" t="s">
        <v>54</v>
      </c>
      <c r="I109" s="2">
        <v>161.51256173600001</v>
      </c>
      <c r="J109" s="2">
        <v>39.36</v>
      </c>
      <c r="K109" s="2">
        <f t="shared" si="17"/>
        <v>1.77</v>
      </c>
      <c r="L109" s="2">
        <f t="shared" si="18"/>
        <v>0</v>
      </c>
      <c r="Z109" s="9">
        <v>0.8</v>
      </c>
      <c r="AA109" s="5">
        <v>121.104</v>
      </c>
      <c r="AB109" s="10">
        <v>0.97</v>
      </c>
      <c r="AC109" s="5">
        <v>132.15764999999999</v>
      </c>
      <c r="AL109" s="5" t="str">
        <f t="shared" si="19"/>
        <v/>
      </c>
      <c r="AN109" s="5" t="str">
        <f t="shared" si="20"/>
        <v/>
      </c>
      <c r="AP109" s="5" t="str">
        <f t="shared" si="21"/>
        <v/>
      </c>
      <c r="AS109" s="5">
        <f t="shared" si="22"/>
        <v>253.26164999999997</v>
      </c>
      <c r="AT109" s="11">
        <f t="shared" si="23"/>
        <v>5.8906712715479457E-3</v>
      </c>
      <c r="AU109" s="5">
        <f t="shared" si="24"/>
        <v>5.8906712715479452</v>
      </c>
    </row>
    <row r="110" spans="1:47" x14ac:dyDescent="0.3">
      <c r="A110" s="1" t="s">
        <v>228</v>
      </c>
      <c r="B110" s="1" t="s">
        <v>229</v>
      </c>
      <c r="C110" s="1" t="s">
        <v>230</v>
      </c>
      <c r="D110" s="1" t="s">
        <v>102</v>
      </c>
      <c r="E110" s="1" t="s">
        <v>60</v>
      </c>
      <c r="F110" s="1" t="s">
        <v>63</v>
      </c>
      <c r="G110" s="1" t="s">
        <v>53</v>
      </c>
      <c r="H110" s="1" t="s">
        <v>54</v>
      </c>
      <c r="I110" s="2">
        <v>0.224097313135</v>
      </c>
      <c r="J110" s="2">
        <v>0.08</v>
      </c>
      <c r="K110" s="2">
        <f t="shared" si="17"/>
        <v>0.08</v>
      </c>
      <c r="L110" s="2">
        <f t="shared" si="18"/>
        <v>0</v>
      </c>
      <c r="R110" s="7">
        <v>0.08</v>
      </c>
      <c r="S110" s="5">
        <v>84.100000000000009</v>
      </c>
      <c r="AL110" s="5" t="str">
        <f t="shared" si="19"/>
        <v/>
      </c>
      <c r="AN110" s="5" t="str">
        <f t="shared" si="20"/>
        <v/>
      </c>
      <c r="AP110" s="5" t="str">
        <f t="shared" si="21"/>
        <v/>
      </c>
      <c r="AS110" s="5">
        <f t="shared" si="22"/>
        <v>84.100000000000009</v>
      </c>
      <c r="AT110" s="11">
        <f t="shared" si="23"/>
        <v>1.9561013439546903E-3</v>
      </c>
      <c r="AU110" s="5">
        <f t="shared" si="24"/>
        <v>1.9561013439546904</v>
      </c>
    </row>
    <row r="111" spans="1:47" x14ac:dyDescent="0.3">
      <c r="A111" s="1" t="s">
        <v>231</v>
      </c>
      <c r="B111" s="1" t="s">
        <v>183</v>
      </c>
      <c r="C111" s="1" t="s">
        <v>150</v>
      </c>
      <c r="D111" s="1" t="s">
        <v>102</v>
      </c>
      <c r="E111" s="1" t="s">
        <v>60</v>
      </c>
      <c r="F111" s="1" t="s">
        <v>63</v>
      </c>
      <c r="G111" s="1" t="s">
        <v>53</v>
      </c>
      <c r="H111" s="1" t="s">
        <v>54</v>
      </c>
      <c r="I111" s="2">
        <v>14.317318984</v>
      </c>
      <c r="J111" s="2">
        <v>12.39</v>
      </c>
      <c r="K111" s="2">
        <f t="shared" si="17"/>
        <v>12.19</v>
      </c>
      <c r="L111" s="2">
        <f t="shared" si="18"/>
        <v>0.2</v>
      </c>
      <c r="N111" s="4">
        <v>4.8099999999999996</v>
      </c>
      <c r="O111" s="5">
        <v>10509.85</v>
      </c>
      <c r="P111" s="6">
        <v>7.36</v>
      </c>
      <c r="Q111" s="5">
        <v>13818.4</v>
      </c>
      <c r="R111" s="7">
        <v>0.02</v>
      </c>
      <c r="S111" s="5">
        <v>21.024999999999999</v>
      </c>
      <c r="AL111" s="5" t="str">
        <f t="shared" si="19"/>
        <v/>
      </c>
      <c r="AM111" s="3">
        <v>0.16</v>
      </c>
      <c r="AN111" s="5">
        <f t="shared" si="20"/>
        <v>1080.32</v>
      </c>
      <c r="AP111" s="5" t="str">
        <f t="shared" si="21"/>
        <v/>
      </c>
      <c r="AQ111" s="2">
        <v>0.04</v>
      </c>
      <c r="AS111" s="5">
        <f t="shared" si="22"/>
        <v>24349.275000000001</v>
      </c>
      <c r="AT111" s="11">
        <f t="shared" si="23"/>
        <v>0.56634541678742367</v>
      </c>
      <c r="AU111" s="5">
        <f t="shared" si="24"/>
        <v>566.34541678742369</v>
      </c>
    </row>
    <row r="112" spans="1:47" x14ac:dyDescent="0.3">
      <c r="A112" s="1" t="s">
        <v>232</v>
      </c>
      <c r="B112" s="1" t="s">
        <v>233</v>
      </c>
      <c r="C112" s="1" t="s">
        <v>234</v>
      </c>
      <c r="D112" s="1" t="s">
        <v>102</v>
      </c>
      <c r="E112" s="1" t="s">
        <v>60</v>
      </c>
      <c r="F112" s="1" t="s">
        <v>63</v>
      </c>
      <c r="G112" s="1" t="s">
        <v>53</v>
      </c>
      <c r="H112" s="1" t="s">
        <v>54</v>
      </c>
      <c r="I112" s="2">
        <v>4.5536988374399998</v>
      </c>
      <c r="J112" s="2">
        <v>4.4800000000000004</v>
      </c>
      <c r="K112" s="2">
        <f t="shared" si="17"/>
        <v>2.7399999999999998</v>
      </c>
      <c r="L112" s="2">
        <f t="shared" si="18"/>
        <v>1.73</v>
      </c>
      <c r="M112" s="3">
        <v>1.69</v>
      </c>
      <c r="X112" s="2">
        <v>0.3</v>
      </c>
      <c r="Y112" s="5">
        <v>94.612499999999997</v>
      </c>
      <c r="AB112" s="10">
        <v>2.44</v>
      </c>
      <c r="AC112" s="5">
        <v>277.03149999999999</v>
      </c>
      <c r="AK112" s="3">
        <v>0.01</v>
      </c>
      <c r="AL112" s="5">
        <f t="shared" si="19"/>
        <v>40.512</v>
      </c>
      <c r="AN112" s="5" t="str">
        <f t="shared" si="20"/>
        <v/>
      </c>
      <c r="AO112" s="2">
        <v>0.02</v>
      </c>
      <c r="AP112" s="5">
        <f t="shared" si="21"/>
        <v>0.02</v>
      </c>
      <c r="AQ112" s="2">
        <v>0.01</v>
      </c>
      <c r="AS112" s="5">
        <f t="shared" si="22"/>
        <v>371.64400000000001</v>
      </c>
      <c r="AT112" s="11">
        <f t="shared" si="23"/>
        <v>8.644153720246097E-3</v>
      </c>
      <c r="AU112" s="5">
        <f t="shared" si="24"/>
        <v>8.6441537202460985</v>
      </c>
    </row>
    <row r="113" spans="1:47" x14ac:dyDescent="0.3">
      <c r="A113" s="1" t="s">
        <v>232</v>
      </c>
      <c r="B113" s="1" t="s">
        <v>233</v>
      </c>
      <c r="C113" s="1" t="s">
        <v>234</v>
      </c>
      <c r="D113" s="1" t="s">
        <v>102</v>
      </c>
      <c r="E113" s="1" t="s">
        <v>68</v>
      </c>
      <c r="F113" s="1" t="s">
        <v>63</v>
      </c>
      <c r="G113" s="1" t="s">
        <v>53</v>
      </c>
      <c r="H113" s="1" t="s">
        <v>54</v>
      </c>
      <c r="I113" s="2">
        <v>4.5536988374399998</v>
      </c>
      <c r="J113" s="2">
        <v>0.08</v>
      </c>
      <c r="K113" s="2">
        <f t="shared" si="17"/>
        <v>0.08</v>
      </c>
      <c r="L113" s="2">
        <f t="shared" si="18"/>
        <v>0</v>
      </c>
      <c r="AB113" s="10">
        <v>0.08</v>
      </c>
      <c r="AC113" s="5">
        <v>9.0830000000000002</v>
      </c>
      <c r="AL113" s="5" t="str">
        <f t="shared" si="19"/>
        <v/>
      </c>
      <c r="AN113" s="5" t="str">
        <f t="shared" si="20"/>
        <v/>
      </c>
      <c r="AP113" s="5" t="str">
        <f t="shared" si="21"/>
        <v/>
      </c>
      <c r="AS113" s="5">
        <f t="shared" si="22"/>
        <v>9.0830000000000002</v>
      </c>
      <c r="AT113" s="11">
        <f t="shared" si="23"/>
        <v>2.112635969933466E-4</v>
      </c>
      <c r="AU113" s="5">
        <f t="shared" si="24"/>
        <v>0.21126359699334663</v>
      </c>
    </row>
    <row r="114" spans="1:47" x14ac:dyDescent="0.3">
      <c r="A114" s="1" t="s">
        <v>235</v>
      </c>
      <c r="B114" s="1" t="s">
        <v>233</v>
      </c>
      <c r="C114" s="1" t="s">
        <v>234</v>
      </c>
      <c r="D114" s="1" t="s">
        <v>102</v>
      </c>
      <c r="E114" s="1" t="s">
        <v>60</v>
      </c>
      <c r="F114" s="1" t="s">
        <v>63</v>
      </c>
      <c r="G114" s="1" t="s">
        <v>53</v>
      </c>
      <c r="H114" s="1" t="s">
        <v>54</v>
      </c>
      <c r="I114" s="2">
        <v>1.91668513445</v>
      </c>
      <c r="J114" s="2">
        <v>1.59</v>
      </c>
      <c r="K114" s="2">
        <f t="shared" si="17"/>
        <v>1.59</v>
      </c>
      <c r="L114" s="2">
        <f t="shared" si="18"/>
        <v>0</v>
      </c>
      <c r="R114" s="7">
        <v>0.01</v>
      </c>
      <c r="S114" s="5">
        <v>10.512499999999999</v>
      </c>
      <c r="X114" s="2">
        <v>1.58</v>
      </c>
      <c r="Y114" s="5">
        <v>498.29250000000002</v>
      </c>
      <c r="AL114" s="5" t="str">
        <f t="shared" si="19"/>
        <v/>
      </c>
      <c r="AN114" s="5" t="str">
        <f t="shared" si="20"/>
        <v/>
      </c>
      <c r="AP114" s="5" t="str">
        <f t="shared" si="21"/>
        <v/>
      </c>
      <c r="AS114" s="5">
        <f t="shared" si="22"/>
        <v>508.80500000000001</v>
      </c>
      <c r="AT114" s="11">
        <f t="shared" si="23"/>
        <v>1.1834413130925875E-2</v>
      </c>
      <c r="AU114" s="5">
        <f t="shared" si="24"/>
        <v>11.834413130925874</v>
      </c>
    </row>
    <row r="115" spans="1:47" x14ac:dyDescent="0.3">
      <c r="A115" s="1" t="s">
        <v>236</v>
      </c>
      <c r="B115" s="1" t="s">
        <v>237</v>
      </c>
      <c r="C115" s="1" t="s">
        <v>238</v>
      </c>
      <c r="D115" s="1" t="s">
        <v>102</v>
      </c>
      <c r="E115" s="1" t="s">
        <v>60</v>
      </c>
      <c r="F115" s="1" t="s">
        <v>63</v>
      </c>
      <c r="G115" s="1" t="s">
        <v>53</v>
      </c>
      <c r="H115" s="1" t="s">
        <v>54</v>
      </c>
      <c r="I115" s="2">
        <v>4.8604933842999998</v>
      </c>
      <c r="J115" s="2">
        <v>3.93</v>
      </c>
      <c r="K115" s="2">
        <f t="shared" si="17"/>
        <v>3.39</v>
      </c>
      <c r="L115" s="2">
        <f t="shared" si="18"/>
        <v>0.54</v>
      </c>
      <c r="X115" s="2">
        <v>3.39</v>
      </c>
      <c r="Y115" s="5">
        <v>1069.1212499999999</v>
      </c>
      <c r="AK115" s="3">
        <v>0.24</v>
      </c>
      <c r="AL115" s="5">
        <f t="shared" si="19"/>
        <v>972.2879999999999</v>
      </c>
      <c r="AN115" s="5" t="str">
        <f t="shared" si="20"/>
        <v/>
      </c>
      <c r="AP115" s="5" t="str">
        <f t="shared" si="21"/>
        <v/>
      </c>
      <c r="AQ115" s="2">
        <v>0.3</v>
      </c>
      <c r="AS115" s="5">
        <f t="shared" si="22"/>
        <v>1069.1212499999999</v>
      </c>
      <c r="AT115" s="11">
        <f t="shared" si="23"/>
        <v>2.4866938335023993E-2</v>
      </c>
      <c r="AU115" s="5">
        <f t="shared" si="24"/>
        <v>24.866938335023992</v>
      </c>
    </row>
    <row r="116" spans="1:47" x14ac:dyDescent="0.3">
      <c r="A116" s="1" t="s">
        <v>239</v>
      </c>
      <c r="B116" s="1" t="s">
        <v>218</v>
      </c>
      <c r="C116" s="1" t="s">
        <v>219</v>
      </c>
      <c r="D116" s="1" t="s">
        <v>220</v>
      </c>
      <c r="E116" s="1" t="s">
        <v>62</v>
      </c>
      <c r="F116" s="1" t="s">
        <v>63</v>
      </c>
      <c r="G116" s="1" t="s">
        <v>53</v>
      </c>
      <c r="H116" s="1" t="s">
        <v>54</v>
      </c>
      <c r="I116" s="2">
        <v>12.8420312962</v>
      </c>
      <c r="J116" s="2">
        <v>10.46</v>
      </c>
      <c r="K116" s="2">
        <f t="shared" si="17"/>
        <v>10.46</v>
      </c>
      <c r="L116" s="2">
        <f t="shared" si="18"/>
        <v>0</v>
      </c>
      <c r="P116" s="6">
        <v>10.46</v>
      </c>
      <c r="Q116" s="5">
        <v>19638.650000000001</v>
      </c>
      <c r="AL116" s="5" t="str">
        <f t="shared" si="19"/>
        <v/>
      </c>
      <c r="AN116" s="5" t="str">
        <f t="shared" si="20"/>
        <v/>
      </c>
      <c r="AP116" s="5" t="str">
        <f t="shared" si="21"/>
        <v/>
      </c>
      <c r="AS116" s="5">
        <f t="shared" si="22"/>
        <v>19638.650000000001</v>
      </c>
      <c r="AT116" s="11">
        <f t="shared" si="23"/>
        <v>0.45677990081398068</v>
      </c>
      <c r="AU116" s="5">
        <f t="shared" si="24"/>
        <v>456.77990081398065</v>
      </c>
    </row>
    <row r="117" spans="1:47" x14ac:dyDescent="0.3">
      <c r="A117" s="1" t="s">
        <v>240</v>
      </c>
      <c r="B117" s="1" t="s">
        <v>241</v>
      </c>
      <c r="C117" s="1" t="s">
        <v>242</v>
      </c>
      <c r="D117" s="1" t="s">
        <v>102</v>
      </c>
      <c r="E117" s="1" t="s">
        <v>62</v>
      </c>
      <c r="F117" s="1" t="s">
        <v>63</v>
      </c>
      <c r="G117" s="1" t="s">
        <v>53</v>
      </c>
      <c r="H117" s="1" t="s">
        <v>54</v>
      </c>
      <c r="I117" s="2">
        <v>1.32744976134</v>
      </c>
      <c r="J117" s="2">
        <v>1.1000000000000001</v>
      </c>
      <c r="K117" s="2">
        <f t="shared" si="17"/>
        <v>1.1000000000000001</v>
      </c>
      <c r="L117" s="2">
        <f t="shared" si="18"/>
        <v>0</v>
      </c>
      <c r="P117" s="6">
        <v>1.1000000000000001</v>
      </c>
      <c r="Q117" s="5">
        <v>2065.25</v>
      </c>
      <c r="AL117" s="5" t="str">
        <f t="shared" si="19"/>
        <v/>
      </c>
      <c r="AN117" s="5" t="str">
        <f t="shared" si="20"/>
        <v/>
      </c>
      <c r="AP117" s="5" t="str">
        <f t="shared" si="21"/>
        <v/>
      </c>
      <c r="AS117" s="5">
        <f t="shared" si="22"/>
        <v>2065.25</v>
      </c>
      <c r="AT117" s="11">
        <f t="shared" si="23"/>
        <v>4.8036127236651883E-2</v>
      </c>
      <c r="AU117" s="5">
        <f t="shared" si="24"/>
        <v>48.036127236651886</v>
      </c>
    </row>
    <row r="118" spans="1:47" x14ac:dyDescent="0.3">
      <c r="A118" s="1" t="s">
        <v>243</v>
      </c>
      <c r="B118" s="1" t="s">
        <v>241</v>
      </c>
      <c r="C118" s="1" t="s">
        <v>242</v>
      </c>
      <c r="D118" s="1" t="s">
        <v>102</v>
      </c>
      <c r="E118" s="1" t="s">
        <v>62</v>
      </c>
      <c r="F118" s="1" t="s">
        <v>63</v>
      </c>
      <c r="G118" s="1" t="s">
        <v>53</v>
      </c>
      <c r="H118" s="1" t="s">
        <v>54</v>
      </c>
      <c r="I118" s="2">
        <v>6.8852815375</v>
      </c>
      <c r="J118" s="2">
        <v>2.4300000000000002</v>
      </c>
      <c r="K118" s="2">
        <f t="shared" si="17"/>
        <v>2.42</v>
      </c>
      <c r="L118" s="2">
        <f t="shared" si="18"/>
        <v>0</v>
      </c>
      <c r="P118" s="6">
        <v>2.14</v>
      </c>
      <c r="Q118" s="5">
        <v>4017.85</v>
      </c>
      <c r="R118" s="7">
        <v>0.28000000000000003</v>
      </c>
      <c r="S118" s="5">
        <v>294.35000000000002</v>
      </c>
      <c r="AL118" s="5" t="str">
        <f t="shared" si="19"/>
        <v/>
      </c>
      <c r="AN118" s="5" t="str">
        <f t="shared" si="20"/>
        <v/>
      </c>
      <c r="AP118" s="5" t="str">
        <f t="shared" si="21"/>
        <v/>
      </c>
      <c r="AS118" s="5">
        <f t="shared" si="22"/>
        <v>4312.2</v>
      </c>
      <c r="AT118" s="11">
        <f t="shared" si="23"/>
        <v>0.10029845678241872</v>
      </c>
      <c r="AU118" s="5">
        <f t="shared" si="24"/>
        <v>100.29845678241871</v>
      </c>
    </row>
    <row r="119" spans="1:47" x14ac:dyDescent="0.3">
      <c r="A119" s="1" t="s">
        <v>243</v>
      </c>
      <c r="B119" s="1" t="s">
        <v>241</v>
      </c>
      <c r="C119" s="1" t="s">
        <v>242</v>
      </c>
      <c r="D119" s="1" t="s">
        <v>102</v>
      </c>
      <c r="E119" s="1" t="s">
        <v>66</v>
      </c>
      <c r="F119" s="1" t="s">
        <v>63</v>
      </c>
      <c r="G119" s="1" t="s">
        <v>53</v>
      </c>
      <c r="H119" s="1" t="s">
        <v>54</v>
      </c>
      <c r="I119" s="2">
        <v>6.8852815375</v>
      </c>
      <c r="J119" s="2">
        <v>2.56</v>
      </c>
      <c r="K119" s="2">
        <f t="shared" si="17"/>
        <v>2.57</v>
      </c>
      <c r="L119" s="2">
        <f t="shared" si="18"/>
        <v>0</v>
      </c>
      <c r="P119" s="6">
        <v>0.01</v>
      </c>
      <c r="Q119" s="5">
        <v>18.774999999999999</v>
      </c>
      <c r="R119" s="7">
        <v>2.56</v>
      </c>
      <c r="S119" s="5">
        <v>2691.2</v>
      </c>
      <c r="AL119" s="5" t="str">
        <f t="shared" si="19"/>
        <v/>
      </c>
      <c r="AN119" s="5" t="str">
        <f t="shared" si="20"/>
        <v/>
      </c>
      <c r="AP119" s="5" t="str">
        <f t="shared" si="21"/>
        <v/>
      </c>
      <c r="AS119" s="5">
        <f t="shared" si="22"/>
        <v>2709.9749999999999</v>
      </c>
      <c r="AT119" s="11">
        <f t="shared" si="23"/>
        <v>6.3031935072337814E-2</v>
      </c>
      <c r="AU119" s="5">
        <f t="shared" si="24"/>
        <v>63.031935072337816</v>
      </c>
    </row>
    <row r="120" spans="1:47" x14ac:dyDescent="0.3">
      <c r="A120" s="1" t="s">
        <v>244</v>
      </c>
      <c r="B120" s="1" t="s">
        <v>241</v>
      </c>
      <c r="C120" s="1" t="s">
        <v>242</v>
      </c>
      <c r="D120" s="1" t="s">
        <v>102</v>
      </c>
      <c r="E120" s="1" t="s">
        <v>66</v>
      </c>
      <c r="F120" s="1" t="s">
        <v>63</v>
      </c>
      <c r="G120" s="1" t="s">
        <v>53</v>
      </c>
      <c r="H120" s="1" t="s">
        <v>54</v>
      </c>
      <c r="I120" s="2">
        <v>1.1369584176800001</v>
      </c>
      <c r="J120" s="2">
        <v>1.1399999999999999</v>
      </c>
      <c r="K120" s="2">
        <f t="shared" si="17"/>
        <v>1.1399999999999999</v>
      </c>
      <c r="L120" s="2">
        <f t="shared" si="18"/>
        <v>0</v>
      </c>
      <c r="P120" s="6">
        <v>0.16</v>
      </c>
      <c r="Q120" s="5">
        <v>300.39999999999998</v>
      </c>
      <c r="R120" s="7">
        <v>0.98</v>
      </c>
      <c r="S120" s="5">
        <v>1030.2249999999999</v>
      </c>
      <c r="AL120" s="5" t="str">
        <f t="shared" si="19"/>
        <v/>
      </c>
      <c r="AN120" s="5" t="str">
        <f t="shared" si="20"/>
        <v/>
      </c>
      <c r="AP120" s="5" t="str">
        <f t="shared" si="21"/>
        <v/>
      </c>
      <c r="AS120" s="5">
        <f t="shared" si="22"/>
        <v>1330.625</v>
      </c>
      <c r="AT120" s="11">
        <f t="shared" si="23"/>
        <v>3.0949314516048858E-2</v>
      </c>
      <c r="AU120" s="5">
        <f t="shared" si="24"/>
        <v>30.949314516048858</v>
      </c>
    </row>
    <row r="121" spans="1:47" x14ac:dyDescent="0.3">
      <c r="A121" s="1" t="s">
        <v>245</v>
      </c>
      <c r="B121" s="1" t="s">
        <v>218</v>
      </c>
      <c r="C121" s="1" t="s">
        <v>219</v>
      </c>
      <c r="D121" s="1" t="s">
        <v>220</v>
      </c>
      <c r="E121" s="1" t="s">
        <v>64</v>
      </c>
      <c r="F121" s="1" t="s">
        <v>63</v>
      </c>
      <c r="G121" s="1" t="s">
        <v>53</v>
      </c>
      <c r="H121" s="1" t="s">
        <v>54</v>
      </c>
      <c r="I121" s="2">
        <v>0.73759885512900003</v>
      </c>
      <c r="J121" s="2">
        <v>0.38</v>
      </c>
      <c r="K121" s="2">
        <f t="shared" si="17"/>
        <v>0.38</v>
      </c>
      <c r="L121" s="2">
        <f t="shared" si="18"/>
        <v>0</v>
      </c>
      <c r="P121" s="6">
        <v>0.38</v>
      </c>
      <c r="Q121" s="5">
        <v>713.45</v>
      </c>
      <c r="AL121" s="5" t="str">
        <f t="shared" si="19"/>
        <v/>
      </c>
      <c r="AN121" s="5" t="str">
        <f t="shared" si="20"/>
        <v/>
      </c>
      <c r="AP121" s="5" t="str">
        <f t="shared" si="21"/>
        <v/>
      </c>
      <c r="AS121" s="5">
        <f t="shared" si="22"/>
        <v>713.45</v>
      </c>
      <c r="AT121" s="11">
        <f t="shared" si="23"/>
        <v>1.6594298499934285E-2</v>
      </c>
      <c r="AU121" s="5">
        <f t="shared" si="24"/>
        <v>16.594298499934286</v>
      </c>
    </row>
    <row r="122" spans="1:47" x14ac:dyDescent="0.3">
      <c r="A122" s="1" t="s">
        <v>246</v>
      </c>
      <c r="B122" s="1" t="s">
        <v>247</v>
      </c>
      <c r="C122" s="1" t="s">
        <v>248</v>
      </c>
      <c r="D122" s="1" t="s">
        <v>102</v>
      </c>
      <c r="E122" s="1" t="s">
        <v>71</v>
      </c>
      <c r="F122" s="1" t="s">
        <v>63</v>
      </c>
      <c r="G122" s="1" t="s">
        <v>53</v>
      </c>
      <c r="H122" s="1" t="s">
        <v>54</v>
      </c>
      <c r="I122" s="2">
        <v>35.057141251700003</v>
      </c>
      <c r="J122" s="2">
        <v>31.43</v>
      </c>
      <c r="K122" s="2">
        <f t="shared" si="17"/>
        <v>13.44</v>
      </c>
      <c r="L122" s="2">
        <f t="shared" si="18"/>
        <v>0</v>
      </c>
      <c r="R122" s="7">
        <v>12.35</v>
      </c>
      <c r="S122" s="5">
        <v>15579.525</v>
      </c>
      <c r="T122" s="8">
        <v>1.0900000000000001</v>
      </c>
      <c r="U122" s="5">
        <v>412.51050000000009</v>
      </c>
      <c r="AL122" s="5" t="str">
        <f t="shared" si="19"/>
        <v/>
      </c>
      <c r="AN122" s="5" t="str">
        <f t="shared" si="20"/>
        <v/>
      </c>
      <c r="AP122" s="5" t="str">
        <f t="shared" si="21"/>
        <v/>
      </c>
      <c r="AS122" s="5">
        <f t="shared" si="22"/>
        <v>15992.0355</v>
      </c>
      <c r="AT122" s="11">
        <f t="shared" si="23"/>
        <v>0.37196245105970405</v>
      </c>
      <c r="AU122" s="5">
        <f t="shared" si="24"/>
        <v>371.96245105970405</v>
      </c>
    </row>
    <row r="123" spans="1:47" x14ac:dyDescent="0.3">
      <c r="A123" s="1" t="s">
        <v>249</v>
      </c>
      <c r="B123" s="1" t="s">
        <v>250</v>
      </c>
      <c r="C123" s="1" t="s">
        <v>219</v>
      </c>
      <c r="D123" s="1" t="s">
        <v>220</v>
      </c>
      <c r="E123" s="1" t="s">
        <v>71</v>
      </c>
      <c r="F123" s="1" t="s">
        <v>63</v>
      </c>
      <c r="G123" s="1" t="s">
        <v>53</v>
      </c>
      <c r="H123" s="1" t="s">
        <v>54</v>
      </c>
      <c r="I123" s="2">
        <v>5.5806534181099998</v>
      </c>
      <c r="J123" s="2">
        <v>4.8</v>
      </c>
      <c r="K123" s="2">
        <f t="shared" si="17"/>
        <v>4.79</v>
      </c>
      <c r="L123" s="2">
        <f t="shared" si="18"/>
        <v>0</v>
      </c>
      <c r="Z123" s="9">
        <v>2.99</v>
      </c>
      <c r="AA123" s="5">
        <v>452.62619999999998</v>
      </c>
      <c r="AB123" s="10">
        <v>1.8</v>
      </c>
      <c r="AC123" s="5">
        <v>245.24100000000001</v>
      </c>
      <c r="AL123" s="5" t="str">
        <f t="shared" si="19"/>
        <v/>
      </c>
      <c r="AN123" s="5" t="str">
        <f t="shared" si="20"/>
        <v/>
      </c>
      <c r="AP123" s="5" t="str">
        <f t="shared" si="21"/>
        <v/>
      </c>
      <c r="AS123" s="5">
        <f t="shared" si="22"/>
        <v>697.86720000000003</v>
      </c>
      <c r="AT123" s="11">
        <f t="shared" si="23"/>
        <v>1.62318545519845E-2</v>
      </c>
      <c r="AU123" s="5">
        <f t="shared" si="24"/>
        <v>16.231854551984501</v>
      </c>
    </row>
    <row r="124" spans="1:47" x14ac:dyDescent="0.3">
      <c r="A124" s="1" t="s">
        <v>251</v>
      </c>
      <c r="B124" s="1" t="s">
        <v>113</v>
      </c>
      <c r="C124" s="1" t="s">
        <v>114</v>
      </c>
      <c r="D124" s="1" t="s">
        <v>102</v>
      </c>
      <c r="E124" s="1" t="s">
        <v>67</v>
      </c>
      <c r="F124" s="1" t="s">
        <v>73</v>
      </c>
      <c r="G124" s="1" t="s">
        <v>53</v>
      </c>
      <c r="H124" s="1" t="s">
        <v>54</v>
      </c>
      <c r="I124" s="2">
        <v>60.484977741400002</v>
      </c>
      <c r="J124" s="2">
        <v>28.23</v>
      </c>
      <c r="K124" s="2">
        <f t="shared" si="17"/>
        <v>24.28</v>
      </c>
      <c r="L124" s="2">
        <f t="shared" si="18"/>
        <v>3.95</v>
      </c>
      <c r="M124" s="3">
        <v>2.71</v>
      </c>
      <c r="P124" s="6">
        <v>9.0000000000000011E-2</v>
      </c>
      <c r="Q124" s="5">
        <v>168.97499999999999</v>
      </c>
      <c r="R124" s="7">
        <v>0.22</v>
      </c>
      <c r="S124" s="5">
        <v>231.27500000000001</v>
      </c>
      <c r="Z124" s="9">
        <v>1.67</v>
      </c>
      <c r="AA124" s="5">
        <v>210.6705</v>
      </c>
      <c r="AB124" s="10">
        <v>0.46</v>
      </c>
      <c r="AC124" s="5">
        <v>52.227249999999998</v>
      </c>
      <c r="AE124" s="2">
        <v>21.84</v>
      </c>
      <c r="AF124" s="5">
        <v>2479.6590000000001</v>
      </c>
      <c r="AL124" s="5" t="str">
        <f t="shared" si="19"/>
        <v/>
      </c>
      <c r="AN124" s="5" t="str">
        <f t="shared" si="20"/>
        <v/>
      </c>
      <c r="AO124" s="2">
        <v>0.5</v>
      </c>
      <c r="AP124" s="5">
        <f t="shared" si="21"/>
        <v>0.5</v>
      </c>
      <c r="AQ124" s="2">
        <v>0.74</v>
      </c>
      <c r="AS124" s="5">
        <f t="shared" si="22"/>
        <v>3142.8067500000002</v>
      </c>
      <c r="AT124" s="11">
        <f t="shared" si="23"/>
        <v>7.3099268816466959E-2</v>
      </c>
      <c r="AU124" s="5">
        <f t="shared" si="24"/>
        <v>73.09926881646696</v>
      </c>
    </row>
    <row r="125" spans="1:47" x14ac:dyDescent="0.3">
      <c r="A125" s="1" t="s">
        <v>251</v>
      </c>
      <c r="B125" s="1" t="s">
        <v>113</v>
      </c>
      <c r="C125" s="1" t="s">
        <v>114</v>
      </c>
      <c r="D125" s="1" t="s">
        <v>102</v>
      </c>
      <c r="E125" s="1" t="s">
        <v>60</v>
      </c>
      <c r="F125" s="1" t="s">
        <v>73</v>
      </c>
      <c r="G125" s="1" t="s">
        <v>53</v>
      </c>
      <c r="H125" s="1" t="s">
        <v>54</v>
      </c>
      <c r="I125" s="2">
        <v>60.484977741400002</v>
      </c>
      <c r="J125" s="2">
        <v>28.22</v>
      </c>
      <c r="K125" s="2">
        <f t="shared" si="17"/>
        <v>26.06</v>
      </c>
      <c r="L125" s="2">
        <f t="shared" si="18"/>
        <v>2.15</v>
      </c>
      <c r="M125" s="3">
        <v>7.0000000000000007E-2</v>
      </c>
      <c r="Z125" s="9">
        <v>0.27</v>
      </c>
      <c r="AA125" s="5">
        <v>34.060499999999998</v>
      </c>
      <c r="AE125" s="2">
        <v>25.79</v>
      </c>
      <c r="AF125" s="5">
        <v>2928.1321250000001</v>
      </c>
      <c r="AL125" s="5" t="str">
        <f t="shared" si="19"/>
        <v/>
      </c>
      <c r="AN125" s="5" t="str">
        <f t="shared" si="20"/>
        <v/>
      </c>
      <c r="AO125" s="2">
        <v>0.83</v>
      </c>
      <c r="AP125" s="5">
        <f t="shared" si="21"/>
        <v>0.83</v>
      </c>
      <c r="AQ125" s="2">
        <v>1.25</v>
      </c>
      <c r="AS125" s="5">
        <f t="shared" si="22"/>
        <v>2962.1926250000001</v>
      </c>
      <c r="AT125" s="11">
        <f t="shared" si="23"/>
        <v>6.889832312503176E-2</v>
      </c>
      <c r="AU125" s="5">
        <f t="shared" si="24"/>
        <v>68.898323125031766</v>
      </c>
    </row>
    <row r="126" spans="1:47" x14ac:dyDescent="0.3">
      <c r="A126" s="1" t="s">
        <v>252</v>
      </c>
      <c r="B126" s="1" t="s">
        <v>253</v>
      </c>
      <c r="C126" s="1" t="s">
        <v>254</v>
      </c>
      <c r="D126" s="1" t="s">
        <v>255</v>
      </c>
      <c r="E126" s="1" t="s">
        <v>67</v>
      </c>
      <c r="F126" s="1" t="s">
        <v>73</v>
      </c>
      <c r="G126" s="1" t="s">
        <v>53</v>
      </c>
      <c r="H126" s="1" t="s">
        <v>54</v>
      </c>
      <c r="I126" s="2">
        <v>100.901930808</v>
      </c>
      <c r="J126" s="2">
        <v>10.25</v>
      </c>
      <c r="K126" s="2">
        <f t="shared" si="17"/>
        <v>0</v>
      </c>
      <c r="L126" s="2">
        <f t="shared" si="18"/>
        <v>10.249999999999998</v>
      </c>
      <c r="M126" s="3">
        <v>8.6999999999999993</v>
      </c>
      <c r="AL126" s="5" t="str">
        <f t="shared" si="19"/>
        <v/>
      </c>
      <c r="AN126" s="5" t="str">
        <f t="shared" si="20"/>
        <v/>
      </c>
      <c r="AO126" s="2">
        <v>0.6</v>
      </c>
      <c r="AP126" s="5">
        <f t="shared" si="21"/>
        <v>0.6</v>
      </c>
      <c r="AQ126" s="2">
        <v>0.95</v>
      </c>
      <c r="AS126" s="5">
        <f t="shared" si="22"/>
        <v>0</v>
      </c>
      <c r="AT126" s="11">
        <f t="shared" si="23"/>
        <v>0</v>
      </c>
      <c r="AU126" s="5">
        <f t="shared" si="24"/>
        <v>0</v>
      </c>
    </row>
    <row r="127" spans="1:47" x14ac:dyDescent="0.3">
      <c r="A127" s="1" t="s">
        <v>252</v>
      </c>
      <c r="B127" s="1" t="s">
        <v>253</v>
      </c>
      <c r="C127" s="1" t="s">
        <v>254</v>
      </c>
      <c r="D127" s="1" t="s">
        <v>255</v>
      </c>
      <c r="E127" s="1" t="s">
        <v>60</v>
      </c>
      <c r="F127" s="1" t="s">
        <v>73</v>
      </c>
      <c r="G127" s="1" t="s">
        <v>53</v>
      </c>
      <c r="H127" s="1" t="s">
        <v>54</v>
      </c>
      <c r="I127" s="2">
        <v>100.901930808</v>
      </c>
      <c r="J127" s="2">
        <v>10.19</v>
      </c>
      <c r="K127" s="2">
        <f t="shared" si="17"/>
        <v>0</v>
      </c>
      <c r="L127" s="2">
        <f t="shared" si="18"/>
        <v>10.18</v>
      </c>
      <c r="M127" s="3">
        <v>8.91</v>
      </c>
      <c r="AL127" s="5" t="str">
        <f t="shared" si="19"/>
        <v/>
      </c>
      <c r="AN127" s="5" t="str">
        <f t="shared" si="20"/>
        <v/>
      </c>
      <c r="AO127" s="2">
        <v>0.5</v>
      </c>
      <c r="AP127" s="5">
        <f t="shared" si="21"/>
        <v>0.5</v>
      </c>
      <c r="AQ127" s="2">
        <v>0.77</v>
      </c>
      <c r="AS127" s="5">
        <f t="shared" si="22"/>
        <v>0</v>
      </c>
      <c r="AT127" s="11">
        <f t="shared" si="23"/>
        <v>0</v>
      </c>
      <c r="AU127" s="5">
        <f t="shared" si="24"/>
        <v>0</v>
      </c>
    </row>
    <row r="128" spans="1:47" x14ac:dyDescent="0.3">
      <c r="A128" s="1" t="s">
        <v>252</v>
      </c>
      <c r="B128" s="1" t="s">
        <v>253</v>
      </c>
      <c r="C128" s="1" t="s">
        <v>254</v>
      </c>
      <c r="D128" s="1" t="s">
        <v>255</v>
      </c>
      <c r="E128" s="1" t="s">
        <v>68</v>
      </c>
      <c r="F128" s="1" t="s">
        <v>73</v>
      </c>
      <c r="G128" s="1" t="s">
        <v>53</v>
      </c>
      <c r="H128" s="1" t="s">
        <v>54</v>
      </c>
      <c r="I128" s="2">
        <v>100.901930808</v>
      </c>
      <c r="J128" s="2">
        <v>40.299999999999997</v>
      </c>
      <c r="K128" s="2">
        <f t="shared" si="17"/>
        <v>27.989999999999995</v>
      </c>
      <c r="L128" s="2">
        <f t="shared" si="18"/>
        <v>12.01</v>
      </c>
      <c r="M128" s="3">
        <v>12.01</v>
      </c>
      <c r="N128" s="4">
        <v>2.79</v>
      </c>
      <c r="O128" s="5">
        <v>6096.15</v>
      </c>
      <c r="P128" s="6">
        <v>7.91</v>
      </c>
      <c r="Q128" s="5">
        <v>14851.025</v>
      </c>
      <c r="R128" s="7">
        <v>14.28</v>
      </c>
      <c r="S128" s="5">
        <v>15011.85</v>
      </c>
      <c r="T128" s="8">
        <v>3.01</v>
      </c>
      <c r="U128" s="5">
        <v>949.27874999999995</v>
      </c>
      <c r="AL128" s="5" t="str">
        <f t="shared" si="19"/>
        <v/>
      </c>
      <c r="AN128" s="5" t="str">
        <f t="shared" si="20"/>
        <v/>
      </c>
      <c r="AP128" s="5" t="str">
        <f t="shared" si="21"/>
        <v/>
      </c>
      <c r="AS128" s="5">
        <f t="shared" si="22"/>
        <v>36908.303749999999</v>
      </c>
      <c r="AT128" s="11">
        <f t="shared" si="23"/>
        <v>0.85845877013630101</v>
      </c>
      <c r="AU128" s="5">
        <f t="shared" si="24"/>
        <v>858.45877013630104</v>
      </c>
    </row>
    <row r="129" spans="1:47" x14ac:dyDescent="0.3">
      <c r="A129" s="1" t="s">
        <v>252</v>
      </c>
      <c r="B129" s="1" t="s">
        <v>253</v>
      </c>
      <c r="C129" s="1" t="s">
        <v>254</v>
      </c>
      <c r="D129" s="1" t="s">
        <v>255</v>
      </c>
      <c r="E129" s="1" t="s">
        <v>69</v>
      </c>
      <c r="F129" s="1" t="s">
        <v>73</v>
      </c>
      <c r="G129" s="1" t="s">
        <v>53</v>
      </c>
      <c r="H129" s="1" t="s">
        <v>54</v>
      </c>
      <c r="I129" s="2">
        <v>100.901930808</v>
      </c>
      <c r="J129" s="2">
        <v>40.15</v>
      </c>
      <c r="K129" s="2">
        <f t="shared" si="17"/>
        <v>31.310000000000002</v>
      </c>
      <c r="L129" s="2">
        <f t="shared" si="18"/>
        <v>8.69</v>
      </c>
      <c r="M129" s="3">
        <v>6.15</v>
      </c>
      <c r="N129" s="4">
        <v>5.21</v>
      </c>
      <c r="O129" s="5">
        <v>11383.85</v>
      </c>
      <c r="P129" s="6">
        <v>16.170000000000002</v>
      </c>
      <c r="Q129" s="5">
        <v>30359.174999999999</v>
      </c>
      <c r="R129" s="7">
        <v>9.93</v>
      </c>
      <c r="S129" s="5">
        <v>10438.9125</v>
      </c>
      <c r="AL129" s="5" t="str">
        <f t="shared" si="19"/>
        <v/>
      </c>
      <c r="AM129" s="3">
        <v>0.89</v>
      </c>
      <c r="AN129" s="5">
        <f t="shared" si="20"/>
        <v>6009.28</v>
      </c>
      <c r="AO129" s="2">
        <v>0.08</v>
      </c>
      <c r="AP129" s="5">
        <f t="shared" si="21"/>
        <v>0.08</v>
      </c>
      <c r="AQ129" s="2">
        <v>1.57</v>
      </c>
      <c r="AS129" s="5">
        <f t="shared" si="22"/>
        <v>52181.9375</v>
      </c>
      <c r="AT129" s="11">
        <f t="shared" si="23"/>
        <v>1.2137117487979743</v>
      </c>
      <c r="AU129" s="5">
        <f t="shared" si="24"/>
        <v>1213.7117487979742</v>
      </c>
    </row>
    <row r="130" spans="1:47" x14ac:dyDescent="0.3">
      <c r="A130" s="1" t="s">
        <v>256</v>
      </c>
      <c r="B130" s="1" t="s">
        <v>257</v>
      </c>
      <c r="C130" s="1" t="s">
        <v>258</v>
      </c>
      <c r="D130" s="1" t="s">
        <v>102</v>
      </c>
      <c r="E130" s="1" t="s">
        <v>62</v>
      </c>
      <c r="F130" s="1" t="s">
        <v>73</v>
      </c>
      <c r="G130" s="1" t="s">
        <v>53</v>
      </c>
      <c r="H130" s="1" t="s">
        <v>54</v>
      </c>
      <c r="I130" s="2">
        <v>63.552114733300002</v>
      </c>
      <c r="J130" s="2">
        <v>31.2</v>
      </c>
      <c r="K130" s="2">
        <f t="shared" si="17"/>
        <v>26.54</v>
      </c>
      <c r="L130" s="2">
        <f t="shared" si="18"/>
        <v>4.66</v>
      </c>
      <c r="M130" s="3">
        <v>2.08</v>
      </c>
      <c r="P130" s="6">
        <v>3.11</v>
      </c>
      <c r="Q130" s="5">
        <v>5839.0249999999996</v>
      </c>
      <c r="R130" s="7">
        <v>8.8000000000000007</v>
      </c>
      <c r="S130" s="5">
        <v>9251</v>
      </c>
      <c r="AB130" s="10">
        <v>0.51</v>
      </c>
      <c r="AC130" s="5">
        <v>57.904125000000001</v>
      </c>
      <c r="AE130" s="2">
        <v>14.12</v>
      </c>
      <c r="AF130" s="5">
        <v>1603.1495</v>
      </c>
      <c r="AK130" s="3">
        <v>0.09</v>
      </c>
      <c r="AL130" s="5">
        <f t="shared" si="19"/>
        <v>364.60799999999995</v>
      </c>
      <c r="AN130" s="5" t="str">
        <f t="shared" si="20"/>
        <v/>
      </c>
      <c r="AO130" s="2">
        <v>0.86</v>
      </c>
      <c r="AP130" s="5">
        <f t="shared" si="21"/>
        <v>0.86</v>
      </c>
      <c r="AQ130" s="2">
        <v>1.63</v>
      </c>
      <c r="AS130" s="5">
        <f t="shared" si="22"/>
        <v>16751.078624999998</v>
      </c>
      <c r="AT130" s="11">
        <f t="shared" si="23"/>
        <v>0.38961721059516263</v>
      </c>
      <c r="AU130" s="5">
        <f t="shared" si="24"/>
        <v>389.61721059516265</v>
      </c>
    </row>
    <row r="131" spans="1:47" x14ac:dyDescent="0.3">
      <c r="A131" s="1" t="s">
        <v>256</v>
      </c>
      <c r="B131" s="1" t="s">
        <v>257</v>
      </c>
      <c r="C131" s="1" t="s">
        <v>258</v>
      </c>
      <c r="D131" s="1" t="s">
        <v>102</v>
      </c>
      <c r="E131" s="1" t="s">
        <v>64</v>
      </c>
      <c r="F131" s="1" t="s">
        <v>73</v>
      </c>
      <c r="G131" s="1" t="s">
        <v>53</v>
      </c>
      <c r="H131" s="1" t="s">
        <v>54</v>
      </c>
      <c r="I131" s="2">
        <v>63.552114733300002</v>
      </c>
      <c r="J131" s="2">
        <v>30.88</v>
      </c>
      <c r="K131" s="2">
        <f t="shared" si="17"/>
        <v>28.67</v>
      </c>
      <c r="L131" s="2">
        <f t="shared" si="18"/>
        <v>2.21</v>
      </c>
      <c r="M131" s="3">
        <v>0.47</v>
      </c>
      <c r="P131" s="6">
        <v>9.93</v>
      </c>
      <c r="Q131" s="5">
        <v>18643.575000000001</v>
      </c>
      <c r="R131" s="7">
        <v>2.97</v>
      </c>
      <c r="S131" s="5">
        <v>3122.2125000000001</v>
      </c>
      <c r="AB131" s="10">
        <v>0.01</v>
      </c>
      <c r="AC131" s="5">
        <v>1.135375</v>
      </c>
      <c r="AE131" s="2">
        <v>15.76</v>
      </c>
      <c r="AF131" s="5">
        <v>1789.3510000000001</v>
      </c>
      <c r="AL131" s="5" t="str">
        <f t="shared" ref="AL131:AL159" si="25">IF(AK131&gt;0,AK131*$AL$1,"")</f>
        <v/>
      </c>
      <c r="AN131" s="5" t="str">
        <f t="shared" ref="AN131:AN159" si="26">IF(AM131&gt;0,AM131*$AN$1,"")</f>
        <v/>
      </c>
      <c r="AO131" s="2">
        <v>0.61</v>
      </c>
      <c r="AP131" s="5">
        <f t="shared" ref="AP131:AP159" si="27">IF(AO131&gt;0,AO131*$AP$1,"")</f>
        <v>0.61</v>
      </c>
      <c r="AQ131" s="2">
        <v>1.1299999999999999</v>
      </c>
      <c r="AS131" s="5">
        <f t="shared" si="22"/>
        <v>23556.273875000003</v>
      </c>
      <c r="AT131" s="11">
        <f t="shared" ref="AT131:AT162" si="28">(AS131/$AS$183)*100</f>
        <v>0.54790082027886156</v>
      </c>
      <c r="AU131" s="5">
        <f t="shared" ref="AU131:AU159" si="29">(AT131/100)*$AU$1</f>
        <v>547.90082027886149</v>
      </c>
    </row>
    <row r="132" spans="1:47" x14ac:dyDescent="0.3">
      <c r="A132" s="1" t="s">
        <v>259</v>
      </c>
      <c r="B132" s="1" t="s">
        <v>260</v>
      </c>
      <c r="C132" s="1" t="s">
        <v>261</v>
      </c>
      <c r="D132" s="1" t="s">
        <v>102</v>
      </c>
      <c r="E132" s="1" t="s">
        <v>62</v>
      </c>
      <c r="F132" s="1" t="s">
        <v>73</v>
      </c>
      <c r="G132" s="1" t="s">
        <v>53</v>
      </c>
      <c r="H132" s="1" t="s">
        <v>54</v>
      </c>
      <c r="I132" s="2">
        <v>2.50000987541</v>
      </c>
      <c r="J132" s="2">
        <v>0.6</v>
      </c>
      <c r="K132" s="2">
        <f t="shared" si="17"/>
        <v>0.60000000000000009</v>
      </c>
      <c r="L132" s="2">
        <f t="shared" si="18"/>
        <v>0</v>
      </c>
      <c r="Z132" s="9">
        <v>0.34</v>
      </c>
      <c r="AA132" s="5">
        <v>42.891000000000012</v>
      </c>
      <c r="AB132" s="10">
        <v>0.26</v>
      </c>
      <c r="AC132" s="5">
        <v>29.519749999999998</v>
      </c>
      <c r="AL132" s="5" t="str">
        <f t="shared" si="25"/>
        <v/>
      </c>
      <c r="AN132" s="5" t="str">
        <f t="shared" si="26"/>
        <v/>
      </c>
      <c r="AP132" s="5" t="str">
        <f t="shared" si="27"/>
        <v/>
      </c>
      <c r="AS132" s="5">
        <f t="shared" si="22"/>
        <v>72.410750000000007</v>
      </c>
      <c r="AT132" s="11">
        <f t="shared" si="28"/>
        <v>1.6842183756452683E-3</v>
      </c>
      <c r="AU132" s="5">
        <f t="shared" si="29"/>
        <v>1.6842183756452684</v>
      </c>
    </row>
    <row r="133" spans="1:47" x14ac:dyDescent="0.3">
      <c r="A133" s="1" t="s">
        <v>259</v>
      </c>
      <c r="B133" s="1" t="s">
        <v>260</v>
      </c>
      <c r="C133" s="1" t="s">
        <v>261</v>
      </c>
      <c r="D133" s="1" t="s">
        <v>102</v>
      </c>
      <c r="E133" s="1" t="s">
        <v>64</v>
      </c>
      <c r="F133" s="1" t="s">
        <v>73</v>
      </c>
      <c r="G133" s="1" t="s">
        <v>53</v>
      </c>
      <c r="H133" s="1" t="s">
        <v>54</v>
      </c>
      <c r="I133" s="2">
        <v>2.50000987541</v>
      </c>
      <c r="J133" s="2">
        <v>1.4</v>
      </c>
      <c r="K133" s="2">
        <f t="shared" si="17"/>
        <v>1.4000000000000001</v>
      </c>
      <c r="L133" s="2">
        <f t="shared" si="18"/>
        <v>0</v>
      </c>
      <c r="Z133" s="9">
        <v>1.1100000000000001</v>
      </c>
      <c r="AA133" s="5">
        <v>140.0265</v>
      </c>
      <c r="AB133" s="10">
        <v>0.28999999999999998</v>
      </c>
      <c r="AC133" s="5">
        <v>32.925874999999998</v>
      </c>
      <c r="AL133" s="5" t="str">
        <f t="shared" si="25"/>
        <v/>
      </c>
      <c r="AN133" s="5" t="str">
        <f t="shared" si="26"/>
        <v/>
      </c>
      <c r="AP133" s="5" t="str">
        <f t="shared" si="27"/>
        <v/>
      </c>
      <c r="AS133" s="5">
        <f t="shared" si="22"/>
        <v>172.95237499999999</v>
      </c>
      <c r="AT133" s="11">
        <f t="shared" si="28"/>
        <v>4.0227392767854401E-3</v>
      </c>
      <c r="AU133" s="5">
        <f t="shared" si="29"/>
        <v>4.0227392767854404</v>
      </c>
    </row>
    <row r="134" spans="1:47" x14ac:dyDescent="0.3">
      <c r="A134" s="1" t="s">
        <v>262</v>
      </c>
      <c r="B134" s="1" t="s">
        <v>263</v>
      </c>
      <c r="C134" s="1" t="s">
        <v>261</v>
      </c>
      <c r="D134" s="1" t="s">
        <v>102</v>
      </c>
      <c r="E134" s="1" t="s">
        <v>64</v>
      </c>
      <c r="F134" s="1" t="s">
        <v>73</v>
      </c>
      <c r="G134" s="1" t="s">
        <v>53</v>
      </c>
      <c r="H134" s="1" t="s">
        <v>54</v>
      </c>
      <c r="I134" s="2">
        <v>2.4545008950299998</v>
      </c>
      <c r="J134" s="2">
        <v>1.98</v>
      </c>
      <c r="K134" s="2">
        <f t="shared" si="17"/>
        <v>1.98</v>
      </c>
      <c r="L134" s="2">
        <f t="shared" si="18"/>
        <v>0</v>
      </c>
      <c r="Z134" s="9">
        <v>1.56</v>
      </c>
      <c r="AA134" s="5">
        <v>196.79400000000001</v>
      </c>
      <c r="AB134" s="10">
        <v>0.42</v>
      </c>
      <c r="AC134" s="5">
        <v>47.685749999999992</v>
      </c>
      <c r="AL134" s="5" t="str">
        <f t="shared" si="25"/>
        <v/>
      </c>
      <c r="AN134" s="5" t="str">
        <f t="shared" si="26"/>
        <v/>
      </c>
      <c r="AP134" s="5" t="str">
        <f t="shared" si="27"/>
        <v/>
      </c>
      <c r="AS134" s="5">
        <f t="shared" si="22"/>
        <v>244.47975</v>
      </c>
      <c r="AT134" s="11">
        <f t="shared" si="28"/>
        <v>5.6864110290690438E-3</v>
      </c>
      <c r="AU134" s="5">
        <f t="shared" si="29"/>
        <v>5.6864110290690437</v>
      </c>
    </row>
    <row r="135" spans="1:47" x14ac:dyDescent="0.3">
      <c r="A135" s="1" t="s">
        <v>264</v>
      </c>
      <c r="B135" s="1" t="s">
        <v>265</v>
      </c>
      <c r="C135" s="1" t="s">
        <v>266</v>
      </c>
      <c r="D135" s="1" t="s">
        <v>102</v>
      </c>
      <c r="E135" s="1" t="s">
        <v>64</v>
      </c>
      <c r="F135" s="1" t="s">
        <v>73</v>
      </c>
      <c r="G135" s="1" t="s">
        <v>53</v>
      </c>
      <c r="H135" s="1" t="s">
        <v>54</v>
      </c>
      <c r="I135" s="2">
        <v>2.5305526222000001</v>
      </c>
      <c r="J135" s="2">
        <v>2.04</v>
      </c>
      <c r="K135" s="2">
        <f t="shared" si="17"/>
        <v>2.04</v>
      </c>
      <c r="L135" s="2">
        <f t="shared" si="18"/>
        <v>0</v>
      </c>
      <c r="Z135" s="9">
        <v>0.87</v>
      </c>
      <c r="AA135" s="5">
        <v>109.7505</v>
      </c>
      <c r="AB135" s="10">
        <v>1.17</v>
      </c>
      <c r="AC135" s="5">
        <v>132.838875</v>
      </c>
      <c r="AL135" s="5" t="str">
        <f t="shared" si="25"/>
        <v/>
      </c>
      <c r="AN135" s="5" t="str">
        <f t="shared" si="26"/>
        <v/>
      </c>
      <c r="AP135" s="5" t="str">
        <f t="shared" si="27"/>
        <v/>
      </c>
      <c r="AS135" s="5">
        <f t="shared" si="22"/>
        <v>242.58937500000002</v>
      </c>
      <c r="AT135" s="11">
        <f t="shared" si="28"/>
        <v>5.6424423598885644E-3</v>
      </c>
      <c r="AU135" s="5">
        <f t="shared" si="29"/>
        <v>5.6424423598885642</v>
      </c>
    </row>
    <row r="136" spans="1:47" x14ac:dyDescent="0.3">
      <c r="A136" s="1" t="s">
        <v>267</v>
      </c>
      <c r="B136" s="1" t="s">
        <v>268</v>
      </c>
      <c r="C136" s="1" t="s">
        <v>269</v>
      </c>
      <c r="D136" s="1" t="s">
        <v>102</v>
      </c>
      <c r="E136" s="1" t="s">
        <v>62</v>
      </c>
      <c r="F136" s="1" t="s">
        <v>73</v>
      </c>
      <c r="G136" s="1" t="s">
        <v>53</v>
      </c>
      <c r="H136" s="1" t="s">
        <v>54</v>
      </c>
      <c r="I136" s="2">
        <v>6.3999466793800002</v>
      </c>
      <c r="J136" s="2">
        <v>5.33</v>
      </c>
      <c r="K136" s="2">
        <f t="shared" si="17"/>
        <v>4.8900000000000006</v>
      </c>
      <c r="L136" s="2">
        <f t="shared" si="18"/>
        <v>0.44000000000000006</v>
      </c>
      <c r="Z136" s="9">
        <v>4.08</v>
      </c>
      <c r="AA136" s="5">
        <v>514.69200000000001</v>
      </c>
      <c r="AB136" s="10">
        <v>0.81</v>
      </c>
      <c r="AC136" s="5">
        <v>91.965374999999995</v>
      </c>
      <c r="AK136" s="3">
        <v>0.16</v>
      </c>
      <c r="AL136" s="5">
        <f t="shared" si="25"/>
        <v>648.19200000000001</v>
      </c>
      <c r="AN136" s="5" t="str">
        <f t="shared" si="26"/>
        <v/>
      </c>
      <c r="AP136" s="5" t="str">
        <f t="shared" si="27"/>
        <v/>
      </c>
      <c r="AQ136" s="2">
        <v>0.28000000000000003</v>
      </c>
      <c r="AS136" s="5">
        <f t="shared" si="22"/>
        <v>606.657375</v>
      </c>
      <c r="AT136" s="11">
        <f t="shared" si="28"/>
        <v>1.4110384144560336E-2</v>
      </c>
      <c r="AU136" s="5">
        <f t="shared" si="29"/>
        <v>14.110384144560337</v>
      </c>
    </row>
    <row r="137" spans="1:47" x14ac:dyDescent="0.3">
      <c r="A137" s="1" t="s">
        <v>270</v>
      </c>
      <c r="B137" s="1" t="s">
        <v>271</v>
      </c>
      <c r="C137" s="1" t="s">
        <v>272</v>
      </c>
      <c r="D137" s="1" t="s">
        <v>102</v>
      </c>
      <c r="E137" s="1" t="s">
        <v>66</v>
      </c>
      <c r="F137" s="1" t="s">
        <v>73</v>
      </c>
      <c r="G137" s="1" t="s">
        <v>53</v>
      </c>
      <c r="H137" s="1" t="s">
        <v>54</v>
      </c>
      <c r="I137" s="2">
        <v>32.333531084500002</v>
      </c>
      <c r="J137" s="2">
        <v>32.33</v>
      </c>
      <c r="K137" s="2">
        <f t="shared" si="17"/>
        <v>31.8</v>
      </c>
      <c r="L137" s="2">
        <f t="shared" si="18"/>
        <v>0.53</v>
      </c>
      <c r="N137" s="4">
        <v>1.02</v>
      </c>
      <c r="O137" s="5">
        <v>2228.6999999999998</v>
      </c>
      <c r="P137" s="6">
        <v>26.68</v>
      </c>
      <c r="Q137" s="5">
        <v>50467.199999999997</v>
      </c>
      <c r="R137" s="7">
        <v>0.91</v>
      </c>
      <c r="S137" s="5">
        <v>956.63750000000005</v>
      </c>
      <c r="X137" s="2">
        <v>0.67</v>
      </c>
      <c r="Y137" s="5">
        <v>211.30125000000001</v>
      </c>
      <c r="AB137" s="10">
        <v>2.52</v>
      </c>
      <c r="AC137" s="5">
        <v>286.11450000000002</v>
      </c>
      <c r="AL137" s="5" t="str">
        <f t="shared" si="25"/>
        <v/>
      </c>
      <c r="AM137" s="3">
        <v>0.26</v>
      </c>
      <c r="AN137" s="5">
        <f t="shared" si="26"/>
        <v>1755.52</v>
      </c>
      <c r="AP137" s="5" t="str">
        <f t="shared" si="27"/>
        <v/>
      </c>
      <c r="AQ137" s="2">
        <v>0.27</v>
      </c>
      <c r="AS137" s="5">
        <f t="shared" si="22"/>
        <v>54149.953249999991</v>
      </c>
      <c r="AT137" s="11">
        <f t="shared" si="28"/>
        <v>1.2594862821332771</v>
      </c>
      <c r="AU137" s="5">
        <f t="shared" si="29"/>
        <v>1259.4862821332772</v>
      </c>
    </row>
    <row r="138" spans="1:47" x14ac:dyDescent="0.3">
      <c r="A138" s="1" t="s">
        <v>273</v>
      </c>
      <c r="B138" s="1" t="s">
        <v>274</v>
      </c>
      <c r="C138" s="1" t="s">
        <v>275</v>
      </c>
      <c r="D138" s="1" t="s">
        <v>102</v>
      </c>
      <c r="E138" s="1" t="s">
        <v>71</v>
      </c>
      <c r="F138" s="1" t="s">
        <v>73</v>
      </c>
      <c r="G138" s="1" t="s">
        <v>53</v>
      </c>
      <c r="H138" s="1" t="s">
        <v>54</v>
      </c>
      <c r="I138" s="2">
        <v>2.4517472371900002</v>
      </c>
      <c r="J138" s="2">
        <v>2.4</v>
      </c>
      <c r="K138" s="2">
        <f t="shared" si="17"/>
        <v>2.4</v>
      </c>
      <c r="L138" s="2">
        <f t="shared" si="18"/>
        <v>0</v>
      </c>
      <c r="R138" s="7">
        <v>2.2999999999999998</v>
      </c>
      <c r="S138" s="5">
        <v>2417.875</v>
      </c>
      <c r="T138" s="8">
        <v>0.1</v>
      </c>
      <c r="U138" s="5">
        <v>31.537500000000001</v>
      </c>
      <c r="AL138" s="5" t="str">
        <f t="shared" si="25"/>
        <v/>
      </c>
      <c r="AN138" s="5" t="str">
        <f t="shared" si="26"/>
        <v/>
      </c>
      <c r="AP138" s="5" t="str">
        <f t="shared" si="27"/>
        <v/>
      </c>
      <c r="AS138" s="5">
        <f t="shared" si="22"/>
        <v>2449.4124999999999</v>
      </c>
      <c r="AT138" s="11">
        <f t="shared" si="28"/>
        <v>5.6971451642680339E-2</v>
      </c>
      <c r="AU138" s="5">
        <f t="shared" si="29"/>
        <v>56.971451642680336</v>
      </c>
    </row>
    <row r="139" spans="1:47" x14ac:dyDescent="0.3">
      <c r="A139" s="1" t="s">
        <v>276</v>
      </c>
      <c r="B139" s="1" t="s">
        <v>218</v>
      </c>
      <c r="C139" s="1" t="s">
        <v>219</v>
      </c>
      <c r="D139" s="1" t="s">
        <v>220</v>
      </c>
      <c r="E139" s="1" t="s">
        <v>51</v>
      </c>
      <c r="F139" s="1" t="s">
        <v>73</v>
      </c>
      <c r="G139" s="1" t="s">
        <v>53</v>
      </c>
      <c r="H139" s="1" t="s">
        <v>54</v>
      </c>
      <c r="I139" s="2">
        <v>173.149953659</v>
      </c>
      <c r="J139" s="2">
        <v>32.85</v>
      </c>
      <c r="K139" s="2">
        <f t="shared" si="17"/>
        <v>29.89</v>
      </c>
      <c r="L139" s="2">
        <f t="shared" si="18"/>
        <v>1.24</v>
      </c>
      <c r="N139" s="4">
        <v>4.83</v>
      </c>
      <c r="O139" s="5">
        <v>10553.55</v>
      </c>
      <c r="P139" s="6">
        <v>12.35</v>
      </c>
      <c r="Q139" s="5">
        <v>23187.125</v>
      </c>
      <c r="R139" s="7">
        <v>12.34</v>
      </c>
      <c r="S139" s="5">
        <v>12972.424999999999</v>
      </c>
      <c r="T139" s="8">
        <v>0.37</v>
      </c>
      <c r="U139" s="5">
        <v>116.68875</v>
      </c>
      <c r="AL139" s="5" t="str">
        <f t="shared" si="25"/>
        <v/>
      </c>
      <c r="AM139" s="3">
        <v>0.4</v>
      </c>
      <c r="AN139" s="5">
        <f t="shared" si="26"/>
        <v>2700.8</v>
      </c>
      <c r="AP139" s="5" t="str">
        <f t="shared" si="27"/>
        <v/>
      </c>
      <c r="AQ139" s="2">
        <v>0.84</v>
      </c>
      <c r="AS139" s="5">
        <f t="shared" si="22"/>
        <v>46829.788750000007</v>
      </c>
      <c r="AT139" s="11">
        <f t="shared" si="28"/>
        <v>1.0892248836027256</v>
      </c>
      <c r="AU139" s="5">
        <f t="shared" si="29"/>
        <v>1089.2248836027256</v>
      </c>
    </row>
    <row r="140" spans="1:47" x14ac:dyDescent="0.3">
      <c r="A140" s="1" t="s">
        <v>276</v>
      </c>
      <c r="B140" s="1" t="s">
        <v>218</v>
      </c>
      <c r="C140" s="1" t="s">
        <v>219</v>
      </c>
      <c r="D140" s="1" t="s">
        <v>220</v>
      </c>
      <c r="E140" s="1" t="s">
        <v>71</v>
      </c>
      <c r="F140" s="1" t="s">
        <v>73</v>
      </c>
      <c r="G140" s="1" t="s">
        <v>53</v>
      </c>
      <c r="H140" s="1" t="s">
        <v>54</v>
      </c>
      <c r="I140" s="2">
        <v>173.149953659</v>
      </c>
      <c r="J140" s="2">
        <v>20.04</v>
      </c>
      <c r="K140" s="2">
        <f t="shared" si="17"/>
        <v>19.55</v>
      </c>
      <c r="L140" s="2">
        <f t="shared" si="18"/>
        <v>0.48</v>
      </c>
      <c r="P140" s="6">
        <v>11.46</v>
      </c>
      <c r="Q140" s="5">
        <v>21516.15</v>
      </c>
      <c r="R140" s="7">
        <v>8.09</v>
      </c>
      <c r="S140" s="5">
        <v>8504.6124999999993</v>
      </c>
      <c r="AL140" s="5" t="str">
        <f t="shared" si="25"/>
        <v/>
      </c>
      <c r="AM140" s="3">
        <v>0.19</v>
      </c>
      <c r="AN140" s="5">
        <f t="shared" si="26"/>
        <v>1282.8800000000001</v>
      </c>
      <c r="AP140" s="5" t="str">
        <f t="shared" si="27"/>
        <v/>
      </c>
      <c r="AQ140" s="2">
        <v>0.28999999999999998</v>
      </c>
      <c r="AS140" s="5">
        <f t="shared" si="22"/>
        <v>30020.762500000001</v>
      </c>
      <c r="AT140" s="11">
        <f t="shared" si="28"/>
        <v>0.69825985580017313</v>
      </c>
      <c r="AU140" s="5">
        <f t="shared" si="29"/>
        <v>698.25985580017311</v>
      </c>
    </row>
    <row r="141" spans="1:47" x14ac:dyDescent="0.3">
      <c r="A141" s="1" t="s">
        <v>276</v>
      </c>
      <c r="B141" s="1" t="s">
        <v>218</v>
      </c>
      <c r="C141" s="1" t="s">
        <v>219</v>
      </c>
      <c r="D141" s="1" t="s">
        <v>220</v>
      </c>
      <c r="E141" s="1" t="s">
        <v>72</v>
      </c>
      <c r="F141" s="1" t="s">
        <v>73</v>
      </c>
      <c r="G141" s="1" t="s">
        <v>53</v>
      </c>
      <c r="H141" s="1" t="s">
        <v>54</v>
      </c>
      <c r="I141" s="2">
        <v>173.149953659</v>
      </c>
      <c r="J141" s="2">
        <v>33.21</v>
      </c>
      <c r="K141" s="2">
        <f t="shared" si="17"/>
        <v>31.37</v>
      </c>
      <c r="L141" s="2">
        <f t="shared" si="18"/>
        <v>1.84</v>
      </c>
      <c r="N141" s="4">
        <v>0.54</v>
      </c>
      <c r="O141" s="5">
        <v>1179.9000000000001</v>
      </c>
      <c r="P141" s="6">
        <v>15.85</v>
      </c>
      <c r="Q141" s="5">
        <v>29758.375</v>
      </c>
      <c r="R141" s="7">
        <v>14.97</v>
      </c>
      <c r="S141" s="5">
        <v>15737.2125</v>
      </c>
      <c r="T141" s="8">
        <v>0.01</v>
      </c>
      <c r="U141" s="5">
        <v>3.1537500000000001</v>
      </c>
      <c r="AL141" s="5" t="str">
        <f t="shared" si="25"/>
        <v/>
      </c>
      <c r="AM141" s="3">
        <v>0.74</v>
      </c>
      <c r="AN141" s="5">
        <f t="shared" si="26"/>
        <v>4996.4799999999996</v>
      </c>
      <c r="AP141" s="5" t="str">
        <f t="shared" si="27"/>
        <v/>
      </c>
      <c r="AQ141" s="2">
        <v>1.1000000000000001</v>
      </c>
      <c r="AS141" s="5">
        <f t="shared" si="22"/>
        <v>46678.641250000001</v>
      </c>
      <c r="AT141" s="11">
        <f t="shared" si="28"/>
        <v>1.0857093089548611</v>
      </c>
      <c r="AU141" s="5">
        <f t="shared" si="29"/>
        <v>1085.7093089548609</v>
      </c>
    </row>
    <row r="142" spans="1:47" x14ac:dyDescent="0.3">
      <c r="A142" s="1" t="s">
        <v>276</v>
      </c>
      <c r="B142" s="1" t="s">
        <v>218</v>
      </c>
      <c r="C142" s="1" t="s">
        <v>219</v>
      </c>
      <c r="D142" s="1" t="s">
        <v>220</v>
      </c>
      <c r="E142" s="1" t="s">
        <v>55</v>
      </c>
      <c r="F142" s="1" t="s">
        <v>73</v>
      </c>
      <c r="G142" s="1" t="s">
        <v>53</v>
      </c>
      <c r="H142" s="1" t="s">
        <v>54</v>
      </c>
      <c r="I142" s="2">
        <v>173.149953659</v>
      </c>
      <c r="J142" s="2">
        <v>6.57</v>
      </c>
      <c r="K142" s="2">
        <f t="shared" si="17"/>
        <v>6.57</v>
      </c>
      <c r="L142" s="2">
        <f t="shared" si="18"/>
        <v>0</v>
      </c>
      <c r="P142" s="6">
        <v>0.06</v>
      </c>
      <c r="Q142" s="5">
        <v>112.65</v>
      </c>
      <c r="R142" s="7">
        <v>4.2</v>
      </c>
      <c r="S142" s="5">
        <v>4415.25</v>
      </c>
      <c r="T142" s="8">
        <v>2.31</v>
      </c>
      <c r="U142" s="5">
        <v>728.51625000000001</v>
      </c>
      <c r="AL142" s="5" t="str">
        <f t="shared" si="25"/>
        <v/>
      </c>
      <c r="AN142" s="5" t="str">
        <f t="shared" si="26"/>
        <v/>
      </c>
      <c r="AP142" s="5" t="str">
        <f t="shared" si="27"/>
        <v/>
      </c>
      <c r="AS142" s="5">
        <f t="shared" si="22"/>
        <v>5256.4162499999993</v>
      </c>
      <c r="AT142" s="11">
        <f t="shared" si="28"/>
        <v>0.12226020084435518</v>
      </c>
      <c r="AU142" s="5">
        <f t="shared" si="29"/>
        <v>122.26020084435518</v>
      </c>
    </row>
    <row r="143" spans="1:47" x14ac:dyDescent="0.3">
      <c r="A143" s="1" t="s">
        <v>276</v>
      </c>
      <c r="B143" s="1" t="s">
        <v>218</v>
      </c>
      <c r="C143" s="1" t="s">
        <v>219</v>
      </c>
      <c r="D143" s="1" t="s">
        <v>220</v>
      </c>
      <c r="E143" s="1" t="s">
        <v>65</v>
      </c>
      <c r="F143" s="1" t="s">
        <v>73</v>
      </c>
      <c r="G143" s="1" t="s">
        <v>53</v>
      </c>
      <c r="H143" s="1" t="s">
        <v>54</v>
      </c>
      <c r="I143" s="2">
        <v>173.149953659</v>
      </c>
      <c r="J143" s="2">
        <v>40.07</v>
      </c>
      <c r="K143" s="2">
        <f t="shared" si="17"/>
        <v>35.409999999999997</v>
      </c>
      <c r="L143" s="2">
        <f t="shared" si="18"/>
        <v>4.59</v>
      </c>
      <c r="N143" s="4">
        <v>12.29</v>
      </c>
      <c r="O143" s="5">
        <v>26853.65</v>
      </c>
      <c r="P143" s="6">
        <v>23.12</v>
      </c>
      <c r="Q143" s="5">
        <v>43407.8</v>
      </c>
      <c r="AL143" s="5" t="str">
        <f t="shared" si="25"/>
        <v/>
      </c>
      <c r="AM143" s="3">
        <v>1.93</v>
      </c>
      <c r="AN143" s="5">
        <f t="shared" si="26"/>
        <v>13031.359999999999</v>
      </c>
      <c r="AP143" s="5" t="str">
        <f t="shared" si="27"/>
        <v/>
      </c>
      <c r="AQ143" s="2">
        <v>2.66</v>
      </c>
      <c r="AS143" s="5">
        <f t="shared" si="22"/>
        <v>70261.450000000012</v>
      </c>
      <c r="AT143" s="11">
        <f t="shared" si="28"/>
        <v>1.6342273100262219</v>
      </c>
      <c r="AU143" s="5">
        <f t="shared" si="29"/>
        <v>1634.2273100262219</v>
      </c>
    </row>
    <row r="144" spans="1:47" x14ac:dyDescent="0.3">
      <c r="A144" s="1" t="s">
        <v>276</v>
      </c>
      <c r="B144" s="1" t="s">
        <v>218</v>
      </c>
      <c r="C144" s="1" t="s">
        <v>219</v>
      </c>
      <c r="D144" s="1" t="s">
        <v>220</v>
      </c>
      <c r="E144" s="1" t="s">
        <v>57</v>
      </c>
      <c r="F144" s="1" t="s">
        <v>73</v>
      </c>
      <c r="G144" s="1" t="s">
        <v>53</v>
      </c>
      <c r="H144" s="1" t="s">
        <v>54</v>
      </c>
      <c r="I144" s="2">
        <v>173.149953659</v>
      </c>
      <c r="J144" s="2">
        <v>40.380000000000003</v>
      </c>
      <c r="K144" s="2">
        <f t="shared" si="17"/>
        <v>36.979999999999997</v>
      </c>
      <c r="L144" s="2">
        <f t="shared" si="18"/>
        <v>3.01</v>
      </c>
      <c r="N144" s="4">
        <v>1.65</v>
      </c>
      <c r="O144" s="5">
        <v>3605.25</v>
      </c>
      <c r="P144" s="6">
        <v>22.93</v>
      </c>
      <c r="Q144" s="5">
        <v>43051.074999999997</v>
      </c>
      <c r="R144" s="7">
        <v>12.4</v>
      </c>
      <c r="S144" s="5">
        <v>13035.5</v>
      </c>
      <c r="AL144" s="5" t="str">
        <f t="shared" si="25"/>
        <v/>
      </c>
      <c r="AM144" s="3">
        <v>0.99</v>
      </c>
      <c r="AN144" s="5">
        <f t="shared" si="26"/>
        <v>6684.48</v>
      </c>
      <c r="AP144" s="5" t="str">
        <f t="shared" si="27"/>
        <v/>
      </c>
      <c r="AQ144" s="2">
        <v>2.02</v>
      </c>
      <c r="AS144" s="5">
        <f t="shared" si="22"/>
        <v>59691.824999999997</v>
      </c>
      <c r="AT144" s="11">
        <f t="shared" si="28"/>
        <v>1.3883859584495619</v>
      </c>
      <c r="AU144" s="5">
        <f t="shared" si="29"/>
        <v>1388.3859584495619</v>
      </c>
    </row>
    <row r="145" spans="1:47" x14ac:dyDescent="0.3">
      <c r="A145" s="1" t="s">
        <v>277</v>
      </c>
      <c r="B145" s="1" t="s">
        <v>278</v>
      </c>
      <c r="C145" s="1" t="s">
        <v>279</v>
      </c>
      <c r="D145" s="1" t="s">
        <v>102</v>
      </c>
      <c r="E145" s="1" t="s">
        <v>71</v>
      </c>
      <c r="F145" s="1" t="s">
        <v>73</v>
      </c>
      <c r="G145" s="1" t="s">
        <v>53</v>
      </c>
      <c r="H145" s="1" t="s">
        <v>54</v>
      </c>
      <c r="I145" s="2">
        <v>62.337602764300001</v>
      </c>
      <c r="J145" s="2">
        <v>7.16</v>
      </c>
      <c r="K145" s="2">
        <f t="shared" si="17"/>
        <v>5.98</v>
      </c>
      <c r="L145" s="2">
        <f t="shared" si="18"/>
        <v>0</v>
      </c>
      <c r="P145" s="6">
        <v>0.03</v>
      </c>
      <c r="Q145" s="5">
        <v>56.325000000000003</v>
      </c>
      <c r="R145" s="7">
        <v>5.95</v>
      </c>
      <c r="S145" s="5">
        <v>6254.9375</v>
      </c>
      <c r="AL145" s="5" t="str">
        <f t="shared" si="25"/>
        <v/>
      </c>
      <c r="AN145" s="5" t="str">
        <f t="shared" si="26"/>
        <v/>
      </c>
      <c r="AP145" s="5" t="str">
        <f t="shared" si="27"/>
        <v/>
      </c>
      <c r="AS145" s="5">
        <f t="shared" si="22"/>
        <v>6311.2624999999998</v>
      </c>
      <c r="AT145" s="11">
        <f t="shared" si="28"/>
        <v>0.14679511365399328</v>
      </c>
      <c r="AU145" s="5">
        <f t="shared" si="29"/>
        <v>146.7951136539933</v>
      </c>
    </row>
    <row r="146" spans="1:47" x14ac:dyDescent="0.3">
      <c r="A146" s="1" t="s">
        <v>277</v>
      </c>
      <c r="B146" s="1" t="s">
        <v>278</v>
      </c>
      <c r="C146" s="1" t="s">
        <v>279</v>
      </c>
      <c r="D146" s="1" t="s">
        <v>102</v>
      </c>
      <c r="E146" s="1" t="s">
        <v>56</v>
      </c>
      <c r="F146" s="1" t="s">
        <v>73</v>
      </c>
      <c r="G146" s="1" t="s">
        <v>53</v>
      </c>
      <c r="H146" s="1" t="s">
        <v>54</v>
      </c>
      <c r="I146" s="2">
        <v>62.337602764300001</v>
      </c>
      <c r="J146" s="2">
        <v>33.72</v>
      </c>
      <c r="K146" s="2">
        <f t="shared" si="17"/>
        <v>1.33</v>
      </c>
      <c r="L146" s="2">
        <f t="shared" si="18"/>
        <v>0.02</v>
      </c>
      <c r="P146" s="6">
        <v>0.76</v>
      </c>
      <c r="Q146" s="5">
        <v>1426.9</v>
      </c>
      <c r="R146" s="7">
        <v>0.56999999999999995</v>
      </c>
      <c r="S146" s="5">
        <v>599.21249999999998</v>
      </c>
      <c r="AL146" s="5" t="str">
        <f t="shared" si="25"/>
        <v/>
      </c>
      <c r="AM146" s="3">
        <v>0.01</v>
      </c>
      <c r="AN146" s="5">
        <f t="shared" si="26"/>
        <v>67.52</v>
      </c>
      <c r="AP146" s="5" t="str">
        <f t="shared" si="27"/>
        <v/>
      </c>
      <c r="AQ146" s="2">
        <v>0.01</v>
      </c>
      <c r="AS146" s="5">
        <f t="shared" si="22"/>
        <v>2026.1125000000002</v>
      </c>
      <c r="AT146" s="11">
        <f t="shared" si="28"/>
        <v>4.7125819075545743E-2</v>
      </c>
      <c r="AU146" s="5">
        <f t="shared" si="29"/>
        <v>47.125819075545742</v>
      </c>
    </row>
    <row r="147" spans="1:47" x14ac:dyDescent="0.3">
      <c r="A147" s="1" t="s">
        <v>280</v>
      </c>
      <c r="B147" s="1" t="s">
        <v>281</v>
      </c>
      <c r="C147" s="1" t="s">
        <v>282</v>
      </c>
      <c r="D147" s="1" t="s">
        <v>102</v>
      </c>
      <c r="E147" s="1" t="s">
        <v>64</v>
      </c>
      <c r="F147" s="1" t="s">
        <v>73</v>
      </c>
      <c r="G147" s="1" t="s">
        <v>53</v>
      </c>
      <c r="H147" s="1" t="s">
        <v>54</v>
      </c>
      <c r="I147" s="2">
        <v>2.6201325469399999</v>
      </c>
      <c r="J147" s="2">
        <v>2.2799999999999998</v>
      </c>
      <c r="K147" s="2">
        <f t="shared" si="17"/>
        <v>2.2800000000000002</v>
      </c>
      <c r="L147" s="2">
        <f t="shared" si="18"/>
        <v>0</v>
      </c>
      <c r="P147" s="6">
        <v>0.05</v>
      </c>
      <c r="Q147" s="5">
        <v>93.875</v>
      </c>
      <c r="R147" s="7">
        <v>0.86</v>
      </c>
      <c r="S147" s="5">
        <v>904.07499999999993</v>
      </c>
      <c r="Z147" s="9">
        <v>0.62</v>
      </c>
      <c r="AA147" s="5">
        <v>78.213000000000008</v>
      </c>
      <c r="AB147" s="10">
        <v>0.75</v>
      </c>
      <c r="AC147" s="5">
        <v>85.153124999999989</v>
      </c>
      <c r="AL147" s="5" t="str">
        <f t="shared" si="25"/>
        <v/>
      </c>
      <c r="AN147" s="5" t="str">
        <f t="shared" si="26"/>
        <v/>
      </c>
      <c r="AP147" s="5" t="str">
        <f t="shared" si="27"/>
        <v/>
      </c>
      <c r="AS147" s="5">
        <f t="shared" si="22"/>
        <v>1161.3161250000001</v>
      </c>
      <c r="AT147" s="11">
        <f t="shared" si="28"/>
        <v>2.7011320248142127E-2</v>
      </c>
      <c r="AU147" s="5">
        <f t="shared" si="29"/>
        <v>27.011320248142127</v>
      </c>
    </row>
    <row r="148" spans="1:47" x14ac:dyDescent="0.3">
      <c r="A148" s="1" t="s">
        <v>283</v>
      </c>
      <c r="B148" s="1" t="s">
        <v>253</v>
      </c>
      <c r="C148" s="1" t="s">
        <v>254</v>
      </c>
      <c r="D148" s="1" t="s">
        <v>255</v>
      </c>
      <c r="E148" s="1" t="s">
        <v>70</v>
      </c>
      <c r="F148" s="1" t="s">
        <v>73</v>
      </c>
      <c r="G148" s="1" t="s">
        <v>53</v>
      </c>
      <c r="H148" s="1" t="s">
        <v>54</v>
      </c>
      <c r="I148" s="2">
        <v>63.715962345599998</v>
      </c>
      <c r="J148" s="2">
        <v>40.369999999999997</v>
      </c>
      <c r="K148" s="2">
        <f t="shared" si="17"/>
        <v>39.42</v>
      </c>
      <c r="L148" s="2">
        <f t="shared" si="18"/>
        <v>0.57999999999999996</v>
      </c>
      <c r="N148" s="4">
        <v>3.61</v>
      </c>
      <c r="O148" s="5">
        <v>7887.8499999999995</v>
      </c>
      <c r="P148" s="6">
        <v>34.200000000000003</v>
      </c>
      <c r="Q148" s="5">
        <v>64210.500000000007</v>
      </c>
      <c r="R148" s="7">
        <v>1.61</v>
      </c>
      <c r="S148" s="5">
        <v>1692.5125</v>
      </c>
      <c r="AL148" s="5" t="str">
        <f t="shared" si="25"/>
        <v/>
      </c>
      <c r="AM148" s="3">
        <v>0.47</v>
      </c>
      <c r="AN148" s="5">
        <f t="shared" si="26"/>
        <v>3173.4399999999996</v>
      </c>
      <c r="AP148" s="5" t="str">
        <f t="shared" si="27"/>
        <v/>
      </c>
      <c r="AQ148" s="2">
        <v>0.11</v>
      </c>
      <c r="AS148" s="5">
        <f t="shared" si="22"/>
        <v>73790.862500000003</v>
      </c>
      <c r="AT148" s="11">
        <f t="shared" si="28"/>
        <v>1.7163187313653474</v>
      </c>
      <c r="AU148" s="5">
        <f t="shared" si="29"/>
        <v>1716.3187313653475</v>
      </c>
    </row>
    <row r="149" spans="1:47" x14ac:dyDescent="0.3">
      <c r="A149" s="1" t="s">
        <v>283</v>
      </c>
      <c r="B149" s="1" t="s">
        <v>253</v>
      </c>
      <c r="C149" s="1" t="s">
        <v>254</v>
      </c>
      <c r="D149" s="1" t="s">
        <v>255</v>
      </c>
      <c r="E149" s="1" t="s">
        <v>59</v>
      </c>
      <c r="F149" s="1" t="s">
        <v>73</v>
      </c>
      <c r="G149" s="1" t="s">
        <v>53</v>
      </c>
      <c r="H149" s="1" t="s">
        <v>54</v>
      </c>
      <c r="I149" s="2">
        <v>63.715962345599998</v>
      </c>
      <c r="J149" s="2">
        <v>23.34</v>
      </c>
      <c r="K149" s="2">
        <f t="shared" si="17"/>
        <v>21.31</v>
      </c>
      <c r="L149" s="2">
        <f t="shared" si="18"/>
        <v>0.83000000000000007</v>
      </c>
      <c r="N149" s="4">
        <v>8.5299999999999994</v>
      </c>
      <c r="O149" s="5">
        <v>18638.05</v>
      </c>
      <c r="P149" s="6">
        <v>12.78</v>
      </c>
      <c r="Q149" s="5">
        <v>23994.45</v>
      </c>
      <c r="AL149" s="5" t="str">
        <f t="shared" si="25"/>
        <v/>
      </c>
      <c r="AM149" s="3">
        <v>0.45</v>
      </c>
      <c r="AN149" s="5">
        <f t="shared" si="26"/>
        <v>3038.4</v>
      </c>
      <c r="AP149" s="5" t="str">
        <f t="shared" si="27"/>
        <v/>
      </c>
      <c r="AQ149" s="2">
        <v>0.38</v>
      </c>
      <c r="AS149" s="5">
        <f t="shared" si="22"/>
        <v>42632.5</v>
      </c>
      <c r="AT149" s="11">
        <f t="shared" si="28"/>
        <v>0.99159917415158527</v>
      </c>
      <c r="AU149" s="5">
        <f t="shared" si="29"/>
        <v>991.59917415158532</v>
      </c>
    </row>
    <row r="150" spans="1:47" x14ac:dyDescent="0.3">
      <c r="A150" s="1" t="s">
        <v>284</v>
      </c>
      <c r="B150" s="1" t="s">
        <v>285</v>
      </c>
      <c r="C150" s="1" t="s">
        <v>286</v>
      </c>
      <c r="D150" s="1" t="s">
        <v>287</v>
      </c>
      <c r="E150" s="1" t="s">
        <v>68</v>
      </c>
      <c r="F150" s="1" t="s">
        <v>288</v>
      </c>
      <c r="G150" s="1" t="s">
        <v>53</v>
      </c>
      <c r="H150" s="1" t="s">
        <v>54</v>
      </c>
      <c r="I150" s="2">
        <v>200.76211588300001</v>
      </c>
      <c r="J150" s="2">
        <v>40.07</v>
      </c>
      <c r="K150" s="2">
        <f t="shared" si="17"/>
        <v>6.01</v>
      </c>
      <c r="L150" s="2">
        <f t="shared" si="18"/>
        <v>0</v>
      </c>
      <c r="R150" s="7">
        <v>3.24</v>
      </c>
      <c r="S150" s="5">
        <v>3406.05</v>
      </c>
      <c r="T150" s="8">
        <v>2.77</v>
      </c>
      <c r="U150" s="5">
        <v>873.58875</v>
      </c>
      <c r="AL150" s="5" t="str">
        <f t="shared" si="25"/>
        <v/>
      </c>
      <c r="AN150" s="5" t="str">
        <f t="shared" si="26"/>
        <v/>
      </c>
      <c r="AP150" s="5" t="str">
        <f t="shared" si="27"/>
        <v/>
      </c>
      <c r="AS150" s="5">
        <f t="shared" si="22"/>
        <v>4279.6387500000001</v>
      </c>
      <c r="AT150" s="11">
        <f t="shared" si="28"/>
        <v>9.9541107140494287E-2</v>
      </c>
      <c r="AU150" s="5">
        <f t="shared" si="29"/>
        <v>99.541107140494276</v>
      </c>
    </row>
    <row r="151" spans="1:47" x14ac:dyDescent="0.3">
      <c r="A151" s="1" t="s">
        <v>284</v>
      </c>
      <c r="B151" s="1" t="s">
        <v>285</v>
      </c>
      <c r="C151" s="1" t="s">
        <v>286</v>
      </c>
      <c r="D151" s="1" t="s">
        <v>287</v>
      </c>
      <c r="E151" s="1" t="s">
        <v>69</v>
      </c>
      <c r="F151" s="1" t="s">
        <v>288</v>
      </c>
      <c r="G151" s="1" t="s">
        <v>53</v>
      </c>
      <c r="H151" s="1" t="s">
        <v>54</v>
      </c>
      <c r="I151" s="2">
        <v>200.76211588300001</v>
      </c>
      <c r="J151" s="2">
        <v>39.19</v>
      </c>
      <c r="K151" s="2">
        <f t="shared" si="17"/>
        <v>1.4900000000000002</v>
      </c>
      <c r="L151" s="2">
        <f t="shared" si="18"/>
        <v>0</v>
      </c>
      <c r="R151" s="7">
        <v>1.1000000000000001</v>
      </c>
      <c r="S151" s="5">
        <v>1156.375</v>
      </c>
      <c r="T151" s="8">
        <v>0.39</v>
      </c>
      <c r="U151" s="5">
        <v>122.99625</v>
      </c>
      <c r="AL151" s="5" t="str">
        <f t="shared" si="25"/>
        <v/>
      </c>
      <c r="AN151" s="5" t="str">
        <f t="shared" si="26"/>
        <v/>
      </c>
      <c r="AP151" s="5" t="str">
        <f t="shared" si="27"/>
        <v/>
      </c>
      <c r="AS151" s="5">
        <f t="shared" si="22"/>
        <v>1279.3712499999999</v>
      </c>
      <c r="AT151" s="11">
        <f t="shared" si="28"/>
        <v>2.9757191694910718E-2</v>
      </c>
      <c r="AU151" s="5">
        <f t="shared" si="29"/>
        <v>29.75719169491072</v>
      </c>
    </row>
    <row r="152" spans="1:47" x14ac:dyDescent="0.3">
      <c r="A152" s="1" t="s">
        <v>289</v>
      </c>
      <c r="B152" s="1" t="s">
        <v>290</v>
      </c>
      <c r="C152" s="1" t="s">
        <v>291</v>
      </c>
      <c r="D152" s="1" t="s">
        <v>220</v>
      </c>
      <c r="E152" s="1" t="s">
        <v>64</v>
      </c>
      <c r="F152" s="1" t="s">
        <v>288</v>
      </c>
      <c r="G152" s="1" t="s">
        <v>53</v>
      </c>
      <c r="H152" s="1" t="s">
        <v>54</v>
      </c>
      <c r="I152" s="2">
        <v>116.954234204</v>
      </c>
      <c r="J152" s="2">
        <v>37.130000000000003</v>
      </c>
      <c r="K152" s="2">
        <f t="shared" si="17"/>
        <v>36.520000000000003</v>
      </c>
      <c r="L152" s="2">
        <f t="shared" si="18"/>
        <v>0.61</v>
      </c>
      <c r="M152" s="3">
        <v>0.61</v>
      </c>
      <c r="P152" s="6">
        <v>1.1000000000000001</v>
      </c>
      <c r="Q152" s="5">
        <v>2065.25</v>
      </c>
      <c r="R152" s="7">
        <v>17.190000000000001</v>
      </c>
      <c r="S152" s="5">
        <v>18070.987499999999</v>
      </c>
      <c r="AE152" s="2">
        <v>18.23</v>
      </c>
      <c r="AF152" s="5">
        <v>2069.7886250000001</v>
      </c>
      <c r="AL152" s="5" t="str">
        <f t="shared" si="25"/>
        <v/>
      </c>
      <c r="AN152" s="5" t="str">
        <f t="shared" si="26"/>
        <v/>
      </c>
      <c r="AP152" s="5" t="str">
        <f t="shared" si="27"/>
        <v/>
      </c>
      <c r="AS152" s="5">
        <f t="shared" si="22"/>
        <v>22206.026125</v>
      </c>
      <c r="AT152" s="11">
        <f t="shared" si="28"/>
        <v>0.51649509568377472</v>
      </c>
      <c r="AU152" s="5">
        <f t="shared" si="29"/>
        <v>516.49509568377471</v>
      </c>
    </row>
    <row r="153" spans="1:47" x14ac:dyDescent="0.3">
      <c r="A153" s="1" t="s">
        <v>289</v>
      </c>
      <c r="B153" s="1" t="s">
        <v>290</v>
      </c>
      <c r="C153" s="1" t="s">
        <v>291</v>
      </c>
      <c r="D153" s="1" t="s">
        <v>220</v>
      </c>
      <c r="E153" s="1" t="s">
        <v>67</v>
      </c>
      <c r="F153" s="1" t="s">
        <v>288</v>
      </c>
      <c r="G153" s="1" t="s">
        <v>53</v>
      </c>
      <c r="H153" s="1" t="s">
        <v>54</v>
      </c>
      <c r="I153" s="2">
        <v>116.954234204</v>
      </c>
      <c r="J153" s="2">
        <v>34.479999999999997</v>
      </c>
      <c r="K153" s="2">
        <f t="shared" si="17"/>
        <v>34.429999999999993</v>
      </c>
      <c r="L153" s="2">
        <f t="shared" si="18"/>
        <v>0</v>
      </c>
      <c r="R153" s="7">
        <v>23.36</v>
      </c>
      <c r="S153" s="5">
        <v>24557.200000000001</v>
      </c>
      <c r="T153" s="8">
        <v>10.8</v>
      </c>
      <c r="U153" s="5">
        <v>3406.05</v>
      </c>
      <c r="Z153" s="9">
        <v>0.19</v>
      </c>
      <c r="AA153" s="5">
        <v>23.968499999999999</v>
      </c>
      <c r="AB153" s="10">
        <v>0.08</v>
      </c>
      <c r="AC153" s="5">
        <v>9.0830000000000002</v>
      </c>
      <c r="AL153" s="5" t="str">
        <f t="shared" si="25"/>
        <v/>
      </c>
      <c r="AN153" s="5" t="str">
        <f t="shared" si="26"/>
        <v/>
      </c>
      <c r="AP153" s="5" t="str">
        <f t="shared" si="27"/>
        <v/>
      </c>
      <c r="AS153" s="5">
        <f t="shared" si="22"/>
        <v>27996.301499999998</v>
      </c>
      <c r="AT153" s="11">
        <f t="shared" si="28"/>
        <v>0.65117244934495477</v>
      </c>
      <c r="AU153" s="5">
        <f t="shared" si="29"/>
        <v>651.17244934495477</v>
      </c>
    </row>
    <row r="154" spans="1:47" x14ac:dyDescent="0.3">
      <c r="A154" s="1" t="s">
        <v>289</v>
      </c>
      <c r="B154" s="1" t="s">
        <v>290</v>
      </c>
      <c r="C154" s="1" t="s">
        <v>291</v>
      </c>
      <c r="D154" s="1" t="s">
        <v>220</v>
      </c>
      <c r="E154" s="1" t="s">
        <v>60</v>
      </c>
      <c r="F154" s="1" t="s">
        <v>288</v>
      </c>
      <c r="G154" s="1" t="s">
        <v>53</v>
      </c>
      <c r="H154" s="1" t="s">
        <v>54</v>
      </c>
      <c r="I154" s="2">
        <v>116.954234204</v>
      </c>
      <c r="J154" s="2">
        <v>38.07</v>
      </c>
      <c r="K154" s="2">
        <f t="shared" si="17"/>
        <v>18</v>
      </c>
      <c r="L154" s="2">
        <f t="shared" si="18"/>
        <v>0</v>
      </c>
      <c r="R154" s="7">
        <v>17.559999999999999</v>
      </c>
      <c r="S154" s="5">
        <v>18459.95</v>
      </c>
      <c r="T154" s="8">
        <v>0.44</v>
      </c>
      <c r="U154" s="5">
        <v>138.76499999999999</v>
      </c>
      <c r="AL154" s="5" t="str">
        <f t="shared" si="25"/>
        <v/>
      </c>
      <c r="AN154" s="5" t="str">
        <f t="shared" si="26"/>
        <v/>
      </c>
      <c r="AP154" s="5" t="str">
        <f t="shared" si="27"/>
        <v/>
      </c>
      <c r="AS154" s="5">
        <f t="shared" si="22"/>
        <v>18598.715</v>
      </c>
      <c r="AT154" s="11">
        <f t="shared" si="28"/>
        <v>0.43259181221557963</v>
      </c>
      <c r="AU154" s="5">
        <f t="shared" si="29"/>
        <v>432.59181221557964</v>
      </c>
    </row>
    <row r="155" spans="1:47" x14ac:dyDescent="0.3">
      <c r="A155" s="1" t="s">
        <v>292</v>
      </c>
      <c r="B155" s="1" t="s">
        <v>293</v>
      </c>
      <c r="C155" s="1" t="s">
        <v>294</v>
      </c>
      <c r="D155" s="1" t="s">
        <v>102</v>
      </c>
      <c r="E155" s="1" t="s">
        <v>67</v>
      </c>
      <c r="F155" s="1" t="s">
        <v>288</v>
      </c>
      <c r="G155" s="1" t="s">
        <v>53</v>
      </c>
      <c r="H155" s="1" t="s">
        <v>54</v>
      </c>
      <c r="I155" s="2">
        <v>3.2912237901500001</v>
      </c>
      <c r="J155" s="2">
        <v>2.75</v>
      </c>
      <c r="K155" s="2">
        <f t="shared" si="17"/>
        <v>2.75</v>
      </c>
      <c r="L155" s="2">
        <f t="shared" si="18"/>
        <v>0</v>
      </c>
      <c r="R155" s="7">
        <v>0.28000000000000003</v>
      </c>
      <c r="S155" s="5">
        <v>294.35000000000002</v>
      </c>
      <c r="Z155" s="9">
        <v>0.86</v>
      </c>
      <c r="AA155" s="5">
        <v>108.489</v>
      </c>
      <c r="AB155" s="10">
        <v>1.61</v>
      </c>
      <c r="AC155" s="5">
        <v>182.79537500000001</v>
      </c>
      <c r="AL155" s="5" t="str">
        <f t="shared" si="25"/>
        <v/>
      </c>
      <c r="AN155" s="5" t="str">
        <f t="shared" si="26"/>
        <v/>
      </c>
      <c r="AP155" s="5" t="str">
        <f t="shared" si="27"/>
        <v/>
      </c>
      <c r="AS155" s="5">
        <f t="shared" si="22"/>
        <v>585.63437500000009</v>
      </c>
      <c r="AT155" s="11">
        <f t="shared" si="28"/>
        <v>1.3621405327034068E-2</v>
      </c>
      <c r="AU155" s="5">
        <f t="shared" si="29"/>
        <v>13.621405327034067</v>
      </c>
    </row>
    <row r="156" spans="1:47" x14ac:dyDescent="0.3">
      <c r="A156" s="1" t="s">
        <v>295</v>
      </c>
      <c r="B156" s="1" t="s">
        <v>253</v>
      </c>
      <c r="C156" s="1" t="s">
        <v>254</v>
      </c>
      <c r="D156" s="1" t="s">
        <v>255</v>
      </c>
      <c r="E156" s="1" t="s">
        <v>65</v>
      </c>
      <c r="F156" s="1" t="s">
        <v>288</v>
      </c>
      <c r="G156" s="1" t="s">
        <v>53</v>
      </c>
      <c r="H156" s="1" t="s">
        <v>54</v>
      </c>
      <c r="I156" s="2">
        <v>189.19423504</v>
      </c>
      <c r="J156" s="2">
        <v>37.33</v>
      </c>
      <c r="K156" s="2">
        <f t="shared" si="17"/>
        <v>15.81</v>
      </c>
      <c r="L156" s="2">
        <f t="shared" si="18"/>
        <v>0</v>
      </c>
      <c r="P156" s="6">
        <v>4.2699999999999996</v>
      </c>
      <c r="Q156" s="5">
        <v>8016.9249999999993</v>
      </c>
      <c r="R156" s="7">
        <v>8.9400000000000013</v>
      </c>
      <c r="S156" s="5">
        <v>9398.1750000000011</v>
      </c>
      <c r="T156" s="8">
        <v>2.6</v>
      </c>
      <c r="U156" s="5">
        <v>819.97499999999991</v>
      </c>
      <c r="AL156" s="5" t="str">
        <f t="shared" si="25"/>
        <v/>
      </c>
      <c r="AN156" s="5" t="str">
        <f t="shared" si="26"/>
        <v/>
      </c>
      <c r="AP156" s="5" t="str">
        <f t="shared" si="27"/>
        <v/>
      </c>
      <c r="AS156" s="5">
        <f t="shared" si="22"/>
        <v>18235.074999999997</v>
      </c>
      <c r="AT156" s="11">
        <f t="shared" si="28"/>
        <v>0.42413382538186162</v>
      </c>
      <c r="AU156" s="5">
        <f t="shared" si="29"/>
        <v>424.13382538186164</v>
      </c>
    </row>
    <row r="157" spans="1:47" x14ac:dyDescent="0.3">
      <c r="A157" s="1" t="s">
        <v>295</v>
      </c>
      <c r="B157" s="1" t="s">
        <v>253</v>
      </c>
      <c r="C157" s="1" t="s">
        <v>254</v>
      </c>
      <c r="D157" s="1" t="s">
        <v>255</v>
      </c>
      <c r="E157" s="1" t="s">
        <v>66</v>
      </c>
      <c r="F157" s="1" t="s">
        <v>288</v>
      </c>
      <c r="G157" s="1" t="s">
        <v>53</v>
      </c>
      <c r="H157" s="1" t="s">
        <v>54</v>
      </c>
      <c r="I157" s="2">
        <v>189.19423504</v>
      </c>
      <c r="J157" s="2">
        <v>40.25</v>
      </c>
      <c r="K157" s="2">
        <f t="shared" si="17"/>
        <v>26.87</v>
      </c>
      <c r="L157" s="2">
        <f t="shared" si="18"/>
        <v>13.13</v>
      </c>
      <c r="M157" s="3">
        <v>13.13</v>
      </c>
      <c r="P157" s="6">
        <v>13.5</v>
      </c>
      <c r="Q157" s="5">
        <v>25346.25</v>
      </c>
      <c r="R157" s="7">
        <v>13.27</v>
      </c>
      <c r="S157" s="5">
        <v>13950.0875</v>
      </c>
      <c r="T157" s="8">
        <v>0.1</v>
      </c>
      <c r="U157" s="5">
        <v>31.537500000000001</v>
      </c>
      <c r="AL157" s="5" t="str">
        <f t="shared" si="25"/>
        <v/>
      </c>
      <c r="AN157" s="5" t="str">
        <f t="shared" si="26"/>
        <v/>
      </c>
      <c r="AP157" s="5" t="str">
        <f t="shared" si="27"/>
        <v/>
      </c>
      <c r="AS157" s="5">
        <f t="shared" si="22"/>
        <v>39327.875</v>
      </c>
      <c r="AT157" s="11">
        <f t="shared" si="28"/>
        <v>0.91473613724592207</v>
      </c>
      <c r="AU157" s="5">
        <f t="shared" si="29"/>
        <v>914.73613724592212</v>
      </c>
    </row>
    <row r="158" spans="1:47" x14ac:dyDescent="0.3">
      <c r="A158" s="1" t="s">
        <v>295</v>
      </c>
      <c r="B158" s="1" t="s">
        <v>253</v>
      </c>
      <c r="C158" s="1" t="s">
        <v>254</v>
      </c>
      <c r="D158" s="1" t="s">
        <v>255</v>
      </c>
      <c r="E158" s="1" t="s">
        <v>71</v>
      </c>
      <c r="F158" s="1" t="s">
        <v>288</v>
      </c>
      <c r="G158" s="1" t="s">
        <v>53</v>
      </c>
      <c r="H158" s="1" t="s">
        <v>54</v>
      </c>
      <c r="I158" s="2">
        <v>189.19423504</v>
      </c>
      <c r="J158" s="2">
        <v>40.299999999999997</v>
      </c>
      <c r="K158" s="2">
        <f t="shared" si="17"/>
        <v>40</v>
      </c>
      <c r="L158" s="2">
        <f t="shared" si="18"/>
        <v>0</v>
      </c>
      <c r="N158" s="4">
        <v>9.76</v>
      </c>
      <c r="O158" s="5">
        <v>21325.599999999999</v>
      </c>
      <c r="P158" s="6">
        <v>18.07</v>
      </c>
      <c r="Q158" s="5">
        <v>33926.425000000003</v>
      </c>
      <c r="R158" s="7">
        <v>12.17</v>
      </c>
      <c r="S158" s="5">
        <v>12793.7125</v>
      </c>
      <c r="AL158" s="5" t="str">
        <f t="shared" si="25"/>
        <v/>
      </c>
      <c r="AN158" s="5" t="str">
        <f t="shared" si="26"/>
        <v/>
      </c>
      <c r="AP158" s="5" t="str">
        <f t="shared" si="27"/>
        <v/>
      </c>
      <c r="AS158" s="5">
        <f t="shared" si="22"/>
        <v>68045.737500000003</v>
      </c>
      <c r="AT158" s="11">
        <f t="shared" si="28"/>
        <v>1.5826915407150779</v>
      </c>
      <c r="AU158" s="5">
        <f t="shared" si="29"/>
        <v>1582.691540715078</v>
      </c>
    </row>
    <row r="159" spans="1:47" x14ac:dyDescent="0.3">
      <c r="A159" s="1" t="s">
        <v>295</v>
      </c>
      <c r="B159" s="1" t="s">
        <v>253</v>
      </c>
      <c r="C159" s="1" t="s">
        <v>254</v>
      </c>
      <c r="D159" s="1" t="s">
        <v>255</v>
      </c>
      <c r="E159" s="1" t="s">
        <v>72</v>
      </c>
      <c r="F159" s="1" t="s">
        <v>288</v>
      </c>
      <c r="G159" s="1" t="s">
        <v>53</v>
      </c>
      <c r="H159" s="1" t="s">
        <v>54</v>
      </c>
      <c r="I159" s="2">
        <v>189.19423504</v>
      </c>
      <c r="J159" s="2">
        <v>29.51</v>
      </c>
      <c r="K159" s="2">
        <f t="shared" si="17"/>
        <v>18.23</v>
      </c>
      <c r="L159" s="2">
        <f t="shared" si="18"/>
        <v>0</v>
      </c>
      <c r="P159" s="6">
        <v>0.43</v>
      </c>
      <c r="Q159" s="5">
        <v>807.32499999999993</v>
      </c>
      <c r="R159" s="7">
        <v>11.99</v>
      </c>
      <c r="S159" s="5">
        <v>12604.487499999999</v>
      </c>
      <c r="T159" s="8">
        <v>5.81</v>
      </c>
      <c r="U159" s="5">
        <v>1832.3287499999999</v>
      </c>
      <c r="AL159" s="5" t="str">
        <f t="shared" si="25"/>
        <v/>
      </c>
      <c r="AN159" s="5" t="str">
        <f t="shared" si="26"/>
        <v/>
      </c>
      <c r="AP159" s="5" t="str">
        <f t="shared" si="27"/>
        <v/>
      </c>
      <c r="AS159" s="5">
        <f t="shared" si="22"/>
        <v>15244.141250000001</v>
      </c>
      <c r="AT159" s="11">
        <f t="shared" si="28"/>
        <v>0.35456700578549499</v>
      </c>
      <c r="AU159" s="5">
        <f t="shared" si="29"/>
        <v>354.56700578549498</v>
      </c>
    </row>
    <row r="160" spans="1:47" x14ac:dyDescent="0.3">
      <c r="A160" s="1" t="s">
        <v>295</v>
      </c>
      <c r="B160" s="1" t="s">
        <v>253</v>
      </c>
      <c r="C160" s="1" t="s">
        <v>254</v>
      </c>
      <c r="D160" s="1" t="s">
        <v>255</v>
      </c>
      <c r="E160" s="1" t="s">
        <v>55</v>
      </c>
      <c r="F160" s="1" t="s">
        <v>288</v>
      </c>
      <c r="G160" s="1" t="s">
        <v>53</v>
      </c>
      <c r="H160" s="1" t="s">
        <v>54</v>
      </c>
      <c r="I160" s="2">
        <v>189.19423504</v>
      </c>
      <c r="J160" s="2">
        <v>39.24</v>
      </c>
      <c r="K160" s="2">
        <f t="shared" ref="K160:K163" si="30">SUM(N160,P160,R160,T160,V160,X160,Z160,AB160,AE160,AG160,AI160)</f>
        <v>29.75</v>
      </c>
      <c r="L160" s="2">
        <f t="shared" ref="L160:L163" si="31">SUM(M160,AD160,AK160,AM160,AO160,AQ160,AR160)</f>
        <v>0</v>
      </c>
      <c r="P160" s="6">
        <v>7.12</v>
      </c>
      <c r="Q160" s="5">
        <v>13367.8</v>
      </c>
      <c r="R160" s="7">
        <v>21.48</v>
      </c>
      <c r="S160" s="5">
        <v>22580.85</v>
      </c>
      <c r="T160" s="8">
        <v>1.1499999999999999</v>
      </c>
      <c r="U160" s="5">
        <v>362.68124999999998</v>
      </c>
      <c r="AL160" s="5" t="str">
        <f t="shared" ref="AL160:AL163" si="32">IF(AK160&gt;0,AK160*$AL$1,"")</f>
        <v/>
      </c>
      <c r="AN160" s="5" t="str">
        <f t="shared" ref="AN160:AN163" si="33">IF(AM160&gt;0,AM160*$AN$1,"")</f>
        <v/>
      </c>
      <c r="AP160" s="5" t="str">
        <f t="shared" ref="AP160:AP163" si="34">IF(AO160&gt;0,AO160*$AP$1,"")</f>
        <v/>
      </c>
      <c r="AS160" s="5">
        <f t="shared" ref="AS160:AS163" si="35">SUM(O160,Q160,S160,U160,W160,Y160,AA160,AC160,AF160,AH160,AJ160)</f>
        <v>36311.331249999996</v>
      </c>
      <c r="AT160" s="11">
        <f t="shared" si="28"/>
        <v>0.84457364873851271</v>
      </c>
      <c r="AU160" s="5">
        <f t="shared" ref="AU160:AU163" si="36">(AT160/100)*$AU$1</f>
        <v>844.57364873851282</v>
      </c>
    </row>
    <row r="161" spans="1:47" x14ac:dyDescent="0.3">
      <c r="A161" s="1" t="s">
        <v>296</v>
      </c>
      <c r="B161" s="1" t="s">
        <v>297</v>
      </c>
      <c r="C161" s="1" t="s">
        <v>298</v>
      </c>
      <c r="D161" s="1" t="s">
        <v>299</v>
      </c>
      <c r="E161" s="1" t="s">
        <v>62</v>
      </c>
      <c r="F161" s="1" t="s">
        <v>288</v>
      </c>
      <c r="G161" s="1" t="s">
        <v>53</v>
      </c>
      <c r="H161" s="1" t="s">
        <v>54</v>
      </c>
      <c r="I161" s="2">
        <v>40.202392074300001</v>
      </c>
      <c r="J161" s="2">
        <v>38.19</v>
      </c>
      <c r="K161" s="2">
        <f t="shared" si="30"/>
        <v>35.04</v>
      </c>
      <c r="L161" s="2">
        <f t="shared" si="31"/>
        <v>3.15</v>
      </c>
      <c r="M161" s="3">
        <v>2.09</v>
      </c>
      <c r="N161" s="4">
        <v>9.1300000000000008</v>
      </c>
      <c r="O161" s="5">
        <v>19949.05</v>
      </c>
      <c r="P161" s="6">
        <v>25.91</v>
      </c>
      <c r="Q161" s="5">
        <v>48646.025000000001</v>
      </c>
      <c r="AL161" s="5" t="str">
        <f t="shared" si="32"/>
        <v/>
      </c>
      <c r="AM161" s="3">
        <v>0.43</v>
      </c>
      <c r="AN161" s="5">
        <f t="shared" si="33"/>
        <v>2903.36</v>
      </c>
      <c r="AP161" s="5" t="str">
        <f t="shared" si="34"/>
        <v/>
      </c>
      <c r="AQ161" s="2">
        <v>0.63</v>
      </c>
      <c r="AS161" s="5">
        <f t="shared" si="35"/>
        <v>68595.074999999997</v>
      </c>
      <c r="AT161" s="11">
        <f t="shared" si="28"/>
        <v>1.5954687086346342</v>
      </c>
      <c r="AU161" s="5">
        <f t="shared" si="36"/>
        <v>1595.4687086346341</v>
      </c>
    </row>
    <row r="162" spans="1:47" x14ac:dyDescent="0.3">
      <c r="A162" s="1" t="s">
        <v>300</v>
      </c>
      <c r="B162" s="1" t="s">
        <v>253</v>
      </c>
      <c r="C162" s="1" t="s">
        <v>254</v>
      </c>
      <c r="D162" s="1" t="s">
        <v>255</v>
      </c>
      <c r="E162" s="1" t="s">
        <v>56</v>
      </c>
      <c r="F162" s="1" t="s">
        <v>288</v>
      </c>
      <c r="G162" s="1" t="s">
        <v>53</v>
      </c>
      <c r="H162" s="1" t="s">
        <v>54</v>
      </c>
      <c r="I162" s="2">
        <v>29.495820664699998</v>
      </c>
      <c r="J162" s="2">
        <v>29.49</v>
      </c>
      <c r="K162" s="2">
        <f t="shared" si="30"/>
        <v>28.169999999999998</v>
      </c>
      <c r="L162" s="2">
        <f t="shared" si="31"/>
        <v>0</v>
      </c>
      <c r="N162" s="4">
        <v>2.79</v>
      </c>
      <c r="O162" s="5">
        <v>6096.15</v>
      </c>
      <c r="P162" s="6">
        <v>25.18</v>
      </c>
      <c r="Q162" s="5">
        <v>47275.45</v>
      </c>
      <c r="R162" s="7">
        <v>0.2</v>
      </c>
      <c r="S162" s="5">
        <v>210.25</v>
      </c>
      <c r="AL162" s="5" t="str">
        <f t="shared" si="32"/>
        <v/>
      </c>
      <c r="AP162" s="5" t="str">
        <f t="shared" si="34"/>
        <v/>
      </c>
      <c r="AS162" s="5">
        <f t="shared" si="35"/>
        <v>53581.85</v>
      </c>
      <c r="AT162" s="11">
        <f t="shared" si="28"/>
        <v>1.2462726372958217</v>
      </c>
      <c r="AU162" s="5">
        <f t="shared" si="36"/>
        <v>1246.2726372958216</v>
      </c>
    </row>
    <row r="163" spans="1:47" x14ac:dyDescent="0.3">
      <c r="A163" s="1" t="s">
        <v>301</v>
      </c>
      <c r="B163" s="1" t="s">
        <v>302</v>
      </c>
      <c r="C163" s="1" t="s">
        <v>303</v>
      </c>
      <c r="D163" s="1" t="s">
        <v>304</v>
      </c>
      <c r="E163" s="1" t="s">
        <v>64</v>
      </c>
      <c r="F163" s="1" t="s">
        <v>305</v>
      </c>
      <c r="G163" s="1" t="s">
        <v>53</v>
      </c>
      <c r="H163" s="1" t="s">
        <v>54</v>
      </c>
      <c r="I163" s="2">
        <v>68.632594749199995</v>
      </c>
      <c r="J163" s="2">
        <v>39.090000000000003</v>
      </c>
      <c r="K163" s="2">
        <f t="shared" si="30"/>
        <v>1.23</v>
      </c>
      <c r="L163" s="2">
        <f t="shared" si="31"/>
        <v>0</v>
      </c>
      <c r="P163" s="6">
        <v>0.71</v>
      </c>
      <c r="Q163" s="5">
        <v>1333.0250000000001</v>
      </c>
      <c r="R163" s="7">
        <v>0.52</v>
      </c>
      <c r="S163" s="5">
        <v>546.65</v>
      </c>
      <c r="AL163" s="5" t="str">
        <f t="shared" si="32"/>
        <v/>
      </c>
      <c r="AN163" s="5" t="str">
        <f t="shared" si="33"/>
        <v/>
      </c>
      <c r="AP163" s="5" t="str">
        <f t="shared" si="34"/>
        <v/>
      </c>
      <c r="AS163" s="5">
        <f t="shared" si="35"/>
        <v>1879.6750000000002</v>
      </c>
      <c r="AT163" s="11">
        <f t="shared" ref="AT163:AT177" si="37">(AS163/$AS$183)*100</f>
        <v>4.3719795406635335E-2</v>
      </c>
      <c r="AU163" s="5">
        <f t="shared" si="36"/>
        <v>43.719795406635335</v>
      </c>
    </row>
    <row r="164" spans="1:47" s="42" customFormat="1" x14ac:dyDescent="0.3">
      <c r="A164" s="31" t="s">
        <v>49</v>
      </c>
      <c r="B164" s="31" t="s">
        <v>50</v>
      </c>
      <c r="C164" s="31" t="s">
        <v>330</v>
      </c>
      <c r="D164" s="31" t="s">
        <v>102</v>
      </c>
      <c r="E164" s="31"/>
      <c r="F164" s="31"/>
      <c r="G164" s="31"/>
      <c r="H164" s="31"/>
      <c r="I164" s="32"/>
      <c r="J164" s="32"/>
      <c r="K164" s="32">
        <f>SUM(N164,P164,R164,T164,V164,X164,Z164,AB164,AE164,AG164,AI164)</f>
        <v>491.45000000000005</v>
      </c>
      <c r="L164" s="32">
        <f>SUM(M164,AD164,AK164,AM164,AO164,AQ164,AR164)</f>
        <v>4.1899999999999995</v>
      </c>
      <c r="M164" s="33"/>
      <c r="N164" s="34">
        <v>0.56999999999999995</v>
      </c>
      <c r="O164" s="35">
        <v>1245.45</v>
      </c>
      <c r="P164" s="36">
        <v>35.65</v>
      </c>
      <c r="Q164" s="35">
        <v>66932.88</v>
      </c>
      <c r="R164" s="37">
        <v>75.290000000000006</v>
      </c>
      <c r="S164" s="35">
        <v>87482.92</v>
      </c>
      <c r="T164" s="38">
        <v>7.97</v>
      </c>
      <c r="U164" s="35">
        <v>2652.3</v>
      </c>
      <c r="V164" s="32">
        <v>371.97</v>
      </c>
      <c r="W164" s="35">
        <v>101736.11</v>
      </c>
      <c r="X164" s="32"/>
      <c r="Y164" s="35"/>
      <c r="Z164" s="39"/>
      <c r="AA164" s="35"/>
      <c r="AB164" s="40"/>
      <c r="AC164" s="35"/>
      <c r="AD164" s="32"/>
      <c r="AE164" s="32"/>
      <c r="AF164" s="35"/>
      <c r="AG164" s="39"/>
      <c r="AH164" s="35"/>
      <c r="AI164" s="32"/>
      <c r="AJ164" s="35"/>
      <c r="AK164" s="33"/>
      <c r="AL164" s="35" t="str">
        <f>IF(AK164&gt;0,AK164*$AL$1,"")</f>
        <v/>
      </c>
      <c r="AM164" s="33">
        <v>1.6</v>
      </c>
      <c r="AN164" s="35">
        <f>IF(AM164&gt;0,AM164*$AN$1,"")</f>
        <v>10803.2</v>
      </c>
      <c r="AO164" s="32"/>
      <c r="AP164" s="35" t="str">
        <f>IF(AO164&gt;0,AO164*$AP$1,"")</f>
        <v/>
      </c>
      <c r="AQ164" s="32">
        <v>2.59</v>
      </c>
      <c r="AR164" s="32"/>
      <c r="AS164" s="35">
        <f>SUM(O164,Q164,S164,U164,W164,Y164,AA164,AC164,AF164,AH164,AJ164)</f>
        <v>260049.65999999997</v>
      </c>
      <c r="AT164" s="41">
        <f t="shared" si="37"/>
        <v>6.0485551655286578</v>
      </c>
      <c r="AU164" s="35">
        <f>(AT164/100)*$AU$1</f>
        <v>6048.5551655286581</v>
      </c>
    </row>
    <row r="165" spans="1:47" x14ac:dyDescent="0.3">
      <c r="A165" s="1" t="s">
        <v>316</v>
      </c>
      <c r="B165" s="1" t="s">
        <v>241</v>
      </c>
      <c r="C165" s="1" t="s">
        <v>242</v>
      </c>
      <c r="D165" s="1" t="s">
        <v>102</v>
      </c>
      <c r="E165" s="1" t="s">
        <v>62</v>
      </c>
      <c r="F165" s="1" t="s">
        <v>63</v>
      </c>
      <c r="G165" s="1" t="s">
        <v>53</v>
      </c>
      <c r="H165" s="1" t="s">
        <v>54</v>
      </c>
      <c r="I165" s="2">
        <v>0.26171893141399999</v>
      </c>
      <c r="J165" s="2">
        <v>0.02</v>
      </c>
      <c r="K165" s="2">
        <f>SUM(N165,P165,R165,T165,V165,X165,Z165,AB165,AE165,AG165,AI165)</f>
        <v>0.02</v>
      </c>
      <c r="L165" s="2">
        <f>SUM(M165,AD165,AK165,AM165,AO165,AQ165,AR165)</f>
        <v>0</v>
      </c>
      <c r="P165" s="6">
        <v>0.02</v>
      </c>
      <c r="Q165" s="5">
        <v>37.549999999999997</v>
      </c>
      <c r="AL165" s="5" t="str">
        <f>IF(AK165&gt;0,AK165*$AL$1,"")</f>
        <v/>
      </c>
      <c r="AN165" s="5" t="str">
        <f>IF(AM165&gt;0,AM165*$AN$1,"")</f>
        <v/>
      </c>
      <c r="AP165" s="5" t="str">
        <f>IF(AO165&gt;0,AO165*$AP$1,"")</f>
        <v/>
      </c>
      <c r="AS165" s="5">
        <f>SUM(O165,Q165,S165,U165,W165,Y165,AA165,AC165,AF165,AH165,AJ165)</f>
        <v>37.549999999999997</v>
      </c>
      <c r="AT165" s="11">
        <f t="shared" si="37"/>
        <v>8.7338413157548873E-4</v>
      </c>
      <c r="AU165" s="5">
        <f>(AT165/100)*$AU$1</f>
        <v>0.87338413157548866</v>
      </c>
    </row>
    <row r="166" spans="1:47" x14ac:dyDescent="0.3">
      <c r="B166" s="29" t="s">
        <v>321</v>
      </c>
      <c r="AS166" s="5">
        <f t="shared" ref="AS166:AS167" si="38">SUM(O166,Q166,S166,U166,W166,Y166,AA166,AC166,AF166,AH166,AJ166)</f>
        <v>0</v>
      </c>
      <c r="AT166" s="11">
        <f t="shared" si="37"/>
        <v>0</v>
      </c>
      <c r="AU166" s="5">
        <f t="shared" ref="AU166:AU177" si="39">(AT166/100)*$AU$1</f>
        <v>0</v>
      </c>
    </row>
    <row r="167" spans="1:47" x14ac:dyDescent="0.3">
      <c r="B167" s="1" t="s">
        <v>317</v>
      </c>
      <c r="C167" s="1" t="s">
        <v>318</v>
      </c>
      <c r="D167" s="1" t="s">
        <v>319</v>
      </c>
      <c r="J167" s="2">
        <v>45.69</v>
      </c>
      <c r="K167" s="2">
        <v>39.369999999999997</v>
      </c>
      <c r="L167" s="2">
        <v>0</v>
      </c>
      <c r="AG167" s="9">
        <v>39.369999999999997</v>
      </c>
      <c r="AH167" s="5">
        <v>63982.2</v>
      </c>
      <c r="AS167" s="5">
        <f t="shared" si="38"/>
        <v>63982.2</v>
      </c>
      <c r="AT167" s="11">
        <f t="shared" si="37"/>
        <v>1.4881767825110315</v>
      </c>
      <c r="AU167" s="5">
        <f t="shared" si="39"/>
        <v>1488.1767825110314</v>
      </c>
    </row>
    <row r="168" spans="1:47" x14ac:dyDescent="0.3">
      <c r="B168" s="29" t="s">
        <v>322</v>
      </c>
      <c r="AS168" s="5">
        <f t="shared" ref="AS168:AS169" si="40">SUM(O168,Q168,S168,U168,W168,Y168,AA168,AC168,AF168,AH168,AJ168)</f>
        <v>0</v>
      </c>
      <c r="AT168" s="11">
        <f t="shared" si="37"/>
        <v>0</v>
      </c>
      <c r="AU168" s="5">
        <f t="shared" si="39"/>
        <v>0</v>
      </c>
    </row>
    <row r="169" spans="1:47" x14ac:dyDescent="0.3">
      <c r="B169" s="1" t="s">
        <v>315</v>
      </c>
      <c r="C169" s="1" t="s">
        <v>312</v>
      </c>
      <c r="D169" s="1" t="s">
        <v>313</v>
      </c>
      <c r="J169" s="2">
        <v>15.08</v>
      </c>
      <c r="K169" s="2">
        <v>13.63</v>
      </c>
      <c r="L169" s="2">
        <v>0</v>
      </c>
      <c r="AG169" s="9">
        <v>13.63</v>
      </c>
      <c r="AH169" s="5">
        <v>25242.61</v>
      </c>
      <c r="AS169" s="5">
        <f t="shared" si="40"/>
        <v>25242.61</v>
      </c>
      <c r="AT169" s="11">
        <f t="shared" si="37"/>
        <v>0.58712370209184417</v>
      </c>
      <c r="AU169" s="5">
        <f t="shared" si="39"/>
        <v>587.12370209184417</v>
      </c>
    </row>
    <row r="170" spans="1:47" x14ac:dyDescent="0.3">
      <c r="B170" s="1" t="s">
        <v>311</v>
      </c>
      <c r="C170" s="1" t="s">
        <v>312</v>
      </c>
      <c r="D170" s="1" t="s">
        <v>313</v>
      </c>
      <c r="J170" s="2">
        <v>14.43</v>
      </c>
      <c r="K170" s="2">
        <v>10.86</v>
      </c>
      <c r="L170" s="2">
        <v>0</v>
      </c>
      <c r="AG170" s="9">
        <v>10.86</v>
      </c>
      <c r="AH170" s="5">
        <v>17531.34</v>
      </c>
      <c r="AS170" s="5">
        <f t="shared" ref="AS170" si="41">SUM(O170,Q170,S170,U170,W170,Y170,AA170,AC170,AF170,AH170,AJ170)</f>
        <v>17531.34</v>
      </c>
      <c r="AT170" s="11">
        <f t="shared" si="37"/>
        <v>0.40776549031303944</v>
      </c>
      <c r="AU170" s="5">
        <f t="shared" si="39"/>
        <v>407.76549031303944</v>
      </c>
    </row>
    <row r="171" spans="1:47" x14ac:dyDescent="0.3">
      <c r="B171" s="1" t="s">
        <v>314</v>
      </c>
      <c r="C171" s="1" t="s">
        <v>312</v>
      </c>
      <c r="D171" s="1" t="s">
        <v>313</v>
      </c>
      <c r="J171" s="2">
        <v>60.56</v>
      </c>
      <c r="K171" s="2">
        <v>58.21</v>
      </c>
      <c r="L171" s="2">
        <v>0</v>
      </c>
      <c r="AG171" s="9">
        <v>58.21</v>
      </c>
      <c r="AH171" s="5">
        <v>91799.24</v>
      </c>
      <c r="AS171" s="5">
        <f t="shared" ref="AS171" si="42">SUM(O171,Q171,S171,U171,W171,Y171,AA171,AC171,AF171,AH171,AJ171)</f>
        <v>91799.24</v>
      </c>
      <c r="AT171" s="11">
        <f t="shared" si="37"/>
        <v>2.1351797471821539</v>
      </c>
      <c r="AU171" s="5">
        <f t="shared" si="39"/>
        <v>2135.1797471821537</v>
      </c>
    </row>
    <row r="172" spans="1:47" x14ac:dyDescent="0.3">
      <c r="B172" s="29" t="s">
        <v>323</v>
      </c>
      <c r="AS172" s="5">
        <f t="shared" ref="AS172:AS173" si="43">SUM(O172,Q172,S172,U172,W172,Y172,AA172,AC172,AF172,AH172,AJ172)</f>
        <v>0</v>
      </c>
      <c r="AT172" s="11">
        <f t="shared" si="37"/>
        <v>0</v>
      </c>
      <c r="AU172" s="5">
        <f t="shared" si="39"/>
        <v>0</v>
      </c>
    </row>
    <row r="173" spans="1:47" x14ac:dyDescent="0.3">
      <c r="B173" s="1" t="s">
        <v>325</v>
      </c>
      <c r="C173" s="1" t="s">
        <v>326</v>
      </c>
      <c r="D173" s="1" t="s">
        <v>327</v>
      </c>
      <c r="J173" s="2">
        <v>31.25</v>
      </c>
      <c r="K173" s="2">
        <v>25.44</v>
      </c>
      <c r="L173" s="2">
        <v>0</v>
      </c>
      <c r="AG173" s="9">
        <v>25.44</v>
      </c>
      <c r="AH173" s="5">
        <v>44813.67</v>
      </c>
      <c r="AS173" s="5">
        <f t="shared" si="43"/>
        <v>44813.67</v>
      </c>
      <c r="AT173" s="11">
        <f t="shared" si="37"/>
        <v>1.0423315114689888</v>
      </c>
      <c r="AU173" s="5">
        <f t="shared" si="39"/>
        <v>1042.3315114689888</v>
      </c>
    </row>
    <row r="174" spans="1:47" x14ac:dyDescent="0.3">
      <c r="B174" s="29" t="s">
        <v>324</v>
      </c>
      <c r="AS174" s="5">
        <f t="shared" ref="AS174:AS175" si="44">SUM(O174,Q174,S174,U174,W174,Y174,AA174,AC174,AF174,AH174,AJ174)</f>
        <v>0</v>
      </c>
      <c r="AT174" s="11">
        <f t="shared" si="37"/>
        <v>0</v>
      </c>
      <c r="AU174" s="5">
        <f t="shared" si="39"/>
        <v>0</v>
      </c>
    </row>
    <row r="175" spans="1:47" x14ac:dyDescent="0.3">
      <c r="B175" s="1" t="s">
        <v>309</v>
      </c>
      <c r="C175" s="1" t="s">
        <v>328</v>
      </c>
      <c r="D175" s="1" t="s">
        <v>102</v>
      </c>
      <c r="J175" s="2">
        <v>6.01</v>
      </c>
      <c r="K175" s="2">
        <v>3.51</v>
      </c>
      <c r="L175" s="2">
        <v>0</v>
      </c>
      <c r="AG175" s="9">
        <v>3.51</v>
      </c>
      <c r="AH175" s="5">
        <v>5272.02</v>
      </c>
      <c r="AS175" s="5">
        <f t="shared" si="44"/>
        <v>5272.02</v>
      </c>
      <c r="AT175" s="11">
        <f t="shared" si="37"/>
        <v>0.12262313207319862</v>
      </c>
      <c r="AU175" s="5">
        <f t="shared" si="39"/>
        <v>122.62313207319863</v>
      </c>
    </row>
    <row r="176" spans="1:47" x14ac:dyDescent="0.3">
      <c r="B176" s="1" t="s">
        <v>308</v>
      </c>
      <c r="C176" s="1" t="s">
        <v>328</v>
      </c>
      <c r="D176" s="1" t="s">
        <v>102</v>
      </c>
      <c r="J176" s="2">
        <v>3.91</v>
      </c>
      <c r="K176" s="2">
        <v>2.21</v>
      </c>
      <c r="L176" s="2">
        <v>0</v>
      </c>
      <c r="AG176" s="9">
        <v>2.21</v>
      </c>
      <c r="AH176" s="5">
        <v>3319.42</v>
      </c>
      <c r="AS176" s="5">
        <f t="shared" ref="AS176" si="45">SUM(O176,Q176,S176,U176,W176,Y176,AA176,AC176,AF176,AH176,AJ176)</f>
        <v>3319.42</v>
      </c>
      <c r="AT176" s="11">
        <f t="shared" si="37"/>
        <v>7.7207157231273207E-2</v>
      </c>
      <c r="AU176" s="5">
        <f t="shared" si="39"/>
        <v>77.207157231273214</v>
      </c>
    </row>
    <row r="177" spans="1:47" x14ac:dyDescent="0.3">
      <c r="B177" s="1" t="s">
        <v>307</v>
      </c>
      <c r="C177" s="1" t="s">
        <v>328</v>
      </c>
      <c r="D177" s="1" t="s">
        <v>102</v>
      </c>
      <c r="J177" s="2">
        <v>4.01</v>
      </c>
      <c r="K177" s="2">
        <v>3.38</v>
      </c>
      <c r="L177" s="2">
        <v>0</v>
      </c>
      <c r="AG177" s="9">
        <v>3.38</v>
      </c>
      <c r="AH177" s="5">
        <v>5076.76</v>
      </c>
      <c r="AS177" s="5">
        <f t="shared" ref="AS177" si="46">SUM(O177,Q177,S177,U177,W177,Y177,AA177,AC177,AF177,AH177,AJ177)</f>
        <v>5076.76</v>
      </c>
      <c r="AT177" s="11">
        <f t="shared" si="37"/>
        <v>0.1180815345890061</v>
      </c>
      <c r="AU177" s="5">
        <f t="shared" si="39"/>
        <v>118.0815345890061</v>
      </c>
    </row>
    <row r="178" spans="1:47" x14ac:dyDescent="0.3">
      <c r="B178" s="1" t="s">
        <v>306</v>
      </c>
      <c r="C178" s="1" t="s">
        <v>328</v>
      </c>
      <c r="D178" s="1" t="s">
        <v>102</v>
      </c>
      <c r="J178" s="2">
        <v>0.31</v>
      </c>
      <c r="K178" s="2">
        <v>0.31</v>
      </c>
      <c r="L178" s="30">
        <f>SUM(M178,AD178,AK178,AM178,AO178,AQ178,AR178)</f>
        <v>0</v>
      </c>
      <c r="AG178" s="9">
        <v>0.31</v>
      </c>
      <c r="AH178" s="5">
        <v>78.209999999999994</v>
      </c>
    </row>
    <row r="179" spans="1:47" x14ac:dyDescent="0.3">
      <c r="B179" s="1" t="s">
        <v>74</v>
      </c>
      <c r="C179" s="1" t="s">
        <v>328</v>
      </c>
      <c r="D179" s="1" t="s">
        <v>102</v>
      </c>
      <c r="J179" s="2">
        <v>6.15</v>
      </c>
      <c r="K179" s="2">
        <v>4.7</v>
      </c>
      <c r="L179" s="2">
        <v>0</v>
      </c>
      <c r="AG179" s="9">
        <v>4.63</v>
      </c>
      <c r="AH179" s="5">
        <v>9711.93</v>
      </c>
      <c r="AS179" s="5">
        <f>SUM(O179,Q179,S179,U179,W179,Y179,AA179,AC179,AF179,AH179,AJ179)</f>
        <v>9711.93</v>
      </c>
      <c r="AT179" s="11">
        <f>(AS179/$AS$183)*100</f>
        <v>0.22589202527222202</v>
      </c>
      <c r="AU179" s="5">
        <f>(AT179/100)*$AU$1</f>
        <v>225.89202527222201</v>
      </c>
    </row>
    <row r="180" spans="1:47" x14ac:dyDescent="0.3">
      <c r="B180" s="1" t="s">
        <v>310</v>
      </c>
      <c r="C180" s="1" t="s">
        <v>328</v>
      </c>
      <c r="D180" s="1" t="s">
        <v>102</v>
      </c>
      <c r="J180" s="2">
        <v>13.79</v>
      </c>
      <c r="K180" s="2">
        <v>7.65</v>
      </c>
      <c r="L180" s="2">
        <v>0</v>
      </c>
      <c r="AG180" s="9">
        <v>7.65</v>
      </c>
      <c r="AH180" s="5">
        <v>12403.52</v>
      </c>
      <c r="AS180" s="5">
        <f>SUM(O180,Q180,S180,U180,W180,Y180,AA180,AC180,AF180,AH180,AJ180)</f>
        <v>12403.52</v>
      </c>
      <c r="AT180" s="11">
        <f>(AS180/$AS$183)*100</f>
        <v>0.28849633937894026</v>
      </c>
      <c r="AU180" s="5">
        <f>(AT180/100)*$AU$1</f>
        <v>288.49633937894026</v>
      </c>
    </row>
    <row r="181" spans="1:47" x14ac:dyDescent="0.3">
      <c r="B181" s="29" t="s">
        <v>329</v>
      </c>
    </row>
    <row r="182" spans="1:47" ht="15" thickBot="1" x14ac:dyDescent="0.35">
      <c r="B182" s="1" t="s">
        <v>50</v>
      </c>
      <c r="C182" s="1" t="s">
        <v>330</v>
      </c>
      <c r="D182" s="1" t="s">
        <v>102</v>
      </c>
      <c r="AS182" s="5">
        <v>69041.320000000007</v>
      </c>
      <c r="AT182" s="11">
        <f t="shared" ref="AT182" si="47">(AS182/$AS$183)*100</f>
        <v>1.6058480242616624</v>
      </c>
      <c r="AU182" s="5">
        <f t="shared" ref="AU182" si="48">(AT182/100)*$AU$1</f>
        <v>1605.8480242616624</v>
      </c>
    </row>
    <row r="183" spans="1:47" ht="15" thickTop="1" x14ac:dyDescent="0.3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>
        <f t="shared" ref="K183:AR183" si="49">SUM(K3:K180)</f>
        <v>3412.5100000000007</v>
      </c>
      <c r="L183" s="20">
        <f t="shared" si="49"/>
        <v>146.67000000000002</v>
      </c>
      <c r="M183" s="21">
        <f t="shared" si="49"/>
        <v>84.13</v>
      </c>
      <c r="N183" s="22">
        <f t="shared" si="49"/>
        <v>193.74999999999997</v>
      </c>
      <c r="O183" s="23">
        <f t="shared" si="49"/>
        <v>447142.7699999999</v>
      </c>
      <c r="P183" s="24">
        <f t="shared" si="49"/>
        <v>1008.0999999999997</v>
      </c>
      <c r="Q183" s="23">
        <f t="shared" si="49"/>
        <v>2003033.4099999995</v>
      </c>
      <c r="R183" s="25">
        <f t="shared" si="49"/>
        <v>1139.9000000000003</v>
      </c>
      <c r="S183" s="23">
        <f t="shared" si="49"/>
        <v>1279114.7424999997</v>
      </c>
      <c r="T183" s="26">
        <f t="shared" si="49"/>
        <v>248.85</v>
      </c>
      <c r="U183" s="23">
        <f t="shared" si="49"/>
        <v>84649.169249999977</v>
      </c>
      <c r="V183" s="20">
        <f t="shared" si="49"/>
        <v>371.97</v>
      </c>
      <c r="W183" s="23">
        <f t="shared" si="49"/>
        <v>101736.11</v>
      </c>
      <c r="X183" s="20">
        <f t="shared" si="49"/>
        <v>5.98</v>
      </c>
      <c r="Y183" s="23">
        <f t="shared" si="49"/>
        <v>1887.204</v>
      </c>
      <c r="Z183" s="27">
        <f t="shared" si="49"/>
        <v>86.820000000000007</v>
      </c>
      <c r="AA183" s="23">
        <f t="shared" si="49"/>
        <v>11493.0219</v>
      </c>
      <c r="AB183" s="28">
        <f t="shared" si="49"/>
        <v>92.13000000000001</v>
      </c>
      <c r="AC183" s="23">
        <f t="shared" si="49"/>
        <v>11247.705975000001</v>
      </c>
      <c r="AD183" s="20">
        <f t="shared" si="49"/>
        <v>0</v>
      </c>
      <c r="AE183" s="20">
        <f t="shared" si="49"/>
        <v>95.74</v>
      </c>
      <c r="AF183" s="23">
        <f t="shared" si="49"/>
        <v>10870.080249999999</v>
      </c>
      <c r="AG183" s="27">
        <f t="shared" si="49"/>
        <v>169.2</v>
      </c>
      <c r="AH183" s="23">
        <f t="shared" si="49"/>
        <v>279230.92000000004</v>
      </c>
      <c r="AI183" s="20">
        <f t="shared" si="49"/>
        <v>0</v>
      </c>
      <c r="AJ183" s="23">
        <f t="shared" si="49"/>
        <v>0</v>
      </c>
      <c r="AK183" s="21">
        <f t="shared" si="49"/>
        <v>0.89</v>
      </c>
      <c r="AL183" s="23">
        <f t="shared" si="49"/>
        <v>3605.5679999999993</v>
      </c>
      <c r="AM183" s="21">
        <f t="shared" si="49"/>
        <v>20.05</v>
      </c>
      <c r="AN183" s="23">
        <f t="shared" si="49"/>
        <v>135377.60000000001</v>
      </c>
      <c r="AO183" s="20">
        <f t="shared" si="49"/>
        <v>4</v>
      </c>
      <c r="AP183" s="23">
        <f t="shared" si="49"/>
        <v>4</v>
      </c>
      <c r="AQ183" s="20">
        <f t="shared" si="49"/>
        <v>37.600000000000009</v>
      </c>
      <c r="AR183" s="20">
        <f t="shared" si="49"/>
        <v>0</v>
      </c>
      <c r="AS183" s="23">
        <f>SUM(AS3:AS182)</f>
        <v>4299368.2438749988</v>
      </c>
      <c r="AT183" s="20">
        <f>SUM(AT3:AT182)</f>
        <v>100.00000000000001</v>
      </c>
      <c r="AU183" s="23">
        <f>SUM(AU3:AU182)</f>
        <v>100000.00000000004</v>
      </c>
    </row>
    <row r="186" spans="1:47" x14ac:dyDescent="0.3">
      <c r="B186" s="29" t="s">
        <v>320</v>
      </c>
      <c r="C186" s="1">
        <f>SUM(K183,L183)</f>
        <v>3559.1800000000007</v>
      </c>
    </row>
  </sheetData>
  <autoFilter ref="A2:AU183" xr:uid="{00000000-0001-0000-0000-000000000000}"/>
  <conditionalFormatting sqref="I164 I168:I182">
    <cfRule type="notContainsText" dxfId="0" priority="12" operator="notContains" text="#########">
      <formula>ISERROR(SEARCH("#########",I164))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471694366554EA47E0857EFF9B72E" ma:contentTypeVersion="18" ma:contentTypeDescription="Create a new document." ma:contentTypeScope="" ma:versionID="1d0dd6c6eec1556cbb840b6c64a9791a">
  <xsd:schema xmlns:xsd="http://www.w3.org/2001/XMLSchema" xmlns:xs="http://www.w3.org/2001/XMLSchema" xmlns:p="http://schemas.microsoft.com/office/2006/metadata/properties" xmlns:ns1="http://schemas.microsoft.com/sharepoint/v3" xmlns:ns2="86e58739-8685-4d29-a2ec-7c9c68f6c483" xmlns:ns3="0443536a-32f8-43be-b347-138dc7c4b70d" targetNamespace="http://schemas.microsoft.com/office/2006/metadata/properties" ma:root="true" ma:fieldsID="785ba6ae5d7ccd4810d80ae85b9c0276" ns1:_="" ns2:_="" ns3:_="">
    <xsd:import namespace="http://schemas.microsoft.com/sharepoint/v3"/>
    <xsd:import namespace="86e58739-8685-4d29-a2ec-7c9c68f6c483"/>
    <xsd:import namespace="0443536a-32f8-43be-b347-138dc7c4b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58739-8685-4d29-a2ec-7c9c68f6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ccc17c-46ff-49d2-8759-2bb659646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536a-32f8-43be-b347-138dc7c4b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4a0cd-eb9a-4db4-97f4-816251a3ff74}" ma:internalName="TaxCatchAll" ma:showField="CatchAllData" ma:web="0443536a-32f8-43be-b347-138dc7c4b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FD6DED-9BBB-4F82-9FE8-F588C0687D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e58739-8685-4d29-a2ec-7c9c68f6c483"/>
    <ds:schemaRef ds:uri="0443536a-32f8-43be-b347-138dc7c4b7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F497E7-E873-460C-9854-C3293EF82F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Derek Ebertowski</cp:lastModifiedBy>
  <dcterms:created xsi:type="dcterms:W3CDTF">2023-11-01T18:28:32Z</dcterms:created>
  <dcterms:modified xsi:type="dcterms:W3CDTF">2023-12-12T20:57:51Z</dcterms:modified>
</cp:coreProperties>
</file>