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2overviewers.sharepoint.com/Shared Documents/H2Overviewers Master/Company Share/Swift County/Group 3/CD 60/"/>
    </mc:Choice>
  </mc:AlternateContent>
  <xr:revisionPtr revIDLastSave="2" documentId="13_ncr:1_{8B74C2A3-5ABF-4F5C-B6F6-4E84FD15963B}" xr6:coauthVersionLast="47" xr6:coauthVersionMax="47" xr10:uidLastSave="{F478FF96-8DA3-4DA1-A07B-40C6C4036A3A}"/>
  <bookViews>
    <workbookView xWindow="1920" yWindow="1920" windowWidth="17280" windowHeight="9024" xr2:uid="{00000000-000D-0000-FFFF-FFFF00000000}"/>
  </bookViews>
  <sheets>
    <sheet name="Sheet1" sheetId="1" r:id="rId1"/>
  </sheets>
  <definedNames>
    <definedName name="_xlnm._FilterDatabase" localSheetId="0" hidden="1">Sheet1!$A$182:$AU$190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19" i="1" l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S93" i="1"/>
  <c r="AS94" i="1"/>
  <c r="AS95" i="1"/>
  <c r="AS96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S125" i="1"/>
  <c r="AS126" i="1"/>
  <c r="AS127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S156" i="1"/>
  <c r="AS157" i="1"/>
  <c r="AS158" i="1"/>
  <c r="AS159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S188" i="1"/>
  <c r="AS189" i="1"/>
  <c r="AS190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AH191" i="1"/>
  <c r="AG191" i="1"/>
  <c r="AB191" i="1"/>
  <c r="M191" i="1"/>
  <c r="AR191" i="1"/>
  <c r="AQ191" i="1"/>
  <c r="AO191" i="1"/>
  <c r="AM191" i="1"/>
  <c r="AK191" i="1"/>
  <c r="AJ191" i="1"/>
  <c r="AI191" i="1"/>
  <c r="AF191" i="1"/>
  <c r="AE191" i="1"/>
  <c r="AD191" i="1"/>
  <c r="AC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AP177" i="1"/>
  <c r="AN177" i="1"/>
  <c r="AL177" i="1"/>
  <c r="L177" i="1"/>
  <c r="K177" i="1"/>
  <c r="AP176" i="1"/>
  <c r="AN176" i="1"/>
  <c r="AL176" i="1"/>
  <c r="L176" i="1"/>
  <c r="K176" i="1"/>
  <c r="AP175" i="1"/>
  <c r="AN175" i="1"/>
  <c r="AL175" i="1"/>
  <c r="L175" i="1"/>
  <c r="K175" i="1"/>
  <c r="AP174" i="1"/>
  <c r="AN174" i="1"/>
  <c r="AL174" i="1"/>
  <c r="L174" i="1"/>
  <c r="K174" i="1"/>
  <c r="AP173" i="1"/>
  <c r="AN173" i="1"/>
  <c r="AL173" i="1"/>
  <c r="L173" i="1"/>
  <c r="K173" i="1"/>
  <c r="AP172" i="1"/>
  <c r="AN172" i="1"/>
  <c r="AL172" i="1"/>
  <c r="L172" i="1"/>
  <c r="K172" i="1"/>
  <c r="AP171" i="1"/>
  <c r="AN171" i="1"/>
  <c r="AL171" i="1"/>
  <c r="L171" i="1"/>
  <c r="K171" i="1"/>
  <c r="AP170" i="1"/>
  <c r="AN170" i="1"/>
  <c r="AL170" i="1"/>
  <c r="L170" i="1"/>
  <c r="K170" i="1"/>
  <c r="AP169" i="1"/>
  <c r="AN169" i="1"/>
  <c r="AL169" i="1"/>
  <c r="L169" i="1"/>
  <c r="K169" i="1"/>
  <c r="AP168" i="1"/>
  <c r="AN168" i="1"/>
  <c r="AL168" i="1"/>
  <c r="L168" i="1"/>
  <c r="K168" i="1"/>
  <c r="AP167" i="1"/>
  <c r="AN167" i="1"/>
  <c r="AL167" i="1"/>
  <c r="L167" i="1"/>
  <c r="K167" i="1"/>
  <c r="AP166" i="1"/>
  <c r="AN166" i="1"/>
  <c r="AL166" i="1"/>
  <c r="L166" i="1"/>
  <c r="K166" i="1"/>
  <c r="AP165" i="1"/>
  <c r="AN165" i="1"/>
  <c r="AL165" i="1"/>
  <c r="L165" i="1"/>
  <c r="K165" i="1"/>
  <c r="AP164" i="1"/>
  <c r="AN164" i="1"/>
  <c r="AL164" i="1"/>
  <c r="L164" i="1"/>
  <c r="K164" i="1"/>
  <c r="AP163" i="1"/>
  <c r="AN163" i="1"/>
  <c r="AL163" i="1"/>
  <c r="L163" i="1"/>
  <c r="K163" i="1"/>
  <c r="AP162" i="1"/>
  <c r="AN162" i="1"/>
  <c r="AL162" i="1"/>
  <c r="L162" i="1"/>
  <c r="K162" i="1"/>
  <c r="AP161" i="1"/>
  <c r="AN161" i="1"/>
  <c r="AL161" i="1"/>
  <c r="L161" i="1"/>
  <c r="K161" i="1"/>
  <c r="AP160" i="1"/>
  <c r="AN160" i="1"/>
  <c r="AL160" i="1"/>
  <c r="L160" i="1"/>
  <c r="K160" i="1"/>
  <c r="AP159" i="1"/>
  <c r="AN159" i="1"/>
  <c r="AL159" i="1"/>
  <c r="L159" i="1"/>
  <c r="K159" i="1"/>
  <c r="AP158" i="1"/>
  <c r="AN158" i="1"/>
  <c r="AL158" i="1"/>
  <c r="L158" i="1"/>
  <c r="K158" i="1"/>
  <c r="AP157" i="1"/>
  <c r="AN157" i="1"/>
  <c r="AL157" i="1"/>
  <c r="L157" i="1"/>
  <c r="K157" i="1"/>
  <c r="AP156" i="1"/>
  <c r="AN156" i="1"/>
  <c r="AL156" i="1"/>
  <c r="L156" i="1"/>
  <c r="K156" i="1"/>
  <c r="AP155" i="1"/>
  <c r="AN155" i="1"/>
  <c r="AL155" i="1"/>
  <c r="L155" i="1"/>
  <c r="K155" i="1"/>
  <c r="AP154" i="1"/>
  <c r="AN154" i="1"/>
  <c r="AL154" i="1"/>
  <c r="L154" i="1"/>
  <c r="K154" i="1"/>
  <c r="AP153" i="1"/>
  <c r="AN153" i="1"/>
  <c r="AL153" i="1"/>
  <c r="L153" i="1"/>
  <c r="K153" i="1"/>
  <c r="AP152" i="1"/>
  <c r="AN152" i="1"/>
  <c r="AL152" i="1"/>
  <c r="L152" i="1"/>
  <c r="K152" i="1"/>
  <c r="AP151" i="1"/>
  <c r="AN151" i="1"/>
  <c r="AL151" i="1"/>
  <c r="L151" i="1"/>
  <c r="K151" i="1"/>
  <c r="AP150" i="1"/>
  <c r="AN150" i="1"/>
  <c r="AL150" i="1"/>
  <c r="L150" i="1"/>
  <c r="K150" i="1"/>
  <c r="AP149" i="1"/>
  <c r="AN149" i="1"/>
  <c r="AL149" i="1"/>
  <c r="L149" i="1"/>
  <c r="K149" i="1"/>
  <c r="AP148" i="1"/>
  <c r="AN148" i="1"/>
  <c r="AL148" i="1"/>
  <c r="L148" i="1"/>
  <c r="K148" i="1"/>
  <c r="AP147" i="1"/>
  <c r="AN147" i="1"/>
  <c r="AL147" i="1"/>
  <c r="L147" i="1"/>
  <c r="K147" i="1"/>
  <c r="AP146" i="1"/>
  <c r="AN146" i="1"/>
  <c r="AL146" i="1"/>
  <c r="L146" i="1"/>
  <c r="K146" i="1"/>
  <c r="AP145" i="1"/>
  <c r="AN145" i="1"/>
  <c r="AL145" i="1"/>
  <c r="L145" i="1"/>
  <c r="K145" i="1"/>
  <c r="AP144" i="1"/>
  <c r="AN144" i="1"/>
  <c r="AL144" i="1"/>
  <c r="L144" i="1"/>
  <c r="K144" i="1"/>
  <c r="AP143" i="1"/>
  <c r="AN143" i="1"/>
  <c r="AL143" i="1"/>
  <c r="L143" i="1"/>
  <c r="K143" i="1"/>
  <c r="AP142" i="1"/>
  <c r="AN142" i="1"/>
  <c r="AL142" i="1"/>
  <c r="L142" i="1"/>
  <c r="K142" i="1"/>
  <c r="AP141" i="1"/>
  <c r="AN141" i="1"/>
  <c r="AL141" i="1"/>
  <c r="L141" i="1"/>
  <c r="K141" i="1"/>
  <c r="AP140" i="1"/>
  <c r="AN140" i="1"/>
  <c r="AL140" i="1"/>
  <c r="L140" i="1"/>
  <c r="K140" i="1"/>
  <c r="AP139" i="1"/>
  <c r="AN139" i="1"/>
  <c r="AL139" i="1"/>
  <c r="L139" i="1"/>
  <c r="K139" i="1"/>
  <c r="AP138" i="1"/>
  <c r="AN138" i="1"/>
  <c r="AL138" i="1"/>
  <c r="L138" i="1"/>
  <c r="K138" i="1"/>
  <c r="AP137" i="1"/>
  <c r="AN137" i="1"/>
  <c r="AL137" i="1"/>
  <c r="L137" i="1"/>
  <c r="K137" i="1"/>
  <c r="AP136" i="1"/>
  <c r="AN136" i="1"/>
  <c r="AL136" i="1"/>
  <c r="L136" i="1"/>
  <c r="K136" i="1"/>
  <c r="AP135" i="1"/>
  <c r="AN135" i="1"/>
  <c r="AL135" i="1"/>
  <c r="L135" i="1"/>
  <c r="K135" i="1"/>
  <c r="AP134" i="1"/>
  <c r="AN134" i="1"/>
  <c r="AL134" i="1"/>
  <c r="L134" i="1"/>
  <c r="K134" i="1"/>
  <c r="AP133" i="1"/>
  <c r="AN133" i="1"/>
  <c r="AL133" i="1"/>
  <c r="L133" i="1"/>
  <c r="K133" i="1"/>
  <c r="AP132" i="1"/>
  <c r="AN132" i="1"/>
  <c r="AL132" i="1"/>
  <c r="L132" i="1"/>
  <c r="K132" i="1"/>
  <c r="AP131" i="1"/>
  <c r="AN131" i="1"/>
  <c r="AL131" i="1"/>
  <c r="L131" i="1"/>
  <c r="K131" i="1"/>
  <c r="AP130" i="1"/>
  <c r="AN130" i="1"/>
  <c r="AL130" i="1"/>
  <c r="L130" i="1"/>
  <c r="K130" i="1"/>
  <c r="AP129" i="1"/>
  <c r="AN129" i="1"/>
  <c r="AL129" i="1"/>
  <c r="L129" i="1"/>
  <c r="K129" i="1"/>
  <c r="AP128" i="1"/>
  <c r="AN128" i="1"/>
  <c r="AL128" i="1"/>
  <c r="L128" i="1"/>
  <c r="K128" i="1"/>
  <c r="AP127" i="1"/>
  <c r="AN127" i="1"/>
  <c r="AL127" i="1"/>
  <c r="L127" i="1"/>
  <c r="K127" i="1"/>
  <c r="AP126" i="1"/>
  <c r="AN126" i="1"/>
  <c r="AL126" i="1"/>
  <c r="L126" i="1"/>
  <c r="K126" i="1"/>
  <c r="AP125" i="1"/>
  <c r="AN125" i="1"/>
  <c r="AL125" i="1"/>
  <c r="L125" i="1"/>
  <c r="K125" i="1"/>
  <c r="AP124" i="1"/>
  <c r="AN124" i="1"/>
  <c r="AL124" i="1"/>
  <c r="L124" i="1"/>
  <c r="K124" i="1"/>
  <c r="AP123" i="1"/>
  <c r="AN123" i="1"/>
  <c r="AL123" i="1"/>
  <c r="L123" i="1"/>
  <c r="K123" i="1"/>
  <c r="AP122" i="1"/>
  <c r="AN122" i="1"/>
  <c r="AL122" i="1"/>
  <c r="L122" i="1"/>
  <c r="K122" i="1"/>
  <c r="AP121" i="1"/>
  <c r="AN121" i="1"/>
  <c r="AL121" i="1"/>
  <c r="L121" i="1"/>
  <c r="K121" i="1"/>
  <c r="AP120" i="1"/>
  <c r="AN120" i="1"/>
  <c r="AL120" i="1"/>
  <c r="L120" i="1"/>
  <c r="K120" i="1"/>
  <c r="AP119" i="1"/>
  <c r="AN119" i="1"/>
  <c r="AL119" i="1"/>
  <c r="L119" i="1"/>
  <c r="K119" i="1"/>
  <c r="AP118" i="1"/>
  <c r="AN118" i="1"/>
  <c r="AL118" i="1"/>
  <c r="L118" i="1"/>
  <c r="K118" i="1"/>
  <c r="AP117" i="1"/>
  <c r="AN117" i="1"/>
  <c r="AL117" i="1"/>
  <c r="L117" i="1"/>
  <c r="K117" i="1"/>
  <c r="AP116" i="1"/>
  <c r="AN116" i="1"/>
  <c r="AL116" i="1"/>
  <c r="L116" i="1"/>
  <c r="K116" i="1"/>
  <c r="AP115" i="1"/>
  <c r="AN115" i="1"/>
  <c r="AL115" i="1"/>
  <c r="L115" i="1"/>
  <c r="K115" i="1"/>
  <c r="AP114" i="1"/>
  <c r="AN114" i="1"/>
  <c r="AL114" i="1"/>
  <c r="L114" i="1"/>
  <c r="K114" i="1"/>
  <c r="AP113" i="1"/>
  <c r="AN113" i="1"/>
  <c r="AL113" i="1"/>
  <c r="L113" i="1"/>
  <c r="K113" i="1"/>
  <c r="AP112" i="1"/>
  <c r="AN112" i="1"/>
  <c r="AL112" i="1"/>
  <c r="L112" i="1"/>
  <c r="K112" i="1"/>
  <c r="AP111" i="1"/>
  <c r="AN111" i="1"/>
  <c r="AL111" i="1"/>
  <c r="L111" i="1"/>
  <c r="K111" i="1"/>
  <c r="AP110" i="1"/>
  <c r="AN110" i="1"/>
  <c r="AL110" i="1"/>
  <c r="L110" i="1"/>
  <c r="K110" i="1"/>
  <c r="AP109" i="1"/>
  <c r="AN109" i="1"/>
  <c r="AL109" i="1"/>
  <c r="L109" i="1"/>
  <c r="K109" i="1"/>
  <c r="AP108" i="1"/>
  <c r="AN108" i="1"/>
  <c r="AL108" i="1"/>
  <c r="L108" i="1"/>
  <c r="K108" i="1"/>
  <c r="AP107" i="1"/>
  <c r="AN107" i="1"/>
  <c r="AL107" i="1"/>
  <c r="L107" i="1"/>
  <c r="K107" i="1"/>
  <c r="AP106" i="1"/>
  <c r="AN106" i="1"/>
  <c r="AL106" i="1"/>
  <c r="L106" i="1"/>
  <c r="K106" i="1"/>
  <c r="AP105" i="1"/>
  <c r="AN105" i="1"/>
  <c r="AL105" i="1"/>
  <c r="L105" i="1"/>
  <c r="K105" i="1"/>
  <c r="AP104" i="1"/>
  <c r="AN104" i="1"/>
  <c r="AL104" i="1"/>
  <c r="L104" i="1"/>
  <c r="K104" i="1"/>
  <c r="AP103" i="1"/>
  <c r="AN103" i="1"/>
  <c r="AL103" i="1"/>
  <c r="L103" i="1"/>
  <c r="K103" i="1"/>
  <c r="AP102" i="1"/>
  <c r="AN102" i="1"/>
  <c r="AL102" i="1"/>
  <c r="L102" i="1"/>
  <c r="K102" i="1"/>
  <c r="AP101" i="1"/>
  <c r="AN101" i="1"/>
  <c r="AL101" i="1"/>
  <c r="L101" i="1"/>
  <c r="K101" i="1"/>
  <c r="AP100" i="1"/>
  <c r="AN100" i="1"/>
  <c r="AL100" i="1"/>
  <c r="L100" i="1"/>
  <c r="K100" i="1"/>
  <c r="AP99" i="1"/>
  <c r="AN99" i="1"/>
  <c r="AL99" i="1"/>
  <c r="L99" i="1"/>
  <c r="K99" i="1"/>
  <c r="AP98" i="1"/>
  <c r="AN98" i="1"/>
  <c r="AL98" i="1"/>
  <c r="L98" i="1"/>
  <c r="K98" i="1"/>
  <c r="AP97" i="1"/>
  <c r="AN97" i="1"/>
  <c r="AL97" i="1"/>
  <c r="L97" i="1"/>
  <c r="K97" i="1"/>
  <c r="AP96" i="1"/>
  <c r="AN96" i="1"/>
  <c r="AL96" i="1"/>
  <c r="L96" i="1"/>
  <c r="K96" i="1"/>
  <c r="AP95" i="1"/>
  <c r="AN95" i="1"/>
  <c r="AL95" i="1"/>
  <c r="L95" i="1"/>
  <c r="K95" i="1"/>
  <c r="AP94" i="1"/>
  <c r="AN94" i="1"/>
  <c r="AL94" i="1"/>
  <c r="L94" i="1"/>
  <c r="K94" i="1"/>
  <c r="AP93" i="1"/>
  <c r="AN93" i="1"/>
  <c r="AL93" i="1"/>
  <c r="L93" i="1"/>
  <c r="K93" i="1"/>
  <c r="AP92" i="1"/>
  <c r="AN92" i="1"/>
  <c r="AL92" i="1"/>
  <c r="L92" i="1"/>
  <c r="K92" i="1"/>
  <c r="AP91" i="1"/>
  <c r="AN91" i="1"/>
  <c r="AL91" i="1"/>
  <c r="L91" i="1"/>
  <c r="K91" i="1"/>
  <c r="AP90" i="1"/>
  <c r="AN90" i="1"/>
  <c r="AL90" i="1"/>
  <c r="L90" i="1"/>
  <c r="K90" i="1"/>
  <c r="AP89" i="1"/>
  <c r="AN89" i="1"/>
  <c r="AL89" i="1"/>
  <c r="L89" i="1"/>
  <c r="K89" i="1"/>
  <c r="AP88" i="1"/>
  <c r="AN88" i="1"/>
  <c r="AL88" i="1"/>
  <c r="L88" i="1"/>
  <c r="K88" i="1"/>
  <c r="AP87" i="1"/>
  <c r="AN87" i="1"/>
  <c r="AL87" i="1"/>
  <c r="L87" i="1"/>
  <c r="K87" i="1"/>
  <c r="AP86" i="1"/>
  <c r="AN86" i="1"/>
  <c r="AL86" i="1"/>
  <c r="L86" i="1"/>
  <c r="K86" i="1"/>
  <c r="AP85" i="1"/>
  <c r="AN85" i="1"/>
  <c r="AL85" i="1"/>
  <c r="L85" i="1"/>
  <c r="K85" i="1"/>
  <c r="AP84" i="1"/>
  <c r="AN84" i="1"/>
  <c r="AL84" i="1"/>
  <c r="L84" i="1"/>
  <c r="K84" i="1"/>
  <c r="AP83" i="1"/>
  <c r="AN83" i="1"/>
  <c r="AL83" i="1"/>
  <c r="L83" i="1"/>
  <c r="K83" i="1"/>
  <c r="AP82" i="1"/>
  <c r="AN82" i="1"/>
  <c r="AL82" i="1"/>
  <c r="L82" i="1"/>
  <c r="K82" i="1"/>
  <c r="AP81" i="1"/>
  <c r="AN81" i="1"/>
  <c r="AL81" i="1"/>
  <c r="L81" i="1"/>
  <c r="K81" i="1"/>
  <c r="AP80" i="1"/>
  <c r="AN80" i="1"/>
  <c r="AL80" i="1"/>
  <c r="L80" i="1"/>
  <c r="K80" i="1"/>
  <c r="AP79" i="1"/>
  <c r="AN79" i="1"/>
  <c r="AL79" i="1"/>
  <c r="L79" i="1"/>
  <c r="K79" i="1"/>
  <c r="AP78" i="1"/>
  <c r="AN78" i="1"/>
  <c r="AL78" i="1"/>
  <c r="L78" i="1"/>
  <c r="K78" i="1"/>
  <c r="AP77" i="1"/>
  <c r="AN77" i="1"/>
  <c r="AL77" i="1"/>
  <c r="L77" i="1"/>
  <c r="K77" i="1"/>
  <c r="AP76" i="1"/>
  <c r="AN76" i="1"/>
  <c r="AL76" i="1"/>
  <c r="L76" i="1"/>
  <c r="K76" i="1"/>
  <c r="AP75" i="1"/>
  <c r="AN75" i="1"/>
  <c r="AL75" i="1"/>
  <c r="L75" i="1"/>
  <c r="K75" i="1"/>
  <c r="AP74" i="1"/>
  <c r="AN74" i="1"/>
  <c r="AL74" i="1"/>
  <c r="L74" i="1"/>
  <c r="K74" i="1"/>
  <c r="AP73" i="1"/>
  <c r="AN73" i="1"/>
  <c r="AL73" i="1"/>
  <c r="L73" i="1"/>
  <c r="K73" i="1"/>
  <c r="AP72" i="1"/>
  <c r="AN72" i="1"/>
  <c r="AL72" i="1"/>
  <c r="L72" i="1"/>
  <c r="K72" i="1"/>
  <c r="AP71" i="1"/>
  <c r="AN71" i="1"/>
  <c r="AL71" i="1"/>
  <c r="L71" i="1"/>
  <c r="K71" i="1"/>
  <c r="AP70" i="1"/>
  <c r="AN70" i="1"/>
  <c r="AL70" i="1"/>
  <c r="L70" i="1"/>
  <c r="K70" i="1"/>
  <c r="AP69" i="1"/>
  <c r="AN69" i="1"/>
  <c r="AL69" i="1"/>
  <c r="L69" i="1"/>
  <c r="K69" i="1"/>
  <c r="AP68" i="1"/>
  <c r="AN68" i="1"/>
  <c r="AL68" i="1"/>
  <c r="L68" i="1"/>
  <c r="K68" i="1"/>
  <c r="AP67" i="1"/>
  <c r="AN67" i="1"/>
  <c r="AL67" i="1"/>
  <c r="L67" i="1"/>
  <c r="K67" i="1"/>
  <c r="AP66" i="1"/>
  <c r="AN66" i="1"/>
  <c r="AL66" i="1"/>
  <c r="L66" i="1"/>
  <c r="K66" i="1"/>
  <c r="AP65" i="1"/>
  <c r="AN65" i="1"/>
  <c r="AL65" i="1"/>
  <c r="L65" i="1"/>
  <c r="K65" i="1"/>
  <c r="AP64" i="1"/>
  <c r="AN64" i="1"/>
  <c r="AL64" i="1"/>
  <c r="L64" i="1"/>
  <c r="K64" i="1"/>
  <c r="AP63" i="1"/>
  <c r="AN63" i="1"/>
  <c r="AL63" i="1"/>
  <c r="L63" i="1"/>
  <c r="K63" i="1"/>
  <c r="AP62" i="1"/>
  <c r="AN62" i="1"/>
  <c r="AL62" i="1"/>
  <c r="L62" i="1"/>
  <c r="K62" i="1"/>
  <c r="AP61" i="1"/>
  <c r="AN61" i="1"/>
  <c r="AL61" i="1"/>
  <c r="L61" i="1"/>
  <c r="K61" i="1"/>
  <c r="AP60" i="1"/>
  <c r="AN60" i="1"/>
  <c r="AL60" i="1"/>
  <c r="L60" i="1"/>
  <c r="K60" i="1"/>
  <c r="AP59" i="1"/>
  <c r="AN59" i="1"/>
  <c r="AL59" i="1"/>
  <c r="L59" i="1"/>
  <c r="K59" i="1"/>
  <c r="AP58" i="1"/>
  <c r="AN58" i="1"/>
  <c r="AL58" i="1"/>
  <c r="L58" i="1"/>
  <c r="K58" i="1"/>
  <c r="AP57" i="1"/>
  <c r="AN57" i="1"/>
  <c r="AL57" i="1"/>
  <c r="L57" i="1"/>
  <c r="K57" i="1"/>
  <c r="AP56" i="1"/>
  <c r="AN56" i="1"/>
  <c r="AL56" i="1"/>
  <c r="L56" i="1"/>
  <c r="K56" i="1"/>
  <c r="AP55" i="1"/>
  <c r="AN55" i="1"/>
  <c r="AL55" i="1"/>
  <c r="L55" i="1"/>
  <c r="K55" i="1"/>
  <c r="AP54" i="1"/>
  <c r="AN54" i="1"/>
  <c r="AL54" i="1"/>
  <c r="L54" i="1"/>
  <c r="K54" i="1"/>
  <c r="AP53" i="1"/>
  <c r="AN53" i="1"/>
  <c r="AL53" i="1"/>
  <c r="L53" i="1"/>
  <c r="K53" i="1"/>
  <c r="AP52" i="1"/>
  <c r="AN52" i="1"/>
  <c r="AL52" i="1"/>
  <c r="L52" i="1"/>
  <c r="K52" i="1"/>
  <c r="AP51" i="1"/>
  <c r="AN51" i="1"/>
  <c r="AL51" i="1"/>
  <c r="L51" i="1"/>
  <c r="K51" i="1"/>
  <c r="AP50" i="1"/>
  <c r="AN50" i="1"/>
  <c r="AL50" i="1"/>
  <c r="L50" i="1"/>
  <c r="K50" i="1"/>
  <c r="AP49" i="1"/>
  <c r="AN49" i="1"/>
  <c r="AL49" i="1"/>
  <c r="L49" i="1"/>
  <c r="K49" i="1"/>
  <c r="AP48" i="1"/>
  <c r="AN48" i="1"/>
  <c r="AL48" i="1"/>
  <c r="L48" i="1"/>
  <c r="K48" i="1"/>
  <c r="AP47" i="1"/>
  <c r="AN47" i="1"/>
  <c r="AL47" i="1"/>
  <c r="L47" i="1"/>
  <c r="K47" i="1"/>
  <c r="AP46" i="1"/>
  <c r="AN46" i="1"/>
  <c r="AL46" i="1"/>
  <c r="L46" i="1"/>
  <c r="K46" i="1"/>
  <c r="AP45" i="1"/>
  <c r="AN45" i="1"/>
  <c r="AL45" i="1"/>
  <c r="L45" i="1"/>
  <c r="K45" i="1"/>
  <c r="AP44" i="1"/>
  <c r="AN44" i="1"/>
  <c r="AL44" i="1"/>
  <c r="L44" i="1"/>
  <c r="K44" i="1"/>
  <c r="AP43" i="1"/>
  <c r="AN43" i="1"/>
  <c r="AL43" i="1"/>
  <c r="L43" i="1"/>
  <c r="K43" i="1"/>
  <c r="AP42" i="1"/>
  <c r="AN42" i="1"/>
  <c r="AL42" i="1"/>
  <c r="L42" i="1"/>
  <c r="K42" i="1"/>
  <c r="AP41" i="1"/>
  <c r="AN41" i="1"/>
  <c r="AL41" i="1"/>
  <c r="L41" i="1"/>
  <c r="K41" i="1"/>
  <c r="AP40" i="1"/>
  <c r="AN40" i="1"/>
  <c r="AL40" i="1"/>
  <c r="L40" i="1"/>
  <c r="K40" i="1"/>
  <c r="AP39" i="1"/>
  <c r="AN39" i="1"/>
  <c r="AL39" i="1"/>
  <c r="L39" i="1"/>
  <c r="K39" i="1"/>
  <c r="AP38" i="1"/>
  <c r="AN38" i="1"/>
  <c r="AL38" i="1"/>
  <c r="L38" i="1"/>
  <c r="K38" i="1"/>
  <c r="AP37" i="1"/>
  <c r="AN37" i="1"/>
  <c r="AL37" i="1"/>
  <c r="L37" i="1"/>
  <c r="K37" i="1"/>
  <c r="AP36" i="1"/>
  <c r="AN36" i="1"/>
  <c r="AL36" i="1"/>
  <c r="L36" i="1"/>
  <c r="K36" i="1"/>
  <c r="AP35" i="1"/>
  <c r="AN35" i="1"/>
  <c r="AL35" i="1"/>
  <c r="L35" i="1"/>
  <c r="K35" i="1"/>
  <c r="AP34" i="1"/>
  <c r="AN34" i="1"/>
  <c r="AL34" i="1"/>
  <c r="L34" i="1"/>
  <c r="K34" i="1"/>
  <c r="AP33" i="1"/>
  <c r="AN33" i="1"/>
  <c r="AL33" i="1"/>
  <c r="L33" i="1"/>
  <c r="K33" i="1"/>
  <c r="AP32" i="1"/>
  <c r="AN32" i="1"/>
  <c r="AL32" i="1"/>
  <c r="L32" i="1"/>
  <c r="K32" i="1"/>
  <c r="AP31" i="1"/>
  <c r="AN31" i="1"/>
  <c r="AL31" i="1"/>
  <c r="L31" i="1"/>
  <c r="K31" i="1"/>
  <c r="AP30" i="1"/>
  <c r="AN30" i="1"/>
  <c r="AL30" i="1"/>
  <c r="L30" i="1"/>
  <c r="K30" i="1"/>
  <c r="AP29" i="1"/>
  <c r="AN29" i="1"/>
  <c r="AL29" i="1"/>
  <c r="L29" i="1"/>
  <c r="K29" i="1"/>
  <c r="AP28" i="1"/>
  <c r="AN28" i="1"/>
  <c r="AL28" i="1"/>
  <c r="L28" i="1"/>
  <c r="K28" i="1"/>
  <c r="AP27" i="1"/>
  <c r="AN27" i="1"/>
  <c r="AL27" i="1"/>
  <c r="L27" i="1"/>
  <c r="K27" i="1"/>
  <c r="AP26" i="1"/>
  <c r="AN26" i="1"/>
  <c r="AL26" i="1"/>
  <c r="L26" i="1"/>
  <c r="K26" i="1"/>
  <c r="AP25" i="1"/>
  <c r="AN25" i="1"/>
  <c r="AL25" i="1"/>
  <c r="L25" i="1"/>
  <c r="K25" i="1"/>
  <c r="AP24" i="1"/>
  <c r="AN24" i="1"/>
  <c r="AL24" i="1"/>
  <c r="L24" i="1"/>
  <c r="K24" i="1"/>
  <c r="AP23" i="1"/>
  <c r="AN23" i="1"/>
  <c r="AL23" i="1"/>
  <c r="L23" i="1"/>
  <c r="K23" i="1"/>
  <c r="AP22" i="1"/>
  <c r="AN22" i="1"/>
  <c r="AL22" i="1"/>
  <c r="L22" i="1"/>
  <c r="K22" i="1"/>
  <c r="AP21" i="1"/>
  <c r="AN21" i="1"/>
  <c r="AL21" i="1"/>
  <c r="L21" i="1"/>
  <c r="K21" i="1"/>
  <c r="AP20" i="1"/>
  <c r="AN20" i="1"/>
  <c r="AL20" i="1"/>
  <c r="L20" i="1"/>
  <c r="K20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L191" i="1" s="1"/>
  <c r="K3" i="1"/>
  <c r="K191" i="1" s="1"/>
  <c r="AT138" i="1" l="1"/>
  <c r="AU138" i="1" s="1"/>
  <c r="AS191" i="1"/>
  <c r="AT168" i="1" s="1"/>
  <c r="AU168" i="1" s="1"/>
  <c r="AT190" i="1"/>
  <c r="AU190" i="1" s="1"/>
  <c r="AT130" i="1"/>
  <c r="AU130" i="1" s="1"/>
  <c r="AT186" i="1"/>
  <c r="AU186" i="1" s="1"/>
  <c r="AT36" i="1"/>
  <c r="AU36" i="1" s="1"/>
  <c r="AT60" i="1"/>
  <c r="AU60" i="1" s="1"/>
  <c r="AT84" i="1"/>
  <c r="AU84" i="1" s="1"/>
  <c r="AT108" i="1"/>
  <c r="AU108" i="1" s="1"/>
  <c r="AT132" i="1"/>
  <c r="AU132" i="1" s="1"/>
  <c r="AT164" i="1"/>
  <c r="AU164" i="1" s="1"/>
  <c r="AT30" i="1"/>
  <c r="AU30" i="1" s="1"/>
  <c r="AT54" i="1"/>
  <c r="AU54" i="1" s="1"/>
  <c r="AT82" i="1"/>
  <c r="AU82" i="1" s="1"/>
  <c r="AT146" i="1"/>
  <c r="AU146" i="1" s="1"/>
  <c r="AT134" i="1"/>
  <c r="AU134" i="1" s="1"/>
  <c r="AT183" i="1"/>
  <c r="AU183" i="1" s="1"/>
  <c r="AT171" i="1"/>
  <c r="AU171" i="1" s="1"/>
  <c r="AT175" i="1"/>
  <c r="AU175" i="1" s="1"/>
  <c r="AT167" i="1"/>
  <c r="AU167" i="1" s="1"/>
  <c r="AT145" i="1"/>
  <c r="AU145" i="1" s="1"/>
  <c r="AT141" i="1"/>
  <c r="AU141" i="1" s="1"/>
  <c r="AT121" i="1"/>
  <c r="AU121" i="1" s="1"/>
  <c r="AT117" i="1"/>
  <c r="AU117" i="1" s="1"/>
  <c r="AT97" i="1"/>
  <c r="AU97" i="1" s="1"/>
  <c r="AT93" i="1"/>
  <c r="AU93" i="1" s="1"/>
  <c r="AT73" i="1"/>
  <c r="AU73" i="1" s="1"/>
  <c r="AT69" i="1"/>
  <c r="AU69" i="1" s="1"/>
  <c r="AT49" i="1"/>
  <c r="AU49" i="1" s="1"/>
  <c r="AT45" i="1"/>
  <c r="AU45" i="1" s="1"/>
  <c r="AT25" i="1"/>
  <c r="AU25" i="1" s="1"/>
  <c r="AT21" i="1"/>
  <c r="AU21" i="1" s="1"/>
  <c r="AT173" i="1"/>
  <c r="AU173" i="1" s="1"/>
  <c r="AT181" i="1"/>
  <c r="AU181" i="1" s="1"/>
  <c r="AT143" i="1"/>
  <c r="AU143" i="1" s="1"/>
  <c r="AT139" i="1"/>
  <c r="AU139" i="1" s="1"/>
  <c r="AT119" i="1"/>
  <c r="AU119" i="1" s="1"/>
  <c r="AT115" i="1"/>
  <c r="AU115" i="1" s="1"/>
  <c r="AT95" i="1"/>
  <c r="AU95" i="1" s="1"/>
  <c r="AT91" i="1"/>
  <c r="AU91" i="1" s="1"/>
  <c r="AT71" i="1"/>
  <c r="AU71" i="1" s="1"/>
  <c r="AT67" i="1"/>
  <c r="AU67" i="1" s="1"/>
  <c r="AT47" i="1"/>
  <c r="AU47" i="1" s="1"/>
  <c r="AT43" i="1"/>
  <c r="AU43" i="1" s="1"/>
  <c r="AT23" i="1"/>
  <c r="AU23" i="1" s="1"/>
  <c r="AT19" i="1"/>
  <c r="AU19" i="1" s="1"/>
  <c r="AL191" i="1"/>
  <c r="AN191" i="1"/>
  <c r="AP191" i="1"/>
  <c r="AT27" i="1" l="1"/>
  <c r="AU27" i="1" s="1"/>
  <c r="AT99" i="1"/>
  <c r="AU99" i="1" s="1"/>
  <c r="AT163" i="1"/>
  <c r="AU163" i="1" s="1"/>
  <c r="AT101" i="1"/>
  <c r="AU101" i="1" s="1"/>
  <c r="AT148" i="1"/>
  <c r="AU148" i="1" s="1"/>
  <c r="AT59" i="1"/>
  <c r="AU59" i="1" s="1"/>
  <c r="AT107" i="1"/>
  <c r="AU107" i="1" s="1"/>
  <c r="AT155" i="1"/>
  <c r="AU155" i="1" s="1"/>
  <c r="AT39" i="1"/>
  <c r="AU39" i="1" s="1"/>
  <c r="AT63" i="1"/>
  <c r="AU63" i="1" s="1"/>
  <c r="AT87" i="1"/>
  <c r="AU87" i="1" s="1"/>
  <c r="AT111" i="1"/>
  <c r="AU111" i="1" s="1"/>
  <c r="AT135" i="1"/>
  <c r="AU135" i="1" s="1"/>
  <c r="AT159" i="1"/>
  <c r="AU159" i="1" s="1"/>
  <c r="AT177" i="1"/>
  <c r="AU177" i="1" s="1"/>
  <c r="AT41" i="1"/>
  <c r="AU41" i="1" s="1"/>
  <c r="AT65" i="1"/>
  <c r="AU65" i="1" s="1"/>
  <c r="AT89" i="1"/>
  <c r="AU89" i="1" s="1"/>
  <c r="AT113" i="1"/>
  <c r="AU113" i="1" s="1"/>
  <c r="AT137" i="1"/>
  <c r="AU137" i="1" s="1"/>
  <c r="AT161" i="1"/>
  <c r="AU161" i="1" s="1"/>
  <c r="AT165" i="1"/>
  <c r="AU165" i="1" s="1"/>
  <c r="AT122" i="1"/>
  <c r="AU122" i="1" s="1"/>
  <c r="AT188" i="1"/>
  <c r="AU188" i="1" s="1"/>
  <c r="AT58" i="1"/>
  <c r="AU58" i="1" s="1"/>
  <c r="AT34" i="1"/>
  <c r="AU34" i="1" s="1"/>
  <c r="AT170" i="1"/>
  <c r="AU170" i="1" s="1"/>
  <c r="AT136" i="1"/>
  <c r="AU136" i="1" s="1"/>
  <c r="AT112" i="1"/>
  <c r="AU112" i="1" s="1"/>
  <c r="AT88" i="1"/>
  <c r="AU88" i="1" s="1"/>
  <c r="AT64" i="1"/>
  <c r="AU64" i="1" s="1"/>
  <c r="AT40" i="1"/>
  <c r="AU40" i="1" s="1"/>
  <c r="AT180" i="1"/>
  <c r="AU180" i="1" s="1"/>
  <c r="AT118" i="1"/>
  <c r="AU118" i="1" s="1"/>
  <c r="AT178" i="1"/>
  <c r="AU178" i="1" s="1"/>
  <c r="AT126" i="1"/>
  <c r="AU126" i="1" s="1"/>
  <c r="AT90" i="1"/>
  <c r="AU90" i="1" s="1"/>
  <c r="AT74" i="1"/>
  <c r="AU74" i="1" s="1"/>
  <c r="AT50" i="1"/>
  <c r="AU50" i="1" s="1"/>
  <c r="AT184" i="1"/>
  <c r="AU184" i="1" s="1"/>
  <c r="AT128" i="1"/>
  <c r="AU128" i="1" s="1"/>
  <c r="AT80" i="1"/>
  <c r="AU80" i="1" s="1"/>
  <c r="AT56" i="1"/>
  <c r="AU56" i="1" s="1"/>
  <c r="AT174" i="1"/>
  <c r="AU174" i="1" s="1"/>
  <c r="AT150" i="1"/>
  <c r="AU150" i="1" s="1"/>
  <c r="AT75" i="1"/>
  <c r="AU75" i="1" s="1"/>
  <c r="AT147" i="1"/>
  <c r="AU147" i="1" s="1"/>
  <c r="AT29" i="1"/>
  <c r="AU29" i="1" s="1"/>
  <c r="AT77" i="1"/>
  <c r="AU77" i="1" s="1"/>
  <c r="AT125" i="1"/>
  <c r="AU125" i="1" s="1"/>
  <c r="AT149" i="1"/>
  <c r="AU149" i="1" s="1"/>
  <c r="AT86" i="1"/>
  <c r="AU86" i="1" s="1"/>
  <c r="AT152" i="1"/>
  <c r="AU152" i="1" s="1"/>
  <c r="AT70" i="1"/>
  <c r="AU70" i="1" s="1"/>
  <c r="AT46" i="1"/>
  <c r="AU46" i="1" s="1"/>
  <c r="AT22" i="1"/>
  <c r="AU22" i="1" s="1"/>
  <c r="AT124" i="1"/>
  <c r="AU124" i="1" s="1"/>
  <c r="AT100" i="1"/>
  <c r="AU100" i="1" s="1"/>
  <c r="AT76" i="1"/>
  <c r="AU76" i="1" s="1"/>
  <c r="AT52" i="1"/>
  <c r="AU52" i="1" s="1"/>
  <c r="AT28" i="1"/>
  <c r="AU28" i="1" s="1"/>
  <c r="AT154" i="1"/>
  <c r="AU154" i="1" s="1"/>
  <c r="AT156" i="1"/>
  <c r="AU156" i="1" s="1"/>
  <c r="AT31" i="1"/>
  <c r="AU31" i="1" s="1"/>
  <c r="AT55" i="1"/>
  <c r="AU55" i="1" s="1"/>
  <c r="AT79" i="1"/>
  <c r="AU79" i="1" s="1"/>
  <c r="AT103" i="1"/>
  <c r="AU103" i="1" s="1"/>
  <c r="AT127" i="1"/>
  <c r="AU127" i="1" s="1"/>
  <c r="AT151" i="1"/>
  <c r="AU151" i="1" s="1"/>
  <c r="AT169" i="1"/>
  <c r="AU169" i="1" s="1"/>
  <c r="AT33" i="1"/>
  <c r="AU33" i="1" s="1"/>
  <c r="AT57" i="1"/>
  <c r="AU57" i="1" s="1"/>
  <c r="AT81" i="1"/>
  <c r="AU81" i="1" s="1"/>
  <c r="AT105" i="1"/>
  <c r="AU105" i="1" s="1"/>
  <c r="AT129" i="1"/>
  <c r="AU129" i="1" s="1"/>
  <c r="AT153" i="1"/>
  <c r="AU153" i="1" s="1"/>
  <c r="AT185" i="1"/>
  <c r="AU185" i="1" s="1"/>
  <c r="AT98" i="1"/>
  <c r="AU98" i="1" s="1"/>
  <c r="AT158" i="1"/>
  <c r="AU158" i="1" s="1"/>
  <c r="AT66" i="1"/>
  <c r="AU66" i="1" s="1"/>
  <c r="AT42" i="1"/>
  <c r="AU42" i="1" s="1"/>
  <c r="AT189" i="1"/>
  <c r="AU189" i="1" s="1"/>
  <c r="AT144" i="1"/>
  <c r="AU144" i="1" s="1"/>
  <c r="AT120" i="1"/>
  <c r="AU120" i="1" s="1"/>
  <c r="AT96" i="1"/>
  <c r="AU96" i="1" s="1"/>
  <c r="AT72" i="1"/>
  <c r="AU72" i="1" s="1"/>
  <c r="AT48" i="1"/>
  <c r="AU48" i="1" s="1"/>
  <c r="AT24" i="1"/>
  <c r="AU24" i="1" s="1"/>
  <c r="AT94" i="1"/>
  <c r="AU94" i="1" s="1"/>
  <c r="AT160" i="1"/>
  <c r="AU160" i="1" s="1"/>
  <c r="AT102" i="1"/>
  <c r="AU102" i="1" s="1"/>
  <c r="AT162" i="1"/>
  <c r="AU162" i="1" s="1"/>
  <c r="AT26" i="1"/>
  <c r="AU26" i="1" s="1"/>
  <c r="AT104" i="1"/>
  <c r="AU104" i="1" s="1"/>
  <c r="AT32" i="1"/>
  <c r="AU32" i="1" s="1"/>
  <c r="AT142" i="1"/>
  <c r="AU142" i="1" s="1"/>
  <c r="AT51" i="1"/>
  <c r="AU51" i="1" s="1"/>
  <c r="AT123" i="1"/>
  <c r="AU123" i="1" s="1"/>
  <c r="AT53" i="1"/>
  <c r="AU53" i="1" s="1"/>
  <c r="AT187" i="1"/>
  <c r="AU187" i="1" s="1"/>
  <c r="AT166" i="1"/>
  <c r="AU166" i="1" s="1"/>
  <c r="AT35" i="1"/>
  <c r="AU35" i="1" s="1"/>
  <c r="AT83" i="1"/>
  <c r="AU83" i="1" s="1"/>
  <c r="AT131" i="1"/>
  <c r="AU131" i="1" s="1"/>
  <c r="AT179" i="1"/>
  <c r="AU179" i="1" s="1"/>
  <c r="AT37" i="1"/>
  <c r="AU37" i="1" s="1"/>
  <c r="AT61" i="1"/>
  <c r="AU61" i="1" s="1"/>
  <c r="AT85" i="1"/>
  <c r="AU85" i="1" s="1"/>
  <c r="AT109" i="1"/>
  <c r="AU109" i="1" s="1"/>
  <c r="AT133" i="1"/>
  <c r="AU133" i="1" s="1"/>
  <c r="AT157" i="1"/>
  <c r="AU157" i="1" s="1"/>
  <c r="AT78" i="1"/>
  <c r="AU78" i="1" s="1"/>
  <c r="AT110" i="1"/>
  <c r="AU110" i="1" s="1"/>
  <c r="AT176" i="1"/>
  <c r="AU176" i="1" s="1"/>
  <c r="AT62" i="1"/>
  <c r="AU62" i="1" s="1"/>
  <c r="AT38" i="1"/>
  <c r="AU38" i="1" s="1"/>
  <c r="AT182" i="1"/>
  <c r="AU182" i="1" s="1"/>
  <c r="AT140" i="1"/>
  <c r="AU140" i="1" s="1"/>
  <c r="AT116" i="1"/>
  <c r="AU116" i="1" s="1"/>
  <c r="AT92" i="1"/>
  <c r="AU92" i="1" s="1"/>
  <c r="AT68" i="1"/>
  <c r="AU68" i="1" s="1"/>
  <c r="AT44" i="1"/>
  <c r="AU44" i="1" s="1"/>
  <c r="AT20" i="1"/>
  <c r="AU20" i="1" s="1"/>
  <c r="AT106" i="1"/>
  <c r="AU106" i="1" s="1"/>
  <c r="AT172" i="1"/>
  <c r="AU172" i="1" s="1"/>
  <c r="AT114" i="1"/>
  <c r="AU114" i="1" s="1"/>
  <c r="AT5" i="1"/>
  <c r="AU5" i="1" s="1"/>
  <c r="AT14" i="1"/>
  <c r="AU14" i="1" s="1"/>
  <c r="AT12" i="1"/>
  <c r="AU12" i="1" s="1"/>
  <c r="AT11" i="1"/>
  <c r="AU11" i="1" s="1"/>
  <c r="AT4" i="1"/>
  <c r="AU4" i="1" s="1"/>
  <c r="AT17" i="1"/>
  <c r="AU17" i="1" s="1"/>
  <c r="AT3" i="1"/>
  <c r="AU3" i="1" s="1"/>
  <c r="AT8" i="1"/>
  <c r="AU8" i="1" s="1"/>
  <c r="C194" i="1"/>
  <c r="AT18" i="1"/>
  <c r="AU18" i="1" s="1"/>
  <c r="AT16" i="1"/>
  <c r="AU16" i="1" s="1"/>
  <c r="AT9" i="1"/>
  <c r="AU9" i="1" s="1"/>
  <c r="AT7" i="1"/>
  <c r="AU7" i="1" s="1"/>
  <c r="AT13" i="1"/>
  <c r="AU13" i="1" s="1"/>
  <c r="AT6" i="1"/>
  <c r="AU6" i="1" s="1"/>
  <c r="AT15" i="1"/>
  <c r="AU15" i="1" s="1"/>
  <c r="AT10" i="1"/>
  <c r="AU10" i="1" s="1"/>
  <c r="AU191" i="1" l="1"/>
  <c r="AT191" i="1"/>
</calcChain>
</file>

<file path=xl/sharedStrings.xml><?xml version="1.0" encoding="utf-8"?>
<sst xmlns="http://schemas.openxmlformats.org/spreadsheetml/2006/main" count="1483" uniqueCount="283">
  <si>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</si>
  <si>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</si>
  <si>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</si>
  <si>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</si>
  <si>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</si>
  <si>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</si>
  <si>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</si>
  <si>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</si>
  <si>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</si>
  <si>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</si>
  <si>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</si>
  <si>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</si>
  <si>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</si>
  <si>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</si>
  <si>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</si>
  <si>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</si>
  <si>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</si>
  <si>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</si>
  <si>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</si>
  <si>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</si>
  <si>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</si>
  <si>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</si>
  <si>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</si>
  <si>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</si>
  <si>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</si>
  <si>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</si>
  <si>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</si>
  <si>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</si>
  <si>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</si>
  <si>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</si>
  <si>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</si>
  <si>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</si>
  <si>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</si>
  <si>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</si>
  <si>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</si>
  <si>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</si>
  <si>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</si>
  <si>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</si>
  <si>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</si>
  <si>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</si>
  <si>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</si>
  <si>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</si>
  <si>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</si>
  <si>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</si>
  <si>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</si>
  <si>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</si>
  <si>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</si>
  <si>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</si>
  <si>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</si>
  <si>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04-0061-000</t>
  </si>
  <si>
    <t>CLAUSSEN/MATTHEW &amp; LEAH</t>
  </si>
  <si>
    <t>360 40TH STREET SE</t>
  </si>
  <si>
    <t>BENSON MN 56215</t>
  </si>
  <si>
    <t>NESE</t>
  </si>
  <si>
    <t>12</t>
  </si>
  <si>
    <t>120</t>
  </si>
  <si>
    <t>39</t>
  </si>
  <si>
    <t>SESE</t>
  </si>
  <si>
    <t>SWSE</t>
  </si>
  <si>
    <t>04-0066-100</t>
  </si>
  <si>
    <t>GUNTER FARMS LLC/TJ</t>
  </si>
  <si>
    <t>1060 120TH AVENUE NE</t>
  </si>
  <si>
    <t>CLARA CITY MN 56222</t>
  </si>
  <si>
    <t>SENW</t>
  </si>
  <si>
    <t>13</t>
  </si>
  <si>
    <t>SWNW</t>
  </si>
  <si>
    <t>04-0067-000</t>
  </si>
  <si>
    <t>MCCARTHY FARMS OF BENSON INC</t>
  </si>
  <si>
    <t>PO BOX 157</t>
  </si>
  <si>
    <t>NWSW</t>
  </si>
  <si>
    <t>NESW</t>
  </si>
  <si>
    <t>04-0068-000</t>
  </si>
  <si>
    <t>MILLER/LINDA/ETAL</t>
  </si>
  <si>
    <t>501 28TH AVENUE SW  APT 216</t>
  </si>
  <si>
    <t>SESW</t>
  </si>
  <si>
    <t>SWSW</t>
  </si>
  <si>
    <t>04-0068-100</t>
  </si>
  <si>
    <t>JONES/CHAD R &amp; BOBBI JO</t>
  </si>
  <si>
    <t>895 50TH AVENUE SE</t>
  </si>
  <si>
    <t>DEGRAFF MN 56271</t>
  </si>
  <si>
    <t>04-0069-000</t>
  </si>
  <si>
    <t>LAUGHLIN/JAMES/TRUST</t>
  </si>
  <si>
    <t>1443 LONE OAK ROAD</t>
  </si>
  <si>
    <t>EAGAN MN 55121</t>
  </si>
  <si>
    <t>NWNE</t>
  </si>
  <si>
    <t>NENE</t>
  </si>
  <si>
    <t>SENE</t>
  </si>
  <si>
    <t>SWNE</t>
  </si>
  <si>
    <t>04-0070-000</t>
  </si>
  <si>
    <t>HAASE/RICHARD J</t>
  </si>
  <si>
    <t>3376 LIMERICK LANE NE</t>
  </si>
  <si>
    <t>ROCHESTER MN 55906</t>
  </si>
  <si>
    <t>NWSE</t>
  </si>
  <si>
    <t>04-0071-000</t>
  </si>
  <si>
    <t>O'NEILL/MARY A/LIVING TRUST</t>
  </si>
  <si>
    <t>PO BOX 500</t>
  </si>
  <si>
    <t>NEVADA IA 50201</t>
  </si>
  <si>
    <t>14</t>
  </si>
  <si>
    <t>04-0122-000</t>
  </si>
  <si>
    <t>HUGHES/THOMAS A/FAMILY TRUST</t>
  </si>
  <si>
    <t>250 80TH AVENUE SW</t>
  </si>
  <si>
    <t>DANVERS MN 56231</t>
  </si>
  <si>
    <t>23</t>
  </si>
  <si>
    <t>04-0123-000</t>
  </si>
  <si>
    <t>NENW</t>
  </si>
  <si>
    <t>04-0124-000</t>
  </si>
  <si>
    <t>MORLOCK TRUST</t>
  </si>
  <si>
    <t>1505 EAST HWY 7 SUITE 200</t>
  </si>
  <si>
    <t>MONTEVIDEO MN 56265</t>
  </si>
  <si>
    <t>04-0125-000</t>
  </si>
  <si>
    <t>STAMER/MICHAEL</t>
  </si>
  <si>
    <t>13259 15TH STREET SW</t>
  </si>
  <si>
    <t>WILLMAR MN 56201</t>
  </si>
  <si>
    <t>24</t>
  </si>
  <si>
    <t>04-0126-000</t>
  </si>
  <si>
    <t>SCHAFER/MICHAEL &amp; SHAYLA</t>
  </si>
  <si>
    <t>305 19TH STREET NORTH</t>
  </si>
  <si>
    <t>04-0127-000</t>
  </si>
  <si>
    <t>LAUGHLIN/ROBERT M &amp; RITA</t>
  </si>
  <si>
    <t>960 100TH AVENUE SE</t>
  </si>
  <si>
    <t>MURDOCK MN 56271</t>
  </si>
  <si>
    <t>04-0127-100</t>
  </si>
  <si>
    <t>FERNHOLZ/KEVIN AND SHAWN</t>
  </si>
  <si>
    <t>530 100TH STREET SE</t>
  </si>
  <si>
    <t>04-0128-000</t>
  </si>
  <si>
    <t>04-0129-000</t>
  </si>
  <si>
    <t>FERNHOLZ/WILLIAM/ETAL</t>
  </si>
  <si>
    <t>570 100TH STREET SE</t>
  </si>
  <si>
    <t>04-0130-000</t>
  </si>
  <si>
    <t>GORDON LAND LTD PARTNERSHIP</t>
  </si>
  <si>
    <t>1012 HWY 12 SE</t>
  </si>
  <si>
    <t>NWNW</t>
  </si>
  <si>
    <t>04-0131-000</t>
  </si>
  <si>
    <t>25</t>
  </si>
  <si>
    <t>04-0132-000</t>
  </si>
  <si>
    <t>WALSH/DUSTIN</t>
  </si>
  <si>
    <t>725 100TH STREET SE</t>
  </si>
  <si>
    <t>04-0133-100</t>
  </si>
  <si>
    <t>04-0135-000</t>
  </si>
  <si>
    <t>26</t>
  </si>
  <si>
    <t>06-0033-000</t>
  </si>
  <si>
    <t>VOORHEES/COLE</t>
  </si>
  <si>
    <t>710 70TH AVENUE SE</t>
  </si>
  <si>
    <t>7</t>
  </si>
  <si>
    <t>38</t>
  </si>
  <si>
    <t>06-0033-100</t>
  </si>
  <si>
    <t>JOHNSON/BENJAMIN &amp; KAITLIN</t>
  </si>
  <si>
    <t>770 70TH AVENUE SE</t>
  </si>
  <si>
    <t>06-0034-000</t>
  </si>
  <si>
    <t>BONAWITZ-CONLIN/JANA/ETAL</t>
  </si>
  <si>
    <t>101 E PONY LANE</t>
  </si>
  <si>
    <t>APPLE VALLEY MN 55124</t>
  </si>
  <si>
    <t>06-0034-100</t>
  </si>
  <si>
    <t>ANDERSON/ALICIA E &amp; ALEXANDER</t>
  </si>
  <si>
    <t>4725 HUMBOLDT AVENUE SOUTH</t>
  </si>
  <si>
    <t>06-0035-000</t>
  </si>
  <si>
    <t>CLAUSSEN/STANLEY &amp; KATHERINE</t>
  </si>
  <si>
    <t>1030 70TH STREET</t>
  </si>
  <si>
    <t>06-0036-000</t>
  </si>
  <si>
    <t>06-0037-000</t>
  </si>
  <si>
    <t>TOUTGE/DARRELL E &amp; DOROTHY</t>
  </si>
  <si>
    <t>760 70TH AVENUE SE</t>
  </si>
  <si>
    <t>06-0037-100</t>
  </si>
  <si>
    <t>06-0037-200</t>
  </si>
  <si>
    <t>06-0037-300</t>
  </si>
  <si>
    <t>06-0038-000</t>
  </si>
  <si>
    <t>COLLINS/SEAN/ETAL</t>
  </si>
  <si>
    <t>875 100TH AVENUE SE</t>
  </si>
  <si>
    <t>8</t>
  </si>
  <si>
    <t>06-0039-000</t>
  </si>
  <si>
    <t>COLLINS PROPERTIES I</t>
  </si>
  <si>
    <t>06-0040-000</t>
  </si>
  <si>
    <t>IVERSON/ALAN &amp; NATHAN</t>
  </si>
  <si>
    <t>410 13TH STREET SOUTH</t>
  </si>
  <si>
    <t>06-0041-000</t>
  </si>
  <si>
    <t>TOUTGE/DOROTHY</t>
  </si>
  <si>
    <t>06-0045-000</t>
  </si>
  <si>
    <t>FLAIG/STEVEN &amp; MERIDITH A/ETAL</t>
  </si>
  <si>
    <t>401 S COUNTY ROAD 5 UNIT 114</t>
  </si>
  <si>
    <t>SPRINGFIELD MN 56087</t>
  </si>
  <si>
    <t>9</t>
  </si>
  <si>
    <t>06-0072-000</t>
  </si>
  <si>
    <t>BENSON/DANIEL &amp; PATRICIA/TRUST</t>
  </si>
  <si>
    <t>6055 80TH STREET NE</t>
  </si>
  <si>
    <t>16</t>
  </si>
  <si>
    <t>06-0072-100</t>
  </si>
  <si>
    <t>WILTS/HARMON/LIVING TRUST</t>
  </si>
  <si>
    <t>505 150TH AVENUE SE</t>
  </si>
  <si>
    <t>KERKHOVEN MN 56252</t>
  </si>
  <si>
    <t>06-0073-000</t>
  </si>
  <si>
    <t>06-0074-000</t>
  </si>
  <si>
    <t>06-0074-100</t>
  </si>
  <si>
    <t>GRACE/DALE R &amp; PAULA</t>
  </si>
  <si>
    <t>890 80TH AVENUE SE</t>
  </si>
  <si>
    <t>06-0075-000</t>
  </si>
  <si>
    <t>06-0076-000</t>
  </si>
  <si>
    <t>WALSH LIV TR/MARGARET A/ETAL</t>
  </si>
  <si>
    <t>PO BOX 96</t>
  </si>
  <si>
    <t>06-0077-000</t>
  </si>
  <si>
    <t>17</t>
  </si>
  <si>
    <t>06-0077-100</t>
  </si>
  <si>
    <t>SCHLAGEL/STEPHANIE/ETAL</t>
  </si>
  <si>
    <t>735 80TH AVENUE SE</t>
  </si>
  <si>
    <t>06-0077-200</t>
  </si>
  <si>
    <t>AULWES/JOHN J &amp; LYNDA J</t>
  </si>
  <si>
    <t>830 80TH AVENUE SE</t>
  </si>
  <si>
    <t>06-0078-000</t>
  </si>
  <si>
    <t>06-0079-000</t>
  </si>
  <si>
    <t>CLEMEN/THOMAS L/LIVING TRUST</t>
  </si>
  <si>
    <t>116 SCHWINGHAMMER DR</t>
  </si>
  <si>
    <t>06-0080-000</t>
  </si>
  <si>
    <t>06-0081-000</t>
  </si>
  <si>
    <t>06-0082-000</t>
  </si>
  <si>
    <t>COLLINS/STEVEN P</t>
  </si>
  <si>
    <t>920 90TH STREET SE</t>
  </si>
  <si>
    <t>06-0083-000</t>
  </si>
  <si>
    <t>SANDERS/HANNAH &amp; LUKE</t>
  </si>
  <si>
    <t>790 90TH STREET SE</t>
  </si>
  <si>
    <t>06-0083-100</t>
  </si>
  <si>
    <t>WILTS/HARMON &amp; REGINA KELLY</t>
  </si>
  <si>
    <t>06-0083-150</t>
  </si>
  <si>
    <t>06-0083-200</t>
  </si>
  <si>
    <t>06-0084-000</t>
  </si>
  <si>
    <t>COLLINS PROPERTIES III</t>
  </si>
  <si>
    <t>2022 144TH LANE NE</t>
  </si>
  <si>
    <t>HAM LAKE MN 55304</t>
  </si>
  <si>
    <t>18</t>
  </si>
  <si>
    <t>06-0085-000</t>
  </si>
  <si>
    <t>SCHLAGEL/WILLIAM/TRUST</t>
  </si>
  <si>
    <t>730 90TH AVENUE SE</t>
  </si>
  <si>
    <t>06-0086-000</t>
  </si>
  <si>
    <t>SCHAFER/JEROME</t>
  </si>
  <si>
    <t>850 70TH AVENUE SE</t>
  </si>
  <si>
    <t>06-0086-100</t>
  </si>
  <si>
    <t>SCHAFER/JEROME &amp; PAMELA</t>
  </si>
  <si>
    <t>06-0086-200</t>
  </si>
  <si>
    <t>HEILING/RONALD H &amp; JUNE M</t>
  </si>
  <si>
    <t>6035 40TH STREET SE</t>
  </si>
  <si>
    <t>MAYNARD MN 56260</t>
  </si>
  <si>
    <t>06-0087-000</t>
  </si>
  <si>
    <t>06-0088-000</t>
  </si>
  <si>
    <t>DEBROUX/LINDA ARCHER/AND</t>
  </si>
  <si>
    <t>15404 WICKER COURT</t>
  </si>
  <si>
    <t>WOODBRIDGE VA 22193</t>
  </si>
  <si>
    <t>19</t>
  </si>
  <si>
    <t>06-0089-000</t>
  </si>
  <si>
    <t>06-0089-100</t>
  </si>
  <si>
    <t>ANDERSON/DAVID J &amp; GRETCHEN</t>
  </si>
  <si>
    <t>4725 HUMBOLDT SOUTH</t>
  </si>
  <si>
    <t>06-0090-000</t>
  </si>
  <si>
    <t>FREILINGER FARMS PARTNERSHIP</t>
  </si>
  <si>
    <t>702 WEST MAIN STREET</t>
  </si>
  <si>
    <t>PAYNESVILLE MN 56362</t>
  </si>
  <si>
    <t>06-0090-200</t>
  </si>
  <si>
    <t>06-0091-000</t>
  </si>
  <si>
    <t>SUTER/ARNOLD L &amp; JOANN</t>
  </si>
  <si>
    <t>960 70TH AVENUE SE</t>
  </si>
  <si>
    <t>06-0092-100</t>
  </si>
  <si>
    <t>CLEMEN/THOMAS &amp; SUSAN</t>
  </si>
  <si>
    <t>20</t>
  </si>
  <si>
    <t>06-0093-000</t>
  </si>
  <si>
    <t>GORDON LAND LTD</t>
  </si>
  <si>
    <t>06-0140-000</t>
  </si>
  <si>
    <t>30</t>
  </si>
  <si>
    <t>06-0140-200</t>
  </si>
  <si>
    <t>AGRALITE COOPERATIVE</t>
  </si>
  <si>
    <t>PO BOX 228</t>
  </si>
  <si>
    <t>100TH ST SE</t>
  </si>
  <si>
    <t>60TH AVE SE</t>
  </si>
  <si>
    <t>80TH AVE SE</t>
  </si>
  <si>
    <t>80TH ST SE</t>
  </si>
  <si>
    <t>CR 31</t>
  </si>
  <si>
    <t>P.O. BOX 241 1635 HOBAN AVENUE</t>
  </si>
  <si>
    <t>CR 6</t>
  </si>
  <si>
    <t>CR 83</t>
  </si>
  <si>
    <t>TOTAL WATERSHED ACRES:</t>
  </si>
  <si>
    <t>SWIFT CTY RDS</t>
  </si>
  <si>
    <t>DUBLIN TWP RDS</t>
  </si>
  <si>
    <t>CASHEL TWP RDS</t>
  </si>
  <si>
    <t>ALBANY MN 56307</t>
  </si>
  <si>
    <t>MINNEAPOLIS MN 55419</t>
  </si>
  <si>
    <t>CASHEL TWP C/O GAIL BREHMER 815 50TH AVE SE</t>
  </si>
  <si>
    <t>DUBLIN TWP C/O PAULA GRACE 890 90TH AVE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</si>
</sst>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94"/>
  <sheetViews>
    <sheetView tabSelected="1" topLeftCell="AK177" workbookViewId="0">
      <selection activeCell="AQ184" sqref="AQ184"/>
    </sheetView>
  </sheetViews>
  <sheetFormatPr defaultRowHeight="14.4" x14ac:dyDescent="0.3"/>
  <cols>
    <col min="1" max="1" width="14.6640625" style="1" customWidth="1"/>
    <col min="2" max="2" width="35.6640625" style="1" customWidth="1"/>
    <col min="3" max="3" width="40" style="1" bestFit="1" customWidth="1"/>
    <col min="4" max="4" width="25.6640625" style="1" customWidth="1"/>
    <col min="5" max="5" width="20.6640625" style="1" customWidth="1"/>
    <col min="6" max="8" width="9.6640625" style="1" customWidth="1"/>
    <col min="9" max="12" width="17.6640625" style="2" customWidth="1"/>
    <col min="13" max="13" width="20.6640625" style="3" customWidth="1"/>
    <col min="14" max="14" width="13.6640625" style="4" customWidth="1"/>
    <col min="15" max="15" width="13.6640625" style="5" customWidth="1"/>
    <col min="16" max="16" width="13.6640625" style="6" customWidth="1"/>
    <col min="17" max="17" width="13.6640625" style="5" customWidth="1"/>
    <col min="18" max="18" width="13.6640625" style="7" customWidth="1"/>
    <col min="19" max="19" width="13.6640625" style="5" customWidth="1"/>
    <col min="20" max="20" width="13.6640625" style="8" customWidth="1"/>
    <col min="21" max="21" width="13.6640625" style="5" customWidth="1"/>
    <col min="22" max="22" width="17.6640625" style="2" hidden="1" customWidth="1"/>
    <col min="23" max="23" width="17.6640625" style="5" hidden="1" customWidth="1"/>
    <col min="24" max="24" width="17.6640625" style="2" customWidth="1"/>
    <col min="25" max="25" width="17.6640625" style="5" customWidth="1"/>
    <col min="26" max="26" width="17.6640625" style="9" customWidth="1"/>
    <col min="27" max="27" width="17.6640625" style="5" customWidth="1"/>
    <col min="28" max="28" width="17.6640625" style="10" customWidth="1"/>
    <col min="29" max="29" width="17.6640625" style="5" customWidth="1"/>
    <col min="30" max="30" width="17.6640625" style="2" hidden="1" customWidth="1"/>
    <col min="31" max="31" width="17.6640625" style="2" customWidth="1"/>
    <col min="32" max="32" width="17.6640625" style="5" customWidth="1"/>
    <col min="33" max="33" width="17.6640625" style="9" customWidth="1"/>
    <col min="34" max="34" width="17.6640625" style="5" customWidth="1"/>
    <col min="35" max="35" width="19.6640625" style="2" hidden="1" customWidth="1"/>
    <col min="36" max="36" width="19.6640625" style="5" hidden="1" customWidth="1"/>
    <col min="37" max="37" width="17.6640625" style="3" customWidth="1"/>
    <col min="38" max="38" width="17.6640625" style="5" customWidth="1"/>
    <col min="39" max="39" width="17.6640625" style="3" customWidth="1"/>
    <col min="40" max="40" width="17.6640625" style="5" customWidth="1"/>
    <col min="41" max="41" width="17.6640625" style="2" hidden="1" customWidth="1"/>
    <col min="42" max="42" width="17.6640625" style="5" hidden="1" customWidth="1"/>
    <col min="43" max="43" width="17.6640625" style="2" customWidth="1"/>
    <col min="44" max="44" width="17.6640625" style="2" hidden="1" customWidth="1"/>
    <col min="45" max="45" width="17.6640625" style="5" customWidth="1"/>
    <col min="46" max="46" width="17.6640625" style="11" customWidth="1"/>
    <col min="47" max="47" width="17.6640625" style="5" customWidth="1"/>
  </cols>
  <sheetData>
    <row r="1" spans="1:47" x14ac:dyDescent="0.3">
      <c r="AL1" s="5">
        <v>4248.6000000000004</v>
      </c>
      <c r="AN1" s="5">
        <v>7081</v>
      </c>
      <c r="AP1" s="5" t="s">
        <v>0</v>
      </c>
      <c r="AU1" s="5" t="s">
        <v>1</v>
      </c>
    </row>
    <row r="2" spans="1:47" ht="68.099999999999994" customHeight="1" x14ac:dyDescent="0.3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160.18911102300001</v>
      </c>
      <c r="J3" s="2">
        <v>40.24</v>
      </c>
      <c r="K3" s="2">
        <f t="shared" ref="K3:K65" si="0">SUM(N3,P3,R3,T3,V3,X3,Z3,AB3,AE3,AG3,AI3)</f>
        <v>14.649999999999999</v>
      </c>
      <c r="L3" s="2">
        <f t="shared" ref="L3:L65" si="1">SUM(M3,AD3,AK3,AM3,AO3,AQ3,AR3)</f>
        <v>0</v>
      </c>
      <c r="P3" s="6">
        <v>0.52</v>
      </c>
      <c r="Q3" s="5">
        <v>1473.7449999999999</v>
      </c>
      <c r="R3" s="7">
        <v>9.17</v>
      </c>
      <c r="S3" s="5">
        <v>12372.622499999999</v>
      </c>
      <c r="T3" s="8">
        <v>4.96</v>
      </c>
      <c r="U3" s="5">
        <v>2007.684</v>
      </c>
      <c r="AL3" s="5" t="str">
        <f t="shared" ref="AL3:AL65" si="2">IF(AK3&gt;0,AK3*$AL$1,"")</f>
        <v/>
      </c>
      <c r="AN3" s="5" t="str">
        <f t="shared" ref="AN3:AN65" si="3">IF(AM3&gt;0,AM3*$AN$1,"")</f>
        <v/>
      </c>
      <c r="AP3" s="5" t="str">
        <f t="shared" ref="AP3:AP65" si="4">IF(AO3&gt;0,AO3*$AP$1,"")</f>
        <v/>
      </c>
      <c r="AS3" s="5">
        <f t="shared" ref="AS3:AS18" si="5">SUM(O3,Q3,S3,U3,W3,Y3,AA3,AC3,AF3,AH3,AJ3)</f>
        <v>15854.0515</v>
      </c>
      <c r="AT3" s="11">
        <f t="shared" ref="AT3:AT34" si="6">(AS3/$AS$191)*100</f>
        <v>0.21637527837361994</v>
      </c>
      <c r="AU3" s="5">
        <f t="shared" ref="AU3:AU18" si="7">(AT3/100)*$AU$1</f>
        <v>216.37527837361992</v>
      </c>
    </row>
    <row r="4" spans="1:47" x14ac:dyDescent="0.3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160.18911102300001</v>
      </c>
      <c r="J4" s="2">
        <v>39.200000000000003</v>
      </c>
      <c r="K4" s="2">
        <f t="shared" si="0"/>
        <v>36.47</v>
      </c>
      <c r="L4" s="2">
        <f t="shared" si="1"/>
        <v>1.33</v>
      </c>
      <c r="N4" s="4">
        <v>2.83</v>
      </c>
      <c r="O4" s="5">
        <v>9006.1212500000001</v>
      </c>
      <c r="P4" s="6">
        <v>26.18</v>
      </c>
      <c r="Q4" s="5">
        <v>74197.392500000002</v>
      </c>
      <c r="R4" s="7">
        <v>7.46</v>
      </c>
      <c r="S4" s="5">
        <v>10065.405000000001</v>
      </c>
      <c r="AL4" s="5" t="str">
        <f t="shared" si="2"/>
        <v/>
      </c>
      <c r="AM4" s="3">
        <v>0.53</v>
      </c>
      <c r="AN4" s="5">
        <f t="shared" si="3"/>
        <v>3752.9300000000003</v>
      </c>
      <c r="AP4" s="5" t="str">
        <f t="shared" si="4"/>
        <v/>
      </c>
      <c r="AQ4" s="2">
        <v>0.8</v>
      </c>
      <c r="AS4" s="5">
        <f t="shared" si="5"/>
        <v>93268.918749999997</v>
      </c>
      <c r="AT4" s="11">
        <f t="shared" si="6"/>
        <v>1.2729293996640412</v>
      </c>
      <c r="AU4" s="5">
        <f t="shared" si="7"/>
        <v>1272.9293996640413</v>
      </c>
    </row>
    <row r="5" spans="1:47" x14ac:dyDescent="0.3">
      <c r="A5" s="1" t="s">
        <v>49</v>
      </c>
      <c r="B5" s="1" t="s">
        <v>50</v>
      </c>
      <c r="C5" s="1" t="s">
        <v>51</v>
      </c>
      <c r="D5" s="1" t="s">
        <v>52</v>
      </c>
      <c r="E5" s="1" t="s">
        <v>58</v>
      </c>
      <c r="F5" s="1" t="s">
        <v>54</v>
      </c>
      <c r="G5" s="1" t="s">
        <v>55</v>
      </c>
      <c r="H5" s="1" t="s">
        <v>56</v>
      </c>
      <c r="I5" s="2">
        <v>160.18911102300001</v>
      </c>
      <c r="J5" s="2">
        <v>38.85</v>
      </c>
      <c r="K5" s="2">
        <f t="shared" si="0"/>
        <v>4.82</v>
      </c>
      <c r="L5" s="2">
        <f t="shared" si="1"/>
        <v>0</v>
      </c>
      <c r="P5" s="6">
        <v>0.41</v>
      </c>
      <c r="Q5" s="5">
        <v>1161.99125</v>
      </c>
      <c r="R5" s="7">
        <v>4.41</v>
      </c>
      <c r="S5" s="5">
        <v>5950.1925000000001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7112.1837500000001</v>
      </c>
      <c r="AT5" s="11">
        <f t="shared" si="6"/>
        <v>9.7066717535929922E-2</v>
      </c>
      <c r="AU5" s="5">
        <f t="shared" si="7"/>
        <v>97.066717535929925</v>
      </c>
    </row>
    <row r="6" spans="1:47" x14ac:dyDescent="0.3">
      <c r="A6" s="1" t="s">
        <v>59</v>
      </c>
      <c r="B6" s="1" t="s">
        <v>60</v>
      </c>
      <c r="C6" s="1" t="s">
        <v>61</v>
      </c>
      <c r="D6" s="1" t="s">
        <v>62</v>
      </c>
      <c r="E6" s="1" t="s">
        <v>63</v>
      </c>
      <c r="F6" s="1" t="s">
        <v>64</v>
      </c>
      <c r="G6" s="1" t="s">
        <v>55</v>
      </c>
      <c r="H6" s="1" t="s">
        <v>56</v>
      </c>
      <c r="I6" s="2">
        <v>155.26533895200001</v>
      </c>
      <c r="J6" s="2">
        <v>40.31</v>
      </c>
      <c r="K6" s="2">
        <f t="shared" si="0"/>
        <v>13.34</v>
      </c>
      <c r="L6" s="2">
        <f t="shared" si="1"/>
        <v>0</v>
      </c>
      <c r="P6" s="6">
        <v>4.5</v>
      </c>
      <c r="Q6" s="5">
        <v>12753.5625</v>
      </c>
      <c r="R6" s="7">
        <v>8.84</v>
      </c>
      <c r="S6" s="5">
        <v>11927.37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24680.932500000003</v>
      </c>
      <c r="AT6" s="11">
        <f t="shared" si="6"/>
        <v>0.3368440956690486</v>
      </c>
      <c r="AU6" s="5">
        <f t="shared" si="7"/>
        <v>336.84409566904856</v>
      </c>
    </row>
    <row r="7" spans="1:47" x14ac:dyDescent="0.3">
      <c r="A7" s="1" t="s">
        <v>59</v>
      </c>
      <c r="B7" s="1" t="s">
        <v>60</v>
      </c>
      <c r="C7" s="1" t="s">
        <v>61</v>
      </c>
      <c r="D7" s="1" t="s">
        <v>62</v>
      </c>
      <c r="E7" s="1" t="s">
        <v>65</v>
      </c>
      <c r="F7" s="1" t="s">
        <v>64</v>
      </c>
      <c r="G7" s="1" t="s">
        <v>55</v>
      </c>
      <c r="H7" s="1" t="s">
        <v>56</v>
      </c>
      <c r="I7" s="2">
        <v>155.26533895200001</v>
      </c>
      <c r="J7" s="2">
        <v>38.700000000000003</v>
      </c>
      <c r="K7" s="2">
        <f t="shared" si="0"/>
        <v>0.56000000000000005</v>
      </c>
      <c r="L7" s="2">
        <f t="shared" si="1"/>
        <v>0</v>
      </c>
      <c r="R7" s="7">
        <v>0.56000000000000005</v>
      </c>
      <c r="S7" s="5">
        <v>755.58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755.58</v>
      </c>
      <c r="AT7" s="11">
        <f t="shared" si="6"/>
        <v>1.0312116926928096E-2</v>
      </c>
      <c r="AU7" s="5">
        <f t="shared" si="7"/>
        <v>10.312116926928097</v>
      </c>
    </row>
    <row r="8" spans="1:47" x14ac:dyDescent="0.3">
      <c r="A8" s="1" t="s">
        <v>66</v>
      </c>
      <c r="B8" s="1" t="s">
        <v>67</v>
      </c>
      <c r="C8" s="1" t="s">
        <v>68</v>
      </c>
      <c r="D8" s="1" t="s">
        <v>52</v>
      </c>
      <c r="E8" s="1" t="s">
        <v>69</v>
      </c>
      <c r="F8" s="1" t="s">
        <v>64</v>
      </c>
      <c r="G8" s="1" t="s">
        <v>55</v>
      </c>
      <c r="H8" s="1" t="s">
        <v>56</v>
      </c>
      <c r="I8" s="2">
        <v>81.099799862400005</v>
      </c>
      <c r="J8" s="2">
        <v>39.04</v>
      </c>
      <c r="K8" s="2">
        <f t="shared" si="0"/>
        <v>4.96</v>
      </c>
      <c r="L8" s="2">
        <f t="shared" si="1"/>
        <v>0</v>
      </c>
      <c r="R8" s="7">
        <v>4.96</v>
      </c>
      <c r="S8" s="5">
        <v>6692.28</v>
      </c>
      <c r="AL8" s="5" t="str">
        <f t="shared" si="2"/>
        <v/>
      </c>
      <c r="AN8" s="5" t="str">
        <f t="shared" si="3"/>
        <v/>
      </c>
      <c r="AP8" s="5" t="str">
        <f t="shared" si="4"/>
        <v/>
      </c>
      <c r="AS8" s="5">
        <f t="shared" si="5"/>
        <v>6692.28</v>
      </c>
      <c r="AT8" s="11">
        <f t="shared" si="6"/>
        <v>9.1335892781363129E-2</v>
      </c>
      <c r="AU8" s="5">
        <f t="shared" si="7"/>
        <v>91.335892781363128</v>
      </c>
    </row>
    <row r="9" spans="1:47" x14ac:dyDescent="0.3">
      <c r="A9" s="1" t="s">
        <v>66</v>
      </c>
      <c r="B9" s="1" t="s">
        <v>67</v>
      </c>
      <c r="C9" s="1" t="s">
        <v>68</v>
      </c>
      <c r="D9" s="1" t="s">
        <v>52</v>
      </c>
      <c r="E9" s="1" t="s">
        <v>70</v>
      </c>
      <c r="F9" s="1" t="s">
        <v>64</v>
      </c>
      <c r="G9" s="1" t="s">
        <v>55</v>
      </c>
      <c r="H9" s="1" t="s">
        <v>56</v>
      </c>
      <c r="I9" s="2">
        <v>81.099799862400005</v>
      </c>
      <c r="J9" s="2">
        <v>40.6</v>
      </c>
      <c r="K9" s="2">
        <f t="shared" si="0"/>
        <v>38.99</v>
      </c>
      <c r="L9" s="2">
        <f t="shared" si="1"/>
        <v>1</v>
      </c>
      <c r="N9" s="4">
        <v>8.17</v>
      </c>
      <c r="O9" s="5">
        <v>26000.00375</v>
      </c>
      <c r="P9" s="6">
        <v>28.97</v>
      </c>
      <c r="Q9" s="5">
        <v>82104.601249999992</v>
      </c>
      <c r="R9" s="7">
        <v>1.85</v>
      </c>
      <c r="S9" s="5">
        <v>2496.1125000000002</v>
      </c>
      <c r="AL9" s="5" t="str">
        <f t="shared" si="2"/>
        <v/>
      </c>
      <c r="AM9" s="3">
        <v>0.49</v>
      </c>
      <c r="AN9" s="5">
        <f t="shared" si="3"/>
        <v>3469.69</v>
      </c>
      <c r="AP9" s="5" t="str">
        <f t="shared" si="4"/>
        <v/>
      </c>
      <c r="AQ9" s="2">
        <v>0.51</v>
      </c>
      <c r="AS9" s="5">
        <f t="shared" si="5"/>
        <v>110600.7175</v>
      </c>
      <c r="AT9" s="11">
        <f t="shared" si="6"/>
        <v>1.509472896400305</v>
      </c>
      <c r="AU9" s="5">
        <f t="shared" si="7"/>
        <v>1509.472896400305</v>
      </c>
    </row>
    <row r="10" spans="1:47" x14ac:dyDescent="0.3">
      <c r="A10" s="1" t="s">
        <v>71</v>
      </c>
      <c r="B10" s="1" t="s">
        <v>72</v>
      </c>
      <c r="C10" s="1" t="s">
        <v>73</v>
      </c>
      <c r="D10" s="1" t="s">
        <v>112</v>
      </c>
      <c r="E10" s="1" t="s">
        <v>74</v>
      </c>
      <c r="F10" s="1" t="s">
        <v>64</v>
      </c>
      <c r="G10" s="1" t="s">
        <v>55</v>
      </c>
      <c r="H10" s="1" t="s">
        <v>56</v>
      </c>
      <c r="I10" s="2">
        <v>70.862846023499998</v>
      </c>
      <c r="J10" s="2">
        <v>38.799999999999997</v>
      </c>
      <c r="K10" s="2">
        <f t="shared" si="0"/>
        <v>37.130000000000003</v>
      </c>
      <c r="L10" s="2">
        <f t="shared" si="1"/>
        <v>1.5499999999999998</v>
      </c>
      <c r="N10" s="4">
        <v>7.67</v>
      </c>
      <c r="O10" s="5">
        <v>24408.81625</v>
      </c>
      <c r="P10" s="6">
        <v>21.89</v>
      </c>
      <c r="Q10" s="5">
        <v>62038.996249999997</v>
      </c>
      <c r="R10" s="7">
        <v>7.5699999999999994</v>
      </c>
      <c r="S10" s="5">
        <v>10213.8225</v>
      </c>
      <c r="AL10" s="5" t="str">
        <f t="shared" si="2"/>
        <v/>
      </c>
      <c r="AM10" s="3">
        <v>0.71</v>
      </c>
      <c r="AN10" s="5">
        <f t="shared" si="3"/>
        <v>5027.5099999999993</v>
      </c>
      <c r="AP10" s="5" t="str">
        <f t="shared" si="4"/>
        <v/>
      </c>
      <c r="AQ10" s="2">
        <v>0.84</v>
      </c>
      <c r="AS10" s="5">
        <f t="shared" si="5"/>
        <v>96661.634999999995</v>
      </c>
      <c r="AT10" s="11">
        <f t="shared" si="6"/>
        <v>1.3192330163160024</v>
      </c>
      <c r="AU10" s="5">
        <f t="shared" si="7"/>
        <v>1319.2330163160025</v>
      </c>
    </row>
    <row r="11" spans="1:47" x14ac:dyDescent="0.3">
      <c r="A11" s="1" t="s">
        <v>71</v>
      </c>
      <c r="B11" s="1" t="s">
        <v>72</v>
      </c>
      <c r="C11" s="1" t="s">
        <v>73</v>
      </c>
      <c r="D11" s="1" t="s">
        <v>112</v>
      </c>
      <c r="E11" s="1" t="s">
        <v>75</v>
      </c>
      <c r="F11" s="1" t="s">
        <v>64</v>
      </c>
      <c r="G11" s="1" t="s">
        <v>55</v>
      </c>
      <c r="H11" s="1" t="s">
        <v>56</v>
      </c>
      <c r="I11" s="2">
        <v>70.862846023499998</v>
      </c>
      <c r="J11" s="2">
        <v>28.21</v>
      </c>
      <c r="K11" s="2">
        <f t="shared" si="0"/>
        <v>13.84</v>
      </c>
      <c r="L11" s="2">
        <f t="shared" si="1"/>
        <v>0</v>
      </c>
      <c r="P11" s="6">
        <v>1.38</v>
      </c>
      <c r="Q11" s="5">
        <v>3911.0925000000002</v>
      </c>
      <c r="R11" s="7">
        <v>7.93</v>
      </c>
      <c r="S11" s="5">
        <v>10699.5525</v>
      </c>
      <c r="T11" s="8">
        <v>4.53</v>
      </c>
      <c r="U11" s="5">
        <v>1833.63075</v>
      </c>
      <c r="AL11" s="5" t="str">
        <f t="shared" si="2"/>
        <v/>
      </c>
      <c r="AN11" s="5" t="str">
        <f t="shared" si="3"/>
        <v/>
      </c>
      <c r="AP11" s="5" t="str">
        <f t="shared" si="4"/>
        <v/>
      </c>
      <c r="AS11" s="5">
        <f t="shared" si="5"/>
        <v>16444.275750000001</v>
      </c>
      <c r="AT11" s="11">
        <f t="shared" si="6"/>
        <v>0.22443062854052279</v>
      </c>
      <c r="AU11" s="5">
        <f t="shared" si="7"/>
        <v>224.43062854052278</v>
      </c>
    </row>
    <row r="12" spans="1:47" x14ac:dyDescent="0.3">
      <c r="A12" s="1" t="s">
        <v>76</v>
      </c>
      <c r="B12" s="1" t="s">
        <v>77</v>
      </c>
      <c r="C12" s="1" t="s">
        <v>78</v>
      </c>
      <c r="D12" s="1" t="s">
        <v>79</v>
      </c>
      <c r="E12" s="1" t="s">
        <v>75</v>
      </c>
      <c r="F12" s="1" t="s">
        <v>64</v>
      </c>
      <c r="G12" s="1" t="s">
        <v>55</v>
      </c>
      <c r="H12" s="1" t="s">
        <v>56</v>
      </c>
      <c r="I12" s="2">
        <v>10.8346262143</v>
      </c>
      <c r="J12" s="2">
        <v>9.0399999999999991</v>
      </c>
      <c r="K12" s="2">
        <f t="shared" si="0"/>
        <v>0.7</v>
      </c>
      <c r="L12" s="2">
        <f t="shared" si="1"/>
        <v>0</v>
      </c>
      <c r="Z12" s="9">
        <v>0.7</v>
      </c>
      <c r="AA12" s="5">
        <v>113.337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113.337</v>
      </c>
      <c r="AT12" s="11">
        <f t="shared" si="6"/>
        <v>1.5468175390392143E-3</v>
      </c>
      <c r="AU12" s="5">
        <f t="shared" si="7"/>
        <v>1.5468175390392143</v>
      </c>
    </row>
    <row r="13" spans="1:47" x14ac:dyDescent="0.3">
      <c r="A13" s="1" t="s">
        <v>80</v>
      </c>
      <c r="B13" s="1" t="s">
        <v>81</v>
      </c>
      <c r="C13" s="1" t="s">
        <v>82</v>
      </c>
      <c r="D13" s="1" t="s">
        <v>83</v>
      </c>
      <c r="E13" s="1" t="s">
        <v>84</v>
      </c>
      <c r="F13" s="1" t="s">
        <v>64</v>
      </c>
      <c r="G13" s="1" t="s">
        <v>55</v>
      </c>
      <c r="H13" s="1" t="s">
        <v>56</v>
      </c>
      <c r="I13" s="2">
        <v>157.53679197700001</v>
      </c>
      <c r="J13" s="2">
        <v>38.619999999999997</v>
      </c>
      <c r="K13" s="2">
        <f t="shared" si="0"/>
        <v>0.05</v>
      </c>
      <c r="L13" s="2">
        <f t="shared" si="1"/>
        <v>0</v>
      </c>
      <c r="R13" s="7">
        <v>0.05</v>
      </c>
      <c r="S13" s="5">
        <v>67.462500000000006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67.462500000000006</v>
      </c>
      <c r="AT13" s="11">
        <f t="shared" si="6"/>
        <v>9.2072472561858002E-4</v>
      </c>
      <c r="AU13" s="5">
        <f t="shared" si="7"/>
        <v>0.92072472561857999</v>
      </c>
    </row>
    <row r="14" spans="1:47" x14ac:dyDescent="0.3">
      <c r="A14" s="1" t="s">
        <v>80</v>
      </c>
      <c r="B14" s="1" t="s">
        <v>81</v>
      </c>
      <c r="C14" s="1" t="s">
        <v>82</v>
      </c>
      <c r="D14" s="1" t="s">
        <v>83</v>
      </c>
      <c r="E14" s="1" t="s">
        <v>85</v>
      </c>
      <c r="F14" s="1" t="s">
        <v>64</v>
      </c>
      <c r="G14" s="1" t="s">
        <v>55</v>
      </c>
      <c r="H14" s="1" t="s">
        <v>56</v>
      </c>
      <c r="I14" s="2">
        <v>157.53679197700001</v>
      </c>
      <c r="J14" s="2">
        <v>36.89</v>
      </c>
      <c r="K14" s="2">
        <f t="shared" si="0"/>
        <v>9.129999999999999</v>
      </c>
      <c r="L14" s="2">
        <f t="shared" si="1"/>
        <v>2.1799999999999997</v>
      </c>
      <c r="N14" s="4">
        <v>1.44</v>
      </c>
      <c r="O14" s="5">
        <v>4582.62</v>
      </c>
      <c r="P14" s="6">
        <v>3.98</v>
      </c>
      <c r="Q14" s="5">
        <v>11279.817499999999</v>
      </c>
      <c r="R14" s="7">
        <v>3.71</v>
      </c>
      <c r="S14" s="5">
        <v>5005.7174999999997</v>
      </c>
      <c r="AL14" s="5" t="str">
        <f t="shared" si="2"/>
        <v/>
      </c>
      <c r="AM14" s="3">
        <v>0.78</v>
      </c>
      <c r="AN14" s="5">
        <f t="shared" si="3"/>
        <v>5523.18</v>
      </c>
      <c r="AP14" s="5" t="str">
        <f t="shared" si="4"/>
        <v/>
      </c>
      <c r="AQ14" s="2">
        <v>1.4</v>
      </c>
      <c r="AS14" s="5">
        <f t="shared" si="5"/>
        <v>20868.154999999999</v>
      </c>
      <c r="AT14" s="11">
        <f t="shared" si="6"/>
        <v>0.28480750471063176</v>
      </c>
      <c r="AU14" s="5">
        <f t="shared" si="7"/>
        <v>284.8075047106318</v>
      </c>
    </row>
    <row r="15" spans="1:47" x14ac:dyDescent="0.3">
      <c r="A15" s="1" t="s">
        <v>80</v>
      </c>
      <c r="B15" s="1" t="s">
        <v>81</v>
      </c>
      <c r="C15" s="1" t="s">
        <v>82</v>
      </c>
      <c r="D15" s="1" t="s">
        <v>83</v>
      </c>
      <c r="E15" s="1" t="s">
        <v>86</v>
      </c>
      <c r="F15" s="1" t="s">
        <v>64</v>
      </c>
      <c r="G15" s="1" t="s">
        <v>55</v>
      </c>
      <c r="H15" s="1" t="s">
        <v>56</v>
      </c>
      <c r="I15" s="2">
        <v>157.53679197700001</v>
      </c>
      <c r="J15" s="2">
        <v>38.11</v>
      </c>
      <c r="K15" s="2">
        <f t="shared" si="0"/>
        <v>1.98</v>
      </c>
      <c r="L15" s="2">
        <f t="shared" si="1"/>
        <v>2.4699999999999998</v>
      </c>
      <c r="P15" s="6">
        <v>0.7</v>
      </c>
      <c r="Q15" s="5">
        <v>1983.8875</v>
      </c>
      <c r="R15" s="7">
        <v>1.28</v>
      </c>
      <c r="S15" s="5">
        <v>1727.04</v>
      </c>
      <c r="AL15" s="5" t="str">
        <f t="shared" si="2"/>
        <v/>
      </c>
      <c r="AM15" s="3">
        <v>1</v>
      </c>
      <c r="AN15" s="5">
        <f t="shared" si="3"/>
        <v>7081</v>
      </c>
      <c r="AP15" s="5" t="str">
        <f t="shared" si="4"/>
        <v/>
      </c>
      <c r="AQ15" s="2">
        <v>1.47</v>
      </c>
      <c r="AS15" s="5">
        <f t="shared" si="5"/>
        <v>3710.9274999999998</v>
      </c>
      <c r="AT15" s="11">
        <f t="shared" si="6"/>
        <v>5.0646547403786442E-2</v>
      </c>
      <c r="AU15" s="5">
        <f t="shared" si="7"/>
        <v>50.646547403786442</v>
      </c>
    </row>
    <row r="16" spans="1:47" x14ac:dyDescent="0.3">
      <c r="A16" s="1" t="s">
        <v>80</v>
      </c>
      <c r="B16" s="1" t="s">
        <v>81</v>
      </c>
      <c r="C16" s="1" t="s">
        <v>82</v>
      </c>
      <c r="D16" s="1" t="s">
        <v>83</v>
      </c>
      <c r="E16" s="1" t="s">
        <v>87</v>
      </c>
      <c r="F16" s="1" t="s">
        <v>64</v>
      </c>
      <c r="G16" s="1" t="s">
        <v>55</v>
      </c>
      <c r="H16" s="1" t="s">
        <v>56</v>
      </c>
      <c r="I16" s="2">
        <v>157.53679197700001</v>
      </c>
      <c r="J16" s="2">
        <v>39.479999999999997</v>
      </c>
      <c r="K16" s="2">
        <f t="shared" si="0"/>
        <v>16.28</v>
      </c>
      <c r="L16" s="2">
        <f t="shared" si="1"/>
        <v>0.72</v>
      </c>
      <c r="P16" s="6">
        <v>8.56</v>
      </c>
      <c r="Q16" s="5">
        <v>24260.11</v>
      </c>
      <c r="R16" s="7">
        <v>7.72</v>
      </c>
      <c r="S16" s="5">
        <v>10416.209999999999</v>
      </c>
      <c r="AL16" s="5" t="str">
        <f t="shared" si="2"/>
        <v/>
      </c>
      <c r="AM16" s="3">
        <v>0.48</v>
      </c>
      <c r="AN16" s="5">
        <f t="shared" si="3"/>
        <v>3398.8799999999997</v>
      </c>
      <c r="AP16" s="5" t="str">
        <f t="shared" si="4"/>
        <v/>
      </c>
      <c r="AQ16" s="2">
        <v>0.24</v>
      </c>
      <c r="AS16" s="5">
        <f t="shared" si="5"/>
        <v>34676.32</v>
      </c>
      <c r="AT16" s="11">
        <f t="shared" si="6"/>
        <v>0.47326062949730707</v>
      </c>
      <c r="AU16" s="5">
        <f t="shared" si="7"/>
        <v>473.26062949730704</v>
      </c>
    </row>
    <row r="17" spans="1:47" x14ac:dyDescent="0.3">
      <c r="A17" s="1" t="s">
        <v>88</v>
      </c>
      <c r="B17" s="1" t="s">
        <v>89</v>
      </c>
      <c r="C17" s="1" t="s">
        <v>90</v>
      </c>
      <c r="D17" s="1" t="s">
        <v>91</v>
      </c>
      <c r="E17" s="1" t="s">
        <v>92</v>
      </c>
      <c r="F17" s="1" t="s">
        <v>64</v>
      </c>
      <c r="G17" s="1" t="s">
        <v>55</v>
      </c>
      <c r="H17" s="1" t="s">
        <v>56</v>
      </c>
      <c r="I17" s="2">
        <v>159.68104949600001</v>
      </c>
      <c r="J17" s="2">
        <v>39.76</v>
      </c>
      <c r="K17" s="2">
        <f t="shared" si="0"/>
        <v>36.599999999999994</v>
      </c>
      <c r="L17" s="2">
        <f t="shared" si="1"/>
        <v>3.16</v>
      </c>
      <c r="P17" s="6">
        <v>30.58</v>
      </c>
      <c r="Q17" s="5">
        <v>86667.542499999996</v>
      </c>
      <c r="R17" s="7">
        <v>6.02</v>
      </c>
      <c r="S17" s="5">
        <v>8122.4849999999997</v>
      </c>
      <c r="AL17" s="5" t="str">
        <f t="shared" si="2"/>
        <v/>
      </c>
      <c r="AM17" s="3">
        <v>0.97</v>
      </c>
      <c r="AN17" s="5">
        <f t="shared" si="3"/>
        <v>6868.57</v>
      </c>
      <c r="AP17" s="5" t="str">
        <f t="shared" si="4"/>
        <v/>
      </c>
      <c r="AQ17" s="2">
        <v>2.19</v>
      </c>
      <c r="AS17" s="5">
        <f t="shared" si="5"/>
        <v>94790.027499999997</v>
      </c>
      <c r="AT17" s="11">
        <f t="shared" si="6"/>
        <v>1.2936894135455275</v>
      </c>
      <c r="AU17" s="5">
        <f t="shared" si="7"/>
        <v>1293.6894135455275</v>
      </c>
    </row>
    <row r="18" spans="1:47" x14ac:dyDescent="0.3">
      <c r="A18" s="1" t="s">
        <v>88</v>
      </c>
      <c r="B18" s="1" t="s">
        <v>89</v>
      </c>
      <c r="C18" s="1" t="s">
        <v>90</v>
      </c>
      <c r="D18" s="1" t="s">
        <v>91</v>
      </c>
      <c r="E18" s="1" t="s">
        <v>53</v>
      </c>
      <c r="F18" s="1" t="s">
        <v>64</v>
      </c>
      <c r="G18" s="1" t="s">
        <v>55</v>
      </c>
      <c r="H18" s="1" t="s">
        <v>56</v>
      </c>
      <c r="I18" s="2">
        <v>159.68104949600001</v>
      </c>
      <c r="J18" s="2">
        <v>40.020000000000003</v>
      </c>
      <c r="K18" s="2">
        <f t="shared" si="0"/>
        <v>37.65</v>
      </c>
      <c r="L18" s="2">
        <f t="shared" si="1"/>
        <v>2.2400000000000002</v>
      </c>
      <c r="P18" s="6">
        <v>20.29</v>
      </c>
      <c r="Q18" s="5">
        <v>57504.396249999998</v>
      </c>
      <c r="R18" s="7">
        <v>17.36</v>
      </c>
      <c r="S18" s="5">
        <v>23422.98</v>
      </c>
      <c r="AL18" s="5" t="str">
        <f t="shared" si="2"/>
        <v/>
      </c>
      <c r="AM18" s="3">
        <v>0.8</v>
      </c>
      <c r="AN18" s="5">
        <f t="shared" si="3"/>
        <v>5664.8</v>
      </c>
      <c r="AP18" s="5" t="str">
        <f t="shared" si="4"/>
        <v/>
      </c>
      <c r="AQ18" s="2">
        <v>1.44</v>
      </c>
      <c r="AS18" s="5">
        <f t="shared" si="5"/>
        <v>80927.376250000001</v>
      </c>
      <c r="AT18" s="11">
        <f t="shared" si="6"/>
        <v>1.1044926632249448</v>
      </c>
      <c r="AU18" s="5">
        <f t="shared" si="7"/>
        <v>1104.4926632249446</v>
      </c>
    </row>
    <row r="19" spans="1:47" x14ac:dyDescent="0.3">
      <c r="A19" s="1" t="s">
        <v>88</v>
      </c>
      <c r="B19" s="1" t="s">
        <v>89</v>
      </c>
      <c r="C19" s="1" t="s">
        <v>90</v>
      </c>
      <c r="D19" s="1" t="s">
        <v>91</v>
      </c>
      <c r="E19" s="1" t="s">
        <v>57</v>
      </c>
      <c r="F19" s="1" t="s">
        <v>64</v>
      </c>
      <c r="G19" s="1" t="s">
        <v>55</v>
      </c>
      <c r="H19" s="1" t="s">
        <v>56</v>
      </c>
      <c r="I19" s="2">
        <v>159.68104949600001</v>
      </c>
      <c r="J19" s="2">
        <v>37.18</v>
      </c>
      <c r="K19" s="2">
        <f t="shared" si="0"/>
        <v>35.79</v>
      </c>
      <c r="L19" s="2">
        <f t="shared" si="1"/>
        <v>1.4</v>
      </c>
      <c r="P19" s="6">
        <v>13.17</v>
      </c>
      <c r="Q19" s="5">
        <v>37325.426249999997</v>
      </c>
      <c r="R19" s="7">
        <v>22.62</v>
      </c>
      <c r="S19" s="5">
        <v>30520.035</v>
      </c>
      <c r="AL19" s="5" t="str">
        <f t="shared" si="2"/>
        <v/>
      </c>
      <c r="AM19" s="3">
        <v>0.48</v>
      </c>
      <c r="AN19" s="5">
        <f t="shared" si="3"/>
        <v>3398.8799999999997</v>
      </c>
      <c r="AP19" s="5" t="str">
        <f t="shared" si="4"/>
        <v/>
      </c>
      <c r="AQ19" s="2">
        <v>0.92</v>
      </c>
      <c r="AS19" s="5">
        <f t="shared" ref="AS19:AS82" si="8">SUM(O19,Q19,S19,U19,W19,Y19,AA19,AC19,AF19,AH19,AJ19)</f>
        <v>67845.461249999993</v>
      </c>
      <c r="AT19" s="11">
        <f t="shared" si="6"/>
        <v>0.92595136103571973</v>
      </c>
      <c r="AU19" s="5">
        <f t="shared" ref="AU19:AU82" si="9">(AT19/100)*$AU$1</f>
        <v>925.95136103571974</v>
      </c>
    </row>
    <row r="20" spans="1:47" x14ac:dyDescent="0.3">
      <c r="A20" s="1" t="s">
        <v>88</v>
      </c>
      <c r="B20" s="1" t="s">
        <v>89</v>
      </c>
      <c r="C20" s="1" t="s">
        <v>90</v>
      </c>
      <c r="D20" s="1" t="s">
        <v>91</v>
      </c>
      <c r="E20" s="1" t="s">
        <v>58</v>
      </c>
      <c r="F20" s="1" t="s">
        <v>64</v>
      </c>
      <c r="G20" s="1" t="s">
        <v>55</v>
      </c>
      <c r="H20" s="1" t="s">
        <v>56</v>
      </c>
      <c r="I20" s="2">
        <v>159.68104949600001</v>
      </c>
      <c r="J20" s="2">
        <v>37.6</v>
      </c>
      <c r="K20" s="2">
        <f t="shared" si="0"/>
        <v>34.69</v>
      </c>
      <c r="L20" s="2">
        <f t="shared" si="1"/>
        <v>2.9</v>
      </c>
      <c r="N20" s="4">
        <v>4.1100000000000003</v>
      </c>
      <c r="O20" s="5">
        <v>13079.561250000001</v>
      </c>
      <c r="P20" s="6">
        <v>25.36</v>
      </c>
      <c r="Q20" s="5">
        <v>71873.41</v>
      </c>
      <c r="R20" s="7">
        <v>5.22</v>
      </c>
      <c r="S20" s="5">
        <v>7043.085</v>
      </c>
      <c r="AL20" s="5" t="str">
        <f t="shared" si="2"/>
        <v/>
      </c>
      <c r="AM20" s="3">
        <v>0.92999999999999994</v>
      </c>
      <c r="AN20" s="5">
        <f t="shared" si="3"/>
        <v>6585.33</v>
      </c>
      <c r="AP20" s="5" t="str">
        <f t="shared" si="4"/>
        <v/>
      </c>
      <c r="AQ20" s="2">
        <v>1.97</v>
      </c>
      <c r="AS20" s="5">
        <f t="shared" si="8"/>
        <v>91996.056250000009</v>
      </c>
      <c r="AT20" s="11">
        <f t="shared" si="6"/>
        <v>1.2555574378176424</v>
      </c>
      <c r="AU20" s="5">
        <f t="shared" si="9"/>
        <v>1255.5574378176425</v>
      </c>
    </row>
    <row r="21" spans="1:47" x14ac:dyDescent="0.3">
      <c r="A21" s="1" t="s">
        <v>93</v>
      </c>
      <c r="B21" s="1" t="s">
        <v>94</v>
      </c>
      <c r="C21" s="1" t="s">
        <v>95</v>
      </c>
      <c r="D21" s="1" t="s">
        <v>96</v>
      </c>
      <c r="E21" s="1" t="s">
        <v>57</v>
      </c>
      <c r="F21" s="1" t="s">
        <v>97</v>
      </c>
      <c r="G21" s="1" t="s">
        <v>55</v>
      </c>
      <c r="H21" s="1" t="s">
        <v>56</v>
      </c>
      <c r="I21" s="2">
        <v>241.65202945199999</v>
      </c>
      <c r="J21" s="2">
        <v>36.700000000000003</v>
      </c>
      <c r="K21" s="2">
        <f t="shared" si="0"/>
        <v>0.98</v>
      </c>
      <c r="L21" s="2">
        <f t="shared" si="1"/>
        <v>0</v>
      </c>
      <c r="T21" s="8">
        <v>0.98</v>
      </c>
      <c r="U21" s="5">
        <v>396.67950000000002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8"/>
        <v>396.67950000000002</v>
      </c>
      <c r="AT21" s="11">
        <f t="shared" si="6"/>
        <v>5.4138613866372507E-3</v>
      </c>
      <c r="AU21" s="5">
        <f t="shared" si="9"/>
        <v>5.41386138663725</v>
      </c>
    </row>
    <row r="22" spans="1:47" x14ac:dyDescent="0.3">
      <c r="A22" s="1" t="s">
        <v>93</v>
      </c>
      <c r="B22" s="1" t="s">
        <v>94</v>
      </c>
      <c r="C22" s="1" t="s">
        <v>95</v>
      </c>
      <c r="D22" s="1" t="s">
        <v>96</v>
      </c>
      <c r="E22" s="1" t="s">
        <v>58</v>
      </c>
      <c r="F22" s="1" t="s">
        <v>97</v>
      </c>
      <c r="G22" s="1" t="s">
        <v>55</v>
      </c>
      <c r="H22" s="1" t="s">
        <v>56</v>
      </c>
      <c r="I22" s="2">
        <v>241.65202945199999</v>
      </c>
      <c r="J22" s="2">
        <v>38.21</v>
      </c>
      <c r="K22" s="2">
        <f t="shared" si="0"/>
        <v>9.34</v>
      </c>
      <c r="L22" s="2">
        <f t="shared" si="1"/>
        <v>0</v>
      </c>
      <c r="P22" s="6">
        <v>2.35</v>
      </c>
      <c r="Q22" s="5">
        <v>6660.1937500000004</v>
      </c>
      <c r="R22" s="7">
        <v>3.26</v>
      </c>
      <c r="S22" s="5">
        <v>4398.5549999999994</v>
      </c>
      <c r="T22" s="8">
        <v>3.73</v>
      </c>
      <c r="U22" s="5">
        <v>1509.8107500000001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8"/>
        <v>12568.559499999999</v>
      </c>
      <c r="AT22" s="11">
        <f t="shared" si="6"/>
        <v>0.17153505276351003</v>
      </c>
      <c r="AU22" s="5">
        <f t="shared" si="9"/>
        <v>171.53505276351004</v>
      </c>
    </row>
    <row r="23" spans="1:47" x14ac:dyDescent="0.3">
      <c r="A23" s="1" t="s">
        <v>93</v>
      </c>
      <c r="B23" s="1" t="s">
        <v>94</v>
      </c>
      <c r="C23" s="1" t="s">
        <v>95</v>
      </c>
      <c r="D23" s="1" t="s">
        <v>96</v>
      </c>
      <c r="E23" s="1" t="s">
        <v>74</v>
      </c>
      <c r="F23" s="1" t="s">
        <v>97</v>
      </c>
      <c r="G23" s="1" t="s">
        <v>55</v>
      </c>
      <c r="H23" s="1" t="s">
        <v>56</v>
      </c>
      <c r="I23" s="2">
        <v>241.65202945199999</v>
      </c>
      <c r="J23" s="2">
        <v>38.33</v>
      </c>
      <c r="K23" s="2">
        <f t="shared" si="0"/>
        <v>1.22</v>
      </c>
      <c r="L23" s="2">
        <f t="shared" si="1"/>
        <v>0</v>
      </c>
      <c r="P23" s="6">
        <v>0.04</v>
      </c>
      <c r="Q23" s="5">
        <v>113.36499999999999</v>
      </c>
      <c r="R23" s="7">
        <v>1.18</v>
      </c>
      <c r="S23" s="5">
        <v>1592.115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8"/>
        <v>1705.48</v>
      </c>
      <c r="AT23" s="11">
        <f t="shared" si="6"/>
        <v>2.3276303206195673E-2</v>
      </c>
      <c r="AU23" s="5">
        <f t="shared" si="9"/>
        <v>23.276303206195671</v>
      </c>
    </row>
    <row r="24" spans="1:47" x14ac:dyDescent="0.3">
      <c r="A24" s="1" t="s">
        <v>98</v>
      </c>
      <c r="B24" s="1" t="s">
        <v>99</v>
      </c>
      <c r="C24" s="1" t="s">
        <v>100</v>
      </c>
      <c r="D24" s="1" t="s">
        <v>101</v>
      </c>
      <c r="E24" s="1" t="s">
        <v>84</v>
      </c>
      <c r="F24" s="1" t="s">
        <v>102</v>
      </c>
      <c r="G24" s="1" t="s">
        <v>55</v>
      </c>
      <c r="H24" s="1" t="s">
        <v>56</v>
      </c>
      <c r="I24" s="2">
        <v>162.844334479</v>
      </c>
      <c r="J24" s="2">
        <v>38.78</v>
      </c>
      <c r="K24" s="2">
        <f t="shared" si="0"/>
        <v>35.300000000000004</v>
      </c>
      <c r="L24" s="2">
        <f t="shared" si="1"/>
        <v>2.4</v>
      </c>
      <c r="N24" s="4">
        <v>1.33</v>
      </c>
      <c r="O24" s="5">
        <v>4232.5587500000001</v>
      </c>
      <c r="P24" s="6">
        <v>23.91</v>
      </c>
      <c r="Q24" s="5">
        <v>67763.928749999992</v>
      </c>
      <c r="R24" s="7">
        <v>10.06</v>
      </c>
      <c r="S24" s="5">
        <v>13573.455</v>
      </c>
      <c r="AL24" s="5" t="str">
        <f t="shared" si="2"/>
        <v/>
      </c>
      <c r="AM24" s="3">
        <v>0.96</v>
      </c>
      <c r="AN24" s="5">
        <f t="shared" si="3"/>
        <v>6797.7599999999993</v>
      </c>
      <c r="AP24" s="5" t="str">
        <f t="shared" si="4"/>
        <v/>
      </c>
      <c r="AQ24" s="2">
        <v>1.44</v>
      </c>
      <c r="AS24" s="5">
        <f t="shared" si="8"/>
        <v>85569.94249999999</v>
      </c>
      <c r="AT24" s="11">
        <f t="shared" si="6"/>
        <v>1.1678541683084698</v>
      </c>
      <c r="AU24" s="5">
        <f t="shared" si="9"/>
        <v>1167.8541683084698</v>
      </c>
    </row>
    <row r="25" spans="1:47" x14ac:dyDescent="0.3">
      <c r="A25" s="1" t="s">
        <v>98</v>
      </c>
      <c r="B25" s="1" t="s">
        <v>99</v>
      </c>
      <c r="C25" s="1" t="s">
        <v>100</v>
      </c>
      <c r="D25" s="1" t="s">
        <v>101</v>
      </c>
      <c r="E25" s="1" t="s">
        <v>85</v>
      </c>
      <c r="F25" s="1" t="s">
        <v>102</v>
      </c>
      <c r="G25" s="1" t="s">
        <v>55</v>
      </c>
      <c r="H25" s="1" t="s">
        <v>56</v>
      </c>
      <c r="I25" s="2">
        <v>162.844334479</v>
      </c>
      <c r="J25" s="2">
        <v>37.380000000000003</v>
      </c>
      <c r="K25" s="2">
        <f t="shared" si="0"/>
        <v>22.800000000000004</v>
      </c>
      <c r="L25" s="2">
        <f t="shared" si="1"/>
        <v>1.79</v>
      </c>
      <c r="P25" s="6">
        <v>5.44</v>
      </c>
      <c r="Q25" s="5">
        <v>15417.64</v>
      </c>
      <c r="R25" s="7">
        <v>8.2100000000000009</v>
      </c>
      <c r="S25" s="5">
        <v>11077.342500000001</v>
      </c>
      <c r="T25" s="8">
        <v>9.15</v>
      </c>
      <c r="U25" s="5">
        <v>3703.6912499999999</v>
      </c>
      <c r="AL25" s="5" t="str">
        <f t="shared" si="2"/>
        <v/>
      </c>
      <c r="AM25" s="3">
        <v>0.72</v>
      </c>
      <c r="AN25" s="5">
        <f t="shared" si="3"/>
        <v>5098.32</v>
      </c>
      <c r="AP25" s="5" t="str">
        <f t="shared" si="4"/>
        <v/>
      </c>
      <c r="AQ25" s="2">
        <v>1.07</v>
      </c>
      <c r="AS25" s="5">
        <f t="shared" si="8"/>
        <v>30198.673749999998</v>
      </c>
      <c r="AT25" s="11">
        <f t="shared" si="6"/>
        <v>0.41214994408024846</v>
      </c>
      <c r="AU25" s="5">
        <f t="shared" si="9"/>
        <v>412.14994408024847</v>
      </c>
    </row>
    <row r="26" spans="1:47" x14ac:dyDescent="0.3">
      <c r="A26" s="1" t="s">
        <v>98</v>
      </c>
      <c r="B26" s="1" t="s">
        <v>99</v>
      </c>
      <c r="C26" s="1" t="s">
        <v>100</v>
      </c>
      <c r="D26" s="1" t="s">
        <v>101</v>
      </c>
      <c r="E26" s="1" t="s">
        <v>86</v>
      </c>
      <c r="F26" s="1" t="s">
        <v>102</v>
      </c>
      <c r="G26" s="1" t="s">
        <v>55</v>
      </c>
      <c r="H26" s="1" t="s">
        <v>56</v>
      </c>
      <c r="I26" s="2">
        <v>162.844334479</v>
      </c>
      <c r="J26" s="2">
        <v>39.14</v>
      </c>
      <c r="K26" s="2">
        <f t="shared" si="0"/>
        <v>35.94</v>
      </c>
      <c r="L26" s="2">
        <f t="shared" si="1"/>
        <v>3.2</v>
      </c>
      <c r="N26" s="4">
        <v>0.75</v>
      </c>
      <c r="O26" s="5">
        <v>2386.78125</v>
      </c>
      <c r="P26" s="6">
        <v>28.02</v>
      </c>
      <c r="Q26" s="5">
        <v>79412.182499999995</v>
      </c>
      <c r="R26" s="7">
        <v>6.52</v>
      </c>
      <c r="S26" s="5">
        <v>8797.11</v>
      </c>
      <c r="T26" s="8">
        <v>0.65</v>
      </c>
      <c r="U26" s="5">
        <v>263.10374999999999</v>
      </c>
      <c r="AL26" s="5" t="str">
        <f t="shared" si="2"/>
        <v/>
      </c>
      <c r="AM26" s="3">
        <v>1.28</v>
      </c>
      <c r="AN26" s="5">
        <f t="shared" si="3"/>
        <v>9063.68</v>
      </c>
      <c r="AP26" s="5" t="str">
        <f t="shared" si="4"/>
        <v/>
      </c>
      <c r="AQ26" s="2">
        <v>1.92</v>
      </c>
      <c r="AS26" s="5">
        <f t="shared" si="8"/>
        <v>90859.177499999991</v>
      </c>
      <c r="AT26" s="11">
        <f t="shared" si="6"/>
        <v>1.2400413751879538</v>
      </c>
      <c r="AU26" s="5">
        <f t="shared" si="9"/>
        <v>1240.0413751879537</v>
      </c>
    </row>
    <row r="27" spans="1:47" x14ac:dyDescent="0.3">
      <c r="A27" s="1" t="s">
        <v>98</v>
      </c>
      <c r="B27" s="1" t="s">
        <v>99</v>
      </c>
      <c r="C27" s="1" t="s">
        <v>100</v>
      </c>
      <c r="D27" s="1" t="s">
        <v>101</v>
      </c>
      <c r="E27" s="1" t="s">
        <v>87</v>
      </c>
      <c r="F27" s="1" t="s">
        <v>102</v>
      </c>
      <c r="G27" s="1" t="s">
        <v>55</v>
      </c>
      <c r="H27" s="1" t="s">
        <v>56</v>
      </c>
      <c r="I27" s="2">
        <v>162.844334479</v>
      </c>
      <c r="J27" s="2">
        <v>40.590000000000003</v>
      </c>
      <c r="K27" s="2">
        <f t="shared" si="0"/>
        <v>25.85</v>
      </c>
      <c r="L27" s="2">
        <f t="shared" si="1"/>
        <v>0</v>
      </c>
      <c r="P27" s="6">
        <v>6.08</v>
      </c>
      <c r="Q27" s="5">
        <v>17231.48</v>
      </c>
      <c r="R27" s="7">
        <v>19.489999999999998</v>
      </c>
      <c r="S27" s="5">
        <v>26296.8825</v>
      </c>
      <c r="T27" s="8">
        <v>0.28000000000000003</v>
      </c>
      <c r="U27" s="5">
        <v>113.337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8"/>
        <v>43641.699500000002</v>
      </c>
      <c r="AT27" s="11">
        <f t="shared" si="6"/>
        <v>0.59561966718793435</v>
      </c>
      <c r="AU27" s="5">
        <f t="shared" si="9"/>
        <v>595.61966718793428</v>
      </c>
    </row>
    <row r="28" spans="1:47" x14ac:dyDescent="0.3">
      <c r="A28" s="1" t="s">
        <v>103</v>
      </c>
      <c r="B28" s="1" t="s">
        <v>99</v>
      </c>
      <c r="C28" s="1" t="s">
        <v>100</v>
      </c>
      <c r="D28" s="1" t="s">
        <v>101</v>
      </c>
      <c r="E28" s="1" t="s">
        <v>104</v>
      </c>
      <c r="F28" s="1" t="s">
        <v>102</v>
      </c>
      <c r="G28" s="1" t="s">
        <v>55</v>
      </c>
      <c r="H28" s="1" t="s">
        <v>56</v>
      </c>
      <c r="I28" s="2">
        <v>322.71933059700001</v>
      </c>
      <c r="J28" s="2">
        <v>38.700000000000003</v>
      </c>
      <c r="K28" s="2">
        <f t="shared" si="0"/>
        <v>3.73</v>
      </c>
      <c r="L28" s="2">
        <f t="shared" si="1"/>
        <v>0</v>
      </c>
      <c r="P28" s="6">
        <v>0.05</v>
      </c>
      <c r="Q28" s="5">
        <v>141.70625000000001</v>
      </c>
      <c r="R28" s="7">
        <v>3.68</v>
      </c>
      <c r="S28" s="5">
        <v>4965.2400000000007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8"/>
        <v>5106.9462500000009</v>
      </c>
      <c r="AT28" s="11">
        <f t="shared" si="6"/>
        <v>6.9699339407523986E-2</v>
      </c>
      <c r="AU28" s="5">
        <f t="shared" si="9"/>
        <v>69.699339407523979</v>
      </c>
    </row>
    <row r="29" spans="1:47" x14ac:dyDescent="0.3">
      <c r="A29" s="1" t="s">
        <v>105</v>
      </c>
      <c r="B29" s="1" t="s">
        <v>106</v>
      </c>
      <c r="C29" s="1" t="s">
        <v>107</v>
      </c>
      <c r="D29" s="1" t="s">
        <v>108</v>
      </c>
      <c r="E29" s="1" t="s">
        <v>92</v>
      </c>
      <c r="F29" s="1" t="s">
        <v>102</v>
      </c>
      <c r="G29" s="1" t="s">
        <v>55</v>
      </c>
      <c r="H29" s="1" t="s">
        <v>56</v>
      </c>
      <c r="I29" s="2">
        <v>161.35711828500001</v>
      </c>
      <c r="J29" s="2">
        <v>40.35</v>
      </c>
      <c r="K29" s="2">
        <f t="shared" si="0"/>
        <v>5.84</v>
      </c>
      <c r="L29" s="2">
        <f t="shared" si="1"/>
        <v>0</v>
      </c>
      <c r="P29" s="6">
        <v>1.46</v>
      </c>
      <c r="Q29" s="5">
        <v>4137.8225000000002</v>
      </c>
      <c r="R29" s="7">
        <v>4.38</v>
      </c>
      <c r="S29" s="5">
        <v>5909.7150000000001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8"/>
        <v>10047.5375</v>
      </c>
      <c r="AT29" s="11">
        <f t="shared" si="6"/>
        <v>0.13712827434248498</v>
      </c>
      <c r="AU29" s="5">
        <f t="shared" si="9"/>
        <v>137.12827434248499</v>
      </c>
    </row>
    <row r="30" spans="1:47" x14ac:dyDescent="0.3">
      <c r="A30" s="1" t="s">
        <v>105</v>
      </c>
      <c r="B30" s="1" t="s">
        <v>106</v>
      </c>
      <c r="C30" s="1" t="s">
        <v>107</v>
      </c>
      <c r="D30" s="1" t="s">
        <v>108</v>
      </c>
      <c r="E30" s="1" t="s">
        <v>53</v>
      </c>
      <c r="F30" s="1" t="s">
        <v>102</v>
      </c>
      <c r="G30" s="1" t="s">
        <v>55</v>
      </c>
      <c r="H30" s="1" t="s">
        <v>56</v>
      </c>
      <c r="I30" s="2">
        <v>161.35711828500001</v>
      </c>
      <c r="J30" s="2">
        <v>38.950000000000003</v>
      </c>
      <c r="K30" s="2">
        <f t="shared" si="0"/>
        <v>32.26</v>
      </c>
      <c r="L30" s="2">
        <f t="shared" si="1"/>
        <v>0</v>
      </c>
      <c r="P30" s="6">
        <v>11.27</v>
      </c>
      <c r="Q30" s="5">
        <v>31940.588749999999</v>
      </c>
      <c r="R30" s="7">
        <v>20.46</v>
      </c>
      <c r="S30" s="5">
        <v>27605.654999999999</v>
      </c>
      <c r="T30" s="8">
        <v>0.53</v>
      </c>
      <c r="U30" s="5">
        <v>214.53075000000001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8"/>
        <v>59760.774499999992</v>
      </c>
      <c r="AT30" s="11">
        <f t="shared" si="6"/>
        <v>0.8156119726405977</v>
      </c>
      <c r="AU30" s="5">
        <f t="shared" si="9"/>
        <v>815.61197264059774</v>
      </c>
    </row>
    <row r="31" spans="1:47" x14ac:dyDescent="0.3">
      <c r="A31" s="1" t="s">
        <v>105</v>
      </c>
      <c r="B31" s="1" t="s">
        <v>106</v>
      </c>
      <c r="C31" s="1" t="s">
        <v>107</v>
      </c>
      <c r="D31" s="1" t="s">
        <v>108</v>
      </c>
      <c r="E31" s="1" t="s">
        <v>57</v>
      </c>
      <c r="F31" s="1" t="s">
        <v>102</v>
      </c>
      <c r="G31" s="1" t="s">
        <v>55</v>
      </c>
      <c r="H31" s="1" t="s">
        <v>56</v>
      </c>
      <c r="I31" s="2">
        <v>161.35711828500001</v>
      </c>
      <c r="J31" s="2">
        <v>38.75</v>
      </c>
      <c r="K31" s="2">
        <f t="shared" si="0"/>
        <v>10.67</v>
      </c>
      <c r="L31" s="2">
        <f t="shared" si="1"/>
        <v>0</v>
      </c>
      <c r="R31" s="7">
        <v>4.88</v>
      </c>
      <c r="S31" s="5">
        <v>6584.34</v>
      </c>
      <c r="T31" s="8">
        <v>5.69</v>
      </c>
      <c r="U31" s="5">
        <v>2303.16975</v>
      </c>
      <c r="AB31" s="10">
        <v>0.1</v>
      </c>
      <c r="AC31" s="5">
        <v>14.57225</v>
      </c>
      <c r="AL31" s="5" t="str">
        <f t="shared" si="2"/>
        <v/>
      </c>
      <c r="AN31" s="5" t="str">
        <f t="shared" si="3"/>
        <v/>
      </c>
      <c r="AP31" s="5" t="str">
        <f t="shared" si="4"/>
        <v/>
      </c>
      <c r="AS31" s="5">
        <f t="shared" si="8"/>
        <v>8902.0820000000003</v>
      </c>
      <c r="AT31" s="11">
        <f t="shared" si="6"/>
        <v>0.12149515667050732</v>
      </c>
      <c r="AU31" s="5">
        <f t="shared" si="9"/>
        <v>121.49515667050731</v>
      </c>
    </row>
    <row r="32" spans="1:47" x14ac:dyDescent="0.3">
      <c r="A32" s="1" t="s">
        <v>109</v>
      </c>
      <c r="B32" s="1" t="s">
        <v>110</v>
      </c>
      <c r="C32" s="1" t="s">
        <v>111</v>
      </c>
      <c r="D32" s="1" t="s">
        <v>112</v>
      </c>
      <c r="E32" s="1" t="s">
        <v>84</v>
      </c>
      <c r="F32" s="1" t="s">
        <v>113</v>
      </c>
      <c r="G32" s="1" t="s">
        <v>55</v>
      </c>
      <c r="H32" s="1" t="s">
        <v>56</v>
      </c>
      <c r="I32" s="2">
        <v>149.549469875</v>
      </c>
      <c r="J32" s="2">
        <v>37.799999999999997</v>
      </c>
      <c r="K32" s="2">
        <f t="shared" si="0"/>
        <v>37.799999999999997</v>
      </c>
      <c r="L32" s="2">
        <f t="shared" si="1"/>
        <v>0</v>
      </c>
      <c r="P32" s="6">
        <v>21.9</v>
      </c>
      <c r="Q32" s="5">
        <v>62067.337499999987</v>
      </c>
      <c r="R32" s="7">
        <v>15.9</v>
      </c>
      <c r="S32" s="5">
        <v>21453.075000000001</v>
      </c>
      <c r="AL32" s="5" t="str">
        <f t="shared" si="2"/>
        <v/>
      </c>
      <c r="AN32" s="5" t="str">
        <f t="shared" si="3"/>
        <v/>
      </c>
      <c r="AP32" s="5" t="str">
        <f t="shared" si="4"/>
        <v/>
      </c>
      <c r="AS32" s="5">
        <f t="shared" si="8"/>
        <v>83520.412499999991</v>
      </c>
      <c r="AT32" s="11">
        <f t="shared" si="6"/>
        <v>1.139882288421169</v>
      </c>
      <c r="AU32" s="5">
        <f t="shared" si="9"/>
        <v>1139.8822884211691</v>
      </c>
    </row>
    <row r="33" spans="1:47" x14ac:dyDescent="0.3">
      <c r="A33" s="1" t="s">
        <v>109</v>
      </c>
      <c r="B33" s="1" t="s">
        <v>110</v>
      </c>
      <c r="C33" s="1" t="s">
        <v>111</v>
      </c>
      <c r="D33" s="1" t="s">
        <v>112</v>
      </c>
      <c r="E33" s="1" t="s">
        <v>85</v>
      </c>
      <c r="F33" s="1" t="s">
        <v>113</v>
      </c>
      <c r="G33" s="1" t="s">
        <v>55</v>
      </c>
      <c r="H33" s="1" t="s">
        <v>56</v>
      </c>
      <c r="I33" s="2">
        <v>149.549469875</v>
      </c>
      <c r="J33" s="2">
        <v>28.26</v>
      </c>
      <c r="K33" s="2">
        <f t="shared" si="0"/>
        <v>28.250000000000004</v>
      </c>
      <c r="L33" s="2">
        <f t="shared" si="1"/>
        <v>0</v>
      </c>
      <c r="P33" s="6">
        <v>5.15</v>
      </c>
      <c r="Q33" s="5">
        <v>14595.74375</v>
      </c>
      <c r="R33" s="7">
        <v>20.66</v>
      </c>
      <c r="S33" s="5">
        <v>27875.505000000001</v>
      </c>
      <c r="T33" s="8">
        <v>2.44</v>
      </c>
      <c r="U33" s="5">
        <v>987.65100000000007</v>
      </c>
      <c r="AL33" s="5" t="str">
        <f t="shared" si="2"/>
        <v/>
      </c>
      <c r="AN33" s="5" t="str">
        <f t="shared" si="3"/>
        <v/>
      </c>
      <c r="AP33" s="5" t="str">
        <f t="shared" si="4"/>
        <v/>
      </c>
      <c r="AS33" s="5">
        <f t="shared" si="8"/>
        <v>43458.899749999997</v>
      </c>
      <c r="AT33" s="11">
        <f t="shared" si="6"/>
        <v>0.59312482561429114</v>
      </c>
      <c r="AU33" s="5">
        <f t="shared" si="9"/>
        <v>593.12482561429113</v>
      </c>
    </row>
    <row r="34" spans="1:47" x14ac:dyDescent="0.3">
      <c r="A34" s="1" t="s">
        <v>109</v>
      </c>
      <c r="B34" s="1" t="s">
        <v>110</v>
      </c>
      <c r="C34" s="1" t="s">
        <v>111</v>
      </c>
      <c r="D34" s="1" t="s">
        <v>112</v>
      </c>
      <c r="E34" s="1" t="s">
        <v>86</v>
      </c>
      <c r="F34" s="1" t="s">
        <v>113</v>
      </c>
      <c r="G34" s="1" t="s">
        <v>55</v>
      </c>
      <c r="H34" s="1" t="s">
        <v>56</v>
      </c>
      <c r="I34" s="2">
        <v>149.549469875</v>
      </c>
      <c r="J34" s="2">
        <v>39.11</v>
      </c>
      <c r="K34" s="2">
        <f t="shared" si="0"/>
        <v>37.92</v>
      </c>
      <c r="L34" s="2">
        <f t="shared" si="1"/>
        <v>1.18</v>
      </c>
      <c r="M34" s="3">
        <v>1.17</v>
      </c>
      <c r="N34" s="4">
        <v>0.77</v>
      </c>
      <c r="O34" s="5">
        <v>2450.42875</v>
      </c>
      <c r="P34" s="6">
        <v>12.58</v>
      </c>
      <c r="Q34" s="5">
        <v>35604.707499999997</v>
      </c>
      <c r="R34" s="7">
        <v>18.47</v>
      </c>
      <c r="S34" s="5">
        <v>23532.8475</v>
      </c>
      <c r="T34" s="8">
        <v>6.1</v>
      </c>
      <c r="U34" s="5">
        <v>1784.4794999999999</v>
      </c>
      <c r="AL34" s="5" t="str">
        <f t="shared" si="2"/>
        <v/>
      </c>
      <c r="AM34" s="3">
        <v>0.01</v>
      </c>
      <c r="AN34" s="5">
        <f t="shared" si="3"/>
        <v>70.81</v>
      </c>
      <c r="AP34" s="5" t="str">
        <f t="shared" si="4"/>
        <v/>
      </c>
      <c r="AS34" s="5">
        <f t="shared" si="8"/>
        <v>63372.463250000001</v>
      </c>
      <c r="AT34" s="11">
        <f t="shared" si="6"/>
        <v>0.86490411469527206</v>
      </c>
      <c r="AU34" s="5">
        <f t="shared" si="9"/>
        <v>864.90411469527203</v>
      </c>
    </row>
    <row r="35" spans="1:47" x14ac:dyDescent="0.3">
      <c r="A35" s="1" t="s">
        <v>109</v>
      </c>
      <c r="B35" s="1" t="s">
        <v>110</v>
      </c>
      <c r="C35" s="1" t="s">
        <v>111</v>
      </c>
      <c r="D35" s="1" t="s">
        <v>112</v>
      </c>
      <c r="E35" s="1" t="s">
        <v>87</v>
      </c>
      <c r="F35" s="1" t="s">
        <v>113</v>
      </c>
      <c r="G35" s="1" t="s">
        <v>55</v>
      </c>
      <c r="H35" s="1" t="s">
        <v>56</v>
      </c>
      <c r="I35" s="2">
        <v>149.549469875</v>
      </c>
      <c r="J35" s="2">
        <v>40.18</v>
      </c>
      <c r="K35" s="2">
        <f t="shared" si="0"/>
        <v>39.1</v>
      </c>
      <c r="L35" s="2">
        <f t="shared" si="1"/>
        <v>0.9</v>
      </c>
      <c r="N35" s="4">
        <v>8.26</v>
      </c>
      <c r="O35" s="5">
        <v>26286.4175</v>
      </c>
      <c r="P35" s="6">
        <v>19.91</v>
      </c>
      <c r="Q35" s="5">
        <v>56427.428749999999</v>
      </c>
      <c r="R35" s="7">
        <v>10.93</v>
      </c>
      <c r="S35" s="5">
        <v>14747.3025</v>
      </c>
      <c r="AL35" s="5" t="str">
        <f t="shared" si="2"/>
        <v/>
      </c>
      <c r="AM35" s="3">
        <v>0.51</v>
      </c>
      <c r="AN35" s="5">
        <f t="shared" si="3"/>
        <v>3611.31</v>
      </c>
      <c r="AP35" s="5" t="str">
        <f t="shared" si="4"/>
        <v/>
      </c>
      <c r="AQ35" s="2">
        <v>0.39</v>
      </c>
      <c r="AS35" s="5">
        <f t="shared" si="8"/>
        <v>97461.148750000008</v>
      </c>
      <c r="AT35" s="11">
        <f t="shared" ref="AT35:AT66" si="10">(AS35/$AS$191)*100</f>
        <v>1.3301447388003018</v>
      </c>
      <c r="AU35" s="5">
        <f t="shared" si="9"/>
        <v>1330.1447388003019</v>
      </c>
    </row>
    <row r="36" spans="1:47" x14ac:dyDescent="0.3">
      <c r="A36" s="1" t="s">
        <v>114</v>
      </c>
      <c r="B36" s="1" t="s">
        <v>115</v>
      </c>
      <c r="C36" s="1" t="s">
        <v>116</v>
      </c>
      <c r="D36" s="1" t="s">
        <v>52</v>
      </c>
      <c r="E36" s="1" t="s">
        <v>85</v>
      </c>
      <c r="F36" s="1" t="s">
        <v>113</v>
      </c>
      <c r="G36" s="1" t="s">
        <v>55</v>
      </c>
      <c r="H36" s="1" t="s">
        <v>56</v>
      </c>
      <c r="I36" s="2">
        <v>9.9835284609499997</v>
      </c>
      <c r="J36" s="2">
        <v>8.48</v>
      </c>
      <c r="K36" s="2">
        <f t="shared" si="0"/>
        <v>8.48</v>
      </c>
      <c r="L36" s="2">
        <f t="shared" si="1"/>
        <v>0</v>
      </c>
      <c r="Z36" s="9">
        <v>3.57</v>
      </c>
      <c r="AA36" s="5">
        <v>578.01869999999997</v>
      </c>
      <c r="AB36" s="10">
        <v>4.91</v>
      </c>
      <c r="AC36" s="5">
        <v>715.49747500000001</v>
      </c>
      <c r="AL36" s="5" t="str">
        <f t="shared" si="2"/>
        <v/>
      </c>
      <c r="AN36" s="5" t="str">
        <f t="shared" si="3"/>
        <v/>
      </c>
      <c r="AP36" s="5" t="str">
        <f t="shared" si="4"/>
        <v/>
      </c>
      <c r="AS36" s="5">
        <f t="shared" si="8"/>
        <v>1293.516175</v>
      </c>
      <c r="AT36" s="11">
        <f t="shared" si="10"/>
        <v>1.7653842139115361E-2</v>
      </c>
      <c r="AU36" s="5">
        <f t="shared" si="9"/>
        <v>17.653842139115362</v>
      </c>
    </row>
    <row r="37" spans="1:47" x14ac:dyDescent="0.3">
      <c r="A37" s="1" t="s">
        <v>117</v>
      </c>
      <c r="B37" s="1" t="s">
        <v>118</v>
      </c>
      <c r="C37" s="1" t="s">
        <v>119</v>
      </c>
      <c r="D37" s="1" t="s">
        <v>120</v>
      </c>
      <c r="E37" s="1" t="s">
        <v>69</v>
      </c>
      <c r="F37" s="1" t="s">
        <v>113</v>
      </c>
      <c r="G37" s="1" t="s">
        <v>55</v>
      </c>
      <c r="H37" s="1" t="s">
        <v>56</v>
      </c>
      <c r="I37" s="2">
        <v>158.76218170800001</v>
      </c>
      <c r="J37" s="2">
        <v>39.46</v>
      </c>
      <c r="K37" s="2">
        <f t="shared" si="0"/>
        <v>35.480000000000004</v>
      </c>
      <c r="L37" s="2">
        <f t="shared" si="1"/>
        <v>3.98</v>
      </c>
      <c r="N37" s="4">
        <v>0.25</v>
      </c>
      <c r="O37" s="5">
        <v>795.59375</v>
      </c>
      <c r="P37" s="6">
        <v>32.89</v>
      </c>
      <c r="Q37" s="5">
        <v>93214.371249999997</v>
      </c>
      <c r="R37" s="7">
        <v>2.34</v>
      </c>
      <c r="S37" s="5">
        <v>3157.2449999999999</v>
      </c>
      <c r="AL37" s="5" t="str">
        <f t="shared" si="2"/>
        <v/>
      </c>
      <c r="AM37" s="3">
        <v>1.44</v>
      </c>
      <c r="AN37" s="5">
        <f t="shared" si="3"/>
        <v>10196.64</v>
      </c>
      <c r="AP37" s="5" t="str">
        <f t="shared" si="4"/>
        <v/>
      </c>
      <c r="AQ37" s="2">
        <v>2.54</v>
      </c>
      <c r="AS37" s="5">
        <f t="shared" si="8"/>
        <v>97167.209999999992</v>
      </c>
      <c r="AT37" s="11">
        <f t="shared" si="10"/>
        <v>1.3261330778784202</v>
      </c>
      <c r="AU37" s="5">
        <f t="shared" si="9"/>
        <v>1326.1330778784202</v>
      </c>
    </row>
    <row r="38" spans="1:47" x14ac:dyDescent="0.3">
      <c r="A38" s="1" t="s">
        <v>117</v>
      </c>
      <c r="B38" s="1" t="s">
        <v>118</v>
      </c>
      <c r="C38" s="1" t="s">
        <v>119</v>
      </c>
      <c r="D38" s="1" t="s">
        <v>120</v>
      </c>
      <c r="E38" s="1" t="s">
        <v>70</v>
      </c>
      <c r="F38" s="1" t="s">
        <v>113</v>
      </c>
      <c r="G38" s="1" t="s">
        <v>55</v>
      </c>
      <c r="H38" s="1" t="s">
        <v>56</v>
      </c>
      <c r="I38" s="2">
        <v>158.76218170800001</v>
      </c>
      <c r="J38" s="2">
        <v>40.89</v>
      </c>
      <c r="K38" s="2">
        <f t="shared" si="0"/>
        <v>38.39</v>
      </c>
      <c r="L38" s="2">
        <f t="shared" si="1"/>
        <v>1.61</v>
      </c>
      <c r="P38" s="6">
        <v>22.33</v>
      </c>
      <c r="Q38" s="5">
        <v>63286.011250000003</v>
      </c>
      <c r="R38" s="7">
        <v>16.059999999999999</v>
      </c>
      <c r="S38" s="5">
        <v>21668.955000000002</v>
      </c>
      <c r="AL38" s="5" t="str">
        <f t="shared" si="2"/>
        <v/>
      </c>
      <c r="AM38" s="3">
        <v>0.5</v>
      </c>
      <c r="AN38" s="5">
        <f t="shared" si="3"/>
        <v>3540.5</v>
      </c>
      <c r="AP38" s="5" t="str">
        <f t="shared" si="4"/>
        <v/>
      </c>
      <c r="AQ38" s="2">
        <v>1.1100000000000001</v>
      </c>
      <c r="AS38" s="5">
        <f t="shared" si="8"/>
        <v>84954.966249999998</v>
      </c>
      <c r="AT38" s="11">
        <f t="shared" si="10"/>
        <v>1.1594610041203182</v>
      </c>
      <c r="AU38" s="5">
        <f t="shared" si="9"/>
        <v>1159.4610041203182</v>
      </c>
    </row>
    <row r="39" spans="1:47" x14ac:dyDescent="0.3">
      <c r="A39" s="1" t="s">
        <v>117</v>
      </c>
      <c r="B39" s="1" t="s">
        <v>118</v>
      </c>
      <c r="C39" s="1" t="s">
        <v>119</v>
      </c>
      <c r="D39" s="1" t="s">
        <v>120</v>
      </c>
      <c r="E39" s="1" t="s">
        <v>74</v>
      </c>
      <c r="F39" s="1" t="s">
        <v>113</v>
      </c>
      <c r="G39" s="1" t="s">
        <v>55</v>
      </c>
      <c r="H39" s="1" t="s">
        <v>56</v>
      </c>
      <c r="I39" s="2">
        <v>158.76218170800001</v>
      </c>
      <c r="J39" s="2">
        <v>34.99</v>
      </c>
      <c r="K39" s="2">
        <f t="shared" si="0"/>
        <v>34.989999999999995</v>
      </c>
      <c r="L39" s="2">
        <f t="shared" si="1"/>
        <v>0</v>
      </c>
      <c r="P39" s="6">
        <v>14.85</v>
      </c>
      <c r="Q39" s="5">
        <v>42086.756249999999</v>
      </c>
      <c r="R39" s="7">
        <v>18.809999999999999</v>
      </c>
      <c r="S39" s="5">
        <v>25379.392500000002</v>
      </c>
      <c r="AB39" s="10">
        <v>1.33</v>
      </c>
      <c r="AC39" s="5">
        <v>193.810925</v>
      </c>
      <c r="AL39" s="5" t="str">
        <f t="shared" si="2"/>
        <v/>
      </c>
      <c r="AN39" s="5" t="str">
        <f t="shared" si="3"/>
        <v/>
      </c>
      <c r="AP39" s="5" t="str">
        <f t="shared" si="4"/>
        <v/>
      </c>
      <c r="AS39" s="5">
        <f t="shared" si="8"/>
        <v>67659.959674999991</v>
      </c>
      <c r="AT39" s="11">
        <f t="shared" si="10"/>
        <v>0.92341964509362306</v>
      </c>
      <c r="AU39" s="5">
        <f t="shared" si="9"/>
        <v>923.4196450936231</v>
      </c>
    </row>
    <row r="40" spans="1:47" x14ac:dyDescent="0.3">
      <c r="A40" s="1" t="s">
        <v>117</v>
      </c>
      <c r="B40" s="1" t="s">
        <v>118</v>
      </c>
      <c r="C40" s="1" t="s">
        <v>119</v>
      </c>
      <c r="D40" s="1" t="s">
        <v>120</v>
      </c>
      <c r="E40" s="1" t="s">
        <v>75</v>
      </c>
      <c r="F40" s="1" t="s">
        <v>113</v>
      </c>
      <c r="G40" s="1" t="s">
        <v>55</v>
      </c>
      <c r="H40" s="1" t="s">
        <v>56</v>
      </c>
      <c r="I40" s="2">
        <v>158.76218170800001</v>
      </c>
      <c r="J40" s="2">
        <v>38.43</v>
      </c>
      <c r="K40" s="2">
        <f t="shared" si="0"/>
        <v>35.959999999999994</v>
      </c>
      <c r="L40" s="2">
        <f t="shared" si="1"/>
        <v>2.4699999999999998</v>
      </c>
      <c r="N40" s="4">
        <v>19.28</v>
      </c>
      <c r="O40" s="5">
        <v>61356.19</v>
      </c>
      <c r="P40" s="6">
        <v>16.38</v>
      </c>
      <c r="Q40" s="5">
        <v>46422.967499999999</v>
      </c>
      <c r="R40" s="7">
        <v>0.3</v>
      </c>
      <c r="S40" s="5">
        <v>404.77499999999998</v>
      </c>
      <c r="AL40" s="5" t="str">
        <f t="shared" si="2"/>
        <v/>
      </c>
      <c r="AM40" s="3">
        <v>0.99</v>
      </c>
      <c r="AN40" s="5">
        <f t="shared" si="3"/>
        <v>7010.19</v>
      </c>
      <c r="AP40" s="5" t="str">
        <f t="shared" si="4"/>
        <v/>
      </c>
      <c r="AQ40" s="2">
        <v>1.48</v>
      </c>
      <c r="AS40" s="5">
        <f t="shared" si="8"/>
        <v>108183.9325</v>
      </c>
      <c r="AT40" s="11">
        <f t="shared" si="10"/>
        <v>1.4764887391869774</v>
      </c>
      <c r="AU40" s="5">
        <f t="shared" si="9"/>
        <v>1476.4887391869775</v>
      </c>
    </row>
    <row r="41" spans="1:47" x14ac:dyDescent="0.3">
      <c r="A41" s="1" t="s">
        <v>121</v>
      </c>
      <c r="B41" s="1" t="s">
        <v>122</v>
      </c>
      <c r="C41" s="1" t="s">
        <v>123</v>
      </c>
      <c r="D41" s="1" t="s">
        <v>79</v>
      </c>
      <c r="E41" s="1" t="s">
        <v>74</v>
      </c>
      <c r="F41" s="1" t="s">
        <v>113</v>
      </c>
      <c r="G41" s="1" t="s">
        <v>55</v>
      </c>
      <c r="H41" s="1" t="s">
        <v>56</v>
      </c>
      <c r="I41" s="2">
        <v>4.7914396096900003</v>
      </c>
      <c r="J41" s="2">
        <v>4.7699999999999996</v>
      </c>
      <c r="K41" s="2">
        <f t="shared" si="0"/>
        <v>4.76</v>
      </c>
      <c r="L41" s="2">
        <f t="shared" si="1"/>
        <v>0</v>
      </c>
      <c r="Z41" s="9">
        <v>2.39</v>
      </c>
      <c r="AA41" s="5">
        <v>386.9649</v>
      </c>
      <c r="AB41" s="10">
        <v>2.37</v>
      </c>
      <c r="AC41" s="5">
        <v>345.362325</v>
      </c>
      <c r="AL41" s="5" t="str">
        <f t="shared" si="2"/>
        <v/>
      </c>
      <c r="AN41" s="5" t="str">
        <f t="shared" si="3"/>
        <v/>
      </c>
      <c r="AP41" s="5" t="str">
        <f t="shared" si="4"/>
        <v/>
      </c>
      <c r="AS41" s="5">
        <f t="shared" si="8"/>
        <v>732.327225</v>
      </c>
      <c r="AT41" s="11">
        <f t="shared" si="10"/>
        <v>9.9947642512676089E-3</v>
      </c>
      <c r="AU41" s="5">
        <f t="shared" si="9"/>
        <v>9.9947642512676094</v>
      </c>
    </row>
    <row r="42" spans="1:47" x14ac:dyDescent="0.3">
      <c r="A42" s="1" t="s">
        <v>124</v>
      </c>
      <c r="B42" s="1" t="s">
        <v>110</v>
      </c>
      <c r="C42" s="1" t="s">
        <v>111</v>
      </c>
      <c r="D42" s="1" t="s">
        <v>112</v>
      </c>
      <c r="E42" s="1" t="s">
        <v>53</v>
      </c>
      <c r="F42" s="1" t="s">
        <v>113</v>
      </c>
      <c r="G42" s="1" t="s">
        <v>55</v>
      </c>
      <c r="H42" s="1" t="s">
        <v>56</v>
      </c>
      <c r="I42" s="2">
        <v>80.629065232299993</v>
      </c>
      <c r="J42" s="2">
        <v>39.24</v>
      </c>
      <c r="K42" s="2">
        <f t="shared" si="0"/>
        <v>37.89</v>
      </c>
      <c r="L42" s="2">
        <f t="shared" si="1"/>
        <v>1.35</v>
      </c>
      <c r="N42" s="4">
        <v>2.4700000000000002</v>
      </c>
      <c r="O42" s="5">
        <v>5614.6187500000005</v>
      </c>
      <c r="P42" s="6">
        <v>16.829999999999998</v>
      </c>
      <c r="Q42" s="5">
        <v>34572.276250000003</v>
      </c>
      <c r="R42" s="7">
        <v>18.059999999999999</v>
      </c>
      <c r="S42" s="5">
        <v>17413.035</v>
      </c>
      <c r="T42" s="8">
        <v>0.53</v>
      </c>
      <c r="U42" s="5">
        <v>153.23625000000001</v>
      </c>
      <c r="AL42" s="5" t="str">
        <f t="shared" si="2"/>
        <v/>
      </c>
      <c r="AM42" s="3">
        <v>0.5</v>
      </c>
      <c r="AN42" s="5">
        <f t="shared" si="3"/>
        <v>3540.5</v>
      </c>
      <c r="AP42" s="5" t="str">
        <f t="shared" si="4"/>
        <v/>
      </c>
      <c r="AQ42" s="2">
        <v>0.85</v>
      </c>
      <c r="AS42" s="5">
        <f t="shared" si="8"/>
        <v>57753.166250000009</v>
      </c>
      <c r="AT42" s="11">
        <f t="shared" si="10"/>
        <v>0.78821223863828771</v>
      </c>
      <c r="AU42" s="5">
        <f t="shared" si="9"/>
        <v>788.21223863828777</v>
      </c>
    </row>
    <row r="43" spans="1:47" x14ac:dyDescent="0.3">
      <c r="A43" s="1" t="s">
        <v>124</v>
      </c>
      <c r="B43" s="1" t="s">
        <v>110</v>
      </c>
      <c r="C43" s="1" t="s">
        <v>111</v>
      </c>
      <c r="D43" s="1" t="s">
        <v>112</v>
      </c>
      <c r="E43" s="1" t="s">
        <v>57</v>
      </c>
      <c r="F43" s="1" t="s">
        <v>113</v>
      </c>
      <c r="G43" s="1" t="s">
        <v>55</v>
      </c>
      <c r="H43" s="1" t="s">
        <v>56</v>
      </c>
      <c r="I43" s="2">
        <v>80.629065232299993</v>
      </c>
      <c r="J43" s="2">
        <v>38.31</v>
      </c>
      <c r="K43" s="2">
        <f t="shared" si="0"/>
        <v>38.15</v>
      </c>
      <c r="L43" s="2">
        <f t="shared" si="1"/>
        <v>0.15000000000000002</v>
      </c>
      <c r="N43" s="4">
        <v>21.93</v>
      </c>
      <c r="O43" s="5">
        <v>49876.908750000002</v>
      </c>
      <c r="P43" s="6">
        <v>14.19</v>
      </c>
      <c r="Q43" s="5">
        <v>28774.466250000001</v>
      </c>
      <c r="R43" s="7">
        <v>1.97</v>
      </c>
      <c r="S43" s="5">
        <v>1898.5875000000001</v>
      </c>
      <c r="AB43" s="10">
        <v>0.06</v>
      </c>
      <c r="AC43" s="5">
        <v>6.2452500000000004</v>
      </c>
      <c r="AL43" s="5" t="str">
        <f t="shared" si="2"/>
        <v/>
      </c>
      <c r="AM43" s="3">
        <v>7.0000000000000007E-2</v>
      </c>
      <c r="AN43" s="5">
        <f t="shared" si="3"/>
        <v>495.67000000000007</v>
      </c>
      <c r="AP43" s="5" t="str">
        <f t="shared" si="4"/>
        <v/>
      </c>
      <c r="AQ43" s="2">
        <v>0.08</v>
      </c>
      <c r="AS43" s="5">
        <f t="shared" si="8"/>
        <v>80556.207750000001</v>
      </c>
      <c r="AT43" s="11">
        <f t="shared" si="10"/>
        <v>1.0994269746524672</v>
      </c>
      <c r="AU43" s="5">
        <f t="shared" si="9"/>
        <v>1099.4269746524672</v>
      </c>
    </row>
    <row r="44" spans="1:47" x14ac:dyDescent="0.3">
      <c r="A44" s="1" t="s">
        <v>125</v>
      </c>
      <c r="B44" s="1" t="s">
        <v>126</v>
      </c>
      <c r="C44" s="1" t="s">
        <v>127</v>
      </c>
      <c r="D44" s="1" t="s">
        <v>79</v>
      </c>
      <c r="E44" s="1" t="s">
        <v>92</v>
      </c>
      <c r="F44" s="1" t="s">
        <v>113</v>
      </c>
      <c r="G44" s="1" t="s">
        <v>55</v>
      </c>
      <c r="H44" s="1" t="s">
        <v>56</v>
      </c>
      <c r="I44" s="2">
        <v>80.963253069700002</v>
      </c>
      <c r="J44" s="2">
        <v>40.450000000000003</v>
      </c>
      <c r="K44" s="2">
        <f t="shared" si="0"/>
        <v>37.33</v>
      </c>
      <c r="L44" s="2">
        <f t="shared" si="1"/>
        <v>2.67</v>
      </c>
      <c r="P44" s="6">
        <v>28.72</v>
      </c>
      <c r="Q44" s="5">
        <v>81396.069999999992</v>
      </c>
      <c r="R44" s="7">
        <v>8.61</v>
      </c>
      <c r="S44" s="5">
        <v>11617.0425</v>
      </c>
      <c r="AL44" s="5" t="str">
        <f t="shared" si="2"/>
        <v/>
      </c>
      <c r="AM44" s="3">
        <v>0.96000000000000008</v>
      </c>
      <c r="AN44" s="5">
        <f t="shared" si="3"/>
        <v>6797.76</v>
      </c>
      <c r="AP44" s="5" t="str">
        <f t="shared" si="4"/>
        <v/>
      </c>
      <c r="AQ44" s="2">
        <v>1.71</v>
      </c>
      <c r="AS44" s="5">
        <f t="shared" si="8"/>
        <v>93013.112499999988</v>
      </c>
      <c r="AT44" s="11">
        <f t="shared" si="10"/>
        <v>1.2694381691383003</v>
      </c>
      <c r="AU44" s="5">
        <f t="shared" si="9"/>
        <v>1269.4381691383005</v>
      </c>
    </row>
    <row r="45" spans="1:47" x14ac:dyDescent="0.3">
      <c r="A45" s="1" t="s">
        <v>125</v>
      </c>
      <c r="B45" s="1" t="s">
        <v>126</v>
      </c>
      <c r="C45" s="1" t="s">
        <v>127</v>
      </c>
      <c r="D45" s="1" t="s">
        <v>79</v>
      </c>
      <c r="E45" s="1" t="s">
        <v>58</v>
      </c>
      <c r="F45" s="1" t="s">
        <v>113</v>
      </c>
      <c r="G45" s="1" t="s">
        <v>55</v>
      </c>
      <c r="H45" s="1" t="s">
        <v>56</v>
      </c>
      <c r="I45" s="2">
        <v>80.963253069700002</v>
      </c>
      <c r="J45" s="2">
        <v>39.520000000000003</v>
      </c>
      <c r="K45" s="2">
        <f t="shared" si="0"/>
        <v>39.35</v>
      </c>
      <c r="L45" s="2">
        <f t="shared" si="1"/>
        <v>0.18</v>
      </c>
      <c r="P45" s="6">
        <v>4.4600000000000009</v>
      </c>
      <c r="Q45" s="5">
        <v>11206.94</v>
      </c>
      <c r="R45" s="7">
        <v>24.22</v>
      </c>
      <c r="S45" s="5">
        <v>30439.08</v>
      </c>
      <c r="T45" s="8">
        <v>3.91</v>
      </c>
      <c r="U45" s="5">
        <v>1574.57475</v>
      </c>
      <c r="Z45" s="9">
        <v>1.9</v>
      </c>
      <c r="AA45" s="5">
        <v>259.51859999999999</v>
      </c>
      <c r="AB45" s="10">
        <v>4.8599999999999994</v>
      </c>
      <c r="AC45" s="5">
        <v>619.52880000000005</v>
      </c>
      <c r="AL45" s="5" t="str">
        <f t="shared" si="2"/>
        <v/>
      </c>
      <c r="AM45" s="3">
        <v>0.08</v>
      </c>
      <c r="AN45" s="5">
        <f t="shared" si="3"/>
        <v>566.48</v>
      </c>
      <c r="AP45" s="5" t="str">
        <f t="shared" si="4"/>
        <v/>
      </c>
      <c r="AQ45" s="2">
        <v>9.9999999999999992E-2</v>
      </c>
      <c r="AS45" s="5">
        <f t="shared" si="8"/>
        <v>44099.642150000007</v>
      </c>
      <c r="AT45" s="11">
        <f t="shared" si="10"/>
        <v>0.60186964489066253</v>
      </c>
      <c r="AU45" s="5">
        <f t="shared" si="9"/>
        <v>601.86964489066247</v>
      </c>
    </row>
    <row r="46" spans="1:47" x14ac:dyDescent="0.3">
      <c r="A46" s="1" t="s">
        <v>128</v>
      </c>
      <c r="B46" s="1" t="s">
        <v>129</v>
      </c>
      <c r="C46" s="1" t="s">
        <v>130</v>
      </c>
      <c r="D46" s="1" t="s">
        <v>120</v>
      </c>
      <c r="E46" s="1" t="s">
        <v>131</v>
      </c>
      <c r="F46" s="1" t="s">
        <v>113</v>
      </c>
      <c r="G46" s="1" t="s">
        <v>55</v>
      </c>
      <c r="H46" s="1" t="s">
        <v>56</v>
      </c>
      <c r="I46" s="2">
        <v>165.16991897299999</v>
      </c>
      <c r="J46" s="2">
        <v>38.049999999999997</v>
      </c>
      <c r="K46" s="2">
        <f t="shared" si="0"/>
        <v>33.74</v>
      </c>
      <c r="L46" s="2">
        <f t="shared" si="1"/>
        <v>0</v>
      </c>
      <c r="P46" s="6">
        <v>11.21</v>
      </c>
      <c r="Q46" s="5">
        <v>31770.541249999998</v>
      </c>
      <c r="R46" s="7">
        <v>14.32</v>
      </c>
      <c r="S46" s="5">
        <v>19321.259999999998</v>
      </c>
      <c r="T46" s="8">
        <v>8.2100000000000009</v>
      </c>
      <c r="U46" s="5">
        <v>3323.2027499999999</v>
      </c>
      <c r="AL46" s="5" t="str">
        <f t="shared" si="2"/>
        <v/>
      </c>
      <c r="AN46" s="5" t="str">
        <f t="shared" si="3"/>
        <v/>
      </c>
      <c r="AP46" s="5" t="str">
        <f t="shared" si="4"/>
        <v/>
      </c>
      <c r="AS46" s="5">
        <f t="shared" si="8"/>
        <v>54415.003999999994</v>
      </c>
      <c r="AT46" s="11">
        <f t="shared" si="10"/>
        <v>0.74265317216874438</v>
      </c>
      <c r="AU46" s="5">
        <f t="shared" si="9"/>
        <v>742.65317216874439</v>
      </c>
    </row>
    <row r="47" spans="1:47" x14ac:dyDescent="0.3">
      <c r="A47" s="1" t="s">
        <v>128</v>
      </c>
      <c r="B47" s="1" t="s">
        <v>129</v>
      </c>
      <c r="C47" s="1" t="s">
        <v>130</v>
      </c>
      <c r="D47" s="1" t="s">
        <v>120</v>
      </c>
      <c r="E47" s="1" t="s">
        <v>104</v>
      </c>
      <c r="F47" s="1" t="s">
        <v>113</v>
      </c>
      <c r="G47" s="1" t="s">
        <v>55</v>
      </c>
      <c r="H47" s="1" t="s">
        <v>56</v>
      </c>
      <c r="I47" s="2">
        <v>165.16991897299999</v>
      </c>
      <c r="J47" s="2">
        <v>39.340000000000003</v>
      </c>
      <c r="K47" s="2">
        <f t="shared" si="0"/>
        <v>36.94</v>
      </c>
      <c r="L47" s="2">
        <f t="shared" si="1"/>
        <v>2.4</v>
      </c>
      <c r="P47" s="6">
        <v>28.27</v>
      </c>
      <c r="Q47" s="5">
        <v>80120.713749999995</v>
      </c>
      <c r="R47" s="7">
        <v>8.67</v>
      </c>
      <c r="S47" s="5">
        <v>11697.997499999999</v>
      </c>
      <c r="AL47" s="5" t="str">
        <f t="shared" si="2"/>
        <v/>
      </c>
      <c r="AM47" s="3">
        <v>0.96</v>
      </c>
      <c r="AN47" s="5">
        <f t="shared" si="3"/>
        <v>6797.7599999999993</v>
      </c>
      <c r="AP47" s="5" t="str">
        <f t="shared" si="4"/>
        <v/>
      </c>
      <c r="AQ47" s="2">
        <v>1.44</v>
      </c>
      <c r="AS47" s="5">
        <f t="shared" si="8"/>
        <v>91818.711249999993</v>
      </c>
      <c r="AT47" s="11">
        <f t="shared" si="10"/>
        <v>1.2531370423910746</v>
      </c>
      <c r="AU47" s="5">
        <f t="shared" si="9"/>
        <v>1253.1370423910746</v>
      </c>
    </row>
    <row r="48" spans="1:47" x14ac:dyDescent="0.3">
      <c r="A48" s="1" t="s">
        <v>128</v>
      </c>
      <c r="B48" s="1" t="s">
        <v>129</v>
      </c>
      <c r="C48" s="1" t="s">
        <v>130</v>
      </c>
      <c r="D48" s="1" t="s">
        <v>120</v>
      </c>
      <c r="E48" s="1" t="s">
        <v>63</v>
      </c>
      <c r="F48" s="1" t="s">
        <v>113</v>
      </c>
      <c r="G48" s="1" t="s">
        <v>55</v>
      </c>
      <c r="H48" s="1" t="s">
        <v>56</v>
      </c>
      <c r="I48" s="2">
        <v>165.16991897299999</v>
      </c>
      <c r="J48" s="2">
        <v>41.07</v>
      </c>
      <c r="K48" s="2">
        <f t="shared" si="0"/>
        <v>36.729999999999997</v>
      </c>
      <c r="L48" s="2">
        <f t="shared" si="1"/>
        <v>3.27</v>
      </c>
      <c r="N48" s="4">
        <v>0.72</v>
      </c>
      <c r="O48" s="5">
        <v>2291.31</v>
      </c>
      <c r="P48" s="6">
        <v>29.54</v>
      </c>
      <c r="Q48" s="5">
        <v>83720.052499999991</v>
      </c>
      <c r="R48" s="7">
        <v>6.37</v>
      </c>
      <c r="S48" s="5">
        <v>8594.7224999999999</v>
      </c>
      <c r="T48" s="8">
        <v>0.1</v>
      </c>
      <c r="U48" s="5">
        <v>40.477500000000013</v>
      </c>
      <c r="AL48" s="5" t="str">
        <f t="shared" si="2"/>
        <v/>
      </c>
      <c r="AM48" s="3">
        <v>1.43</v>
      </c>
      <c r="AN48" s="5">
        <f t="shared" si="3"/>
        <v>10125.83</v>
      </c>
      <c r="AP48" s="5" t="str">
        <f t="shared" si="4"/>
        <v/>
      </c>
      <c r="AQ48" s="2">
        <v>1.84</v>
      </c>
      <c r="AS48" s="5">
        <f t="shared" si="8"/>
        <v>94646.562499999985</v>
      </c>
      <c r="AT48" s="11">
        <f t="shared" si="10"/>
        <v>1.291731410614108</v>
      </c>
      <c r="AU48" s="5">
        <f t="shared" si="9"/>
        <v>1291.731410614108</v>
      </c>
    </row>
    <row r="49" spans="1:47" x14ac:dyDescent="0.3">
      <c r="A49" s="1" t="s">
        <v>128</v>
      </c>
      <c r="B49" s="1" t="s">
        <v>129</v>
      </c>
      <c r="C49" s="1" t="s">
        <v>130</v>
      </c>
      <c r="D49" s="1" t="s">
        <v>120</v>
      </c>
      <c r="E49" s="1" t="s">
        <v>65</v>
      </c>
      <c r="F49" s="1" t="s">
        <v>113</v>
      </c>
      <c r="G49" s="1" t="s">
        <v>55</v>
      </c>
      <c r="H49" s="1" t="s">
        <v>56</v>
      </c>
      <c r="I49" s="2">
        <v>165.16991897299999</v>
      </c>
      <c r="J49" s="2">
        <v>39.67</v>
      </c>
      <c r="K49" s="2">
        <f t="shared" si="0"/>
        <v>37.94</v>
      </c>
      <c r="L49" s="2">
        <f t="shared" si="1"/>
        <v>1.73</v>
      </c>
      <c r="P49" s="6">
        <v>10.09</v>
      </c>
      <c r="Q49" s="5">
        <v>28596.321250000001</v>
      </c>
      <c r="R49" s="7">
        <v>14</v>
      </c>
      <c r="S49" s="5">
        <v>18889.5</v>
      </c>
      <c r="T49" s="8">
        <v>13.85</v>
      </c>
      <c r="U49" s="5">
        <v>5606.13375</v>
      </c>
      <c r="AL49" s="5" t="str">
        <f t="shared" si="2"/>
        <v/>
      </c>
      <c r="AM49" s="3">
        <v>0.73</v>
      </c>
      <c r="AN49" s="5">
        <f t="shared" si="3"/>
        <v>5169.13</v>
      </c>
      <c r="AP49" s="5" t="str">
        <f t="shared" si="4"/>
        <v/>
      </c>
      <c r="AQ49" s="2">
        <v>1</v>
      </c>
      <c r="AS49" s="5">
        <f t="shared" si="8"/>
        <v>53091.955000000002</v>
      </c>
      <c r="AT49" s="11">
        <f t="shared" si="10"/>
        <v>0.72459626755499718</v>
      </c>
      <c r="AU49" s="5">
        <f t="shared" si="9"/>
        <v>724.59626755499721</v>
      </c>
    </row>
    <row r="50" spans="1:47" x14ac:dyDescent="0.3">
      <c r="A50" s="1" t="s">
        <v>132</v>
      </c>
      <c r="B50" s="1" t="s">
        <v>126</v>
      </c>
      <c r="C50" s="1" t="s">
        <v>127</v>
      </c>
      <c r="D50" s="1" t="s">
        <v>79</v>
      </c>
      <c r="E50" s="1" t="s">
        <v>84</v>
      </c>
      <c r="F50" s="1" t="s">
        <v>133</v>
      </c>
      <c r="G50" s="1" t="s">
        <v>55</v>
      </c>
      <c r="H50" s="1" t="s">
        <v>56</v>
      </c>
      <c r="I50" s="2">
        <v>161.21502625900001</v>
      </c>
      <c r="J50" s="2">
        <v>39.35</v>
      </c>
      <c r="K50" s="2">
        <f t="shared" si="0"/>
        <v>36.61</v>
      </c>
      <c r="L50" s="2">
        <f t="shared" si="1"/>
        <v>0</v>
      </c>
      <c r="P50" s="6">
        <v>5.16</v>
      </c>
      <c r="Q50" s="5">
        <v>14624.084999999999</v>
      </c>
      <c r="R50" s="7">
        <v>28.88</v>
      </c>
      <c r="S50" s="5">
        <v>38966.339999999997</v>
      </c>
      <c r="T50" s="8">
        <v>2.57</v>
      </c>
      <c r="U50" s="5">
        <v>1040.2717500000001</v>
      </c>
      <c r="AL50" s="5" t="str">
        <f t="shared" si="2"/>
        <v/>
      </c>
      <c r="AN50" s="5" t="str">
        <f t="shared" si="3"/>
        <v/>
      </c>
      <c r="AP50" s="5" t="str">
        <f t="shared" si="4"/>
        <v/>
      </c>
      <c r="AS50" s="5">
        <f t="shared" si="8"/>
        <v>54630.696749999996</v>
      </c>
      <c r="AT50" s="11">
        <f t="shared" si="10"/>
        <v>0.74559693571236751</v>
      </c>
      <c r="AU50" s="5">
        <f t="shared" si="9"/>
        <v>745.59693571236755</v>
      </c>
    </row>
    <row r="51" spans="1:47" x14ac:dyDescent="0.3">
      <c r="A51" s="1" t="s">
        <v>132</v>
      </c>
      <c r="B51" s="1" t="s">
        <v>126</v>
      </c>
      <c r="C51" s="1" t="s">
        <v>127</v>
      </c>
      <c r="D51" s="1" t="s">
        <v>79</v>
      </c>
      <c r="E51" s="1" t="s">
        <v>85</v>
      </c>
      <c r="F51" s="1" t="s">
        <v>133</v>
      </c>
      <c r="G51" s="1" t="s">
        <v>55</v>
      </c>
      <c r="H51" s="1" t="s">
        <v>56</v>
      </c>
      <c r="I51" s="2">
        <v>161.21502625900001</v>
      </c>
      <c r="J51" s="2">
        <v>38.35</v>
      </c>
      <c r="K51" s="2">
        <f t="shared" si="0"/>
        <v>38.35</v>
      </c>
      <c r="L51" s="2">
        <f t="shared" si="1"/>
        <v>0</v>
      </c>
      <c r="P51" s="6">
        <v>3.82</v>
      </c>
      <c r="Q51" s="5">
        <v>7733.1124999999993</v>
      </c>
      <c r="R51" s="7">
        <v>33.950000000000003</v>
      </c>
      <c r="S51" s="5">
        <v>43482.472500000003</v>
      </c>
      <c r="T51" s="8">
        <v>0.57999999999999996</v>
      </c>
      <c r="U51" s="5">
        <v>234.76949999999999</v>
      </c>
      <c r="AL51" s="5" t="str">
        <f t="shared" si="2"/>
        <v/>
      </c>
      <c r="AN51" s="5" t="str">
        <f t="shared" si="3"/>
        <v/>
      </c>
      <c r="AP51" s="5" t="str">
        <f t="shared" si="4"/>
        <v/>
      </c>
      <c r="AS51" s="5">
        <f t="shared" si="8"/>
        <v>51450.354500000009</v>
      </c>
      <c r="AT51" s="11">
        <f t="shared" si="10"/>
        <v>0.7021917884749479</v>
      </c>
      <c r="AU51" s="5">
        <f t="shared" si="9"/>
        <v>702.19178847494788</v>
      </c>
    </row>
    <row r="52" spans="1:47" x14ac:dyDescent="0.3">
      <c r="A52" s="1" t="s">
        <v>132</v>
      </c>
      <c r="B52" s="1" t="s">
        <v>126</v>
      </c>
      <c r="C52" s="1" t="s">
        <v>127</v>
      </c>
      <c r="D52" s="1" t="s">
        <v>79</v>
      </c>
      <c r="E52" s="1" t="s">
        <v>86</v>
      </c>
      <c r="F52" s="1" t="s">
        <v>133</v>
      </c>
      <c r="G52" s="1" t="s">
        <v>55</v>
      </c>
      <c r="H52" s="1" t="s">
        <v>56</v>
      </c>
      <c r="I52" s="2">
        <v>161.21502625900001</v>
      </c>
      <c r="J52" s="2">
        <v>39.28</v>
      </c>
      <c r="K52" s="2">
        <f t="shared" si="0"/>
        <v>16.989999999999998</v>
      </c>
      <c r="L52" s="2">
        <f t="shared" si="1"/>
        <v>0</v>
      </c>
      <c r="R52" s="7">
        <v>12.77</v>
      </c>
      <c r="S52" s="5">
        <v>17229.922500000001</v>
      </c>
      <c r="T52" s="8">
        <v>4.22</v>
      </c>
      <c r="U52" s="5">
        <v>1708.1505</v>
      </c>
      <c r="AL52" s="5" t="str">
        <f t="shared" si="2"/>
        <v/>
      </c>
      <c r="AN52" s="5" t="str">
        <f t="shared" si="3"/>
        <v/>
      </c>
      <c r="AP52" s="5" t="str">
        <f t="shared" si="4"/>
        <v/>
      </c>
      <c r="AS52" s="5">
        <f t="shared" si="8"/>
        <v>18938.073</v>
      </c>
      <c r="AT52" s="11">
        <f t="shared" si="10"/>
        <v>0.25846584497564778</v>
      </c>
      <c r="AU52" s="5">
        <f t="shared" si="9"/>
        <v>258.46584497564777</v>
      </c>
    </row>
    <row r="53" spans="1:47" x14ac:dyDescent="0.3">
      <c r="A53" s="1" t="s">
        <v>132</v>
      </c>
      <c r="B53" s="1" t="s">
        <v>126</v>
      </c>
      <c r="C53" s="1" t="s">
        <v>127</v>
      </c>
      <c r="D53" s="1" t="s">
        <v>79</v>
      </c>
      <c r="E53" s="1" t="s">
        <v>87</v>
      </c>
      <c r="F53" s="1" t="s">
        <v>133</v>
      </c>
      <c r="G53" s="1" t="s">
        <v>55</v>
      </c>
      <c r="H53" s="1" t="s">
        <v>56</v>
      </c>
      <c r="I53" s="2">
        <v>161.21502625900001</v>
      </c>
      <c r="J53" s="2">
        <v>40.32</v>
      </c>
      <c r="K53" s="2">
        <f t="shared" si="0"/>
        <v>2.1</v>
      </c>
      <c r="L53" s="2">
        <f t="shared" si="1"/>
        <v>0</v>
      </c>
      <c r="T53" s="8">
        <v>2.1</v>
      </c>
      <c r="U53" s="5">
        <v>850.02750000000015</v>
      </c>
      <c r="AL53" s="5" t="str">
        <f t="shared" si="2"/>
        <v/>
      </c>
      <c r="AN53" s="5" t="str">
        <f t="shared" si="3"/>
        <v/>
      </c>
      <c r="AP53" s="5" t="str">
        <f t="shared" si="4"/>
        <v/>
      </c>
      <c r="AS53" s="5">
        <f t="shared" si="8"/>
        <v>850.02750000000015</v>
      </c>
      <c r="AT53" s="11">
        <f t="shared" si="10"/>
        <v>1.1601131542794109E-2</v>
      </c>
      <c r="AU53" s="5">
        <f t="shared" si="9"/>
        <v>11.601131542794109</v>
      </c>
    </row>
    <row r="54" spans="1:47" x14ac:dyDescent="0.3">
      <c r="A54" s="1" t="s">
        <v>134</v>
      </c>
      <c r="B54" s="1" t="s">
        <v>81</v>
      </c>
      <c r="C54" s="1" t="s">
        <v>82</v>
      </c>
      <c r="D54" s="1" t="s">
        <v>83</v>
      </c>
      <c r="E54" s="1" t="s">
        <v>131</v>
      </c>
      <c r="F54" s="1" t="s">
        <v>133</v>
      </c>
      <c r="G54" s="1" t="s">
        <v>55</v>
      </c>
      <c r="H54" s="1" t="s">
        <v>56</v>
      </c>
      <c r="I54" s="2">
        <v>161.77918805100001</v>
      </c>
      <c r="J54" s="2">
        <v>37.99</v>
      </c>
      <c r="K54" s="2">
        <f t="shared" si="0"/>
        <v>35.479999999999997</v>
      </c>
      <c r="L54" s="2">
        <f t="shared" si="1"/>
        <v>2.52</v>
      </c>
      <c r="N54" s="4">
        <v>8.17</v>
      </c>
      <c r="O54" s="5">
        <v>26000.00375</v>
      </c>
      <c r="P54" s="6">
        <v>25.44</v>
      </c>
      <c r="Q54" s="5">
        <v>72100.14</v>
      </c>
      <c r="R54" s="7">
        <v>1.87</v>
      </c>
      <c r="S54" s="5">
        <v>2523.0974999999999</v>
      </c>
      <c r="AL54" s="5" t="str">
        <f t="shared" si="2"/>
        <v/>
      </c>
      <c r="AM54" s="3">
        <v>1.01</v>
      </c>
      <c r="AN54" s="5">
        <f t="shared" si="3"/>
        <v>7151.81</v>
      </c>
      <c r="AP54" s="5" t="str">
        <f t="shared" si="4"/>
        <v/>
      </c>
      <c r="AQ54" s="2">
        <v>1.51</v>
      </c>
      <c r="AS54" s="5">
        <f t="shared" si="8"/>
        <v>100623.24125000001</v>
      </c>
      <c r="AT54" s="11">
        <f t="shared" si="10"/>
        <v>1.3733008143896006</v>
      </c>
      <c r="AU54" s="5">
        <f t="shared" si="9"/>
        <v>1373.3008143896006</v>
      </c>
    </row>
    <row r="55" spans="1:47" x14ac:dyDescent="0.3">
      <c r="A55" s="1" t="s">
        <v>134</v>
      </c>
      <c r="B55" s="1" t="s">
        <v>81</v>
      </c>
      <c r="C55" s="1" t="s">
        <v>82</v>
      </c>
      <c r="D55" s="1" t="s">
        <v>83</v>
      </c>
      <c r="E55" s="1" t="s">
        <v>104</v>
      </c>
      <c r="F55" s="1" t="s">
        <v>133</v>
      </c>
      <c r="G55" s="1" t="s">
        <v>55</v>
      </c>
      <c r="H55" s="1" t="s">
        <v>56</v>
      </c>
      <c r="I55" s="2">
        <v>161.77918805100001</v>
      </c>
      <c r="J55" s="2">
        <v>39.42</v>
      </c>
      <c r="K55" s="2">
        <f t="shared" si="0"/>
        <v>39.409999999999997</v>
      </c>
      <c r="L55" s="2">
        <f t="shared" si="1"/>
        <v>0</v>
      </c>
      <c r="P55" s="6">
        <v>35.21</v>
      </c>
      <c r="Q55" s="5">
        <v>99789.541250000009</v>
      </c>
      <c r="R55" s="7">
        <v>4.05</v>
      </c>
      <c r="S55" s="5">
        <v>5464.4624999999996</v>
      </c>
      <c r="T55" s="8">
        <v>0.15</v>
      </c>
      <c r="U55" s="5">
        <v>60.716250000000002</v>
      </c>
      <c r="AL55" s="5" t="str">
        <f t="shared" si="2"/>
        <v/>
      </c>
      <c r="AN55" s="5" t="str">
        <f t="shared" si="3"/>
        <v/>
      </c>
      <c r="AP55" s="5" t="str">
        <f t="shared" si="4"/>
        <v/>
      </c>
      <c r="AS55" s="5">
        <f t="shared" si="8"/>
        <v>105314.72</v>
      </c>
      <c r="AT55" s="11">
        <f t="shared" si="10"/>
        <v>1.4373298747540868</v>
      </c>
      <c r="AU55" s="5">
        <f t="shared" si="9"/>
        <v>1437.3298747540866</v>
      </c>
    </row>
    <row r="56" spans="1:47" x14ac:dyDescent="0.3">
      <c r="A56" s="1" t="s">
        <v>134</v>
      </c>
      <c r="B56" s="1" t="s">
        <v>81</v>
      </c>
      <c r="C56" s="1" t="s">
        <v>82</v>
      </c>
      <c r="D56" s="1" t="s">
        <v>83</v>
      </c>
      <c r="E56" s="1" t="s">
        <v>63</v>
      </c>
      <c r="F56" s="1" t="s">
        <v>133</v>
      </c>
      <c r="G56" s="1" t="s">
        <v>55</v>
      </c>
      <c r="H56" s="1" t="s">
        <v>56</v>
      </c>
      <c r="I56" s="2">
        <v>161.77918805100001</v>
      </c>
      <c r="J56" s="2">
        <v>40.380000000000003</v>
      </c>
      <c r="K56" s="2">
        <f t="shared" si="0"/>
        <v>22.07</v>
      </c>
      <c r="L56" s="2">
        <f t="shared" si="1"/>
        <v>0</v>
      </c>
      <c r="P56" s="6">
        <v>1.34</v>
      </c>
      <c r="Q56" s="5">
        <v>3797.7275</v>
      </c>
      <c r="R56" s="7">
        <v>15.41</v>
      </c>
      <c r="S56" s="5">
        <v>20791.942500000001</v>
      </c>
      <c r="T56" s="8">
        <v>5.32</v>
      </c>
      <c r="U56" s="5">
        <v>2153.4029999999998</v>
      </c>
      <c r="AL56" s="5" t="str">
        <f t="shared" si="2"/>
        <v/>
      </c>
      <c r="AN56" s="5" t="str">
        <f t="shared" si="3"/>
        <v/>
      </c>
      <c r="AP56" s="5" t="str">
        <f t="shared" si="4"/>
        <v/>
      </c>
      <c r="AS56" s="5">
        <f t="shared" si="8"/>
        <v>26743.073</v>
      </c>
      <c r="AT56" s="11">
        <f t="shared" si="10"/>
        <v>0.36498808301089725</v>
      </c>
      <c r="AU56" s="5">
        <f t="shared" si="9"/>
        <v>364.98808301089724</v>
      </c>
    </row>
    <row r="57" spans="1:47" x14ac:dyDescent="0.3">
      <c r="A57" s="1" t="s">
        <v>134</v>
      </c>
      <c r="B57" s="1" t="s">
        <v>81</v>
      </c>
      <c r="C57" s="1" t="s">
        <v>82</v>
      </c>
      <c r="D57" s="1" t="s">
        <v>83</v>
      </c>
      <c r="E57" s="1" t="s">
        <v>65</v>
      </c>
      <c r="F57" s="1" t="s">
        <v>133</v>
      </c>
      <c r="G57" s="1" t="s">
        <v>55</v>
      </c>
      <c r="H57" s="1" t="s">
        <v>56</v>
      </c>
      <c r="I57" s="2">
        <v>161.77918805100001</v>
      </c>
      <c r="J57" s="2">
        <v>38.869999999999997</v>
      </c>
      <c r="K57" s="2">
        <f t="shared" si="0"/>
        <v>36.14</v>
      </c>
      <c r="L57" s="2">
        <f t="shared" si="1"/>
        <v>2.73</v>
      </c>
      <c r="N57" s="4">
        <v>4.8600000000000003</v>
      </c>
      <c r="O57" s="5">
        <v>15466.342500000001</v>
      </c>
      <c r="P57" s="6">
        <v>21.68</v>
      </c>
      <c r="Q57" s="5">
        <v>61443.83</v>
      </c>
      <c r="R57" s="7">
        <v>9.6</v>
      </c>
      <c r="S57" s="5">
        <v>12952.8</v>
      </c>
      <c r="AL57" s="5" t="str">
        <f t="shared" si="2"/>
        <v/>
      </c>
      <c r="AM57" s="3">
        <v>1.0900000000000001</v>
      </c>
      <c r="AN57" s="5">
        <f t="shared" si="3"/>
        <v>7718.2900000000009</v>
      </c>
      <c r="AP57" s="5" t="str">
        <f t="shared" si="4"/>
        <v/>
      </c>
      <c r="AQ57" s="2">
        <v>1.64</v>
      </c>
      <c r="AS57" s="5">
        <f t="shared" si="8"/>
        <v>89862.972500000003</v>
      </c>
      <c r="AT57" s="11">
        <f t="shared" si="10"/>
        <v>1.2264452206534371</v>
      </c>
      <c r="AU57" s="5">
        <f t="shared" si="9"/>
        <v>1226.4452206534372</v>
      </c>
    </row>
    <row r="58" spans="1:47" x14ac:dyDescent="0.3">
      <c r="A58" s="1" t="s">
        <v>137</v>
      </c>
      <c r="B58" s="1" t="s">
        <v>135</v>
      </c>
      <c r="C58" s="1" t="s">
        <v>136</v>
      </c>
      <c r="D58" s="1" t="s">
        <v>120</v>
      </c>
      <c r="E58" s="1" t="s">
        <v>70</v>
      </c>
      <c r="F58" s="1" t="s">
        <v>133</v>
      </c>
      <c r="G58" s="1" t="s">
        <v>55</v>
      </c>
      <c r="H58" s="1" t="s">
        <v>56</v>
      </c>
      <c r="I58" s="2">
        <v>41.624789905</v>
      </c>
      <c r="J58" s="2">
        <v>21.76</v>
      </c>
      <c r="K58" s="2">
        <f t="shared" si="0"/>
        <v>2.5300000000000002</v>
      </c>
      <c r="L58" s="2">
        <f t="shared" si="1"/>
        <v>0.03</v>
      </c>
      <c r="P58" s="6">
        <v>1.24</v>
      </c>
      <c r="Q58" s="5">
        <v>3514.3150000000001</v>
      </c>
      <c r="R58" s="7">
        <v>1.29</v>
      </c>
      <c r="S58" s="5">
        <v>1740.5325</v>
      </c>
      <c r="AL58" s="5" t="str">
        <f t="shared" si="2"/>
        <v/>
      </c>
      <c r="AM58" s="3">
        <v>0.03</v>
      </c>
      <c r="AN58" s="5">
        <f t="shared" si="3"/>
        <v>212.42999999999998</v>
      </c>
      <c r="AP58" s="5" t="str">
        <f t="shared" si="4"/>
        <v/>
      </c>
      <c r="AS58" s="5">
        <f t="shared" si="8"/>
        <v>5254.8474999999999</v>
      </c>
      <c r="AT58" s="11">
        <f t="shared" si="10"/>
        <v>7.1717888050472189E-2</v>
      </c>
      <c r="AU58" s="5">
        <f t="shared" si="9"/>
        <v>71.717888050472197</v>
      </c>
    </row>
    <row r="59" spans="1:47" x14ac:dyDescent="0.3">
      <c r="A59" s="1" t="s">
        <v>137</v>
      </c>
      <c r="B59" s="1" t="s">
        <v>135</v>
      </c>
      <c r="C59" s="1" t="s">
        <v>136</v>
      </c>
      <c r="D59" s="1" t="s">
        <v>120</v>
      </c>
      <c r="E59" s="1" t="s">
        <v>69</v>
      </c>
      <c r="F59" s="1" t="s">
        <v>133</v>
      </c>
      <c r="G59" s="1" t="s">
        <v>55</v>
      </c>
      <c r="H59" s="1" t="s">
        <v>56</v>
      </c>
      <c r="I59" s="2">
        <v>41.624789905</v>
      </c>
      <c r="J59" s="2">
        <v>19.63</v>
      </c>
      <c r="K59" s="2">
        <f t="shared" si="0"/>
        <v>18.259999999999998</v>
      </c>
      <c r="L59" s="2">
        <f t="shared" si="1"/>
        <v>0.75</v>
      </c>
      <c r="N59" s="4">
        <v>3.41</v>
      </c>
      <c r="O59" s="5">
        <v>10851.89875</v>
      </c>
      <c r="P59" s="6">
        <v>12.59</v>
      </c>
      <c r="Q59" s="5">
        <v>35681.633750000001</v>
      </c>
      <c r="R59" s="7">
        <v>2.2599999999999998</v>
      </c>
      <c r="S59" s="5">
        <v>3049.3049999999998</v>
      </c>
      <c r="AL59" s="5" t="str">
        <f t="shared" si="2"/>
        <v/>
      </c>
      <c r="AM59" s="3">
        <v>0.38</v>
      </c>
      <c r="AN59" s="5">
        <f t="shared" si="3"/>
        <v>2690.78</v>
      </c>
      <c r="AP59" s="5" t="str">
        <f t="shared" si="4"/>
        <v/>
      </c>
      <c r="AQ59" s="2">
        <v>0.37</v>
      </c>
      <c r="AS59" s="5">
        <f t="shared" si="8"/>
        <v>49582.837500000001</v>
      </c>
      <c r="AT59" s="11">
        <f t="shared" si="10"/>
        <v>0.67670401263780822</v>
      </c>
      <c r="AU59" s="5">
        <f t="shared" si="9"/>
        <v>676.7040126378082</v>
      </c>
    </row>
    <row r="60" spans="1:47" x14ac:dyDescent="0.3">
      <c r="A60" s="1" t="s">
        <v>138</v>
      </c>
      <c r="B60" s="1" t="s">
        <v>106</v>
      </c>
      <c r="C60" s="1" t="s">
        <v>107</v>
      </c>
      <c r="D60" s="1" t="s">
        <v>108</v>
      </c>
      <c r="E60" s="1" t="s">
        <v>85</v>
      </c>
      <c r="F60" s="1" t="s">
        <v>139</v>
      </c>
      <c r="G60" s="1" t="s">
        <v>55</v>
      </c>
      <c r="H60" s="1" t="s">
        <v>56</v>
      </c>
      <c r="I60" s="2">
        <v>93.732020066399997</v>
      </c>
      <c r="J60" s="2">
        <v>38.549999999999997</v>
      </c>
      <c r="K60" s="2">
        <f t="shared" si="0"/>
        <v>0.22000000000000003</v>
      </c>
      <c r="L60" s="2">
        <f t="shared" si="1"/>
        <v>0</v>
      </c>
      <c r="R60" s="7">
        <v>0.05</v>
      </c>
      <c r="S60" s="5">
        <v>67.462500000000006</v>
      </c>
      <c r="AB60" s="10">
        <v>0.17</v>
      </c>
      <c r="AC60" s="5">
        <v>24.772825000000001</v>
      </c>
      <c r="AL60" s="5" t="str">
        <f t="shared" si="2"/>
        <v/>
      </c>
      <c r="AN60" s="5" t="str">
        <f t="shared" si="3"/>
        <v/>
      </c>
      <c r="AP60" s="5" t="str">
        <f t="shared" si="4"/>
        <v/>
      </c>
      <c r="AS60" s="5">
        <f t="shared" si="8"/>
        <v>92.235325000000003</v>
      </c>
      <c r="AT60" s="11">
        <f t="shared" si="10"/>
        <v>1.2588229653950794E-3</v>
      </c>
      <c r="AU60" s="5">
        <f t="shared" si="9"/>
        <v>1.2588229653950793</v>
      </c>
    </row>
    <row r="61" spans="1:47" x14ac:dyDescent="0.3">
      <c r="A61" s="1" t="s">
        <v>140</v>
      </c>
      <c r="B61" s="1" t="s">
        <v>141</v>
      </c>
      <c r="C61" s="1" t="s">
        <v>142</v>
      </c>
      <c r="D61" s="1" t="s">
        <v>79</v>
      </c>
      <c r="E61" s="1" t="s">
        <v>85</v>
      </c>
      <c r="F61" s="1" t="s">
        <v>143</v>
      </c>
      <c r="G61" s="1" t="s">
        <v>55</v>
      </c>
      <c r="H61" s="1" t="s">
        <v>144</v>
      </c>
      <c r="I61" s="2">
        <v>8.3314689905199995</v>
      </c>
      <c r="J61" s="2">
        <v>7.57</v>
      </c>
      <c r="K61" s="2">
        <f t="shared" si="0"/>
        <v>2.79</v>
      </c>
      <c r="L61" s="2">
        <f t="shared" si="1"/>
        <v>0</v>
      </c>
      <c r="Z61" s="9">
        <v>1.44</v>
      </c>
      <c r="AA61" s="5">
        <v>233.15039999999999</v>
      </c>
      <c r="AB61" s="10">
        <v>1.35</v>
      </c>
      <c r="AC61" s="5">
        <v>196.72537500000001</v>
      </c>
      <c r="AL61" s="5" t="str">
        <f t="shared" si="2"/>
        <v/>
      </c>
      <c r="AN61" s="5" t="str">
        <f t="shared" si="3"/>
        <v/>
      </c>
      <c r="AP61" s="5" t="str">
        <f t="shared" si="4"/>
        <v/>
      </c>
      <c r="AS61" s="5">
        <f t="shared" si="8"/>
        <v>429.87577499999998</v>
      </c>
      <c r="AT61" s="11">
        <f t="shared" si="10"/>
        <v>5.8669224381982495E-3</v>
      </c>
      <c r="AU61" s="5">
        <f t="shared" si="9"/>
        <v>5.866922438198249</v>
      </c>
    </row>
    <row r="62" spans="1:47" x14ac:dyDescent="0.3">
      <c r="A62" s="1" t="s">
        <v>145</v>
      </c>
      <c r="B62" s="1" t="s">
        <v>146</v>
      </c>
      <c r="C62" s="1" t="s">
        <v>147</v>
      </c>
      <c r="D62" s="1" t="s">
        <v>79</v>
      </c>
      <c r="E62" s="1" t="s">
        <v>85</v>
      </c>
      <c r="F62" s="1" t="s">
        <v>143</v>
      </c>
      <c r="G62" s="1" t="s">
        <v>55</v>
      </c>
      <c r="H62" s="1" t="s">
        <v>144</v>
      </c>
      <c r="I62" s="2">
        <v>70.600661326099996</v>
      </c>
      <c r="J62" s="2">
        <v>29.01</v>
      </c>
      <c r="K62" s="2">
        <f t="shared" si="0"/>
        <v>9.2999999999999989</v>
      </c>
      <c r="L62" s="2">
        <f t="shared" si="1"/>
        <v>0</v>
      </c>
      <c r="R62" s="7">
        <v>3.03</v>
      </c>
      <c r="S62" s="5">
        <v>4088.2275</v>
      </c>
      <c r="T62" s="8">
        <v>6.27</v>
      </c>
      <c r="U62" s="5">
        <v>2537.9392499999999</v>
      </c>
      <c r="AL62" s="5" t="str">
        <f t="shared" si="2"/>
        <v/>
      </c>
      <c r="AN62" s="5" t="str">
        <f t="shared" si="3"/>
        <v/>
      </c>
      <c r="AP62" s="5" t="str">
        <f t="shared" si="4"/>
        <v/>
      </c>
      <c r="AS62" s="5">
        <f t="shared" si="8"/>
        <v>6626.1667500000003</v>
      </c>
      <c r="AT62" s="11">
        <f t="shared" si="10"/>
        <v>9.0433582550256922E-2</v>
      </c>
      <c r="AU62" s="5">
        <f t="shared" si="9"/>
        <v>90.433582550256929</v>
      </c>
    </row>
    <row r="63" spans="1:47" x14ac:dyDescent="0.3">
      <c r="A63" s="1" t="s">
        <v>145</v>
      </c>
      <c r="B63" s="1" t="s">
        <v>146</v>
      </c>
      <c r="C63" s="1" t="s">
        <v>147</v>
      </c>
      <c r="D63" s="1" t="s">
        <v>79</v>
      </c>
      <c r="E63" s="1" t="s">
        <v>86</v>
      </c>
      <c r="F63" s="1" t="s">
        <v>143</v>
      </c>
      <c r="G63" s="1" t="s">
        <v>55</v>
      </c>
      <c r="H63" s="1" t="s">
        <v>144</v>
      </c>
      <c r="I63" s="2">
        <v>70.600661326099996</v>
      </c>
      <c r="J63" s="2">
        <v>37.49</v>
      </c>
      <c r="K63" s="2">
        <f t="shared" si="0"/>
        <v>37.49</v>
      </c>
      <c r="L63" s="2">
        <f t="shared" si="1"/>
        <v>0</v>
      </c>
      <c r="R63" s="7">
        <v>31.63</v>
      </c>
      <c r="S63" s="5">
        <v>42676.777499999997</v>
      </c>
      <c r="T63" s="8">
        <v>5.77</v>
      </c>
      <c r="U63" s="5">
        <v>2335.5517500000001</v>
      </c>
      <c r="AB63" s="10">
        <v>0.09</v>
      </c>
      <c r="AC63" s="5">
        <v>13.115024999999999</v>
      </c>
      <c r="AL63" s="5" t="str">
        <f t="shared" si="2"/>
        <v/>
      </c>
      <c r="AN63" s="5" t="str">
        <f t="shared" si="3"/>
        <v/>
      </c>
      <c r="AP63" s="5" t="str">
        <f t="shared" si="4"/>
        <v/>
      </c>
      <c r="AS63" s="5">
        <f t="shared" si="8"/>
        <v>45025.444274999994</v>
      </c>
      <c r="AT63" s="11">
        <f t="shared" si="10"/>
        <v>0.61450494461299288</v>
      </c>
      <c r="AU63" s="5">
        <f t="shared" si="9"/>
        <v>614.50494461299286</v>
      </c>
    </row>
    <row r="64" spans="1:47" x14ac:dyDescent="0.3">
      <c r="A64" s="1" t="s">
        <v>148</v>
      </c>
      <c r="B64" s="1" t="s">
        <v>149</v>
      </c>
      <c r="C64" s="1" t="s">
        <v>150</v>
      </c>
      <c r="D64" s="1" t="s">
        <v>151</v>
      </c>
      <c r="E64" s="1" t="s">
        <v>131</v>
      </c>
      <c r="F64" s="1" t="s">
        <v>143</v>
      </c>
      <c r="G64" s="1" t="s">
        <v>55</v>
      </c>
      <c r="H64" s="1" t="s">
        <v>144</v>
      </c>
      <c r="I64" s="2">
        <v>141.53670730600001</v>
      </c>
      <c r="J64" s="2">
        <v>30.36</v>
      </c>
      <c r="K64" s="2">
        <f t="shared" si="0"/>
        <v>0.69000000000000006</v>
      </c>
      <c r="L64" s="2">
        <f t="shared" si="1"/>
        <v>0</v>
      </c>
      <c r="R64" s="7">
        <v>0.66</v>
      </c>
      <c r="S64" s="5">
        <v>890.505</v>
      </c>
      <c r="T64" s="8">
        <v>0.03</v>
      </c>
      <c r="U64" s="5">
        <v>12.14325</v>
      </c>
      <c r="AL64" s="5" t="str">
        <f t="shared" si="2"/>
        <v/>
      </c>
      <c r="AN64" s="5" t="str">
        <f t="shared" si="3"/>
        <v/>
      </c>
      <c r="AP64" s="5" t="str">
        <f t="shared" si="4"/>
        <v/>
      </c>
      <c r="AS64" s="5">
        <f t="shared" si="8"/>
        <v>902.64824999999996</v>
      </c>
      <c r="AT64" s="11">
        <f t="shared" si="10"/>
        <v>1.23192968287766E-2</v>
      </c>
      <c r="AU64" s="5">
        <f t="shared" si="9"/>
        <v>12.319296828776599</v>
      </c>
    </row>
    <row r="65" spans="1:47" x14ac:dyDescent="0.3">
      <c r="A65" s="1" t="s">
        <v>148</v>
      </c>
      <c r="B65" s="1" t="s">
        <v>149</v>
      </c>
      <c r="C65" s="1" t="s">
        <v>150</v>
      </c>
      <c r="D65" s="1" t="s">
        <v>151</v>
      </c>
      <c r="E65" s="1" t="s">
        <v>104</v>
      </c>
      <c r="F65" s="1" t="s">
        <v>143</v>
      </c>
      <c r="G65" s="1" t="s">
        <v>55</v>
      </c>
      <c r="H65" s="1" t="s">
        <v>144</v>
      </c>
      <c r="I65" s="2">
        <v>141.53670730600001</v>
      </c>
      <c r="J65" s="2">
        <v>38.799999999999997</v>
      </c>
      <c r="K65" s="2">
        <f t="shared" si="0"/>
        <v>9.26</v>
      </c>
      <c r="L65" s="2">
        <f t="shared" si="1"/>
        <v>1.85</v>
      </c>
      <c r="M65" s="3">
        <v>1.85</v>
      </c>
      <c r="R65" s="7">
        <v>8.4499999999999993</v>
      </c>
      <c r="S65" s="5">
        <v>11401.1625</v>
      </c>
      <c r="T65" s="8">
        <v>0.81</v>
      </c>
      <c r="U65" s="5">
        <v>327.86775000000011</v>
      </c>
      <c r="AL65" s="5" t="str">
        <f t="shared" si="2"/>
        <v/>
      </c>
      <c r="AN65" s="5" t="str">
        <f t="shared" si="3"/>
        <v/>
      </c>
      <c r="AP65" s="5" t="str">
        <f t="shared" si="4"/>
        <v/>
      </c>
      <c r="AS65" s="5">
        <f t="shared" si="8"/>
        <v>11729.03025</v>
      </c>
      <c r="AT65" s="11">
        <f t="shared" si="10"/>
        <v>0.16007720079604632</v>
      </c>
      <c r="AU65" s="5">
        <f t="shared" si="9"/>
        <v>160.0772007960463</v>
      </c>
    </row>
    <row r="66" spans="1:47" x14ac:dyDescent="0.3">
      <c r="A66" s="1" t="s">
        <v>148</v>
      </c>
      <c r="B66" s="1" t="s">
        <v>149</v>
      </c>
      <c r="C66" s="1" t="s">
        <v>150</v>
      </c>
      <c r="D66" s="1" t="s">
        <v>151</v>
      </c>
      <c r="E66" s="1" t="s">
        <v>63</v>
      </c>
      <c r="F66" s="1" t="s">
        <v>143</v>
      </c>
      <c r="G66" s="1" t="s">
        <v>55</v>
      </c>
      <c r="H66" s="1" t="s">
        <v>144</v>
      </c>
      <c r="I66" s="2">
        <v>141.53670730600001</v>
      </c>
      <c r="J66" s="2">
        <v>39.79</v>
      </c>
      <c r="K66" s="2">
        <f t="shared" ref="K66:K128" si="11">SUM(N66,P66,R66,T66,V66,X66,Z66,AB66,AE66,AG66,AI66)</f>
        <v>39.61</v>
      </c>
      <c r="L66" s="2">
        <f t="shared" ref="L66:L128" si="12">SUM(M66,AD66,AK66,AM66,AO66,AQ66,AR66)</f>
        <v>0.02</v>
      </c>
      <c r="M66" s="3">
        <v>0.02</v>
      </c>
      <c r="R66" s="7">
        <v>37.71</v>
      </c>
      <c r="S66" s="5">
        <v>50880.217499999999</v>
      </c>
      <c r="T66" s="8">
        <v>1.9</v>
      </c>
      <c r="U66" s="5">
        <v>769.07249999999999</v>
      </c>
      <c r="AL66" s="5" t="str">
        <f t="shared" ref="AL66:AL128" si="13">IF(AK66&gt;0,AK66*$AL$1,"")</f>
        <v/>
      </c>
      <c r="AN66" s="5" t="str">
        <f t="shared" ref="AN66:AN128" si="14">IF(AM66&gt;0,AM66*$AN$1,"")</f>
        <v/>
      </c>
      <c r="AP66" s="5" t="str">
        <f t="shared" ref="AP66:AP128" si="15">IF(AO66&gt;0,AO66*$AP$1,"")</f>
        <v/>
      </c>
      <c r="AS66" s="5">
        <f t="shared" si="8"/>
        <v>51649.29</v>
      </c>
      <c r="AT66" s="11">
        <f t="shared" si="10"/>
        <v>0.70490684993358477</v>
      </c>
      <c r="AU66" s="5">
        <f t="shared" si="9"/>
        <v>704.90684993358468</v>
      </c>
    </row>
    <row r="67" spans="1:47" x14ac:dyDescent="0.3">
      <c r="A67" s="1" t="s">
        <v>148</v>
      </c>
      <c r="B67" s="1" t="s">
        <v>149</v>
      </c>
      <c r="C67" s="1" t="s">
        <v>150</v>
      </c>
      <c r="D67" s="1" t="s">
        <v>151</v>
      </c>
      <c r="E67" s="1" t="s">
        <v>65</v>
      </c>
      <c r="F67" s="1" t="s">
        <v>143</v>
      </c>
      <c r="G67" s="1" t="s">
        <v>55</v>
      </c>
      <c r="H67" s="1" t="s">
        <v>144</v>
      </c>
      <c r="I67" s="2">
        <v>141.53670730600001</v>
      </c>
      <c r="J67" s="2">
        <v>30.8</v>
      </c>
      <c r="K67" s="2">
        <f t="shared" si="11"/>
        <v>1.32</v>
      </c>
      <c r="L67" s="2">
        <f t="shared" si="12"/>
        <v>0</v>
      </c>
      <c r="R67" s="7">
        <v>0.26</v>
      </c>
      <c r="S67" s="5">
        <v>350.80500000000001</v>
      </c>
      <c r="T67" s="8">
        <v>1.06</v>
      </c>
      <c r="U67" s="5">
        <v>429.06150000000008</v>
      </c>
      <c r="AL67" s="5" t="str">
        <f t="shared" si="13"/>
        <v/>
      </c>
      <c r="AN67" s="5" t="str">
        <f t="shared" si="14"/>
        <v/>
      </c>
      <c r="AP67" s="5" t="str">
        <f t="shared" si="15"/>
        <v/>
      </c>
      <c r="AS67" s="5">
        <f t="shared" si="8"/>
        <v>779.86650000000009</v>
      </c>
      <c r="AT67" s="11">
        <f t="shared" ref="AT67:AT130" si="16">(AS67/$AS$191)*100</f>
        <v>1.0643577828150785E-2</v>
      </c>
      <c r="AU67" s="5">
        <f t="shared" si="9"/>
        <v>10.643577828150786</v>
      </c>
    </row>
    <row r="68" spans="1:47" x14ac:dyDescent="0.3">
      <c r="A68" s="1" t="s">
        <v>152</v>
      </c>
      <c r="B68" s="1" t="s">
        <v>153</v>
      </c>
      <c r="C68" s="1" t="s">
        <v>154</v>
      </c>
      <c r="D68" s="1" t="s">
        <v>280</v>
      </c>
      <c r="E68" s="1" t="s">
        <v>84</v>
      </c>
      <c r="F68" s="1" t="s">
        <v>143</v>
      </c>
      <c r="G68" s="1" t="s">
        <v>55</v>
      </c>
      <c r="H68" s="1" t="s">
        <v>144</v>
      </c>
      <c r="I68" s="2">
        <v>78.596455429900004</v>
      </c>
      <c r="J68" s="2">
        <v>38.159999999999997</v>
      </c>
      <c r="K68" s="2">
        <f t="shared" si="11"/>
        <v>5.77</v>
      </c>
      <c r="L68" s="2">
        <f t="shared" si="12"/>
        <v>0</v>
      </c>
      <c r="R68" s="7">
        <v>3.36</v>
      </c>
      <c r="S68" s="5">
        <v>4533.4799999999996</v>
      </c>
      <c r="T68" s="8">
        <v>2.41</v>
      </c>
      <c r="U68" s="5">
        <v>975.5077500000001</v>
      </c>
      <c r="AL68" s="5" t="str">
        <f t="shared" si="13"/>
        <v/>
      </c>
      <c r="AN68" s="5" t="str">
        <f t="shared" si="14"/>
        <v/>
      </c>
      <c r="AP68" s="5" t="str">
        <f t="shared" si="15"/>
        <v/>
      </c>
      <c r="AS68" s="5">
        <f t="shared" si="8"/>
        <v>5508.9877499999993</v>
      </c>
      <c r="AT68" s="11">
        <f t="shared" si="16"/>
        <v>7.5186381094013224E-2</v>
      </c>
      <c r="AU68" s="5">
        <f t="shared" si="9"/>
        <v>75.186381094013228</v>
      </c>
    </row>
    <row r="69" spans="1:47" x14ac:dyDescent="0.3">
      <c r="A69" s="1" t="s">
        <v>152</v>
      </c>
      <c r="B69" s="1" t="s">
        <v>153</v>
      </c>
      <c r="C69" s="1" t="s">
        <v>154</v>
      </c>
      <c r="D69" s="1" t="s">
        <v>280</v>
      </c>
      <c r="E69" s="1" t="s">
        <v>87</v>
      </c>
      <c r="F69" s="1" t="s">
        <v>143</v>
      </c>
      <c r="G69" s="1" t="s">
        <v>55</v>
      </c>
      <c r="H69" s="1" t="s">
        <v>144</v>
      </c>
      <c r="I69" s="2">
        <v>78.596455429900004</v>
      </c>
      <c r="J69" s="2">
        <v>39.450000000000003</v>
      </c>
      <c r="K69" s="2">
        <f t="shared" si="11"/>
        <v>39.369999999999997</v>
      </c>
      <c r="L69" s="2">
        <f t="shared" si="12"/>
        <v>0</v>
      </c>
      <c r="R69" s="7">
        <v>38.619999999999997</v>
      </c>
      <c r="S69" s="5">
        <v>52108.035000000003</v>
      </c>
      <c r="T69" s="8">
        <v>0.75</v>
      </c>
      <c r="U69" s="5">
        <v>303.58125000000001</v>
      </c>
      <c r="AL69" s="5" t="str">
        <f t="shared" si="13"/>
        <v/>
      </c>
      <c r="AN69" s="5" t="str">
        <f t="shared" si="14"/>
        <v/>
      </c>
      <c r="AP69" s="5" t="str">
        <f t="shared" si="15"/>
        <v/>
      </c>
      <c r="AS69" s="5">
        <f t="shared" si="8"/>
        <v>52411.616250000006</v>
      </c>
      <c r="AT69" s="11">
        <f t="shared" si="16"/>
        <v>0.71531103933307483</v>
      </c>
      <c r="AU69" s="5">
        <f t="shared" si="9"/>
        <v>715.31103933307486</v>
      </c>
    </row>
    <row r="70" spans="1:47" x14ac:dyDescent="0.3">
      <c r="A70" s="1" t="s">
        <v>155</v>
      </c>
      <c r="B70" s="1" t="s">
        <v>156</v>
      </c>
      <c r="C70" s="1" t="s">
        <v>157</v>
      </c>
      <c r="D70" s="1" t="s">
        <v>108</v>
      </c>
      <c r="E70" s="1" t="s">
        <v>69</v>
      </c>
      <c r="F70" s="1" t="s">
        <v>143</v>
      </c>
      <c r="G70" s="1" t="s">
        <v>55</v>
      </c>
      <c r="H70" s="1" t="s">
        <v>144</v>
      </c>
      <c r="I70" s="2">
        <v>70.566537266599994</v>
      </c>
      <c r="J70" s="2">
        <v>30.71</v>
      </c>
      <c r="K70" s="2">
        <f t="shared" si="11"/>
        <v>21.15</v>
      </c>
      <c r="L70" s="2">
        <f t="shared" si="12"/>
        <v>0</v>
      </c>
      <c r="P70" s="6">
        <v>4.76</v>
      </c>
      <c r="Q70" s="5">
        <v>13490.434999999999</v>
      </c>
      <c r="R70" s="7">
        <v>16.39</v>
      </c>
      <c r="S70" s="5">
        <v>22114.2075</v>
      </c>
      <c r="AL70" s="5" t="str">
        <f t="shared" si="13"/>
        <v/>
      </c>
      <c r="AN70" s="5" t="str">
        <f t="shared" si="14"/>
        <v/>
      </c>
      <c r="AP70" s="5" t="str">
        <f t="shared" si="15"/>
        <v/>
      </c>
      <c r="AS70" s="5">
        <f t="shared" si="8"/>
        <v>35604.642500000002</v>
      </c>
      <c r="AT70" s="11">
        <f t="shared" si="16"/>
        <v>0.48593032716783591</v>
      </c>
      <c r="AU70" s="5">
        <f t="shared" si="9"/>
        <v>485.93032716783591</v>
      </c>
    </row>
    <row r="71" spans="1:47" x14ac:dyDescent="0.3">
      <c r="A71" s="1" t="s">
        <v>155</v>
      </c>
      <c r="B71" s="1" t="s">
        <v>156</v>
      </c>
      <c r="C71" s="1" t="s">
        <v>157</v>
      </c>
      <c r="D71" s="1" t="s">
        <v>108</v>
      </c>
      <c r="E71" s="1" t="s">
        <v>70</v>
      </c>
      <c r="F71" s="1" t="s">
        <v>143</v>
      </c>
      <c r="G71" s="1" t="s">
        <v>55</v>
      </c>
      <c r="H71" s="1" t="s">
        <v>144</v>
      </c>
      <c r="I71" s="2">
        <v>70.566537266599994</v>
      </c>
      <c r="J71" s="2">
        <v>39.86</v>
      </c>
      <c r="K71" s="2">
        <f t="shared" si="11"/>
        <v>39.86</v>
      </c>
      <c r="L71" s="2">
        <f t="shared" si="12"/>
        <v>0</v>
      </c>
      <c r="P71" s="6">
        <v>8.5500000000000007</v>
      </c>
      <c r="Q71" s="5">
        <v>24231.768749999999</v>
      </c>
      <c r="R71" s="7">
        <v>31.31</v>
      </c>
      <c r="S71" s="5">
        <v>42245.017500000002</v>
      </c>
      <c r="AL71" s="5" t="str">
        <f t="shared" si="13"/>
        <v/>
      </c>
      <c r="AN71" s="5" t="str">
        <f t="shared" si="14"/>
        <v/>
      </c>
      <c r="AP71" s="5" t="str">
        <f t="shared" si="15"/>
        <v/>
      </c>
      <c r="AS71" s="5">
        <f t="shared" si="8"/>
        <v>66476.786250000005</v>
      </c>
      <c r="AT71" s="11">
        <f t="shared" si="16"/>
        <v>0.9072717551237538</v>
      </c>
      <c r="AU71" s="5">
        <f t="shared" si="9"/>
        <v>907.27175512375379</v>
      </c>
    </row>
    <row r="72" spans="1:47" x14ac:dyDescent="0.3">
      <c r="A72" s="1" t="s">
        <v>158</v>
      </c>
      <c r="B72" s="1" t="s">
        <v>156</v>
      </c>
      <c r="C72" s="1" t="s">
        <v>157</v>
      </c>
      <c r="D72" s="1" t="s">
        <v>108</v>
      </c>
      <c r="E72" s="1" t="s">
        <v>74</v>
      </c>
      <c r="F72" s="1" t="s">
        <v>143</v>
      </c>
      <c r="G72" s="1" t="s">
        <v>55</v>
      </c>
      <c r="H72" s="1" t="s">
        <v>144</v>
      </c>
      <c r="I72" s="2">
        <v>70.663085994599996</v>
      </c>
      <c r="J72" s="2">
        <v>38.840000000000003</v>
      </c>
      <c r="K72" s="2">
        <f t="shared" si="11"/>
        <v>38.839999999999996</v>
      </c>
      <c r="L72" s="2">
        <f t="shared" si="12"/>
        <v>0</v>
      </c>
      <c r="N72" s="4">
        <v>3.09</v>
      </c>
      <c r="O72" s="5">
        <v>9833.5387499999997</v>
      </c>
      <c r="P72" s="6">
        <v>21.15</v>
      </c>
      <c r="Q72" s="5">
        <v>59941.743749999987</v>
      </c>
      <c r="R72" s="7">
        <v>7.91</v>
      </c>
      <c r="S72" s="5">
        <v>10672.567499999999</v>
      </c>
      <c r="T72" s="8">
        <v>6.69</v>
      </c>
      <c r="U72" s="5">
        <v>2707.944750000001</v>
      </c>
      <c r="AL72" s="5" t="str">
        <f t="shared" si="13"/>
        <v/>
      </c>
      <c r="AN72" s="5" t="str">
        <f t="shared" si="14"/>
        <v/>
      </c>
      <c r="AP72" s="5" t="str">
        <f t="shared" si="15"/>
        <v/>
      </c>
      <c r="AS72" s="5">
        <f t="shared" si="8"/>
        <v>83155.794749999986</v>
      </c>
      <c r="AT72" s="11">
        <f t="shared" si="16"/>
        <v>1.1349060041473216</v>
      </c>
      <c r="AU72" s="5">
        <f t="shared" si="9"/>
        <v>1134.9060041473215</v>
      </c>
    </row>
    <row r="73" spans="1:47" x14ac:dyDescent="0.3">
      <c r="A73" s="1" t="s">
        <v>158</v>
      </c>
      <c r="B73" s="1" t="s">
        <v>156</v>
      </c>
      <c r="C73" s="1" t="s">
        <v>157</v>
      </c>
      <c r="D73" s="1" t="s">
        <v>108</v>
      </c>
      <c r="E73" s="1" t="s">
        <v>75</v>
      </c>
      <c r="F73" s="1" t="s">
        <v>143</v>
      </c>
      <c r="G73" s="1" t="s">
        <v>55</v>
      </c>
      <c r="H73" s="1" t="s">
        <v>144</v>
      </c>
      <c r="I73" s="2">
        <v>70.663085994599996</v>
      </c>
      <c r="J73" s="2">
        <v>30.05</v>
      </c>
      <c r="K73" s="2">
        <f t="shared" si="11"/>
        <v>29.16</v>
      </c>
      <c r="L73" s="2">
        <f t="shared" si="12"/>
        <v>0.89</v>
      </c>
      <c r="N73" s="4">
        <v>10.89</v>
      </c>
      <c r="O73" s="5">
        <v>34656.063750000001</v>
      </c>
      <c r="P73" s="6">
        <v>18.27</v>
      </c>
      <c r="Q73" s="5">
        <v>51779.463750000003</v>
      </c>
      <c r="AL73" s="5" t="str">
        <f t="shared" si="13"/>
        <v/>
      </c>
      <c r="AM73" s="3">
        <v>0.37</v>
      </c>
      <c r="AN73" s="5">
        <f t="shared" si="14"/>
        <v>2619.9699999999998</v>
      </c>
      <c r="AP73" s="5" t="str">
        <f t="shared" si="15"/>
        <v/>
      </c>
      <c r="AQ73" s="2">
        <v>0.52</v>
      </c>
      <c r="AS73" s="5">
        <f t="shared" si="8"/>
        <v>86435.527499999997</v>
      </c>
      <c r="AT73" s="11">
        <f t="shared" si="16"/>
        <v>1.1796676278100384</v>
      </c>
      <c r="AU73" s="5">
        <f t="shared" si="9"/>
        <v>1179.6676278100383</v>
      </c>
    </row>
    <row r="74" spans="1:47" x14ac:dyDescent="0.3">
      <c r="A74" s="1" t="s">
        <v>159</v>
      </c>
      <c r="B74" s="1" t="s">
        <v>160</v>
      </c>
      <c r="C74" s="1" t="s">
        <v>161</v>
      </c>
      <c r="D74" s="1" t="s">
        <v>79</v>
      </c>
      <c r="E74" s="1" t="s">
        <v>53</v>
      </c>
      <c r="F74" s="1" t="s">
        <v>143</v>
      </c>
      <c r="G74" s="1" t="s">
        <v>55</v>
      </c>
      <c r="H74" s="1" t="s">
        <v>144</v>
      </c>
      <c r="I74" s="2">
        <v>5.0215548348699999</v>
      </c>
      <c r="J74" s="2">
        <v>4.2300000000000004</v>
      </c>
      <c r="K74" s="2">
        <f t="shared" si="11"/>
        <v>4.2300000000000004</v>
      </c>
      <c r="L74" s="2">
        <f t="shared" si="12"/>
        <v>0</v>
      </c>
      <c r="Z74" s="9">
        <v>1.54</v>
      </c>
      <c r="AA74" s="5">
        <v>249.34139999999999</v>
      </c>
      <c r="AB74" s="10">
        <v>2.69</v>
      </c>
      <c r="AC74" s="5">
        <v>391.99352499999998</v>
      </c>
      <c r="AL74" s="5" t="str">
        <f t="shared" si="13"/>
        <v/>
      </c>
      <c r="AN74" s="5" t="str">
        <f t="shared" si="14"/>
        <v/>
      </c>
      <c r="AP74" s="5" t="str">
        <f t="shared" si="15"/>
        <v/>
      </c>
      <c r="AS74" s="5">
        <f t="shared" si="8"/>
        <v>641.334925</v>
      </c>
      <c r="AT74" s="11">
        <f t="shared" si="16"/>
        <v>8.7529060270555882E-3</v>
      </c>
      <c r="AU74" s="5">
        <f t="shared" si="9"/>
        <v>8.7529060270555892</v>
      </c>
    </row>
    <row r="75" spans="1:47" x14ac:dyDescent="0.3">
      <c r="A75" s="1" t="s">
        <v>162</v>
      </c>
      <c r="B75" s="1" t="s">
        <v>146</v>
      </c>
      <c r="C75" s="1" t="s">
        <v>147</v>
      </c>
      <c r="D75" s="1" t="s">
        <v>79</v>
      </c>
      <c r="E75" s="1" t="s">
        <v>53</v>
      </c>
      <c r="F75" s="1" t="s">
        <v>143</v>
      </c>
      <c r="G75" s="1" t="s">
        <v>55</v>
      </c>
      <c r="H75" s="1" t="s">
        <v>144</v>
      </c>
      <c r="I75" s="2">
        <v>3.2505146782800001</v>
      </c>
      <c r="J75" s="2">
        <v>3.25</v>
      </c>
      <c r="K75" s="2">
        <f t="shared" si="11"/>
        <v>3.25</v>
      </c>
      <c r="L75" s="2">
        <f t="shared" si="12"/>
        <v>0</v>
      </c>
      <c r="Z75" s="9">
        <v>2.27</v>
      </c>
      <c r="AA75" s="5">
        <v>367.53570000000002</v>
      </c>
      <c r="AB75" s="10">
        <v>0.98</v>
      </c>
      <c r="AC75" s="5">
        <v>142.80805000000001</v>
      </c>
      <c r="AL75" s="5" t="str">
        <f t="shared" si="13"/>
        <v/>
      </c>
      <c r="AN75" s="5" t="str">
        <f t="shared" si="14"/>
        <v/>
      </c>
      <c r="AP75" s="5" t="str">
        <f t="shared" si="15"/>
        <v/>
      </c>
      <c r="AS75" s="5">
        <f t="shared" si="8"/>
        <v>510.34375</v>
      </c>
      <c r="AT75" s="11">
        <f t="shared" si="16"/>
        <v>6.9651452168227853E-3</v>
      </c>
      <c r="AU75" s="5">
        <f t="shared" si="9"/>
        <v>6.9651452168227852</v>
      </c>
    </row>
    <row r="76" spans="1:47" x14ac:dyDescent="0.3">
      <c r="A76" s="1" t="s">
        <v>163</v>
      </c>
      <c r="B76" s="1" t="s">
        <v>146</v>
      </c>
      <c r="C76" s="1" t="s">
        <v>147</v>
      </c>
      <c r="D76" s="1" t="s">
        <v>79</v>
      </c>
      <c r="E76" s="1" t="s">
        <v>53</v>
      </c>
      <c r="F76" s="1" t="s">
        <v>143</v>
      </c>
      <c r="G76" s="1" t="s">
        <v>55</v>
      </c>
      <c r="H76" s="1" t="s">
        <v>144</v>
      </c>
      <c r="I76" s="2">
        <v>7.38402938722</v>
      </c>
      <c r="J76" s="2">
        <v>7.32</v>
      </c>
      <c r="K76" s="2">
        <f t="shared" si="11"/>
        <v>7.32</v>
      </c>
      <c r="L76" s="2">
        <f t="shared" si="12"/>
        <v>0</v>
      </c>
      <c r="Z76" s="9">
        <v>7.32</v>
      </c>
      <c r="AA76" s="5">
        <v>1185.1812</v>
      </c>
      <c r="AL76" s="5" t="str">
        <f t="shared" si="13"/>
        <v/>
      </c>
      <c r="AN76" s="5" t="str">
        <f t="shared" si="14"/>
        <v/>
      </c>
      <c r="AP76" s="5" t="str">
        <f t="shared" si="15"/>
        <v/>
      </c>
      <c r="AS76" s="5">
        <f t="shared" si="8"/>
        <v>1185.1812</v>
      </c>
      <c r="AT76" s="11">
        <f t="shared" si="16"/>
        <v>1.6175291979667213E-2</v>
      </c>
      <c r="AU76" s="5">
        <f t="shared" si="9"/>
        <v>16.175291979667215</v>
      </c>
    </row>
    <row r="77" spans="1:47" x14ac:dyDescent="0.3">
      <c r="A77" s="1" t="s">
        <v>164</v>
      </c>
      <c r="B77" s="1" t="s">
        <v>146</v>
      </c>
      <c r="C77" s="1" t="s">
        <v>147</v>
      </c>
      <c r="D77" s="1" t="s">
        <v>79</v>
      </c>
      <c r="E77" s="1" t="s">
        <v>92</v>
      </c>
      <c r="F77" s="1" t="s">
        <v>143</v>
      </c>
      <c r="G77" s="1" t="s">
        <v>55</v>
      </c>
      <c r="H77" s="1" t="s">
        <v>144</v>
      </c>
      <c r="I77" s="2">
        <v>142.38499067500001</v>
      </c>
      <c r="J77" s="2">
        <v>39.61</v>
      </c>
      <c r="K77" s="2">
        <f t="shared" si="11"/>
        <v>39.61</v>
      </c>
      <c r="L77" s="2">
        <f t="shared" si="12"/>
        <v>0</v>
      </c>
      <c r="P77" s="6">
        <v>2.81</v>
      </c>
      <c r="Q77" s="5">
        <v>7963.8912500000006</v>
      </c>
      <c r="R77" s="7">
        <v>36.799999999999997</v>
      </c>
      <c r="S77" s="5">
        <v>49652.399999999987</v>
      </c>
      <c r="AL77" s="5" t="str">
        <f t="shared" si="13"/>
        <v/>
      </c>
      <c r="AN77" s="5" t="str">
        <f t="shared" si="14"/>
        <v/>
      </c>
      <c r="AP77" s="5" t="str">
        <f t="shared" si="15"/>
        <v/>
      </c>
      <c r="AS77" s="5">
        <f t="shared" si="8"/>
        <v>57616.291249999987</v>
      </c>
      <c r="AT77" s="11">
        <f t="shared" si="16"/>
        <v>0.78634417568747716</v>
      </c>
      <c r="AU77" s="5">
        <f t="shared" si="9"/>
        <v>786.34417568747722</v>
      </c>
    </row>
    <row r="78" spans="1:47" x14ac:dyDescent="0.3">
      <c r="A78" s="1" t="s">
        <v>164</v>
      </c>
      <c r="B78" s="1" t="s">
        <v>146</v>
      </c>
      <c r="C78" s="1" t="s">
        <v>147</v>
      </c>
      <c r="D78" s="1" t="s">
        <v>79</v>
      </c>
      <c r="E78" s="1" t="s">
        <v>53</v>
      </c>
      <c r="F78" s="1" t="s">
        <v>143</v>
      </c>
      <c r="G78" s="1" t="s">
        <v>55</v>
      </c>
      <c r="H78" s="1" t="s">
        <v>144</v>
      </c>
      <c r="I78" s="2">
        <v>142.38499067500001</v>
      </c>
      <c r="J78" s="2">
        <v>22.72</v>
      </c>
      <c r="K78" s="2">
        <f t="shared" si="11"/>
        <v>22.72</v>
      </c>
      <c r="L78" s="2">
        <f t="shared" si="12"/>
        <v>0</v>
      </c>
      <c r="P78" s="6">
        <v>3.31</v>
      </c>
      <c r="Q78" s="5">
        <v>9380.9537500000006</v>
      </c>
      <c r="R78" s="7">
        <v>19.41</v>
      </c>
      <c r="S78" s="5">
        <v>26188.942500000001</v>
      </c>
      <c r="AL78" s="5" t="str">
        <f t="shared" si="13"/>
        <v/>
      </c>
      <c r="AN78" s="5" t="str">
        <f t="shared" si="14"/>
        <v/>
      </c>
      <c r="AP78" s="5" t="str">
        <f t="shared" si="15"/>
        <v/>
      </c>
      <c r="AS78" s="5">
        <f t="shared" si="8"/>
        <v>35569.896250000005</v>
      </c>
      <c r="AT78" s="11">
        <f t="shared" si="16"/>
        <v>0.48545611213730011</v>
      </c>
      <c r="AU78" s="5">
        <f t="shared" si="9"/>
        <v>485.45611213730012</v>
      </c>
    </row>
    <row r="79" spans="1:47" x14ac:dyDescent="0.3">
      <c r="A79" s="1" t="s">
        <v>164</v>
      </c>
      <c r="B79" s="1" t="s">
        <v>146</v>
      </c>
      <c r="C79" s="1" t="s">
        <v>147</v>
      </c>
      <c r="D79" s="1" t="s">
        <v>79</v>
      </c>
      <c r="E79" s="1" t="s">
        <v>57</v>
      </c>
      <c r="F79" s="1" t="s">
        <v>143</v>
      </c>
      <c r="G79" s="1" t="s">
        <v>55</v>
      </c>
      <c r="H79" s="1" t="s">
        <v>144</v>
      </c>
      <c r="I79" s="2">
        <v>142.38499067500001</v>
      </c>
      <c r="J79" s="2">
        <v>36.54</v>
      </c>
      <c r="K79" s="2">
        <f t="shared" si="11"/>
        <v>36.529999999999994</v>
      </c>
      <c r="L79" s="2">
        <f t="shared" si="12"/>
        <v>0</v>
      </c>
      <c r="P79" s="6">
        <v>15.5</v>
      </c>
      <c r="Q79" s="5">
        <v>43928.9375</v>
      </c>
      <c r="R79" s="7">
        <v>20.8</v>
      </c>
      <c r="S79" s="5">
        <v>28064.400000000001</v>
      </c>
      <c r="T79" s="8">
        <v>0.23</v>
      </c>
      <c r="U79" s="5">
        <v>93.098250000000007</v>
      </c>
      <c r="AL79" s="5" t="str">
        <f t="shared" si="13"/>
        <v/>
      </c>
      <c r="AN79" s="5" t="str">
        <f t="shared" si="14"/>
        <v/>
      </c>
      <c r="AP79" s="5" t="str">
        <f t="shared" si="15"/>
        <v/>
      </c>
      <c r="AS79" s="5">
        <f t="shared" si="8"/>
        <v>72086.43574999999</v>
      </c>
      <c r="AT79" s="11">
        <f t="shared" si="16"/>
        <v>0.9838319625975932</v>
      </c>
      <c r="AU79" s="5">
        <f t="shared" si="9"/>
        <v>983.83196259759325</v>
      </c>
    </row>
    <row r="80" spans="1:47" x14ac:dyDescent="0.3">
      <c r="A80" s="1" t="s">
        <v>164</v>
      </c>
      <c r="B80" s="1" t="s">
        <v>146</v>
      </c>
      <c r="C80" s="1" t="s">
        <v>147</v>
      </c>
      <c r="D80" s="1" t="s">
        <v>79</v>
      </c>
      <c r="E80" s="1" t="s">
        <v>58</v>
      </c>
      <c r="F80" s="1" t="s">
        <v>143</v>
      </c>
      <c r="G80" s="1" t="s">
        <v>55</v>
      </c>
      <c r="H80" s="1" t="s">
        <v>144</v>
      </c>
      <c r="I80" s="2">
        <v>142.38499067500001</v>
      </c>
      <c r="J80" s="2">
        <v>38.409999999999997</v>
      </c>
      <c r="K80" s="2">
        <f t="shared" si="11"/>
        <v>38.42</v>
      </c>
      <c r="L80" s="2">
        <f t="shared" si="12"/>
        <v>0</v>
      </c>
      <c r="P80" s="6">
        <v>29.59</v>
      </c>
      <c r="Q80" s="5">
        <v>83861.758749999994</v>
      </c>
      <c r="R80" s="7">
        <v>8.83</v>
      </c>
      <c r="S80" s="5">
        <v>11913.877500000001</v>
      </c>
      <c r="AL80" s="5" t="str">
        <f t="shared" si="13"/>
        <v/>
      </c>
      <c r="AN80" s="5" t="str">
        <f t="shared" si="14"/>
        <v/>
      </c>
      <c r="AP80" s="5" t="str">
        <f t="shared" si="15"/>
        <v/>
      </c>
      <c r="AS80" s="5">
        <f t="shared" si="8"/>
        <v>95775.636249999996</v>
      </c>
      <c r="AT80" s="11">
        <f t="shared" si="16"/>
        <v>1.3071409510057612</v>
      </c>
      <c r="AU80" s="5">
        <f t="shared" si="9"/>
        <v>1307.1409510057611</v>
      </c>
    </row>
    <row r="81" spans="1:47" x14ac:dyDescent="0.3">
      <c r="A81" s="1" t="s">
        <v>165</v>
      </c>
      <c r="B81" s="1" t="s">
        <v>166</v>
      </c>
      <c r="C81" s="1" t="s">
        <v>167</v>
      </c>
      <c r="D81" s="1" t="s">
        <v>120</v>
      </c>
      <c r="E81" s="1" t="s">
        <v>131</v>
      </c>
      <c r="F81" s="1" t="s">
        <v>168</v>
      </c>
      <c r="G81" s="1" t="s">
        <v>55</v>
      </c>
      <c r="H81" s="1" t="s">
        <v>144</v>
      </c>
      <c r="I81" s="2">
        <v>158.61784541700001</v>
      </c>
      <c r="J81" s="2">
        <v>36.18</v>
      </c>
      <c r="K81" s="2">
        <f t="shared" si="11"/>
        <v>1.32</v>
      </c>
      <c r="L81" s="2">
        <f t="shared" si="12"/>
        <v>0</v>
      </c>
      <c r="R81" s="7">
        <v>0.68</v>
      </c>
      <c r="S81" s="5">
        <v>917.49</v>
      </c>
      <c r="T81" s="8">
        <v>0.64</v>
      </c>
      <c r="U81" s="5">
        <v>259.05599999999998</v>
      </c>
      <c r="AL81" s="5" t="str">
        <f t="shared" si="13"/>
        <v/>
      </c>
      <c r="AN81" s="5" t="str">
        <f t="shared" si="14"/>
        <v/>
      </c>
      <c r="AP81" s="5" t="str">
        <f t="shared" si="15"/>
        <v/>
      </c>
      <c r="AS81" s="5">
        <f t="shared" si="8"/>
        <v>1176.546</v>
      </c>
      <c r="AT81" s="11">
        <f t="shared" si="16"/>
        <v>1.6057439214788034E-2</v>
      </c>
      <c r="AU81" s="5">
        <f t="shared" si="9"/>
        <v>16.057439214788037</v>
      </c>
    </row>
    <row r="82" spans="1:47" x14ac:dyDescent="0.3">
      <c r="A82" s="1" t="s">
        <v>165</v>
      </c>
      <c r="B82" s="1" t="s">
        <v>166</v>
      </c>
      <c r="C82" s="1" t="s">
        <v>167</v>
      </c>
      <c r="D82" s="1" t="s">
        <v>120</v>
      </c>
      <c r="E82" s="1" t="s">
        <v>63</v>
      </c>
      <c r="F82" s="1" t="s">
        <v>168</v>
      </c>
      <c r="G82" s="1" t="s">
        <v>55</v>
      </c>
      <c r="H82" s="1" t="s">
        <v>144</v>
      </c>
      <c r="I82" s="2">
        <v>158.61784541700001</v>
      </c>
      <c r="J82" s="2">
        <v>39.729999999999997</v>
      </c>
      <c r="K82" s="2">
        <f t="shared" si="11"/>
        <v>23.150000000000002</v>
      </c>
      <c r="L82" s="2">
        <f t="shared" si="12"/>
        <v>0</v>
      </c>
      <c r="R82" s="7">
        <v>20.03</v>
      </c>
      <c r="S82" s="5">
        <v>27025.477500000001</v>
      </c>
      <c r="T82" s="8">
        <v>3.12</v>
      </c>
      <c r="U82" s="5">
        <v>1262.8979999999999</v>
      </c>
      <c r="AL82" s="5" t="str">
        <f t="shared" si="13"/>
        <v/>
      </c>
      <c r="AN82" s="5" t="str">
        <f t="shared" si="14"/>
        <v/>
      </c>
      <c r="AP82" s="5" t="str">
        <f t="shared" si="15"/>
        <v/>
      </c>
      <c r="AS82" s="5">
        <f t="shared" si="8"/>
        <v>28288.375500000002</v>
      </c>
      <c r="AT82" s="11">
        <f t="shared" si="16"/>
        <v>0.38607829194638299</v>
      </c>
      <c r="AU82" s="5">
        <f t="shared" si="9"/>
        <v>386.07829194638299</v>
      </c>
    </row>
    <row r="83" spans="1:47" x14ac:dyDescent="0.3">
      <c r="A83" s="1" t="s">
        <v>165</v>
      </c>
      <c r="B83" s="1" t="s">
        <v>166</v>
      </c>
      <c r="C83" s="1" t="s">
        <v>167</v>
      </c>
      <c r="D83" s="1" t="s">
        <v>120</v>
      </c>
      <c r="E83" s="1" t="s">
        <v>65</v>
      </c>
      <c r="F83" s="1" t="s">
        <v>168</v>
      </c>
      <c r="G83" s="1" t="s">
        <v>55</v>
      </c>
      <c r="H83" s="1" t="s">
        <v>144</v>
      </c>
      <c r="I83" s="2">
        <v>158.61784541700001</v>
      </c>
      <c r="J83" s="2">
        <v>37.6</v>
      </c>
      <c r="K83" s="2">
        <f t="shared" si="11"/>
        <v>33.29</v>
      </c>
      <c r="L83" s="2">
        <f t="shared" si="12"/>
        <v>0</v>
      </c>
      <c r="R83" s="7">
        <v>31.02</v>
      </c>
      <c r="S83" s="5">
        <v>41853.735000000001</v>
      </c>
      <c r="T83" s="8">
        <v>2.27</v>
      </c>
      <c r="U83" s="5">
        <v>918.83925000000011</v>
      </c>
      <c r="AL83" s="5" t="str">
        <f t="shared" si="13"/>
        <v/>
      </c>
      <c r="AN83" s="5" t="str">
        <f t="shared" si="14"/>
        <v/>
      </c>
      <c r="AP83" s="5" t="str">
        <f t="shared" si="15"/>
        <v/>
      </c>
      <c r="AS83" s="5">
        <f t="shared" ref="AS83:AS146" si="17">SUM(O83,Q83,S83,U83,W83,Y83,AA83,AC83,AF83,AH83,AJ83)</f>
        <v>42772.574249999998</v>
      </c>
      <c r="AT83" s="11">
        <f t="shared" si="16"/>
        <v>0.58375789053669203</v>
      </c>
      <c r="AU83" s="5">
        <f t="shared" ref="AU83:AU146" si="18">(AT83/100)*$AU$1</f>
        <v>583.757890536692</v>
      </c>
    </row>
    <row r="84" spans="1:47" x14ac:dyDescent="0.3">
      <c r="A84" s="1" t="s">
        <v>169</v>
      </c>
      <c r="B84" s="1" t="s">
        <v>170</v>
      </c>
      <c r="C84" s="1" t="s">
        <v>167</v>
      </c>
      <c r="D84" s="1" t="s">
        <v>120</v>
      </c>
      <c r="E84" s="1" t="s">
        <v>87</v>
      </c>
      <c r="F84" s="1" t="s">
        <v>168</v>
      </c>
      <c r="G84" s="1" t="s">
        <v>55</v>
      </c>
      <c r="H84" s="1" t="s">
        <v>144</v>
      </c>
      <c r="I84" s="2">
        <v>159.30315359599999</v>
      </c>
      <c r="J84" s="2">
        <v>39.75</v>
      </c>
      <c r="K84" s="2">
        <f t="shared" si="11"/>
        <v>9.59</v>
      </c>
      <c r="L84" s="2">
        <f t="shared" si="12"/>
        <v>0</v>
      </c>
      <c r="R84" s="7">
        <v>7.08</v>
      </c>
      <c r="S84" s="5">
        <v>9552.69</v>
      </c>
      <c r="T84" s="8">
        <v>2.5099999999999998</v>
      </c>
      <c r="U84" s="5">
        <v>1015.98525</v>
      </c>
      <c r="AL84" s="5" t="str">
        <f t="shared" si="13"/>
        <v/>
      </c>
      <c r="AN84" s="5" t="str">
        <f t="shared" si="14"/>
        <v/>
      </c>
      <c r="AP84" s="5" t="str">
        <f t="shared" si="15"/>
        <v/>
      </c>
      <c r="AS84" s="5">
        <f t="shared" si="17"/>
        <v>10568.67525</v>
      </c>
      <c r="AT84" s="11">
        <f t="shared" si="16"/>
        <v>0.14424073551540673</v>
      </c>
      <c r="AU84" s="5">
        <f t="shared" si="18"/>
        <v>144.24073551540673</v>
      </c>
    </row>
    <row r="85" spans="1:47" x14ac:dyDescent="0.3">
      <c r="A85" s="1" t="s">
        <v>171</v>
      </c>
      <c r="B85" s="1" t="s">
        <v>172</v>
      </c>
      <c r="C85" s="1" t="s">
        <v>173</v>
      </c>
      <c r="D85" s="1" t="s">
        <v>52</v>
      </c>
      <c r="E85" s="1" t="s">
        <v>69</v>
      </c>
      <c r="F85" s="1" t="s">
        <v>168</v>
      </c>
      <c r="G85" s="1" t="s">
        <v>55</v>
      </c>
      <c r="H85" s="1" t="s">
        <v>144</v>
      </c>
      <c r="I85" s="2">
        <v>98.153805520199995</v>
      </c>
      <c r="J85" s="2">
        <v>37.630000000000003</v>
      </c>
      <c r="K85" s="2">
        <f t="shared" si="11"/>
        <v>37.630000000000003</v>
      </c>
      <c r="L85" s="2">
        <f t="shared" si="12"/>
        <v>0</v>
      </c>
      <c r="P85" s="6">
        <v>1.95</v>
      </c>
      <c r="Q85" s="5">
        <v>5526.5437499999998</v>
      </c>
      <c r="R85" s="7">
        <v>35.68</v>
      </c>
      <c r="S85" s="5">
        <v>48141.24</v>
      </c>
      <c r="AL85" s="5" t="str">
        <f t="shared" si="13"/>
        <v/>
      </c>
      <c r="AN85" s="5" t="str">
        <f t="shared" si="14"/>
        <v/>
      </c>
      <c r="AP85" s="5" t="str">
        <f t="shared" si="15"/>
        <v/>
      </c>
      <c r="AS85" s="5">
        <f t="shared" si="17"/>
        <v>53667.783749999995</v>
      </c>
      <c r="AT85" s="11">
        <f t="shared" si="16"/>
        <v>0.73245514867928152</v>
      </c>
      <c r="AU85" s="5">
        <f t="shared" si="18"/>
        <v>732.45514867928159</v>
      </c>
    </row>
    <row r="86" spans="1:47" x14ac:dyDescent="0.3">
      <c r="A86" s="1" t="s">
        <v>171</v>
      </c>
      <c r="B86" s="1" t="s">
        <v>172</v>
      </c>
      <c r="C86" s="1" t="s">
        <v>173</v>
      </c>
      <c r="D86" s="1" t="s">
        <v>52</v>
      </c>
      <c r="E86" s="1" t="s">
        <v>70</v>
      </c>
      <c r="F86" s="1" t="s">
        <v>168</v>
      </c>
      <c r="G86" s="1" t="s">
        <v>55</v>
      </c>
      <c r="H86" s="1" t="s">
        <v>144</v>
      </c>
      <c r="I86" s="2">
        <v>98.153805520199995</v>
      </c>
      <c r="J86" s="2">
        <v>9.44</v>
      </c>
      <c r="K86" s="2">
        <f t="shared" si="11"/>
        <v>9.44</v>
      </c>
      <c r="L86" s="2">
        <f t="shared" si="12"/>
        <v>0</v>
      </c>
      <c r="R86" s="7">
        <v>9.44</v>
      </c>
      <c r="S86" s="5">
        <v>12736.92</v>
      </c>
      <c r="AL86" s="5" t="str">
        <f t="shared" si="13"/>
        <v/>
      </c>
      <c r="AN86" s="5" t="str">
        <f t="shared" si="14"/>
        <v/>
      </c>
      <c r="AP86" s="5" t="str">
        <f t="shared" si="15"/>
        <v/>
      </c>
      <c r="AS86" s="5">
        <f t="shared" si="17"/>
        <v>12736.92</v>
      </c>
      <c r="AT86" s="11">
        <f t="shared" si="16"/>
        <v>0.17383282819678789</v>
      </c>
      <c r="AU86" s="5">
        <f t="shared" si="18"/>
        <v>173.83282819678789</v>
      </c>
    </row>
    <row r="87" spans="1:47" x14ac:dyDescent="0.3">
      <c r="A87" s="1" t="s">
        <v>171</v>
      </c>
      <c r="B87" s="1" t="s">
        <v>172</v>
      </c>
      <c r="C87" s="1" t="s">
        <v>173</v>
      </c>
      <c r="D87" s="1" t="s">
        <v>52</v>
      </c>
      <c r="E87" s="1" t="s">
        <v>74</v>
      </c>
      <c r="F87" s="1" t="s">
        <v>168</v>
      </c>
      <c r="G87" s="1" t="s">
        <v>55</v>
      </c>
      <c r="H87" s="1" t="s">
        <v>144</v>
      </c>
      <c r="I87" s="2">
        <v>98.153805520199995</v>
      </c>
      <c r="J87" s="2">
        <v>9.4600000000000009</v>
      </c>
      <c r="K87" s="2">
        <f t="shared" si="11"/>
        <v>9.4599999999999991</v>
      </c>
      <c r="L87" s="2">
        <f t="shared" si="12"/>
        <v>0</v>
      </c>
      <c r="R87" s="7">
        <v>7.77</v>
      </c>
      <c r="S87" s="5">
        <v>10483.672500000001</v>
      </c>
      <c r="T87" s="8">
        <v>1.69</v>
      </c>
      <c r="U87" s="5">
        <v>651.68775000000005</v>
      </c>
      <c r="AL87" s="5" t="str">
        <f t="shared" si="13"/>
        <v/>
      </c>
      <c r="AN87" s="5" t="str">
        <f t="shared" si="14"/>
        <v/>
      </c>
      <c r="AP87" s="5" t="str">
        <f t="shared" si="15"/>
        <v/>
      </c>
      <c r="AS87" s="5">
        <f t="shared" si="17"/>
        <v>11135.360250000002</v>
      </c>
      <c r="AT87" s="11">
        <f t="shared" si="16"/>
        <v>0.15197482321060282</v>
      </c>
      <c r="AU87" s="5">
        <f t="shared" si="18"/>
        <v>151.97482321060281</v>
      </c>
    </row>
    <row r="88" spans="1:47" x14ac:dyDescent="0.3">
      <c r="A88" s="1" t="s">
        <v>171</v>
      </c>
      <c r="B88" s="1" t="s">
        <v>172</v>
      </c>
      <c r="C88" s="1" t="s">
        <v>173</v>
      </c>
      <c r="D88" s="1" t="s">
        <v>52</v>
      </c>
      <c r="E88" s="1" t="s">
        <v>75</v>
      </c>
      <c r="F88" s="1" t="s">
        <v>168</v>
      </c>
      <c r="G88" s="1" t="s">
        <v>55</v>
      </c>
      <c r="H88" s="1" t="s">
        <v>144</v>
      </c>
      <c r="I88" s="2">
        <v>98.153805520199995</v>
      </c>
      <c r="J88" s="2">
        <v>37.67</v>
      </c>
      <c r="K88" s="2">
        <f t="shared" si="11"/>
        <v>37.67</v>
      </c>
      <c r="L88" s="2">
        <f t="shared" si="12"/>
        <v>0</v>
      </c>
      <c r="P88" s="6">
        <v>18.7</v>
      </c>
      <c r="Q88" s="5">
        <v>50074.94</v>
      </c>
      <c r="R88" s="7">
        <v>18.64</v>
      </c>
      <c r="S88" s="5">
        <v>22860.15</v>
      </c>
      <c r="T88" s="8">
        <v>0.33</v>
      </c>
      <c r="U88" s="5">
        <v>103.50675</v>
      </c>
      <c r="AL88" s="5" t="str">
        <f t="shared" si="13"/>
        <v/>
      </c>
      <c r="AN88" s="5" t="str">
        <f t="shared" si="14"/>
        <v/>
      </c>
      <c r="AP88" s="5" t="str">
        <f t="shared" si="15"/>
        <v/>
      </c>
      <c r="AS88" s="5">
        <f t="shared" si="17"/>
        <v>73038.596749999997</v>
      </c>
      <c r="AT88" s="11">
        <f t="shared" si="16"/>
        <v>0.99682700688841719</v>
      </c>
      <c r="AU88" s="5">
        <f t="shared" si="18"/>
        <v>996.82700688841726</v>
      </c>
    </row>
    <row r="89" spans="1:47" x14ac:dyDescent="0.3">
      <c r="A89" s="1" t="s">
        <v>174</v>
      </c>
      <c r="B89" s="1" t="s">
        <v>175</v>
      </c>
      <c r="C89" s="1" t="s">
        <v>161</v>
      </c>
      <c r="D89" s="1" t="s">
        <v>79</v>
      </c>
      <c r="E89" s="1" t="s">
        <v>92</v>
      </c>
      <c r="F89" s="1" t="s">
        <v>168</v>
      </c>
      <c r="G89" s="1" t="s">
        <v>55</v>
      </c>
      <c r="H89" s="1" t="s">
        <v>144</v>
      </c>
      <c r="I89" s="2">
        <v>214.350750355</v>
      </c>
      <c r="J89" s="2">
        <v>39.94</v>
      </c>
      <c r="K89" s="2">
        <f t="shared" si="11"/>
        <v>26.240000000000002</v>
      </c>
      <c r="L89" s="2">
        <f t="shared" si="12"/>
        <v>0</v>
      </c>
      <c r="R89" s="7">
        <v>18.010000000000002</v>
      </c>
      <c r="S89" s="5">
        <v>24299.9925</v>
      </c>
      <c r="T89" s="8">
        <v>8.23</v>
      </c>
      <c r="U89" s="5">
        <v>3331.2982499999998</v>
      </c>
      <c r="AL89" s="5" t="str">
        <f t="shared" si="13"/>
        <v/>
      </c>
      <c r="AN89" s="5" t="str">
        <f t="shared" si="14"/>
        <v/>
      </c>
      <c r="AP89" s="5" t="str">
        <f t="shared" si="15"/>
        <v/>
      </c>
      <c r="AS89" s="5">
        <f t="shared" si="17"/>
        <v>27631.29075</v>
      </c>
      <c r="AT89" s="11">
        <f t="shared" si="16"/>
        <v>0.37711043311885795</v>
      </c>
      <c r="AU89" s="5">
        <f t="shared" si="18"/>
        <v>377.11043311885794</v>
      </c>
    </row>
    <row r="90" spans="1:47" x14ac:dyDescent="0.3">
      <c r="A90" s="1" t="s">
        <v>174</v>
      </c>
      <c r="B90" s="1" t="s">
        <v>175</v>
      </c>
      <c r="C90" s="1" t="s">
        <v>161</v>
      </c>
      <c r="D90" s="1" t="s">
        <v>79</v>
      </c>
      <c r="E90" s="1" t="s">
        <v>53</v>
      </c>
      <c r="F90" s="1" t="s">
        <v>168</v>
      </c>
      <c r="G90" s="1" t="s">
        <v>55</v>
      </c>
      <c r="H90" s="1" t="s">
        <v>144</v>
      </c>
      <c r="I90" s="2">
        <v>214.350750355</v>
      </c>
      <c r="J90" s="2">
        <v>32.700000000000003</v>
      </c>
      <c r="K90" s="2">
        <f t="shared" si="11"/>
        <v>0.09</v>
      </c>
      <c r="L90" s="2">
        <f t="shared" si="12"/>
        <v>0</v>
      </c>
      <c r="R90" s="7">
        <v>0.09</v>
      </c>
      <c r="S90" s="5">
        <v>121.4325</v>
      </c>
      <c r="AL90" s="5" t="str">
        <f t="shared" si="13"/>
        <v/>
      </c>
      <c r="AN90" s="5" t="str">
        <f t="shared" si="14"/>
        <v/>
      </c>
      <c r="AP90" s="5" t="str">
        <f t="shared" si="15"/>
        <v/>
      </c>
      <c r="AS90" s="5">
        <f t="shared" si="17"/>
        <v>121.4325</v>
      </c>
      <c r="AT90" s="11">
        <f t="shared" si="16"/>
        <v>1.657304506113444E-3</v>
      </c>
      <c r="AU90" s="5">
        <f t="shared" si="18"/>
        <v>1.6573045061134439</v>
      </c>
    </row>
    <row r="91" spans="1:47" x14ac:dyDescent="0.3">
      <c r="A91" s="1" t="s">
        <v>174</v>
      </c>
      <c r="B91" s="1" t="s">
        <v>175</v>
      </c>
      <c r="C91" s="1" t="s">
        <v>161</v>
      </c>
      <c r="D91" s="1" t="s">
        <v>79</v>
      </c>
      <c r="E91" s="1" t="s">
        <v>57</v>
      </c>
      <c r="F91" s="1" t="s">
        <v>168</v>
      </c>
      <c r="G91" s="1" t="s">
        <v>55</v>
      </c>
      <c r="H91" s="1" t="s">
        <v>144</v>
      </c>
      <c r="I91" s="2">
        <v>214.350750355</v>
      </c>
      <c r="J91" s="2">
        <v>39.28</v>
      </c>
      <c r="K91" s="2">
        <f t="shared" si="11"/>
        <v>29.189999999999998</v>
      </c>
      <c r="L91" s="2">
        <f t="shared" si="12"/>
        <v>0</v>
      </c>
      <c r="R91" s="7">
        <v>23.56</v>
      </c>
      <c r="S91" s="5">
        <v>31788.33</v>
      </c>
      <c r="T91" s="8">
        <v>5.63</v>
      </c>
      <c r="U91" s="5">
        <v>2278.8832499999999</v>
      </c>
      <c r="AL91" s="5" t="str">
        <f t="shared" si="13"/>
        <v/>
      </c>
      <c r="AN91" s="5" t="str">
        <f t="shared" si="14"/>
        <v/>
      </c>
      <c r="AP91" s="5" t="str">
        <f t="shared" si="15"/>
        <v/>
      </c>
      <c r="AS91" s="5">
        <f t="shared" si="17"/>
        <v>34067.213250000001</v>
      </c>
      <c r="AT91" s="11">
        <f t="shared" si="16"/>
        <v>0.46494757194287051</v>
      </c>
      <c r="AU91" s="5">
        <f t="shared" si="18"/>
        <v>464.94757194287052</v>
      </c>
    </row>
    <row r="92" spans="1:47" x14ac:dyDescent="0.3">
      <c r="A92" s="1" t="s">
        <v>174</v>
      </c>
      <c r="B92" s="1" t="s">
        <v>175</v>
      </c>
      <c r="C92" s="1" t="s">
        <v>161</v>
      </c>
      <c r="D92" s="1" t="s">
        <v>79</v>
      </c>
      <c r="E92" s="1" t="s">
        <v>58</v>
      </c>
      <c r="F92" s="1" t="s">
        <v>168</v>
      </c>
      <c r="G92" s="1" t="s">
        <v>55</v>
      </c>
      <c r="H92" s="1" t="s">
        <v>144</v>
      </c>
      <c r="I92" s="2">
        <v>214.350750355</v>
      </c>
      <c r="J92" s="2">
        <v>40.04</v>
      </c>
      <c r="K92" s="2">
        <f t="shared" si="11"/>
        <v>39.75</v>
      </c>
      <c r="L92" s="2">
        <f t="shared" si="12"/>
        <v>0</v>
      </c>
      <c r="R92" s="7">
        <v>39.75</v>
      </c>
      <c r="S92" s="5">
        <v>53632.6875</v>
      </c>
      <c r="AL92" s="5" t="str">
        <f t="shared" si="13"/>
        <v/>
      </c>
      <c r="AN92" s="5" t="str">
        <f t="shared" si="14"/>
        <v/>
      </c>
      <c r="AP92" s="5" t="str">
        <f t="shared" si="15"/>
        <v/>
      </c>
      <c r="AS92" s="5">
        <f t="shared" si="17"/>
        <v>53632.6875</v>
      </c>
      <c r="AT92" s="11">
        <f t="shared" si="16"/>
        <v>0.73197615686677098</v>
      </c>
      <c r="AU92" s="5">
        <f t="shared" si="18"/>
        <v>731.97615686677091</v>
      </c>
    </row>
    <row r="93" spans="1:47" x14ac:dyDescent="0.3">
      <c r="A93" s="1" t="s">
        <v>174</v>
      </c>
      <c r="B93" s="1" t="s">
        <v>175</v>
      </c>
      <c r="C93" s="1" t="s">
        <v>161</v>
      </c>
      <c r="D93" s="1" t="s">
        <v>79</v>
      </c>
      <c r="E93" s="1" t="s">
        <v>70</v>
      </c>
      <c r="F93" s="1" t="s">
        <v>168</v>
      </c>
      <c r="G93" s="1" t="s">
        <v>55</v>
      </c>
      <c r="H93" s="1" t="s">
        <v>144</v>
      </c>
      <c r="I93" s="2">
        <v>214.350750355</v>
      </c>
      <c r="J93" s="2">
        <v>30.37</v>
      </c>
      <c r="K93" s="2">
        <f t="shared" si="11"/>
        <v>30.37</v>
      </c>
      <c r="L93" s="2">
        <f t="shared" si="12"/>
        <v>0</v>
      </c>
      <c r="R93" s="7">
        <v>27.28</v>
      </c>
      <c r="S93" s="5">
        <v>36807.54</v>
      </c>
      <c r="T93" s="8">
        <v>3.09</v>
      </c>
      <c r="U93" s="5">
        <v>1250.7547500000001</v>
      </c>
      <c r="AL93" s="5" t="str">
        <f t="shared" si="13"/>
        <v/>
      </c>
      <c r="AN93" s="5" t="str">
        <f t="shared" si="14"/>
        <v/>
      </c>
      <c r="AP93" s="5" t="str">
        <f t="shared" si="15"/>
        <v/>
      </c>
      <c r="AS93" s="5">
        <f t="shared" si="17"/>
        <v>38058.294750000001</v>
      </c>
      <c r="AT93" s="11">
        <f t="shared" si="16"/>
        <v>0.51941764671046575</v>
      </c>
      <c r="AU93" s="5">
        <f t="shared" si="18"/>
        <v>519.41764671046576</v>
      </c>
    </row>
    <row r="94" spans="1:47" x14ac:dyDescent="0.3">
      <c r="A94" s="1" t="s">
        <v>174</v>
      </c>
      <c r="B94" s="1" t="s">
        <v>175</v>
      </c>
      <c r="C94" s="1" t="s">
        <v>161</v>
      </c>
      <c r="D94" s="1" t="s">
        <v>79</v>
      </c>
      <c r="E94" s="1" t="s">
        <v>74</v>
      </c>
      <c r="F94" s="1" t="s">
        <v>168</v>
      </c>
      <c r="G94" s="1" t="s">
        <v>55</v>
      </c>
      <c r="H94" s="1" t="s">
        <v>144</v>
      </c>
      <c r="I94" s="2">
        <v>214.350750355</v>
      </c>
      <c r="J94" s="2">
        <v>30.38</v>
      </c>
      <c r="K94" s="2">
        <f t="shared" si="11"/>
        <v>30.380000000000003</v>
      </c>
      <c r="L94" s="2">
        <f t="shared" si="12"/>
        <v>0</v>
      </c>
      <c r="R94" s="7">
        <v>21.82</v>
      </c>
      <c r="S94" s="5">
        <v>29440.634999999998</v>
      </c>
      <c r="T94" s="8">
        <v>8.56</v>
      </c>
      <c r="U94" s="5">
        <v>3464.8740000000012</v>
      </c>
      <c r="AL94" s="5" t="str">
        <f t="shared" si="13"/>
        <v/>
      </c>
      <c r="AN94" s="5" t="str">
        <f t="shared" si="14"/>
        <v/>
      </c>
      <c r="AP94" s="5" t="str">
        <f t="shared" si="15"/>
        <v/>
      </c>
      <c r="AS94" s="5">
        <f t="shared" si="17"/>
        <v>32905.508999999998</v>
      </c>
      <c r="AT94" s="11">
        <f t="shared" si="16"/>
        <v>0.44909269216771852</v>
      </c>
      <c r="AU94" s="5">
        <f t="shared" si="18"/>
        <v>449.0926921677185</v>
      </c>
    </row>
    <row r="95" spans="1:47" x14ac:dyDescent="0.3">
      <c r="A95" s="1" t="s">
        <v>176</v>
      </c>
      <c r="B95" s="1" t="s">
        <v>177</v>
      </c>
      <c r="C95" s="1" t="s">
        <v>178</v>
      </c>
      <c r="D95" s="1" t="s">
        <v>179</v>
      </c>
      <c r="E95" s="1" t="s">
        <v>75</v>
      </c>
      <c r="F95" s="1" t="s">
        <v>180</v>
      </c>
      <c r="G95" s="1" t="s">
        <v>55</v>
      </c>
      <c r="H95" s="1" t="s">
        <v>144</v>
      </c>
      <c r="I95" s="2">
        <v>80.232451079800001</v>
      </c>
      <c r="J95" s="2">
        <v>38.200000000000003</v>
      </c>
      <c r="K95" s="2">
        <f t="shared" si="11"/>
        <v>0.3</v>
      </c>
      <c r="L95" s="2">
        <f t="shared" si="12"/>
        <v>0</v>
      </c>
      <c r="T95" s="8">
        <v>0.3</v>
      </c>
      <c r="U95" s="5">
        <v>121.4325</v>
      </c>
      <c r="AL95" s="5" t="str">
        <f t="shared" si="13"/>
        <v/>
      </c>
      <c r="AN95" s="5" t="str">
        <f t="shared" si="14"/>
        <v/>
      </c>
      <c r="AP95" s="5" t="str">
        <f t="shared" si="15"/>
        <v/>
      </c>
      <c r="AS95" s="5">
        <f t="shared" si="17"/>
        <v>121.4325</v>
      </c>
      <c r="AT95" s="11">
        <f t="shared" si="16"/>
        <v>1.657304506113444E-3</v>
      </c>
      <c r="AU95" s="5">
        <f t="shared" si="18"/>
        <v>1.6573045061134439</v>
      </c>
    </row>
    <row r="96" spans="1:47" x14ac:dyDescent="0.3">
      <c r="A96" s="1" t="s">
        <v>181</v>
      </c>
      <c r="B96" s="1" t="s">
        <v>182</v>
      </c>
      <c r="C96" s="1" t="s">
        <v>183</v>
      </c>
      <c r="D96" s="1" t="s">
        <v>120</v>
      </c>
      <c r="E96" s="1" t="s">
        <v>84</v>
      </c>
      <c r="F96" s="1" t="s">
        <v>184</v>
      </c>
      <c r="G96" s="1" t="s">
        <v>55</v>
      </c>
      <c r="H96" s="1" t="s">
        <v>144</v>
      </c>
      <c r="I96" s="2">
        <v>79.859191042899994</v>
      </c>
      <c r="J96" s="2">
        <v>38.74</v>
      </c>
      <c r="K96" s="2">
        <f t="shared" si="11"/>
        <v>0.11</v>
      </c>
      <c r="L96" s="2">
        <f t="shared" si="12"/>
        <v>0</v>
      </c>
      <c r="T96" s="8">
        <v>0.11</v>
      </c>
      <c r="U96" s="5">
        <v>44.525250000000007</v>
      </c>
      <c r="AL96" s="5" t="str">
        <f t="shared" si="13"/>
        <v/>
      </c>
      <c r="AN96" s="5" t="str">
        <f t="shared" si="14"/>
        <v/>
      </c>
      <c r="AP96" s="5" t="str">
        <f t="shared" si="15"/>
        <v/>
      </c>
      <c r="AS96" s="5">
        <f t="shared" si="17"/>
        <v>44.525250000000007</v>
      </c>
      <c r="AT96" s="11">
        <f t="shared" si="16"/>
        <v>6.0767831890826292E-4</v>
      </c>
      <c r="AU96" s="5">
        <f t="shared" si="18"/>
        <v>0.60767831890826285</v>
      </c>
    </row>
    <row r="97" spans="1:47" x14ac:dyDescent="0.3">
      <c r="A97" s="1" t="s">
        <v>185</v>
      </c>
      <c r="B97" s="1" t="s">
        <v>186</v>
      </c>
      <c r="C97" s="1" t="s">
        <v>187</v>
      </c>
      <c r="D97" s="1" t="s">
        <v>188</v>
      </c>
      <c r="E97" s="1" t="s">
        <v>86</v>
      </c>
      <c r="F97" s="1" t="s">
        <v>184</v>
      </c>
      <c r="G97" s="1" t="s">
        <v>55</v>
      </c>
      <c r="H97" s="1" t="s">
        <v>144</v>
      </c>
      <c r="I97" s="2">
        <v>77.282177191000002</v>
      </c>
      <c r="J97" s="2">
        <v>36.840000000000003</v>
      </c>
      <c r="K97" s="2">
        <f t="shared" si="11"/>
        <v>5.57</v>
      </c>
      <c r="L97" s="2">
        <f t="shared" si="12"/>
        <v>0</v>
      </c>
      <c r="R97" s="7">
        <v>0.84</v>
      </c>
      <c r="S97" s="5">
        <v>1133.3699999999999</v>
      </c>
      <c r="T97" s="8">
        <v>4.7300000000000004</v>
      </c>
      <c r="U97" s="5">
        <v>1914.58575</v>
      </c>
      <c r="AL97" s="5" t="str">
        <f t="shared" si="13"/>
        <v/>
      </c>
      <c r="AN97" s="5" t="str">
        <f t="shared" si="14"/>
        <v/>
      </c>
      <c r="AP97" s="5" t="str">
        <f t="shared" si="15"/>
        <v/>
      </c>
      <c r="AS97" s="5">
        <f t="shared" si="17"/>
        <v>3047.9557500000001</v>
      </c>
      <c r="AT97" s="11">
        <f t="shared" si="16"/>
        <v>4.1598343103447441E-2</v>
      </c>
      <c r="AU97" s="5">
        <f t="shared" si="18"/>
        <v>41.598343103447441</v>
      </c>
    </row>
    <row r="98" spans="1:47" x14ac:dyDescent="0.3">
      <c r="A98" s="1" t="s">
        <v>185</v>
      </c>
      <c r="B98" s="1" t="s">
        <v>186</v>
      </c>
      <c r="C98" s="1" t="s">
        <v>187</v>
      </c>
      <c r="D98" s="1" t="s">
        <v>188</v>
      </c>
      <c r="E98" s="1" t="s">
        <v>87</v>
      </c>
      <c r="F98" s="1" t="s">
        <v>184</v>
      </c>
      <c r="G98" s="1" t="s">
        <v>55</v>
      </c>
      <c r="H98" s="1" t="s">
        <v>144</v>
      </c>
      <c r="I98" s="2">
        <v>77.282177191000002</v>
      </c>
      <c r="J98" s="2">
        <v>39.46</v>
      </c>
      <c r="K98" s="2">
        <f t="shared" si="11"/>
        <v>29.94</v>
      </c>
      <c r="L98" s="2">
        <f t="shared" si="12"/>
        <v>0</v>
      </c>
      <c r="R98" s="7">
        <v>26.57</v>
      </c>
      <c r="S98" s="5">
        <v>35849.572500000002</v>
      </c>
      <c r="T98" s="8">
        <v>3.37</v>
      </c>
      <c r="U98" s="5">
        <v>1364.09175</v>
      </c>
      <c r="AL98" s="5" t="str">
        <f t="shared" si="13"/>
        <v/>
      </c>
      <c r="AN98" s="5" t="str">
        <f t="shared" si="14"/>
        <v/>
      </c>
      <c r="AP98" s="5" t="str">
        <f t="shared" si="15"/>
        <v/>
      </c>
      <c r="AS98" s="5">
        <f t="shared" si="17"/>
        <v>37213.664250000002</v>
      </c>
      <c r="AT98" s="11">
        <f t="shared" si="16"/>
        <v>0.50789017314572105</v>
      </c>
      <c r="AU98" s="5">
        <f t="shared" si="18"/>
        <v>507.89017314572101</v>
      </c>
    </row>
    <row r="99" spans="1:47" x14ac:dyDescent="0.3">
      <c r="A99" s="1" t="s">
        <v>189</v>
      </c>
      <c r="B99" s="1" t="s">
        <v>177</v>
      </c>
      <c r="C99" s="1" t="s">
        <v>178</v>
      </c>
      <c r="D99" s="1" t="s">
        <v>179</v>
      </c>
      <c r="E99" s="1" t="s">
        <v>131</v>
      </c>
      <c r="F99" s="1" t="s">
        <v>184</v>
      </c>
      <c r="G99" s="1" t="s">
        <v>55</v>
      </c>
      <c r="H99" s="1" t="s">
        <v>144</v>
      </c>
      <c r="I99" s="2">
        <v>78.896601178699996</v>
      </c>
      <c r="J99" s="2">
        <v>37.47</v>
      </c>
      <c r="K99" s="2">
        <f t="shared" si="11"/>
        <v>35.32</v>
      </c>
      <c r="L99" s="2">
        <f t="shared" si="12"/>
        <v>0</v>
      </c>
      <c r="R99" s="7">
        <v>19.440000000000001</v>
      </c>
      <c r="S99" s="5">
        <v>26229.42</v>
      </c>
      <c r="T99" s="8">
        <v>14.94</v>
      </c>
      <c r="U99" s="5">
        <v>6047.3385000000007</v>
      </c>
      <c r="AB99" s="10">
        <v>0.94</v>
      </c>
      <c r="AC99" s="5">
        <v>136.97915</v>
      </c>
      <c r="AL99" s="5" t="str">
        <f t="shared" si="13"/>
        <v/>
      </c>
      <c r="AN99" s="5" t="str">
        <f t="shared" si="14"/>
        <v/>
      </c>
      <c r="AP99" s="5" t="str">
        <f t="shared" si="15"/>
        <v/>
      </c>
      <c r="AS99" s="5">
        <f t="shared" si="17"/>
        <v>32413.737649999999</v>
      </c>
      <c r="AT99" s="11">
        <f t="shared" si="16"/>
        <v>0.44238102210959984</v>
      </c>
      <c r="AU99" s="5">
        <f t="shared" si="18"/>
        <v>442.38102210959983</v>
      </c>
    </row>
    <row r="100" spans="1:47" x14ac:dyDescent="0.3">
      <c r="A100" s="1" t="s">
        <v>189</v>
      </c>
      <c r="B100" s="1" t="s">
        <v>177</v>
      </c>
      <c r="C100" s="1" t="s">
        <v>178</v>
      </c>
      <c r="D100" s="1" t="s">
        <v>179</v>
      </c>
      <c r="E100" s="1" t="s">
        <v>104</v>
      </c>
      <c r="F100" s="1" t="s">
        <v>184</v>
      </c>
      <c r="G100" s="1" t="s">
        <v>55</v>
      </c>
      <c r="H100" s="1" t="s">
        <v>144</v>
      </c>
      <c r="I100" s="2">
        <v>78.896601178699996</v>
      </c>
      <c r="J100" s="2">
        <v>38.29</v>
      </c>
      <c r="K100" s="2">
        <f t="shared" si="11"/>
        <v>18.8</v>
      </c>
      <c r="L100" s="2">
        <f t="shared" si="12"/>
        <v>0</v>
      </c>
      <c r="R100" s="7">
        <v>7.4</v>
      </c>
      <c r="S100" s="5">
        <v>9984.4500000000007</v>
      </c>
      <c r="T100" s="8">
        <v>11.4</v>
      </c>
      <c r="U100" s="5">
        <v>4614.4350000000004</v>
      </c>
      <c r="AL100" s="5" t="str">
        <f t="shared" si="13"/>
        <v/>
      </c>
      <c r="AN100" s="5" t="str">
        <f t="shared" si="14"/>
        <v/>
      </c>
      <c r="AP100" s="5" t="str">
        <f t="shared" si="15"/>
        <v/>
      </c>
      <c r="AS100" s="5">
        <f t="shared" si="17"/>
        <v>14598.885000000002</v>
      </c>
      <c r="AT100" s="11">
        <f t="shared" si="16"/>
        <v>0.19924483062386072</v>
      </c>
      <c r="AU100" s="5">
        <f t="shared" si="18"/>
        <v>199.24483062386074</v>
      </c>
    </row>
    <row r="101" spans="1:47" x14ac:dyDescent="0.3">
      <c r="A101" s="1" t="s">
        <v>190</v>
      </c>
      <c r="B101" s="1" t="s">
        <v>160</v>
      </c>
      <c r="C101" s="1" t="s">
        <v>161</v>
      </c>
      <c r="D101" s="1" t="s">
        <v>79</v>
      </c>
      <c r="E101" s="1" t="s">
        <v>63</v>
      </c>
      <c r="F101" s="1" t="s">
        <v>184</v>
      </c>
      <c r="G101" s="1" t="s">
        <v>55</v>
      </c>
      <c r="H101" s="1" t="s">
        <v>144</v>
      </c>
      <c r="I101" s="2">
        <v>79.174750646899994</v>
      </c>
      <c r="J101" s="2">
        <v>39.520000000000003</v>
      </c>
      <c r="K101" s="2">
        <f t="shared" si="11"/>
        <v>39.519999999999996</v>
      </c>
      <c r="L101" s="2">
        <f t="shared" si="12"/>
        <v>0</v>
      </c>
      <c r="P101" s="6">
        <v>0.17</v>
      </c>
      <c r="Q101" s="5">
        <v>481.80124999999998</v>
      </c>
      <c r="R101" s="7">
        <v>38.869999999999997</v>
      </c>
      <c r="S101" s="5">
        <v>52445.347500000003</v>
      </c>
      <c r="T101" s="8">
        <v>0.48</v>
      </c>
      <c r="U101" s="5">
        <v>194.292</v>
      </c>
      <c r="AL101" s="5" t="str">
        <f t="shared" si="13"/>
        <v/>
      </c>
      <c r="AN101" s="5" t="str">
        <f t="shared" si="14"/>
        <v/>
      </c>
      <c r="AP101" s="5" t="str">
        <f t="shared" si="15"/>
        <v/>
      </c>
      <c r="AS101" s="5">
        <f t="shared" si="17"/>
        <v>53121.440750000002</v>
      </c>
      <c r="AT101" s="11">
        <f t="shared" si="16"/>
        <v>0.72499868755245367</v>
      </c>
      <c r="AU101" s="5">
        <f t="shared" si="18"/>
        <v>724.9986875524537</v>
      </c>
    </row>
    <row r="102" spans="1:47" x14ac:dyDescent="0.3">
      <c r="A102" s="1" t="s">
        <v>190</v>
      </c>
      <c r="B102" s="1" t="s">
        <v>160</v>
      </c>
      <c r="C102" s="1" t="s">
        <v>161</v>
      </c>
      <c r="D102" s="1" t="s">
        <v>79</v>
      </c>
      <c r="E102" s="1" t="s">
        <v>65</v>
      </c>
      <c r="F102" s="1" t="s">
        <v>184</v>
      </c>
      <c r="G102" s="1" t="s">
        <v>55</v>
      </c>
      <c r="H102" s="1" t="s">
        <v>144</v>
      </c>
      <c r="I102" s="2">
        <v>79.174750646899994</v>
      </c>
      <c r="J102" s="2">
        <v>38.659999999999997</v>
      </c>
      <c r="K102" s="2">
        <f t="shared" si="11"/>
        <v>38.660000000000004</v>
      </c>
      <c r="L102" s="2">
        <f t="shared" si="12"/>
        <v>0</v>
      </c>
      <c r="R102" s="7">
        <v>30.19</v>
      </c>
      <c r="S102" s="5">
        <v>40733.857499999998</v>
      </c>
      <c r="T102" s="8">
        <v>8.4700000000000006</v>
      </c>
      <c r="U102" s="5">
        <v>3428.44425</v>
      </c>
      <c r="AL102" s="5" t="str">
        <f t="shared" si="13"/>
        <v/>
      </c>
      <c r="AN102" s="5" t="str">
        <f t="shared" si="14"/>
        <v/>
      </c>
      <c r="AP102" s="5" t="str">
        <f t="shared" si="15"/>
        <v/>
      </c>
      <c r="AS102" s="5">
        <f t="shared" si="17"/>
        <v>44162.301749999999</v>
      </c>
      <c r="AT102" s="11">
        <f t="shared" si="16"/>
        <v>0.60272481988443483</v>
      </c>
      <c r="AU102" s="5">
        <f t="shared" si="18"/>
        <v>602.72481988443474</v>
      </c>
    </row>
    <row r="103" spans="1:47" x14ac:dyDescent="0.3">
      <c r="A103" s="1" t="s">
        <v>191</v>
      </c>
      <c r="B103" s="1" t="s">
        <v>192</v>
      </c>
      <c r="C103" s="1" t="s">
        <v>193</v>
      </c>
      <c r="D103" s="1" t="s">
        <v>79</v>
      </c>
      <c r="E103" s="1" t="s">
        <v>69</v>
      </c>
      <c r="F103" s="1" t="s">
        <v>184</v>
      </c>
      <c r="G103" s="1" t="s">
        <v>55</v>
      </c>
      <c r="H103" s="1" t="s">
        <v>144</v>
      </c>
      <c r="I103" s="2">
        <v>80.454616172499996</v>
      </c>
      <c r="J103" s="2">
        <v>39.18</v>
      </c>
      <c r="K103" s="2">
        <f t="shared" si="11"/>
        <v>38.99</v>
      </c>
      <c r="L103" s="2">
        <f t="shared" si="12"/>
        <v>0.09</v>
      </c>
      <c r="P103" s="6">
        <v>25.75</v>
      </c>
      <c r="Q103" s="5">
        <v>72978.71875</v>
      </c>
      <c r="R103" s="7">
        <v>11.57</v>
      </c>
      <c r="S103" s="5">
        <v>15610.8225</v>
      </c>
      <c r="T103" s="8">
        <v>1.67</v>
      </c>
      <c r="U103" s="5">
        <v>675.97424999999998</v>
      </c>
      <c r="AL103" s="5" t="str">
        <f t="shared" si="13"/>
        <v/>
      </c>
      <c r="AM103" s="3">
        <v>0.05</v>
      </c>
      <c r="AN103" s="5">
        <f t="shared" si="14"/>
        <v>354.05</v>
      </c>
      <c r="AP103" s="5" t="str">
        <f t="shared" si="15"/>
        <v/>
      </c>
      <c r="AQ103" s="2">
        <v>0.04</v>
      </c>
      <c r="AS103" s="5">
        <f t="shared" si="17"/>
        <v>89265.515499999994</v>
      </c>
      <c r="AT103" s="11">
        <f t="shared" si="16"/>
        <v>1.2182911582870275</v>
      </c>
      <c r="AU103" s="5">
        <f t="shared" si="18"/>
        <v>1218.2911582870277</v>
      </c>
    </row>
    <row r="104" spans="1:47" x14ac:dyDescent="0.3">
      <c r="A104" s="1" t="s">
        <v>191</v>
      </c>
      <c r="B104" s="1" t="s">
        <v>192</v>
      </c>
      <c r="C104" s="1" t="s">
        <v>193</v>
      </c>
      <c r="D104" s="1" t="s">
        <v>79</v>
      </c>
      <c r="E104" s="1" t="s">
        <v>70</v>
      </c>
      <c r="F104" s="1" t="s">
        <v>184</v>
      </c>
      <c r="G104" s="1" t="s">
        <v>55</v>
      </c>
      <c r="H104" s="1" t="s">
        <v>144</v>
      </c>
      <c r="I104" s="2">
        <v>80.454616172499996</v>
      </c>
      <c r="J104" s="2">
        <v>40.28</v>
      </c>
      <c r="K104" s="2">
        <f t="shared" si="11"/>
        <v>40</v>
      </c>
      <c r="L104" s="2">
        <f t="shared" si="12"/>
        <v>0</v>
      </c>
      <c r="P104" s="6">
        <v>3.5</v>
      </c>
      <c r="Q104" s="5">
        <v>9919.4375</v>
      </c>
      <c r="R104" s="7">
        <v>36.5</v>
      </c>
      <c r="S104" s="5">
        <v>49247.625</v>
      </c>
      <c r="AL104" s="5" t="str">
        <f t="shared" si="13"/>
        <v/>
      </c>
      <c r="AN104" s="5" t="str">
        <f t="shared" si="14"/>
        <v/>
      </c>
      <c r="AP104" s="5" t="str">
        <f t="shared" si="15"/>
        <v/>
      </c>
      <c r="AS104" s="5">
        <f t="shared" si="17"/>
        <v>59167.0625</v>
      </c>
      <c r="AT104" s="11">
        <f t="shared" si="16"/>
        <v>0.80750902184131734</v>
      </c>
      <c r="AU104" s="5">
        <f t="shared" si="18"/>
        <v>807.50902184131735</v>
      </c>
    </row>
    <row r="105" spans="1:47" x14ac:dyDescent="0.3">
      <c r="A105" s="1" t="s">
        <v>194</v>
      </c>
      <c r="B105" s="1" t="s">
        <v>192</v>
      </c>
      <c r="C105" s="1" t="s">
        <v>193</v>
      </c>
      <c r="D105" s="1" t="s">
        <v>79</v>
      </c>
      <c r="E105" s="1" t="s">
        <v>58</v>
      </c>
      <c r="F105" s="1" t="s">
        <v>184</v>
      </c>
      <c r="G105" s="1" t="s">
        <v>55</v>
      </c>
      <c r="H105" s="1" t="s">
        <v>144</v>
      </c>
      <c r="I105" s="2">
        <v>120.908153536</v>
      </c>
      <c r="J105" s="2">
        <v>38.33</v>
      </c>
      <c r="K105" s="2">
        <f t="shared" si="11"/>
        <v>6.74</v>
      </c>
      <c r="L105" s="2">
        <f t="shared" si="12"/>
        <v>0</v>
      </c>
      <c r="R105" s="7">
        <v>4.2</v>
      </c>
      <c r="S105" s="5">
        <v>5666.85</v>
      </c>
      <c r="T105" s="8">
        <v>2.54</v>
      </c>
      <c r="U105" s="5">
        <v>1028.1285</v>
      </c>
      <c r="AL105" s="5" t="str">
        <f t="shared" si="13"/>
        <v/>
      </c>
      <c r="AN105" s="5" t="str">
        <f t="shared" si="14"/>
        <v/>
      </c>
      <c r="AP105" s="5" t="str">
        <f t="shared" si="15"/>
        <v/>
      </c>
      <c r="AS105" s="5">
        <f t="shared" si="17"/>
        <v>6694.9785000000002</v>
      </c>
      <c r="AT105" s="11">
        <f t="shared" si="16"/>
        <v>9.1372721770387869E-2</v>
      </c>
      <c r="AU105" s="5">
        <f t="shared" si="18"/>
        <v>91.372721770387869</v>
      </c>
    </row>
    <row r="106" spans="1:47" x14ac:dyDescent="0.3">
      <c r="A106" s="1" t="s">
        <v>194</v>
      </c>
      <c r="B106" s="1" t="s">
        <v>192</v>
      </c>
      <c r="C106" s="1" t="s">
        <v>193</v>
      </c>
      <c r="D106" s="1" t="s">
        <v>79</v>
      </c>
      <c r="E106" s="1" t="s">
        <v>74</v>
      </c>
      <c r="F106" s="1" t="s">
        <v>184</v>
      </c>
      <c r="G106" s="1" t="s">
        <v>55</v>
      </c>
      <c r="H106" s="1" t="s">
        <v>144</v>
      </c>
      <c r="I106" s="2">
        <v>120.908153536</v>
      </c>
      <c r="J106" s="2">
        <v>38.29</v>
      </c>
      <c r="K106" s="2">
        <f t="shared" si="11"/>
        <v>11.2</v>
      </c>
      <c r="L106" s="2">
        <f t="shared" si="12"/>
        <v>0</v>
      </c>
      <c r="P106" s="6">
        <v>0.37</v>
      </c>
      <c r="Q106" s="5">
        <v>1048.62625</v>
      </c>
      <c r="R106" s="7">
        <v>10.199999999999999</v>
      </c>
      <c r="S106" s="5">
        <v>13762.35</v>
      </c>
      <c r="T106" s="8">
        <v>0.63</v>
      </c>
      <c r="U106" s="5">
        <v>255.00825</v>
      </c>
      <c r="AL106" s="5" t="str">
        <f t="shared" si="13"/>
        <v/>
      </c>
      <c r="AN106" s="5" t="str">
        <f t="shared" si="14"/>
        <v/>
      </c>
      <c r="AP106" s="5" t="str">
        <f t="shared" si="15"/>
        <v/>
      </c>
      <c r="AS106" s="5">
        <f t="shared" si="17"/>
        <v>15065.9845</v>
      </c>
      <c r="AT106" s="11">
        <f t="shared" si="16"/>
        <v>0.20561978054380253</v>
      </c>
      <c r="AU106" s="5">
        <f t="shared" si="18"/>
        <v>205.61978054380253</v>
      </c>
    </row>
    <row r="107" spans="1:47" x14ac:dyDescent="0.3">
      <c r="A107" s="1" t="s">
        <v>194</v>
      </c>
      <c r="B107" s="1" t="s">
        <v>192</v>
      </c>
      <c r="C107" s="1" t="s">
        <v>193</v>
      </c>
      <c r="D107" s="1" t="s">
        <v>79</v>
      </c>
      <c r="E107" s="1" t="s">
        <v>75</v>
      </c>
      <c r="F107" s="1" t="s">
        <v>184</v>
      </c>
      <c r="G107" s="1" t="s">
        <v>55</v>
      </c>
      <c r="H107" s="1" t="s">
        <v>144</v>
      </c>
      <c r="I107" s="2">
        <v>120.908153536</v>
      </c>
      <c r="J107" s="2">
        <v>37.270000000000003</v>
      </c>
      <c r="K107" s="2">
        <f t="shared" si="11"/>
        <v>6.8699999999999992</v>
      </c>
      <c r="L107" s="2">
        <f t="shared" si="12"/>
        <v>0</v>
      </c>
      <c r="N107" s="4">
        <v>0.68</v>
      </c>
      <c r="O107" s="5">
        <v>2164.0149999999999</v>
      </c>
      <c r="P107" s="6">
        <v>4.2699999999999996</v>
      </c>
      <c r="Q107" s="5">
        <v>12101.713750000001</v>
      </c>
      <c r="R107" s="7">
        <v>0.01</v>
      </c>
      <c r="S107" s="5">
        <v>13.4925</v>
      </c>
      <c r="Z107" s="9">
        <v>0.15</v>
      </c>
      <c r="AA107" s="5">
        <v>24.2865</v>
      </c>
      <c r="AB107" s="10">
        <v>1.76</v>
      </c>
      <c r="AC107" s="5">
        <v>256.47160000000002</v>
      </c>
      <c r="AL107" s="5" t="str">
        <f t="shared" si="13"/>
        <v/>
      </c>
      <c r="AN107" s="5" t="str">
        <f t="shared" si="14"/>
        <v/>
      </c>
      <c r="AP107" s="5" t="str">
        <f t="shared" si="15"/>
        <v/>
      </c>
      <c r="AS107" s="5">
        <f t="shared" si="17"/>
        <v>14559.979350000001</v>
      </c>
      <c r="AT107" s="11">
        <f t="shared" si="16"/>
        <v>0.19871384831633784</v>
      </c>
      <c r="AU107" s="5">
        <f t="shared" si="18"/>
        <v>198.71384831633785</v>
      </c>
    </row>
    <row r="108" spans="1:47" x14ac:dyDescent="0.3">
      <c r="A108" s="1" t="s">
        <v>195</v>
      </c>
      <c r="B108" s="1" t="s">
        <v>196</v>
      </c>
      <c r="C108" s="1" t="s">
        <v>197</v>
      </c>
      <c r="D108" s="1" t="s">
        <v>120</v>
      </c>
      <c r="E108" s="1" t="s">
        <v>86</v>
      </c>
      <c r="F108" s="1" t="s">
        <v>184</v>
      </c>
      <c r="G108" s="1" t="s">
        <v>55</v>
      </c>
      <c r="H108" s="1" t="s">
        <v>144</v>
      </c>
      <c r="I108" s="2">
        <v>123.457386105</v>
      </c>
      <c r="J108" s="2">
        <v>2.2000000000000002</v>
      </c>
      <c r="K108" s="2">
        <f t="shared" si="11"/>
        <v>1.4</v>
      </c>
      <c r="L108" s="2">
        <f t="shared" si="12"/>
        <v>0</v>
      </c>
      <c r="T108" s="8">
        <v>1.4</v>
      </c>
      <c r="U108" s="5">
        <v>566.68500000000006</v>
      </c>
      <c r="AL108" s="5" t="str">
        <f t="shared" si="13"/>
        <v/>
      </c>
      <c r="AN108" s="5" t="str">
        <f t="shared" si="14"/>
        <v/>
      </c>
      <c r="AP108" s="5" t="str">
        <f t="shared" si="15"/>
        <v/>
      </c>
      <c r="AS108" s="5">
        <f t="shared" si="17"/>
        <v>566.68500000000006</v>
      </c>
      <c r="AT108" s="11">
        <f t="shared" si="16"/>
        <v>7.7340876951960714E-3</v>
      </c>
      <c r="AU108" s="5">
        <f t="shared" si="18"/>
        <v>7.734087695196072</v>
      </c>
    </row>
    <row r="109" spans="1:47" x14ac:dyDescent="0.3">
      <c r="A109" s="1" t="s">
        <v>195</v>
      </c>
      <c r="B109" s="1" t="s">
        <v>196</v>
      </c>
      <c r="C109" s="1" t="s">
        <v>197</v>
      </c>
      <c r="D109" s="1" t="s">
        <v>120</v>
      </c>
      <c r="E109" s="1" t="s">
        <v>87</v>
      </c>
      <c r="F109" s="1" t="s">
        <v>184</v>
      </c>
      <c r="G109" s="1" t="s">
        <v>55</v>
      </c>
      <c r="H109" s="1" t="s">
        <v>144</v>
      </c>
      <c r="I109" s="2">
        <v>123.457386105</v>
      </c>
      <c r="J109" s="2">
        <v>0.3</v>
      </c>
      <c r="K109" s="2">
        <f t="shared" si="11"/>
        <v>0.3</v>
      </c>
      <c r="L109" s="2">
        <f t="shared" si="12"/>
        <v>0</v>
      </c>
      <c r="R109" s="7">
        <v>0.25</v>
      </c>
      <c r="S109" s="5">
        <v>337.3125</v>
      </c>
      <c r="T109" s="8">
        <v>0.05</v>
      </c>
      <c r="U109" s="5">
        <v>20.23875</v>
      </c>
      <c r="AL109" s="5" t="str">
        <f t="shared" si="13"/>
        <v/>
      </c>
      <c r="AN109" s="5" t="str">
        <f t="shared" si="14"/>
        <v/>
      </c>
      <c r="AP109" s="5" t="str">
        <f t="shared" si="15"/>
        <v/>
      </c>
      <c r="AS109" s="5">
        <f t="shared" si="17"/>
        <v>357.55124999999998</v>
      </c>
      <c r="AT109" s="11">
        <f t="shared" si="16"/>
        <v>4.8798410457784732E-3</v>
      </c>
      <c r="AU109" s="5">
        <f t="shared" si="18"/>
        <v>4.8798410457784733</v>
      </c>
    </row>
    <row r="110" spans="1:47" x14ac:dyDescent="0.3">
      <c r="A110" s="1" t="s">
        <v>195</v>
      </c>
      <c r="B110" s="1" t="s">
        <v>196</v>
      </c>
      <c r="C110" s="1" t="s">
        <v>197</v>
      </c>
      <c r="D110" s="1" t="s">
        <v>120</v>
      </c>
      <c r="E110" s="1" t="s">
        <v>92</v>
      </c>
      <c r="F110" s="1" t="s">
        <v>184</v>
      </c>
      <c r="G110" s="1" t="s">
        <v>55</v>
      </c>
      <c r="H110" s="1" t="s">
        <v>144</v>
      </c>
      <c r="I110" s="2">
        <v>123.457386105</v>
      </c>
      <c r="J110" s="2">
        <v>40.36</v>
      </c>
      <c r="K110" s="2">
        <f t="shared" si="11"/>
        <v>39.699999999999996</v>
      </c>
      <c r="L110" s="2">
        <f t="shared" si="12"/>
        <v>0.3</v>
      </c>
      <c r="M110" s="3">
        <v>0.3</v>
      </c>
      <c r="R110" s="7">
        <v>35.659999999999997</v>
      </c>
      <c r="S110" s="5">
        <v>48114.254999999997</v>
      </c>
      <c r="T110" s="8">
        <v>4.04</v>
      </c>
      <c r="U110" s="5">
        <v>1635.2909999999999</v>
      </c>
      <c r="AL110" s="5" t="str">
        <f t="shared" si="13"/>
        <v/>
      </c>
      <c r="AN110" s="5" t="str">
        <f t="shared" si="14"/>
        <v/>
      </c>
      <c r="AP110" s="5" t="str">
        <f t="shared" si="15"/>
        <v/>
      </c>
      <c r="AS110" s="5">
        <f t="shared" si="17"/>
        <v>49749.545999999995</v>
      </c>
      <c r="AT110" s="11">
        <f t="shared" si="16"/>
        <v>0.67897924166016554</v>
      </c>
      <c r="AU110" s="5">
        <f t="shared" si="18"/>
        <v>678.97924166016548</v>
      </c>
    </row>
    <row r="111" spans="1:47" x14ac:dyDescent="0.3">
      <c r="A111" s="1" t="s">
        <v>195</v>
      </c>
      <c r="B111" s="1" t="s">
        <v>196</v>
      </c>
      <c r="C111" s="1" t="s">
        <v>197</v>
      </c>
      <c r="D111" s="1" t="s">
        <v>120</v>
      </c>
      <c r="E111" s="1" t="s">
        <v>53</v>
      </c>
      <c r="F111" s="1" t="s">
        <v>184</v>
      </c>
      <c r="G111" s="1" t="s">
        <v>55</v>
      </c>
      <c r="H111" s="1" t="s">
        <v>144</v>
      </c>
      <c r="I111" s="2">
        <v>123.457386105</v>
      </c>
      <c r="J111" s="2">
        <v>39.270000000000003</v>
      </c>
      <c r="K111" s="2">
        <f t="shared" si="11"/>
        <v>14.860000000000001</v>
      </c>
      <c r="L111" s="2">
        <f t="shared" si="12"/>
        <v>0</v>
      </c>
      <c r="R111" s="7">
        <v>0.05</v>
      </c>
      <c r="S111" s="5">
        <v>67.462500000000006</v>
      </c>
      <c r="T111" s="8">
        <v>14.81</v>
      </c>
      <c r="U111" s="5">
        <v>5994.7177500000007</v>
      </c>
      <c r="AL111" s="5" t="str">
        <f t="shared" si="13"/>
        <v/>
      </c>
      <c r="AN111" s="5" t="str">
        <f t="shared" si="14"/>
        <v/>
      </c>
      <c r="AP111" s="5" t="str">
        <f t="shared" si="15"/>
        <v/>
      </c>
      <c r="AS111" s="5">
        <f t="shared" si="17"/>
        <v>6062.1802500000003</v>
      </c>
      <c r="AT111" s="11">
        <f t="shared" si="16"/>
        <v>8.2736323844085594E-2</v>
      </c>
      <c r="AU111" s="5">
        <f t="shared" si="18"/>
        <v>82.736323844085589</v>
      </c>
    </row>
    <row r="112" spans="1:47" x14ac:dyDescent="0.3">
      <c r="A112" s="1" t="s">
        <v>198</v>
      </c>
      <c r="B112" s="1" t="s">
        <v>160</v>
      </c>
      <c r="C112" s="1" t="s">
        <v>161</v>
      </c>
      <c r="D112" s="1" t="s">
        <v>79</v>
      </c>
      <c r="E112" s="1" t="s">
        <v>84</v>
      </c>
      <c r="F112" s="1" t="s">
        <v>199</v>
      </c>
      <c r="G112" s="1" t="s">
        <v>55</v>
      </c>
      <c r="H112" s="1" t="s">
        <v>144</v>
      </c>
      <c r="I112" s="2">
        <v>80.446165280100004</v>
      </c>
      <c r="J112" s="2">
        <v>40.32</v>
      </c>
      <c r="K112" s="2">
        <f t="shared" si="11"/>
        <v>40</v>
      </c>
      <c r="L112" s="2">
        <f t="shared" si="12"/>
        <v>0</v>
      </c>
      <c r="P112" s="6">
        <v>0.01</v>
      </c>
      <c r="Q112" s="5">
        <v>28.341249999999999</v>
      </c>
      <c r="R112" s="7">
        <v>39.99</v>
      </c>
      <c r="S112" s="5">
        <v>53956.507500000007</v>
      </c>
      <c r="AL112" s="5" t="str">
        <f t="shared" si="13"/>
        <v/>
      </c>
      <c r="AN112" s="5" t="str">
        <f t="shared" si="14"/>
        <v/>
      </c>
      <c r="AP112" s="5" t="str">
        <f t="shared" si="15"/>
        <v/>
      </c>
      <c r="AS112" s="5">
        <f t="shared" si="17"/>
        <v>53984.848750000005</v>
      </c>
      <c r="AT112" s="11">
        <f t="shared" si="16"/>
        <v>0.73678243547013966</v>
      </c>
      <c r="AU112" s="5">
        <f t="shared" si="18"/>
        <v>736.78243547013972</v>
      </c>
    </row>
    <row r="113" spans="1:47" x14ac:dyDescent="0.3">
      <c r="A113" s="1" t="s">
        <v>198</v>
      </c>
      <c r="B113" s="1" t="s">
        <v>160</v>
      </c>
      <c r="C113" s="1" t="s">
        <v>161</v>
      </c>
      <c r="D113" s="1" t="s">
        <v>79</v>
      </c>
      <c r="E113" s="1" t="s">
        <v>85</v>
      </c>
      <c r="F113" s="1" t="s">
        <v>199</v>
      </c>
      <c r="G113" s="1" t="s">
        <v>55</v>
      </c>
      <c r="H113" s="1" t="s">
        <v>144</v>
      </c>
      <c r="I113" s="2">
        <v>80.446165280100004</v>
      </c>
      <c r="J113" s="2">
        <v>39.15</v>
      </c>
      <c r="K113" s="2">
        <f t="shared" si="11"/>
        <v>39.15</v>
      </c>
      <c r="L113" s="2">
        <f t="shared" si="12"/>
        <v>0</v>
      </c>
      <c r="R113" s="7">
        <v>35.32</v>
      </c>
      <c r="S113" s="5">
        <v>47655.51</v>
      </c>
      <c r="T113" s="8">
        <v>3.83</v>
      </c>
      <c r="U113" s="5">
        <v>1550.2882500000001</v>
      </c>
      <c r="AL113" s="5" t="str">
        <f t="shared" si="13"/>
        <v/>
      </c>
      <c r="AN113" s="5" t="str">
        <f t="shared" si="14"/>
        <v/>
      </c>
      <c r="AP113" s="5" t="str">
        <f t="shared" si="15"/>
        <v/>
      </c>
      <c r="AS113" s="5">
        <f t="shared" si="17"/>
        <v>49205.79825</v>
      </c>
      <c r="AT113" s="11">
        <f t="shared" si="16"/>
        <v>0.67155820037167979</v>
      </c>
      <c r="AU113" s="5">
        <f t="shared" si="18"/>
        <v>671.55820037167985</v>
      </c>
    </row>
    <row r="114" spans="1:47" x14ac:dyDescent="0.3">
      <c r="A114" s="1" t="s">
        <v>200</v>
      </c>
      <c r="B114" s="1" t="s">
        <v>201</v>
      </c>
      <c r="C114" s="1" t="s">
        <v>202</v>
      </c>
      <c r="D114" s="1" t="s">
        <v>79</v>
      </c>
      <c r="E114" s="1" t="s">
        <v>86</v>
      </c>
      <c r="F114" s="1" t="s">
        <v>199</v>
      </c>
      <c r="G114" s="1" t="s">
        <v>55</v>
      </c>
      <c r="H114" s="1" t="s">
        <v>144</v>
      </c>
      <c r="I114" s="2">
        <v>72.891841080500001</v>
      </c>
      <c r="J114" s="2">
        <v>32.01</v>
      </c>
      <c r="K114" s="2">
        <f t="shared" si="11"/>
        <v>32.01</v>
      </c>
      <c r="L114" s="2">
        <f t="shared" si="12"/>
        <v>0</v>
      </c>
      <c r="R114" s="7">
        <v>20.73</v>
      </c>
      <c r="S114" s="5">
        <v>27969.952499999999</v>
      </c>
      <c r="T114" s="8">
        <v>11.28</v>
      </c>
      <c r="U114" s="5">
        <v>4565.862000000001</v>
      </c>
      <c r="AL114" s="5" t="str">
        <f t="shared" si="13"/>
        <v/>
      </c>
      <c r="AN114" s="5" t="str">
        <f t="shared" si="14"/>
        <v/>
      </c>
      <c r="AP114" s="5" t="str">
        <f t="shared" si="15"/>
        <v/>
      </c>
      <c r="AS114" s="5">
        <f t="shared" si="17"/>
        <v>32535.8145</v>
      </c>
      <c r="AT114" s="11">
        <f t="shared" si="16"/>
        <v>0.44404712067132879</v>
      </c>
      <c r="AU114" s="5">
        <f t="shared" si="18"/>
        <v>444.04712067132874</v>
      </c>
    </row>
    <row r="115" spans="1:47" x14ac:dyDescent="0.3">
      <c r="A115" s="1" t="s">
        <v>200</v>
      </c>
      <c r="B115" s="1" t="s">
        <v>201</v>
      </c>
      <c r="C115" s="1" t="s">
        <v>202</v>
      </c>
      <c r="D115" s="1" t="s">
        <v>79</v>
      </c>
      <c r="E115" s="1" t="s">
        <v>87</v>
      </c>
      <c r="F115" s="1" t="s">
        <v>199</v>
      </c>
      <c r="G115" s="1" t="s">
        <v>55</v>
      </c>
      <c r="H115" s="1" t="s">
        <v>144</v>
      </c>
      <c r="I115" s="2">
        <v>72.891841080500001</v>
      </c>
      <c r="J115" s="2">
        <v>40.29</v>
      </c>
      <c r="K115" s="2">
        <f t="shared" si="11"/>
        <v>40</v>
      </c>
      <c r="L115" s="2">
        <f t="shared" si="12"/>
        <v>0</v>
      </c>
      <c r="P115" s="6">
        <v>18.41</v>
      </c>
      <c r="Q115" s="5">
        <v>52176.241249999999</v>
      </c>
      <c r="R115" s="7">
        <v>21.59</v>
      </c>
      <c r="S115" s="5">
        <v>29130.307499999999</v>
      </c>
      <c r="AL115" s="5" t="str">
        <f t="shared" si="13"/>
        <v/>
      </c>
      <c r="AN115" s="5" t="str">
        <f t="shared" si="14"/>
        <v/>
      </c>
      <c r="AP115" s="5" t="str">
        <f t="shared" si="15"/>
        <v/>
      </c>
      <c r="AS115" s="5">
        <f t="shared" si="17"/>
        <v>81306.548750000002</v>
      </c>
      <c r="AT115" s="11">
        <f t="shared" si="16"/>
        <v>1.1096675899772086</v>
      </c>
      <c r="AU115" s="5">
        <f t="shared" si="18"/>
        <v>1109.6675899772085</v>
      </c>
    </row>
    <row r="116" spans="1:47" x14ac:dyDescent="0.3">
      <c r="A116" s="1" t="s">
        <v>203</v>
      </c>
      <c r="B116" s="1" t="s">
        <v>204</v>
      </c>
      <c r="C116" s="1" t="s">
        <v>205</v>
      </c>
      <c r="D116" s="1" t="s">
        <v>79</v>
      </c>
      <c r="E116" s="1" t="s">
        <v>86</v>
      </c>
      <c r="F116" s="1" t="s">
        <v>199</v>
      </c>
      <c r="G116" s="1" t="s">
        <v>55</v>
      </c>
      <c r="H116" s="1" t="s">
        <v>144</v>
      </c>
      <c r="I116" s="2">
        <v>7.5006562710800004</v>
      </c>
      <c r="J116" s="2">
        <v>7.09</v>
      </c>
      <c r="K116" s="2">
        <f t="shared" si="11"/>
        <v>7.09</v>
      </c>
      <c r="L116" s="2">
        <f t="shared" si="12"/>
        <v>0</v>
      </c>
      <c r="Z116" s="9">
        <v>3.02</v>
      </c>
      <c r="AA116" s="5">
        <v>488.96820000000002</v>
      </c>
      <c r="AB116" s="10">
        <v>4.07</v>
      </c>
      <c r="AC116" s="5">
        <v>593.09057500000006</v>
      </c>
      <c r="AL116" s="5" t="str">
        <f t="shared" si="13"/>
        <v/>
      </c>
      <c r="AN116" s="5" t="str">
        <f t="shared" si="14"/>
        <v/>
      </c>
      <c r="AP116" s="5" t="str">
        <f t="shared" si="15"/>
        <v/>
      </c>
      <c r="AS116" s="5">
        <f t="shared" si="17"/>
        <v>1082.058775</v>
      </c>
      <c r="AT116" s="11">
        <f t="shared" si="16"/>
        <v>1.4767882434167896E-2</v>
      </c>
      <c r="AU116" s="5">
        <f t="shared" si="18"/>
        <v>14.767882434167895</v>
      </c>
    </row>
    <row r="117" spans="1:47" x14ac:dyDescent="0.3">
      <c r="A117" s="1" t="s">
        <v>206</v>
      </c>
      <c r="B117" s="1" t="s">
        <v>175</v>
      </c>
      <c r="C117" s="1" t="s">
        <v>161</v>
      </c>
      <c r="D117" s="1" t="s">
        <v>79</v>
      </c>
      <c r="E117" s="1" t="s">
        <v>104</v>
      </c>
      <c r="F117" s="1" t="s">
        <v>199</v>
      </c>
      <c r="G117" s="1" t="s">
        <v>55</v>
      </c>
      <c r="H117" s="1" t="s">
        <v>144</v>
      </c>
      <c r="I117" s="2">
        <v>80.764389679299995</v>
      </c>
      <c r="J117" s="2">
        <v>40.380000000000003</v>
      </c>
      <c r="K117" s="2">
        <f t="shared" si="11"/>
        <v>40</v>
      </c>
      <c r="L117" s="2">
        <f t="shared" si="12"/>
        <v>0</v>
      </c>
      <c r="P117" s="6">
        <v>3.2</v>
      </c>
      <c r="Q117" s="5">
        <v>9069.2000000000007</v>
      </c>
      <c r="R117" s="7">
        <v>21.18</v>
      </c>
      <c r="S117" s="5">
        <v>24116.880000000001</v>
      </c>
      <c r="T117" s="8">
        <v>15.62</v>
      </c>
      <c r="U117" s="5">
        <v>5397.3855000000003</v>
      </c>
      <c r="AL117" s="5" t="str">
        <f t="shared" si="13"/>
        <v/>
      </c>
      <c r="AN117" s="5" t="str">
        <f t="shared" si="14"/>
        <v/>
      </c>
      <c r="AP117" s="5" t="str">
        <f t="shared" si="15"/>
        <v/>
      </c>
      <c r="AS117" s="5">
        <f t="shared" si="17"/>
        <v>38583.465500000006</v>
      </c>
      <c r="AT117" s="11">
        <f t="shared" si="16"/>
        <v>0.52658515005968431</v>
      </c>
      <c r="AU117" s="5">
        <f t="shared" si="18"/>
        <v>526.58515005968434</v>
      </c>
    </row>
    <row r="118" spans="1:47" x14ac:dyDescent="0.3">
      <c r="A118" s="1" t="s">
        <v>206</v>
      </c>
      <c r="B118" s="1" t="s">
        <v>175</v>
      </c>
      <c r="C118" s="1" t="s">
        <v>161</v>
      </c>
      <c r="D118" s="1" t="s">
        <v>79</v>
      </c>
      <c r="E118" s="1" t="s">
        <v>63</v>
      </c>
      <c r="F118" s="1" t="s">
        <v>199</v>
      </c>
      <c r="G118" s="1" t="s">
        <v>55</v>
      </c>
      <c r="H118" s="1" t="s">
        <v>144</v>
      </c>
      <c r="I118" s="2">
        <v>80.764389679299995</v>
      </c>
      <c r="J118" s="2">
        <v>40.39</v>
      </c>
      <c r="K118" s="2">
        <f t="shared" si="11"/>
        <v>39.74</v>
      </c>
      <c r="L118" s="2">
        <f t="shared" si="12"/>
        <v>0.25</v>
      </c>
      <c r="N118" s="4">
        <v>5.81</v>
      </c>
      <c r="O118" s="5">
        <v>18489.598750000001</v>
      </c>
      <c r="P118" s="6">
        <v>21.92</v>
      </c>
      <c r="Q118" s="5">
        <v>58990.287500000013</v>
      </c>
      <c r="R118" s="7">
        <v>12.01</v>
      </c>
      <c r="S118" s="5">
        <v>12781.252500000001</v>
      </c>
      <c r="AL118" s="5" t="str">
        <f t="shared" si="13"/>
        <v/>
      </c>
      <c r="AM118" s="3">
        <v>0.17</v>
      </c>
      <c r="AN118" s="5">
        <f t="shared" si="14"/>
        <v>1203.77</v>
      </c>
      <c r="AP118" s="5" t="str">
        <f t="shared" si="15"/>
        <v/>
      </c>
      <c r="AQ118" s="2">
        <v>0.08</v>
      </c>
      <c r="AS118" s="5">
        <f t="shared" si="17"/>
        <v>90261.138750000013</v>
      </c>
      <c r="AT118" s="11">
        <f t="shared" si="16"/>
        <v>1.2318793731275055</v>
      </c>
      <c r="AU118" s="5">
        <f t="shared" si="18"/>
        <v>1231.8793731275057</v>
      </c>
    </row>
    <row r="119" spans="1:47" x14ac:dyDescent="0.3">
      <c r="A119" s="1" t="s">
        <v>207</v>
      </c>
      <c r="B119" s="1" t="s">
        <v>208</v>
      </c>
      <c r="C119" s="1" t="s">
        <v>209</v>
      </c>
      <c r="D119" s="1" t="s">
        <v>279</v>
      </c>
      <c r="E119" s="1" t="s">
        <v>70</v>
      </c>
      <c r="F119" s="1" t="s">
        <v>199</v>
      </c>
      <c r="G119" s="1" t="s">
        <v>55</v>
      </c>
      <c r="H119" s="1" t="s">
        <v>144</v>
      </c>
      <c r="I119" s="2">
        <v>81.064201027400003</v>
      </c>
      <c r="J119" s="2">
        <v>40.56</v>
      </c>
      <c r="K119" s="2">
        <f t="shared" si="11"/>
        <v>37.869999999999997</v>
      </c>
      <c r="L119" s="2">
        <f t="shared" si="12"/>
        <v>2.12</v>
      </c>
      <c r="N119" s="4">
        <v>5.49</v>
      </c>
      <c r="O119" s="5">
        <v>17471.23875</v>
      </c>
      <c r="P119" s="6">
        <v>24.59</v>
      </c>
      <c r="Q119" s="5">
        <v>69691.133749999994</v>
      </c>
      <c r="R119" s="7">
        <v>7.7900000000000009</v>
      </c>
      <c r="S119" s="5">
        <v>10406.5725</v>
      </c>
      <c r="AL119" s="5" t="str">
        <f t="shared" si="13"/>
        <v/>
      </c>
      <c r="AM119" s="3">
        <v>0.76</v>
      </c>
      <c r="AN119" s="5">
        <f t="shared" si="14"/>
        <v>5381.56</v>
      </c>
      <c r="AP119" s="5" t="str">
        <f t="shared" si="15"/>
        <v/>
      </c>
      <c r="AQ119" s="2">
        <v>1.36</v>
      </c>
      <c r="AS119" s="5">
        <f t="shared" si="17"/>
        <v>97568.944999999992</v>
      </c>
      <c r="AT119" s="11">
        <f t="shared" si="16"/>
        <v>1.3316159364686946</v>
      </c>
      <c r="AU119" s="5">
        <f t="shared" si="18"/>
        <v>1331.6159364686946</v>
      </c>
    </row>
    <row r="120" spans="1:47" x14ac:dyDescent="0.3">
      <c r="A120" s="1" t="s">
        <v>207</v>
      </c>
      <c r="B120" s="1" t="s">
        <v>208</v>
      </c>
      <c r="C120" s="1" t="s">
        <v>209</v>
      </c>
      <c r="D120" s="1" t="s">
        <v>279</v>
      </c>
      <c r="E120" s="1" t="s">
        <v>74</v>
      </c>
      <c r="F120" s="1" t="s">
        <v>199</v>
      </c>
      <c r="G120" s="1" t="s">
        <v>55</v>
      </c>
      <c r="H120" s="1" t="s">
        <v>144</v>
      </c>
      <c r="I120" s="2">
        <v>81.064201027400003</v>
      </c>
      <c r="J120" s="2">
        <v>38.520000000000003</v>
      </c>
      <c r="K120" s="2">
        <f t="shared" si="11"/>
        <v>34.35</v>
      </c>
      <c r="L120" s="2">
        <f t="shared" si="12"/>
        <v>4.18</v>
      </c>
      <c r="P120" s="6">
        <v>19.79</v>
      </c>
      <c r="Q120" s="5">
        <v>56087.333749999998</v>
      </c>
      <c r="R120" s="7">
        <v>14.56</v>
      </c>
      <c r="S120" s="5">
        <v>19645.080000000002</v>
      </c>
      <c r="AL120" s="5" t="str">
        <f t="shared" si="13"/>
        <v/>
      </c>
      <c r="AM120" s="3">
        <v>1.61</v>
      </c>
      <c r="AN120" s="5">
        <f t="shared" si="14"/>
        <v>11400.41</v>
      </c>
      <c r="AP120" s="5" t="str">
        <f t="shared" si="15"/>
        <v/>
      </c>
      <c r="AQ120" s="2">
        <v>2.57</v>
      </c>
      <c r="AS120" s="5">
        <f t="shared" si="17"/>
        <v>75732.413750000007</v>
      </c>
      <c r="AT120" s="11">
        <f t="shared" si="16"/>
        <v>1.0335920825703395</v>
      </c>
      <c r="AU120" s="5">
        <f t="shared" si="18"/>
        <v>1033.5920825703395</v>
      </c>
    </row>
    <row r="121" spans="1:47" x14ac:dyDescent="0.3">
      <c r="A121" s="1" t="s">
        <v>210</v>
      </c>
      <c r="B121" s="1" t="s">
        <v>175</v>
      </c>
      <c r="C121" s="1" t="s">
        <v>161</v>
      </c>
      <c r="D121" s="1" t="s">
        <v>79</v>
      </c>
      <c r="E121" s="1" t="s">
        <v>131</v>
      </c>
      <c r="F121" s="1" t="s">
        <v>199</v>
      </c>
      <c r="G121" s="1" t="s">
        <v>55</v>
      </c>
      <c r="H121" s="1" t="s">
        <v>144</v>
      </c>
      <c r="I121" s="2">
        <v>80.572552691499993</v>
      </c>
      <c r="J121" s="2">
        <v>38.270000000000003</v>
      </c>
      <c r="K121" s="2">
        <f t="shared" si="11"/>
        <v>38.26</v>
      </c>
      <c r="L121" s="2">
        <f t="shared" si="12"/>
        <v>0</v>
      </c>
      <c r="N121" s="4">
        <v>0.38</v>
      </c>
      <c r="O121" s="5">
        <v>863.78750000000002</v>
      </c>
      <c r="P121" s="6">
        <v>24.05</v>
      </c>
      <c r="Q121" s="5">
        <v>48686.21875</v>
      </c>
      <c r="R121" s="7">
        <v>12.35</v>
      </c>
      <c r="S121" s="5">
        <v>11902.3125</v>
      </c>
      <c r="T121" s="8">
        <v>1.48</v>
      </c>
      <c r="U121" s="5">
        <v>427.90499999999997</v>
      </c>
      <c r="AL121" s="5" t="str">
        <f t="shared" si="13"/>
        <v/>
      </c>
      <c r="AN121" s="5" t="str">
        <f t="shared" si="14"/>
        <v/>
      </c>
      <c r="AP121" s="5" t="str">
        <f t="shared" si="15"/>
        <v/>
      </c>
      <c r="AS121" s="5">
        <f t="shared" si="17"/>
        <v>61880.223749999997</v>
      </c>
      <c r="AT121" s="11">
        <f t="shared" si="16"/>
        <v>0.84453810685099251</v>
      </c>
      <c r="AU121" s="5">
        <f t="shared" si="18"/>
        <v>844.53810685099256</v>
      </c>
    </row>
    <row r="122" spans="1:47" x14ac:dyDescent="0.3">
      <c r="A122" s="1" t="s">
        <v>210</v>
      </c>
      <c r="B122" s="1" t="s">
        <v>175</v>
      </c>
      <c r="C122" s="1" t="s">
        <v>161</v>
      </c>
      <c r="D122" s="1" t="s">
        <v>79</v>
      </c>
      <c r="E122" s="1" t="s">
        <v>65</v>
      </c>
      <c r="F122" s="1" t="s">
        <v>199</v>
      </c>
      <c r="G122" s="1" t="s">
        <v>55</v>
      </c>
      <c r="H122" s="1" t="s">
        <v>144</v>
      </c>
      <c r="I122" s="2">
        <v>80.572552691499993</v>
      </c>
      <c r="J122" s="2">
        <v>38.28</v>
      </c>
      <c r="K122" s="2">
        <f t="shared" si="11"/>
        <v>38.29</v>
      </c>
      <c r="L122" s="2">
        <f t="shared" si="12"/>
        <v>0</v>
      </c>
      <c r="N122" s="4">
        <v>8.06</v>
      </c>
      <c r="O122" s="5">
        <v>18321.387500000001</v>
      </c>
      <c r="P122" s="6">
        <v>22.45</v>
      </c>
      <c r="Q122" s="5">
        <v>45447.21875</v>
      </c>
      <c r="R122" s="7">
        <v>7.78</v>
      </c>
      <c r="S122" s="5">
        <v>7578.93</v>
      </c>
      <c r="AL122" s="5" t="str">
        <f t="shared" si="13"/>
        <v/>
      </c>
      <c r="AN122" s="5" t="str">
        <f t="shared" si="14"/>
        <v/>
      </c>
      <c r="AP122" s="5" t="str">
        <f t="shared" si="15"/>
        <v/>
      </c>
      <c r="AS122" s="5">
        <f t="shared" si="17"/>
        <v>71347.536250000005</v>
      </c>
      <c r="AT122" s="11">
        <f t="shared" si="16"/>
        <v>0.97374750027560408</v>
      </c>
      <c r="AU122" s="5">
        <f t="shared" si="18"/>
        <v>973.74750027560412</v>
      </c>
    </row>
    <row r="123" spans="1:47" x14ac:dyDescent="0.3">
      <c r="A123" s="1" t="s">
        <v>211</v>
      </c>
      <c r="B123" s="1" t="s">
        <v>208</v>
      </c>
      <c r="C123" s="1" t="s">
        <v>209</v>
      </c>
      <c r="D123" s="1" t="s">
        <v>279</v>
      </c>
      <c r="E123" s="1" t="s">
        <v>69</v>
      </c>
      <c r="F123" s="1" t="s">
        <v>199</v>
      </c>
      <c r="G123" s="1" t="s">
        <v>55</v>
      </c>
      <c r="H123" s="1" t="s">
        <v>144</v>
      </c>
      <c r="I123" s="2">
        <v>81.687433420000005</v>
      </c>
      <c r="J123" s="2">
        <v>38.86</v>
      </c>
      <c r="K123" s="2">
        <f t="shared" si="11"/>
        <v>38.75</v>
      </c>
      <c r="L123" s="2">
        <f t="shared" si="12"/>
        <v>0.13</v>
      </c>
      <c r="N123" s="4">
        <v>1.99</v>
      </c>
      <c r="O123" s="5">
        <v>4523.5187500000002</v>
      </c>
      <c r="P123" s="6">
        <v>20.82</v>
      </c>
      <c r="Q123" s="5">
        <v>42285.144999999997</v>
      </c>
      <c r="R123" s="7">
        <v>15.94</v>
      </c>
      <c r="S123" s="5">
        <v>16576.5</v>
      </c>
      <c r="AL123" s="5" t="str">
        <f t="shared" si="13"/>
        <v/>
      </c>
      <c r="AM123" s="3">
        <v>0.06</v>
      </c>
      <c r="AN123" s="5">
        <f t="shared" si="14"/>
        <v>424.85999999999996</v>
      </c>
      <c r="AP123" s="5" t="str">
        <f t="shared" si="15"/>
        <v/>
      </c>
      <c r="AQ123" s="2">
        <v>7.0000000000000007E-2</v>
      </c>
      <c r="AS123" s="5">
        <f t="shared" si="17"/>
        <v>63385.16375</v>
      </c>
      <c r="AT123" s="11">
        <f t="shared" si="16"/>
        <v>0.86507745046518447</v>
      </c>
      <c r="AU123" s="5">
        <f t="shared" si="18"/>
        <v>865.07745046518448</v>
      </c>
    </row>
    <row r="124" spans="1:47" x14ac:dyDescent="0.3">
      <c r="A124" s="1" t="s">
        <v>211</v>
      </c>
      <c r="B124" s="1" t="s">
        <v>208</v>
      </c>
      <c r="C124" s="1" t="s">
        <v>209</v>
      </c>
      <c r="D124" s="1" t="s">
        <v>279</v>
      </c>
      <c r="E124" s="1" t="s">
        <v>75</v>
      </c>
      <c r="F124" s="1" t="s">
        <v>199</v>
      </c>
      <c r="G124" s="1" t="s">
        <v>55</v>
      </c>
      <c r="H124" s="1" t="s">
        <v>144</v>
      </c>
      <c r="I124" s="2">
        <v>81.687433420000005</v>
      </c>
      <c r="J124" s="2">
        <v>36.9</v>
      </c>
      <c r="K124" s="2">
        <f t="shared" si="11"/>
        <v>33.92</v>
      </c>
      <c r="L124" s="2">
        <f t="shared" si="12"/>
        <v>2.98</v>
      </c>
      <c r="N124" s="4">
        <v>5.87</v>
      </c>
      <c r="O124" s="5">
        <v>15516.35125</v>
      </c>
      <c r="P124" s="6">
        <v>27.84</v>
      </c>
      <c r="Q124" s="5">
        <v>73841.102500000008</v>
      </c>
      <c r="R124" s="7">
        <v>0.21</v>
      </c>
      <c r="S124" s="5">
        <v>283.34249999999997</v>
      </c>
      <c r="AL124" s="5" t="str">
        <f t="shared" si="13"/>
        <v/>
      </c>
      <c r="AM124" s="3">
        <v>1.1599999999999999</v>
      </c>
      <c r="AN124" s="5">
        <f t="shared" si="14"/>
        <v>8213.9599999999991</v>
      </c>
      <c r="AP124" s="5" t="str">
        <f t="shared" si="15"/>
        <v/>
      </c>
      <c r="AQ124" s="2">
        <v>1.82</v>
      </c>
      <c r="AS124" s="5">
        <f t="shared" si="17"/>
        <v>89640.796250000014</v>
      </c>
      <c r="AT124" s="11">
        <f t="shared" si="16"/>
        <v>1.2234129706357204</v>
      </c>
      <c r="AU124" s="5">
        <f t="shared" si="18"/>
        <v>1223.4129706357203</v>
      </c>
    </row>
    <row r="125" spans="1:47" x14ac:dyDescent="0.3">
      <c r="A125" s="1" t="s">
        <v>212</v>
      </c>
      <c r="B125" s="1" t="s">
        <v>213</v>
      </c>
      <c r="C125" s="1" t="s">
        <v>214</v>
      </c>
      <c r="D125" s="1" t="s">
        <v>79</v>
      </c>
      <c r="E125" s="1" t="s">
        <v>92</v>
      </c>
      <c r="F125" s="1" t="s">
        <v>199</v>
      </c>
      <c r="G125" s="1" t="s">
        <v>55</v>
      </c>
      <c r="H125" s="1" t="s">
        <v>144</v>
      </c>
      <c r="I125" s="2">
        <v>80.642051089800006</v>
      </c>
      <c r="J125" s="2">
        <v>40.340000000000003</v>
      </c>
      <c r="K125" s="2">
        <f t="shared" si="11"/>
        <v>38.81</v>
      </c>
      <c r="L125" s="2">
        <f t="shared" si="12"/>
        <v>1.19</v>
      </c>
      <c r="N125" s="4">
        <v>7.78</v>
      </c>
      <c r="O125" s="5">
        <v>24758.877499999999</v>
      </c>
      <c r="P125" s="6">
        <v>27.17</v>
      </c>
      <c r="Q125" s="5">
        <v>77003.17624999999</v>
      </c>
      <c r="R125" s="7">
        <v>3.85</v>
      </c>
      <c r="S125" s="5">
        <v>5194.6125000000002</v>
      </c>
      <c r="AB125" s="10">
        <v>0.01</v>
      </c>
      <c r="AC125" s="5">
        <v>1.457225</v>
      </c>
      <c r="AL125" s="5" t="str">
        <f t="shared" si="13"/>
        <v/>
      </c>
      <c r="AM125" s="3">
        <v>0.5</v>
      </c>
      <c r="AN125" s="5">
        <f t="shared" si="14"/>
        <v>3540.5</v>
      </c>
      <c r="AP125" s="5" t="str">
        <f t="shared" si="15"/>
        <v/>
      </c>
      <c r="AQ125" s="2">
        <v>0.69</v>
      </c>
      <c r="AS125" s="5">
        <f t="shared" si="17"/>
        <v>106958.123475</v>
      </c>
      <c r="AT125" s="11">
        <f t="shared" si="16"/>
        <v>1.4597589607440811</v>
      </c>
      <c r="AU125" s="5">
        <f t="shared" si="18"/>
        <v>1459.7589607440812</v>
      </c>
    </row>
    <row r="126" spans="1:47" x14ac:dyDescent="0.3">
      <c r="A126" s="1" t="s">
        <v>212</v>
      </c>
      <c r="B126" s="1" t="s">
        <v>213</v>
      </c>
      <c r="C126" s="1" t="s">
        <v>214</v>
      </c>
      <c r="D126" s="1" t="s">
        <v>79</v>
      </c>
      <c r="E126" s="1" t="s">
        <v>53</v>
      </c>
      <c r="F126" s="1" t="s">
        <v>199</v>
      </c>
      <c r="G126" s="1" t="s">
        <v>55</v>
      </c>
      <c r="H126" s="1" t="s">
        <v>144</v>
      </c>
      <c r="I126" s="2">
        <v>80.642051089800006</v>
      </c>
      <c r="J126" s="2">
        <v>39.29</v>
      </c>
      <c r="K126" s="2">
        <f t="shared" si="11"/>
        <v>38.020000000000003</v>
      </c>
      <c r="L126" s="2">
        <f t="shared" si="12"/>
        <v>1.27</v>
      </c>
      <c r="N126" s="4">
        <v>0.69</v>
      </c>
      <c r="O126" s="5">
        <v>2195.8387499999999</v>
      </c>
      <c r="P126" s="6">
        <v>10.85</v>
      </c>
      <c r="Q126" s="5">
        <v>30750.256249999999</v>
      </c>
      <c r="R126" s="7">
        <v>23.44</v>
      </c>
      <c r="S126" s="5">
        <v>31626.42</v>
      </c>
      <c r="T126" s="8">
        <v>2.33</v>
      </c>
      <c r="U126" s="5">
        <v>943.12575000000015</v>
      </c>
      <c r="AB126" s="10">
        <v>0.71</v>
      </c>
      <c r="AC126" s="5">
        <v>103.462975</v>
      </c>
      <c r="AL126" s="5" t="str">
        <f t="shared" si="13"/>
        <v/>
      </c>
      <c r="AM126" s="3">
        <v>0.44</v>
      </c>
      <c r="AN126" s="5">
        <f t="shared" si="14"/>
        <v>3115.64</v>
      </c>
      <c r="AP126" s="5" t="str">
        <f t="shared" si="15"/>
        <v/>
      </c>
      <c r="AQ126" s="2">
        <v>0.83</v>
      </c>
      <c r="AS126" s="5">
        <f t="shared" si="17"/>
        <v>65619.103724999994</v>
      </c>
      <c r="AT126" s="11">
        <f t="shared" si="16"/>
        <v>0.89556614819400038</v>
      </c>
      <c r="AU126" s="5">
        <f t="shared" si="18"/>
        <v>895.56614819400033</v>
      </c>
    </row>
    <row r="127" spans="1:47" x14ac:dyDescent="0.3">
      <c r="A127" s="1" t="s">
        <v>215</v>
      </c>
      <c r="B127" s="1" t="s">
        <v>216</v>
      </c>
      <c r="C127" s="1" t="s">
        <v>217</v>
      </c>
      <c r="D127" s="1" t="s">
        <v>79</v>
      </c>
      <c r="E127" s="1" t="s">
        <v>57</v>
      </c>
      <c r="F127" s="1" t="s">
        <v>199</v>
      </c>
      <c r="G127" s="1" t="s">
        <v>55</v>
      </c>
      <c r="H127" s="1" t="s">
        <v>144</v>
      </c>
      <c r="I127" s="2">
        <v>3.35950859077</v>
      </c>
      <c r="J127" s="2">
        <v>3.36</v>
      </c>
      <c r="K127" s="2">
        <f t="shared" si="11"/>
        <v>3.35</v>
      </c>
      <c r="L127" s="2">
        <f t="shared" si="12"/>
        <v>0</v>
      </c>
      <c r="Z127" s="9">
        <v>1.23</v>
      </c>
      <c r="AA127" s="5">
        <v>199.14930000000001</v>
      </c>
      <c r="AB127" s="10">
        <v>2.12</v>
      </c>
      <c r="AC127" s="5">
        <v>308.93169999999998</v>
      </c>
      <c r="AL127" s="5" t="str">
        <f t="shared" si="13"/>
        <v/>
      </c>
      <c r="AN127" s="5" t="str">
        <f t="shared" si="14"/>
        <v/>
      </c>
      <c r="AP127" s="5" t="str">
        <f t="shared" si="15"/>
        <v/>
      </c>
      <c r="AS127" s="5">
        <f t="shared" si="17"/>
        <v>508.08100000000002</v>
      </c>
      <c r="AT127" s="11">
        <f t="shared" si="16"/>
        <v>6.9342633213565121E-3</v>
      </c>
      <c r="AU127" s="5">
        <f t="shared" si="18"/>
        <v>6.9342633213565117</v>
      </c>
    </row>
    <row r="128" spans="1:47" x14ac:dyDescent="0.3">
      <c r="A128" s="1" t="s">
        <v>218</v>
      </c>
      <c r="B128" s="1" t="s">
        <v>219</v>
      </c>
      <c r="C128" s="1" t="s">
        <v>187</v>
      </c>
      <c r="D128" s="1" t="s">
        <v>188</v>
      </c>
      <c r="E128" s="1" t="s">
        <v>57</v>
      </c>
      <c r="F128" s="1" t="s">
        <v>199</v>
      </c>
      <c r="G128" s="1" t="s">
        <v>55</v>
      </c>
      <c r="H128" s="1" t="s">
        <v>144</v>
      </c>
      <c r="I128" s="2">
        <v>55.3802358278</v>
      </c>
      <c r="J128" s="2">
        <v>14.18</v>
      </c>
      <c r="K128" s="2">
        <f t="shared" si="11"/>
        <v>13.52</v>
      </c>
      <c r="L128" s="2">
        <f t="shared" si="12"/>
        <v>0.64</v>
      </c>
      <c r="P128" s="6">
        <v>2.5</v>
      </c>
      <c r="Q128" s="5">
        <v>7085.3124999999991</v>
      </c>
      <c r="R128" s="7">
        <v>11</v>
      </c>
      <c r="S128" s="5">
        <v>14841.75</v>
      </c>
      <c r="AB128" s="10">
        <v>0.02</v>
      </c>
      <c r="AC128" s="5">
        <v>2.91445</v>
      </c>
      <c r="AL128" s="5" t="str">
        <f t="shared" si="13"/>
        <v/>
      </c>
      <c r="AM128" s="3">
        <v>0.22</v>
      </c>
      <c r="AN128" s="5">
        <f t="shared" si="14"/>
        <v>1557.82</v>
      </c>
      <c r="AP128" s="5" t="str">
        <f t="shared" si="15"/>
        <v/>
      </c>
      <c r="AQ128" s="2">
        <v>0.42</v>
      </c>
      <c r="AS128" s="5">
        <f t="shared" si="17"/>
        <v>21929.97695</v>
      </c>
      <c r="AT128" s="11">
        <f t="shared" si="16"/>
        <v>0.29929919599941496</v>
      </c>
      <c r="AU128" s="5">
        <f t="shared" si="18"/>
        <v>299.29919599941496</v>
      </c>
    </row>
    <row r="129" spans="1:47" x14ac:dyDescent="0.3">
      <c r="A129" s="1" t="s">
        <v>218</v>
      </c>
      <c r="B129" s="1" t="s">
        <v>219</v>
      </c>
      <c r="C129" s="1" t="s">
        <v>187</v>
      </c>
      <c r="D129" s="1" t="s">
        <v>188</v>
      </c>
      <c r="E129" s="1" t="s">
        <v>58</v>
      </c>
      <c r="F129" s="1" t="s">
        <v>199</v>
      </c>
      <c r="G129" s="1" t="s">
        <v>55</v>
      </c>
      <c r="H129" s="1" t="s">
        <v>144</v>
      </c>
      <c r="I129" s="2">
        <v>55.3802358278</v>
      </c>
      <c r="J129" s="2">
        <v>38.29</v>
      </c>
      <c r="K129" s="2">
        <f t="shared" ref="K129:K177" si="19">SUM(N129,P129,R129,T129,V129,X129,Z129,AB129,AE129,AG129,AI129)</f>
        <v>35.83</v>
      </c>
      <c r="L129" s="2">
        <f t="shared" ref="L129:L177" si="20">SUM(M129,AD129,AK129,AM129,AO129,AQ129,AR129)</f>
        <v>2.46</v>
      </c>
      <c r="N129" s="4">
        <v>0.36</v>
      </c>
      <c r="O129" s="5">
        <v>1145.655</v>
      </c>
      <c r="P129" s="6">
        <v>22.15</v>
      </c>
      <c r="Q129" s="5">
        <v>62775.868749999987</v>
      </c>
      <c r="R129" s="7">
        <v>13.32</v>
      </c>
      <c r="S129" s="5">
        <v>17972.009999999998</v>
      </c>
      <c r="AL129" s="5" t="str">
        <f t="shared" ref="AL129:AL177" si="21">IF(AK129&gt;0,AK129*$AL$1,"")</f>
        <v/>
      </c>
      <c r="AM129" s="3">
        <v>0.95</v>
      </c>
      <c r="AN129" s="5">
        <f t="shared" ref="AN129:AN177" si="22">IF(AM129&gt;0,AM129*$AN$1,"")</f>
        <v>6726.95</v>
      </c>
      <c r="AP129" s="5" t="str">
        <f t="shared" ref="AP129:AP177" si="23">IF(AO129&gt;0,AO129*$AP$1,"")</f>
        <v/>
      </c>
      <c r="AQ129" s="2">
        <v>1.51</v>
      </c>
      <c r="AS129" s="5">
        <f t="shared" si="17"/>
        <v>81893.533749999988</v>
      </c>
      <c r="AT129" s="11">
        <f t="shared" si="16"/>
        <v>1.1176787310269358</v>
      </c>
      <c r="AU129" s="5">
        <f t="shared" si="18"/>
        <v>1117.6787310269358</v>
      </c>
    </row>
    <row r="130" spans="1:47" x14ac:dyDescent="0.3">
      <c r="A130" s="1" t="s">
        <v>220</v>
      </c>
      <c r="B130" s="1" t="s">
        <v>216</v>
      </c>
      <c r="C130" s="1" t="s">
        <v>217</v>
      </c>
      <c r="D130" s="1" t="s">
        <v>79</v>
      </c>
      <c r="E130" s="1" t="s">
        <v>57</v>
      </c>
      <c r="F130" s="1" t="s">
        <v>199</v>
      </c>
      <c r="G130" s="1" t="s">
        <v>55</v>
      </c>
      <c r="H130" s="1" t="s">
        <v>144</v>
      </c>
      <c r="I130" s="2">
        <v>18.737178142400001</v>
      </c>
      <c r="J130" s="2">
        <v>16.670000000000002</v>
      </c>
      <c r="K130" s="2">
        <f t="shared" si="19"/>
        <v>13.73</v>
      </c>
      <c r="L130" s="2">
        <f t="shared" si="20"/>
        <v>2.93</v>
      </c>
      <c r="N130" s="4">
        <v>2.92</v>
      </c>
      <c r="O130" s="5">
        <v>9292.5349999999999</v>
      </c>
      <c r="P130" s="6">
        <v>9.26</v>
      </c>
      <c r="Q130" s="5">
        <v>26243.997500000001</v>
      </c>
      <c r="R130" s="7">
        <v>1.55</v>
      </c>
      <c r="S130" s="5">
        <v>2091.3375000000001</v>
      </c>
      <c r="AL130" s="5" t="str">
        <f t="shared" si="21"/>
        <v/>
      </c>
      <c r="AM130" s="3">
        <v>1.07</v>
      </c>
      <c r="AN130" s="5">
        <f t="shared" si="22"/>
        <v>7576.67</v>
      </c>
      <c r="AP130" s="5" t="str">
        <f t="shared" si="23"/>
        <v/>
      </c>
      <c r="AQ130" s="2">
        <v>1.86</v>
      </c>
      <c r="AS130" s="5">
        <f t="shared" si="17"/>
        <v>37627.870000000003</v>
      </c>
      <c r="AT130" s="11">
        <f t="shared" si="16"/>
        <v>0.51354323188974016</v>
      </c>
      <c r="AU130" s="5">
        <f t="shared" si="18"/>
        <v>513.54323188974013</v>
      </c>
    </row>
    <row r="131" spans="1:47" x14ac:dyDescent="0.3">
      <c r="A131" s="1" t="s">
        <v>221</v>
      </c>
      <c r="B131" s="1" t="s">
        <v>216</v>
      </c>
      <c r="C131" s="1" t="s">
        <v>217</v>
      </c>
      <c r="D131" s="1" t="s">
        <v>79</v>
      </c>
      <c r="E131" s="1" t="s">
        <v>57</v>
      </c>
      <c r="F131" s="1" t="s">
        <v>199</v>
      </c>
      <c r="G131" s="1" t="s">
        <v>55</v>
      </c>
      <c r="H131" s="1" t="s">
        <v>144</v>
      </c>
      <c r="I131" s="2">
        <v>3.1110588732300002</v>
      </c>
      <c r="J131" s="2">
        <v>3.05</v>
      </c>
      <c r="K131" s="2">
        <f t="shared" si="19"/>
        <v>3</v>
      </c>
      <c r="L131" s="2">
        <f t="shared" si="20"/>
        <v>0.05</v>
      </c>
      <c r="Z131" s="9">
        <v>2.41</v>
      </c>
      <c r="AA131" s="5">
        <v>390.20310000000001</v>
      </c>
      <c r="AB131" s="10">
        <v>0.59</v>
      </c>
      <c r="AC131" s="5">
        <v>85.976274999999987</v>
      </c>
      <c r="AK131" s="3">
        <v>0.02</v>
      </c>
      <c r="AL131" s="5">
        <f t="shared" si="21"/>
        <v>84.972000000000008</v>
      </c>
      <c r="AN131" s="5" t="str">
        <f t="shared" si="22"/>
        <v/>
      </c>
      <c r="AP131" s="5" t="str">
        <f t="shared" si="23"/>
        <v/>
      </c>
      <c r="AQ131" s="2">
        <v>0.03</v>
      </c>
      <c r="AS131" s="5">
        <f t="shared" si="17"/>
        <v>476.17937499999999</v>
      </c>
      <c r="AT131" s="11">
        <f t="shared" ref="AT131:AT190" si="24">(AS131/$AS$191)*100</f>
        <v>6.4988715863198345E-3</v>
      </c>
      <c r="AU131" s="5">
        <f t="shared" si="18"/>
        <v>6.4988715863198347</v>
      </c>
    </row>
    <row r="132" spans="1:47" x14ac:dyDescent="0.3">
      <c r="A132" s="1" t="s">
        <v>222</v>
      </c>
      <c r="B132" s="1" t="s">
        <v>223</v>
      </c>
      <c r="C132" s="1" t="s">
        <v>224</v>
      </c>
      <c r="D132" s="1" t="s">
        <v>225</v>
      </c>
      <c r="E132" s="1" t="s">
        <v>84</v>
      </c>
      <c r="F132" s="1" t="s">
        <v>226</v>
      </c>
      <c r="G132" s="1" t="s">
        <v>55</v>
      </c>
      <c r="H132" s="1" t="s">
        <v>144</v>
      </c>
      <c r="I132" s="2">
        <v>158.90267380500001</v>
      </c>
      <c r="J132" s="2">
        <v>38.57</v>
      </c>
      <c r="K132" s="2">
        <f t="shared" si="19"/>
        <v>38.57</v>
      </c>
      <c r="L132" s="2">
        <f t="shared" si="20"/>
        <v>0</v>
      </c>
      <c r="P132" s="6">
        <v>9.65</v>
      </c>
      <c r="Q132" s="5">
        <v>19535.21875</v>
      </c>
      <c r="R132" s="7">
        <v>28.92</v>
      </c>
      <c r="S132" s="5">
        <v>31934.82</v>
      </c>
      <c r="AL132" s="5" t="str">
        <f t="shared" si="21"/>
        <v/>
      </c>
      <c r="AN132" s="5" t="str">
        <f t="shared" si="22"/>
        <v/>
      </c>
      <c r="AP132" s="5" t="str">
        <f t="shared" si="23"/>
        <v/>
      </c>
      <c r="AS132" s="5">
        <f t="shared" si="17"/>
        <v>51470.03875</v>
      </c>
      <c r="AT132" s="11">
        <f t="shared" si="24"/>
        <v>0.70246043810519065</v>
      </c>
      <c r="AU132" s="5">
        <f t="shared" si="18"/>
        <v>702.46043810519063</v>
      </c>
    </row>
    <row r="133" spans="1:47" x14ac:dyDescent="0.3">
      <c r="A133" s="1" t="s">
        <v>222</v>
      </c>
      <c r="B133" s="1" t="s">
        <v>223</v>
      </c>
      <c r="C133" s="1" t="s">
        <v>224</v>
      </c>
      <c r="D133" s="1" t="s">
        <v>225</v>
      </c>
      <c r="E133" s="1" t="s">
        <v>85</v>
      </c>
      <c r="F133" s="1" t="s">
        <v>226</v>
      </c>
      <c r="G133" s="1" t="s">
        <v>55</v>
      </c>
      <c r="H133" s="1" t="s">
        <v>144</v>
      </c>
      <c r="I133" s="2">
        <v>158.90267380500001</v>
      </c>
      <c r="J133" s="2">
        <v>37.01</v>
      </c>
      <c r="K133" s="2">
        <f t="shared" si="19"/>
        <v>37.01</v>
      </c>
      <c r="L133" s="2">
        <f t="shared" si="20"/>
        <v>0</v>
      </c>
      <c r="R133" s="7">
        <v>22.4</v>
      </c>
      <c r="S133" s="5">
        <v>21588</v>
      </c>
      <c r="T133" s="8">
        <v>14.61</v>
      </c>
      <c r="U133" s="5">
        <v>4224.11625</v>
      </c>
      <c r="AL133" s="5" t="str">
        <f t="shared" si="21"/>
        <v/>
      </c>
      <c r="AN133" s="5" t="str">
        <f t="shared" si="22"/>
        <v/>
      </c>
      <c r="AP133" s="5" t="str">
        <f t="shared" si="23"/>
        <v/>
      </c>
      <c r="AS133" s="5">
        <f t="shared" si="17"/>
        <v>25812.116249999999</v>
      </c>
      <c r="AT133" s="11">
        <f t="shared" si="24"/>
        <v>0.35228243323203468</v>
      </c>
      <c r="AU133" s="5">
        <f t="shared" si="18"/>
        <v>352.28243323203469</v>
      </c>
    </row>
    <row r="134" spans="1:47" x14ac:dyDescent="0.3">
      <c r="A134" s="1" t="s">
        <v>222</v>
      </c>
      <c r="B134" s="1" t="s">
        <v>223</v>
      </c>
      <c r="C134" s="1" t="s">
        <v>224</v>
      </c>
      <c r="D134" s="1" t="s">
        <v>225</v>
      </c>
      <c r="E134" s="1" t="s">
        <v>86</v>
      </c>
      <c r="F134" s="1" t="s">
        <v>226</v>
      </c>
      <c r="G134" s="1" t="s">
        <v>55</v>
      </c>
      <c r="H134" s="1" t="s">
        <v>144</v>
      </c>
      <c r="I134" s="2">
        <v>158.90267380500001</v>
      </c>
      <c r="J134" s="2">
        <v>37.950000000000003</v>
      </c>
      <c r="K134" s="2">
        <f t="shared" si="19"/>
        <v>37.950000000000003</v>
      </c>
      <c r="L134" s="2">
        <f t="shared" si="20"/>
        <v>0</v>
      </c>
      <c r="P134" s="6">
        <v>0.9</v>
      </c>
      <c r="Q134" s="5">
        <v>1821.9375</v>
      </c>
      <c r="R134" s="7">
        <v>32.94</v>
      </c>
      <c r="S134" s="5">
        <v>31745.924999999999</v>
      </c>
      <c r="T134" s="8">
        <v>4.0199999999999996</v>
      </c>
      <c r="U134" s="5">
        <v>1162.2825</v>
      </c>
      <c r="AB134" s="10">
        <v>0.09</v>
      </c>
      <c r="AC134" s="5">
        <v>9.3678749999999997</v>
      </c>
      <c r="AL134" s="5" t="str">
        <f t="shared" si="21"/>
        <v/>
      </c>
      <c r="AN134" s="5" t="str">
        <f t="shared" si="22"/>
        <v/>
      </c>
      <c r="AP134" s="5" t="str">
        <f t="shared" si="23"/>
        <v/>
      </c>
      <c r="AS134" s="5">
        <f t="shared" si="17"/>
        <v>34739.512875000008</v>
      </c>
      <c r="AT134" s="11">
        <f t="shared" si="24"/>
        <v>0.47412308260081532</v>
      </c>
      <c r="AU134" s="5">
        <f t="shared" si="18"/>
        <v>474.12308260081534</v>
      </c>
    </row>
    <row r="135" spans="1:47" x14ac:dyDescent="0.3">
      <c r="A135" s="1" t="s">
        <v>222</v>
      </c>
      <c r="B135" s="1" t="s">
        <v>223</v>
      </c>
      <c r="C135" s="1" t="s">
        <v>224</v>
      </c>
      <c r="D135" s="1" t="s">
        <v>225</v>
      </c>
      <c r="E135" s="1" t="s">
        <v>87</v>
      </c>
      <c r="F135" s="1" t="s">
        <v>226</v>
      </c>
      <c r="G135" s="1" t="s">
        <v>55</v>
      </c>
      <c r="H135" s="1" t="s">
        <v>144</v>
      </c>
      <c r="I135" s="2">
        <v>158.90267380500001</v>
      </c>
      <c r="J135" s="2">
        <v>39.54</v>
      </c>
      <c r="K135" s="2">
        <f t="shared" si="19"/>
        <v>39.549999999999997</v>
      </c>
      <c r="L135" s="2">
        <f t="shared" si="20"/>
        <v>0</v>
      </c>
      <c r="P135" s="6">
        <v>10.51</v>
      </c>
      <c r="Q135" s="5">
        <v>21276.181250000001</v>
      </c>
      <c r="R135" s="7">
        <v>17.07</v>
      </c>
      <c r="S135" s="5">
        <v>16651.672500000001</v>
      </c>
      <c r="T135" s="8">
        <v>11.97</v>
      </c>
      <c r="U135" s="5">
        <v>3961.5907499999998</v>
      </c>
      <c r="AL135" s="5" t="str">
        <f t="shared" si="21"/>
        <v/>
      </c>
      <c r="AN135" s="5" t="str">
        <f t="shared" si="22"/>
        <v/>
      </c>
      <c r="AP135" s="5" t="str">
        <f t="shared" si="23"/>
        <v/>
      </c>
      <c r="AS135" s="5">
        <f t="shared" si="17"/>
        <v>41889.444500000005</v>
      </c>
      <c r="AT135" s="11">
        <f t="shared" si="24"/>
        <v>0.57170498119069468</v>
      </c>
      <c r="AU135" s="5">
        <f t="shared" si="18"/>
        <v>571.70498119069475</v>
      </c>
    </row>
    <row r="136" spans="1:47" x14ac:dyDescent="0.3">
      <c r="A136" s="1" t="s">
        <v>227</v>
      </c>
      <c r="B136" s="1" t="s">
        <v>228</v>
      </c>
      <c r="C136" s="1" t="s">
        <v>229</v>
      </c>
      <c r="D136" s="1" t="s">
        <v>79</v>
      </c>
      <c r="E136" s="1" t="s">
        <v>131</v>
      </c>
      <c r="F136" s="1" t="s">
        <v>226</v>
      </c>
      <c r="G136" s="1" t="s">
        <v>55</v>
      </c>
      <c r="H136" s="1" t="s">
        <v>144</v>
      </c>
      <c r="I136" s="2">
        <v>139.84725862799999</v>
      </c>
      <c r="J136" s="2">
        <v>29.06</v>
      </c>
      <c r="K136" s="2">
        <f t="shared" si="19"/>
        <v>29.06</v>
      </c>
      <c r="L136" s="2">
        <f t="shared" si="20"/>
        <v>0</v>
      </c>
      <c r="N136" s="4">
        <v>0.97</v>
      </c>
      <c r="O136" s="5">
        <v>3086.9037499999999</v>
      </c>
      <c r="P136" s="6">
        <v>19.690000000000001</v>
      </c>
      <c r="Q136" s="5">
        <v>55803.921250000007</v>
      </c>
      <c r="R136" s="7">
        <v>8.09</v>
      </c>
      <c r="S136" s="5">
        <v>10915.432500000001</v>
      </c>
      <c r="T136" s="8">
        <v>0.31</v>
      </c>
      <c r="U136" s="5">
        <v>125.48025</v>
      </c>
      <c r="AL136" s="5" t="str">
        <f t="shared" si="21"/>
        <v/>
      </c>
      <c r="AN136" s="5" t="str">
        <f t="shared" si="22"/>
        <v/>
      </c>
      <c r="AP136" s="5" t="str">
        <f t="shared" si="23"/>
        <v/>
      </c>
      <c r="AS136" s="5">
        <f t="shared" si="17"/>
        <v>69931.73775</v>
      </c>
      <c r="AT136" s="11">
        <f t="shared" si="24"/>
        <v>0.954424755262542</v>
      </c>
      <c r="AU136" s="5">
        <f t="shared" si="18"/>
        <v>954.42475526254202</v>
      </c>
    </row>
    <row r="137" spans="1:47" x14ac:dyDescent="0.3">
      <c r="A137" s="1" t="s">
        <v>227</v>
      </c>
      <c r="B137" s="1" t="s">
        <v>228</v>
      </c>
      <c r="C137" s="1" t="s">
        <v>229</v>
      </c>
      <c r="D137" s="1" t="s">
        <v>79</v>
      </c>
      <c r="E137" s="1" t="s">
        <v>104</v>
      </c>
      <c r="F137" s="1" t="s">
        <v>226</v>
      </c>
      <c r="G137" s="1" t="s">
        <v>55</v>
      </c>
      <c r="H137" s="1" t="s">
        <v>144</v>
      </c>
      <c r="I137" s="2">
        <v>139.84725862799999</v>
      </c>
      <c r="J137" s="2">
        <v>38.51</v>
      </c>
      <c r="K137" s="2">
        <f t="shared" si="19"/>
        <v>38.510000000000005</v>
      </c>
      <c r="L137" s="2">
        <f t="shared" si="20"/>
        <v>0</v>
      </c>
      <c r="P137" s="6">
        <v>1.6</v>
      </c>
      <c r="Q137" s="5">
        <v>4534.6000000000004</v>
      </c>
      <c r="R137" s="7">
        <v>31.96</v>
      </c>
      <c r="S137" s="5">
        <v>43122.03</v>
      </c>
      <c r="T137" s="8">
        <v>4.95</v>
      </c>
      <c r="U137" s="5">
        <v>2003.63625</v>
      </c>
      <c r="AL137" s="5" t="str">
        <f t="shared" si="21"/>
        <v/>
      </c>
      <c r="AN137" s="5" t="str">
        <f t="shared" si="22"/>
        <v/>
      </c>
      <c r="AP137" s="5" t="str">
        <f t="shared" si="23"/>
        <v/>
      </c>
      <c r="AS137" s="5">
        <f t="shared" si="17"/>
        <v>49660.266250000001</v>
      </c>
      <c r="AT137" s="11">
        <f t="shared" si="24"/>
        <v>0.67776075623015564</v>
      </c>
      <c r="AU137" s="5">
        <f t="shared" si="18"/>
        <v>677.76075623015561</v>
      </c>
    </row>
    <row r="138" spans="1:47" x14ac:dyDescent="0.3">
      <c r="A138" s="1" t="s">
        <v>227</v>
      </c>
      <c r="B138" s="1" t="s">
        <v>228</v>
      </c>
      <c r="C138" s="1" t="s">
        <v>229</v>
      </c>
      <c r="D138" s="1" t="s">
        <v>79</v>
      </c>
      <c r="E138" s="1" t="s">
        <v>63</v>
      </c>
      <c r="F138" s="1" t="s">
        <v>226</v>
      </c>
      <c r="G138" s="1" t="s">
        <v>55</v>
      </c>
      <c r="H138" s="1" t="s">
        <v>144</v>
      </c>
      <c r="I138" s="2">
        <v>139.84725862799999</v>
      </c>
      <c r="J138" s="2">
        <v>39.5</v>
      </c>
      <c r="K138" s="2">
        <f t="shared" si="19"/>
        <v>39.5</v>
      </c>
      <c r="L138" s="2">
        <f t="shared" si="20"/>
        <v>0</v>
      </c>
      <c r="R138" s="7">
        <v>23.45</v>
      </c>
      <c r="S138" s="5">
        <v>31639.912499999999</v>
      </c>
      <c r="T138" s="8">
        <v>16.05</v>
      </c>
      <c r="U138" s="5">
        <v>6496.638750000001</v>
      </c>
      <c r="AL138" s="5" t="str">
        <f t="shared" si="21"/>
        <v/>
      </c>
      <c r="AN138" s="5" t="str">
        <f t="shared" si="22"/>
        <v/>
      </c>
      <c r="AP138" s="5" t="str">
        <f t="shared" si="23"/>
        <v/>
      </c>
      <c r="AS138" s="5">
        <f t="shared" si="17"/>
        <v>38136.551249999997</v>
      </c>
      <c r="AT138" s="11">
        <f t="shared" si="24"/>
        <v>0.52048568739218315</v>
      </c>
      <c r="AU138" s="5">
        <f t="shared" si="18"/>
        <v>520.48568739218319</v>
      </c>
    </row>
    <row r="139" spans="1:47" x14ac:dyDescent="0.3">
      <c r="A139" s="1" t="s">
        <v>227</v>
      </c>
      <c r="B139" s="1" t="s">
        <v>228</v>
      </c>
      <c r="C139" s="1" t="s">
        <v>229</v>
      </c>
      <c r="D139" s="1" t="s">
        <v>79</v>
      </c>
      <c r="E139" s="1" t="s">
        <v>65</v>
      </c>
      <c r="F139" s="1" t="s">
        <v>226</v>
      </c>
      <c r="G139" s="1" t="s">
        <v>55</v>
      </c>
      <c r="H139" s="1" t="s">
        <v>144</v>
      </c>
      <c r="I139" s="2">
        <v>139.84725862799999</v>
      </c>
      <c r="J139" s="2">
        <v>29.59</v>
      </c>
      <c r="K139" s="2">
        <f t="shared" si="19"/>
        <v>29.59</v>
      </c>
      <c r="L139" s="2">
        <f t="shared" si="20"/>
        <v>0</v>
      </c>
      <c r="P139" s="6">
        <v>12.36</v>
      </c>
      <c r="Q139" s="5">
        <v>35029.785000000003</v>
      </c>
      <c r="R139" s="7">
        <v>16.850000000000001</v>
      </c>
      <c r="S139" s="5">
        <v>22734.862499999999</v>
      </c>
      <c r="T139" s="8">
        <v>0.38</v>
      </c>
      <c r="U139" s="5">
        <v>153.81450000000001</v>
      </c>
      <c r="AL139" s="5" t="str">
        <f t="shared" si="21"/>
        <v/>
      </c>
      <c r="AN139" s="5" t="str">
        <f t="shared" si="22"/>
        <v/>
      </c>
      <c r="AP139" s="5" t="str">
        <f t="shared" si="23"/>
        <v/>
      </c>
      <c r="AS139" s="5">
        <f t="shared" si="17"/>
        <v>57918.462000000007</v>
      </c>
      <c r="AT139" s="11">
        <f t="shared" si="24"/>
        <v>0.79046818652140305</v>
      </c>
      <c r="AU139" s="5">
        <f t="shared" si="18"/>
        <v>790.46818652140314</v>
      </c>
    </row>
    <row r="140" spans="1:47" x14ac:dyDescent="0.3">
      <c r="A140" s="1" t="s">
        <v>230</v>
      </c>
      <c r="B140" s="1" t="s">
        <v>231</v>
      </c>
      <c r="C140" s="1" t="s">
        <v>232</v>
      </c>
      <c r="D140" s="1" t="s">
        <v>79</v>
      </c>
      <c r="E140" s="1" t="s">
        <v>92</v>
      </c>
      <c r="F140" s="1" t="s">
        <v>226</v>
      </c>
      <c r="G140" s="1" t="s">
        <v>55</v>
      </c>
      <c r="H140" s="1" t="s">
        <v>144</v>
      </c>
      <c r="I140" s="2">
        <v>16.7850833358</v>
      </c>
      <c r="J140" s="2">
        <v>1.1299999999999999</v>
      </c>
      <c r="K140" s="2">
        <f t="shared" si="19"/>
        <v>1.05</v>
      </c>
      <c r="L140" s="2">
        <f t="shared" si="20"/>
        <v>0.09</v>
      </c>
      <c r="P140" s="6">
        <v>1.05</v>
      </c>
      <c r="Q140" s="5">
        <v>2975.8312500000002</v>
      </c>
      <c r="AL140" s="5" t="str">
        <f t="shared" si="21"/>
        <v/>
      </c>
      <c r="AM140" s="3">
        <v>0.04</v>
      </c>
      <c r="AN140" s="5">
        <f t="shared" si="22"/>
        <v>283.24</v>
      </c>
      <c r="AP140" s="5" t="str">
        <f t="shared" si="23"/>
        <v/>
      </c>
      <c r="AQ140" s="2">
        <v>0.05</v>
      </c>
      <c r="AS140" s="5">
        <f t="shared" si="17"/>
        <v>2975.8312500000002</v>
      </c>
      <c r="AT140" s="11">
        <f t="shared" si="24"/>
        <v>4.0613991641926195E-2</v>
      </c>
      <c r="AU140" s="5">
        <f t="shared" si="18"/>
        <v>40.613991641926198</v>
      </c>
    </row>
    <row r="141" spans="1:47" x14ac:dyDescent="0.3">
      <c r="A141" s="1" t="s">
        <v>230</v>
      </c>
      <c r="B141" s="1" t="s">
        <v>231</v>
      </c>
      <c r="C141" s="1" t="s">
        <v>232</v>
      </c>
      <c r="D141" s="1" t="s">
        <v>79</v>
      </c>
      <c r="E141" s="1" t="s">
        <v>58</v>
      </c>
      <c r="F141" s="1" t="s">
        <v>226</v>
      </c>
      <c r="G141" s="1" t="s">
        <v>55</v>
      </c>
      <c r="H141" s="1" t="s">
        <v>144</v>
      </c>
      <c r="I141" s="2">
        <v>16.7850833358</v>
      </c>
      <c r="J141" s="2">
        <v>14.88</v>
      </c>
      <c r="K141" s="2">
        <f t="shared" si="19"/>
        <v>13.17</v>
      </c>
      <c r="L141" s="2">
        <f t="shared" si="20"/>
        <v>1.71</v>
      </c>
      <c r="N141" s="4">
        <v>6.35</v>
      </c>
      <c r="O141" s="5">
        <v>20208.081249999999</v>
      </c>
      <c r="P141" s="6">
        <v>6.82</v>
      </c>
      <c r="Q141" s="5">
        <v>19328.732499999998</v>
      </c>
      <c r="AL141" s="5" t="str">
        <f t="shared" si="21"/>
        <v/>
      </c>
      <c r="AM141" s="3">
        <v>0.65</v>
      </c>
      <c r="AN141" s="5">
        <f t="shared" si="22"/>
        <v>4602.6500000000005</v>
      </c>
      <c r="AP141" s="5" t="str">
        <f t="shared" si="23"/>
        <v/>
      </c>
      <c r="AQ141" s="2">
        <v>1.06</v>
      </c>
      <c r="AS141" s="5">
        <f t="shared" si="17"/>
        <v>39536.813750000001</v>
      </c>
      <c r="AT141" s="11">
        <f t="shared" si="24"/>
        <v>0.53959639787736369</v>
      </c>
      <c r="AU141" s="5">
        <f t="shared" si="18"/>
        <v>539.59639787736364</v>
      </c>
    </row>
    <row r="142" spans="1:47" x14ac:dyDescent="0.3">
      <c r="A142" s="1" t="s">
        <v>233</v>
      </c>
      <c r="B142" s="1" t="s">
        <v>234</v>
      </c>
      <c r="C142" s="1" t="s">
        <v>232</v>
      </c>
      <c r="D142" s="1" t="s">
        <v>79</v>
      </c>
      <c r="E142" s="1" t="s">
        <v>92</v>
      </c>
      <c r="F142" s="1" t="s">
        <v>226</v>
      </c>
      <c r="G142" s="1" t="s">
        <v>55</v>
      </c>
      <c r="H142" s="1" t="s">
        <v>144</v>
      </c>
      <c r="I142" s="2">
        <v>84.545708935299999</v>
      </c>
      <c r="J142" s="2">
        <v>38.36</v>
      </c>
      <c r="K142" s="2">
        <f t="shared" si="19"/>
        <v>37.799999999999997</v>
      </c>
      <c r="L142" s="2">
        <f t="shared" si="20"/>
        <v>0.55000000000000004</v>
      </c>
      <c r="P142" s="6">
        <v>23.74</v>
      </c>
      <c r="Q142" s="5">
        <v>63921.665000000001</v>
      </c>
      <c r="R142" s="7">
        <v>12.23</v>
      </c>
      <c r="S142" s="5">
        <v>15845.977500000001</v>
      </c>
      <c r="T142" s="8">
        <v>1.83</v>
      </c>
      <c r="U142" s="5">
        <v>731.48625000000004</v>
      </c>
      <c r="AL142" s="5" t="str">
        <f t="shared" si="21"/>
        <v/>
      </c>
      <c r="AM142" s="3">
        <v>0.22</v>
      </c>
      <c r="AN142" s="5">
        <f t="shared" si="22"/>
        <v>1557.82</v>
      </c>
      <c r="AP142" s="5" t="str">
        <f t="shared" si="23"/>
        <v/>
      </c>
      <c r="AQ142" s="2">
        <v>0.33</v>
      </c>
      <c r="AS142" s="5">
        <f t="shared" si="17"/>
        <v>80499.128750000003</v>
      </c>
      <c r="AT142" s="11">
        <f t="shared" si="24"/>
        <v>1.098647963400089</v>
      </c>
      <c r="AU142" s="5">
        <f t="shared" si="18"/>
        <v>1098.6479634000891</v>
      </c>
    </row>
    <row r="143" spans="1:47" x14ac:dyDescent="0.3">
      <c r="A143" s="1" t="s">
        <v>233</v>
      </c>
      <c r="B143" s="1" t="s">
        <v>234</v>
      </c>
      <c r="C143" s="1" t="s">
        <v>232</v>
      </c>
      <c r="D143" s="1" t="s">
        <v>79</v>
      </c>
      <c r="E143" s="1" t="s">
        <v>53</v>
      </c>
      <c r="F143" s="1" t="s">
        <v>226</v>
      </c>
      <c r="G143" s="1" t="s">
        <v>55</v>
      </c>
      <c r="H143" s="1" t="s">
        <v>144</v>
      </c>
      <c r="I143" s="2">
        <v>84.545708935299999</v>
      </c>
      <c r="J143" s="2">
        <v>35.97</v>
      </c>
      <c r="K143" s="2">
        <f t="shared" si="19"/>
        <v>34.730000000000004</v>
      </c>
      <c r="L143" s="2">
        <f t="shared" si="20"/>
        <v>1.23</v>
      </c>
      <c r="N143" s="4">
        <v>7.0000000000000007E-2</v>
      </c>
      <c r="O143" s="5">
        <v>222.76625000000001</v>
      </c>
      <c r="P143" s="6">
        <v>18.149999999999999</v>
      </c>
      <c r="Q143" s="5">
        <v>39422.678749999999</v>
      </c>
      <c r="R143" s="7">
        <v>11.84</v>
      </c>
      <c r="S143" s="5">
        <v>11410.8</v>
      </c>
      <c r="Z143" s="9">
        <v>2.11</v>
      </c>
      <c r="AA143" s="5">
        <v>244.0215</v>
      </c>
      <c r="AB143" s="10">
        <v>2.56</v>
      </c>
      <c r="AC143" s="5">
        <v>266.464</v>
      </c>
      <c r="AL143" s="5" t="str">
        <f t="shared" si="21"/>
        <v/>
      </c>
      <c r="AM143" s="3">
        <v>0.47</v>
      </c>
      <c r="AN143" s="5">
        <f t="shared" si="22"/>
        <v>3328.0699999999997</v>
      </c>
      <c r="AP143" s="5" t="str">
        <f t="shared" si="23"/>
        <v/>
      </c>
      <c r="AQ143" s="2">
        <v>0.76</v>
      </c>
      <c r="AS143" s="5">
        <f t="shared" si="17"/>
        <v>51566.730499999998</v>
      </c>
      <c r="AT143" s="11">
        <f t="shared" si="24"/>
        <v>0.70378008212947574</v>
      </c>
      <c r="AU143" s="5">
        <f t="shared" si="18"/>
        <v>703.78008212947577</v>
      </c>
    </row>
    <row r="144" spans="1:47" x14ac:dyDescent="0.3">
      <c r="A144" s="1" t="s">
        <v>233</v>
      </c>
      <c r="B144" s="1" t="s">
        <v>234</v>
      </c>
      <c r="C144" s="1" t="s">
        <v>232</v>
      </c>
      <c r="D144" s="1" t="s">
        <v>79</v>
      </c>
      <c r="E144" s="1" t="s">
        <v>58</v>
      </c>
      <c r="F144" s="1" t="s">
        <v>226</v>
      </c>
      <c r="G144" s="1" t="s">
        <v>55</v>
      </c>
      <c r="H144" s="1" t="s">
        <v>144</v>
      </c>
      <c r="I144" s="2">
        <v>84.545708935299999</v>
      </c>
      <c r="J144" s="2">
        <v>7.89</v>
      </c>
      <c r="K144" s="2">
        <f t="shared" si="19"/>
        <v>7.62</v>
      </c>
      <c r="L144" s="2">
        <f t="shared" si="20"/>
        <v>0.27</v>
      </c>
      <c r="N144" s="4">
        <v>2.0099999999999998</v>
      </c>
      <c r="O144" s="5">
        <v>6396.5737499999996</v>
      </c>
      <c r="P144" s="6">
        <v>5.61</v>
      </c>
      <c r="Q144" s="5">
        <v>15899.44125</v>
      </c>
      <c r="AL144" s="5" t="str">
        <f t="shared" si="21"/>
        <v/>
      </c>
      <c r="AM144" s="3">
        <v>0.1</v>
      </c>
      <c r="AN144" s="5">
        <f t="shared" si="22"/>
        <v>708.1</v>
      </c>
      <c r="AP144" s="5" t="str">
        <f t="shared" si="23"/>
        <v/>
      </c>
      <c r="AQ144" s="2">
        <v>0.17</v>
      </c>
      <c r="AS144" s="5">
        <f t="shared" si="17"/>
        <v>22296.014999999999</v>
      </c>
      <c r="AT144" s="11">
        <f t="shared" si="24"/>
        <v>0.30429486445451537</v>
      </c>
      <c r="AU144" s="5">
        <f t="shared" si="18"/>
        <v>304.29486445451533</v>
      </c>
    </row>
    <row r="145" spans="1:47" x14ac:dyDescent="0.3">
      <c r="A145" s="1" t="s">
        <v>235</v>
      </c>
      <c r="B145" s="1" t="s">
        <v>236</v>
      </c>
      <c r="C145" s="1" t="s">
        <v>237</v>
      </c>
      <c r="D145" s="1" t="s">
        <v>238</v>
      </c>
      <c r="E145" s="1" t="s">
        <v>92</v>
      </c>
      <c r="F145" s="1" t="s">
        <v>226</v>
      </c>
      <c r="G145" s="1" t="s">
        <v>55</v>
      </c>
      <c r="H145" s="1" t="s">
        <v>144</v>
      </c>
      <c r="I145" s="2">
        <v>61.928095204599998</v>
      </c>
      <c r="J145" s="2">
        <v>1.23</v>
      </c>
      <c r="K145" s="2">
        <f t="shared" si="19"/>
        <v>0.68</v>
      </c>
      <c r="L145" s="2">
        <f t="shared" si="20"/>
        <v>0.55000000000000004</v>
      </c>
      <c r="P145" s="6">
        <v>0.68</v>
      </c>
      <c r="Q145" s="5">
        <v>1927.2049999999999</v>
      </c>
      <c r="AL145" s="5" t="str">
        <f t="shared" si="21"/>
        <v/>
      </c>
      <c r="AM145" s="3">
        <v>0.22</v>
      </c>
      <c r="AN145" s="5">
        <f t="shared" si="22"/>
        <v>1557.82</v>
      </c>
      <c r="AP145" s="5" t="str">
        <f t="shared" si="23"/>
        <v/>
      </c>
      <c r="AQ145" s="2">
        <v>0.33</v>
      </c>
      <c r="AS145" s="5">
        <f t="shared" si="17"/>
        <v>1927.2049999999999</v>
      </c>
      <c r="AT145" s="11">
        <f t="shared" si="24"/>
        <v>2.6302394587152198E-2</v>
      </c>
      <c r="AU145" s="5">
        <f t="shared" si="18"/>
        <v>26.302394587152197</v>
      </c>
    </row>
    <row r="146" spans="1:47" x14ac:dyDescent="0.3">
      <c r="A146" s="1" t="s">
        <v>235</v>
      </c>
      <c r="B146" s="1" t="s">
        <v>236</v>
      </c>
      <c r="C146" s="1" t="s">
        <v>237</v>
      </c>
      <c r="D146" s="1" t="s">
        <v>238</v>
      </c>
      <c r="E146" s="1" t="s">
        <v>53</v>
      </c>
      <c r="F146" s="1" t="s">
        <v>226</v>
      </c>
      <c r="G146" s="1" t="s">
        <v>55</v>
      </c>
      <c r="H146" s="1" t="s">
        <v>144</v>
      </c>
      <c r="I146" s="2">
        <v>61.928095204599998</v>
      </c>
      <c r="J146" s="2">
        <v>2.82</v>
      </c>
      <c r="K146" s="2">
        <f t="shared" si="19"/>
        <v>1.69</v>
      </c>
      <c r="L146" s="2">
        <f t="shared" si="20"/>
        <v>1.1299999999999999</v>
      </c>
      <c r="N146" s="4">
        <v>0.38</v>
      </c>
      <c r="O146" s="5">
        <v>1209.3025</v>
      </c>
      <c r="P146" s="6">
        <v>1.04</v>
      </c>
      <c r="Q146" s="5">
        <v>2947.49</v>
      </c>
      <c r="R146" s="7">
        <v>0.27</v>
      </c>
      <c r="S146" s="5">
        <v>364.29750000000001</v>
      </c>
      <c r="AL146" s="5" t="str">
        <f t="shared" si="21"/>
        <v/>
      </c>
      <c r="AM146" s="3">
        <v>0.47</v>
      </c>
      <c r="AN146" s="5">
        <f t="shared" si="22"/>
        <v>3328.0699999999997</v>
      </c>
      <c r="AP146" s="5" t="str">
        <f t="shared" si="23"/>
        <v/>
      </c>
      <c r="AQ146" s="2">
        <v>0.66</v>
      </c>
      <c r="AS146" s="5">
        <f t="shared" si="17"/>
        <v>4521.0899999999992</v>
      </c>
      <c r="AT146" s="11">
        <f t="shared" si="24"/>
        <v>6.1703603479665074E-2</v>
      </c>
      <c r="AU146" s="5">
        <f t="shared" si="18"/>
        <v>61.703603479665077</v>
      </c>
    </row>
    <row r="147" spans="1:47" x14ac:dyDescent="0.3">
      <c r="A147" s="1" t="s">
        <v>235</v>
      </c>
      <c r="B147" s="1" t="s">
        <v>236</v>
      </c>
      <c r="C147" s="1" t="s">
        <v>237</v>
      </c>
      <c r="D147" s="1" t="s">
        <v>238</v>
      </c>
      <c r="E147" s="1" t="s">
        <v>57</v>
      </c>
      <c r="F147" s="1" t="s">
        <v>226</v>
      </c>
      <c r="G147" s="1" t="s">
        <v>55</v>
      </c>
      <c r="H147" s="1" t="s">
        <v>144</v>
      </c>
      <c r="I147" s="2">
        <v>61.928095204599998</v>
      </c>
      <c r="J147" s="2">
        <v>36.909999999999997</v>
      </c>
      <c r="K147" s="2">
        <f t="shared" si="19"/>
        <v>36.909999999999997</v>
      </c>
      <c r="L147" s="2">
        <f t="shared" si="20"/>
        <v>0</v>
      </c>
      <c r="N147" s="4">
        <v>3.05</v>
      </c>
      <c r="O147" s="5">
        <v>9706.2437499999996</v>
      </c>
      <c r="P147" s="6">
        <v>16.010000000000002</v>
      </c>
      <c r="Q147" s="5">
        <v>45374.341249999998</v>
      </c>
      <c r="R147" s="7">
        <v>17.239999999999998</v>
      </c>
      <c r="S147" s="5">
        <v>23261.07</v>
      </c>
      <c r="T147" s="8">
        <v>0.61</v>
      </c>
      <c r="U147" s="5">
        <v>246.91274999999999</v>
      </c>
      <c r="AL147" s="5" t="str">
        <f t="shared" si="21"/>
        <v/>
      </c>
      <c r="AN147" s="5" t="str">
        <f t="shared" si="22"/>
        <v/>
      </c>
      <c r="AP147" s="5" t="str">
        <f t="shared" si="23"/>
        <v/>
      </c>
      <c r="AS147" s="5">
        <f t="shared" ref="AS147:AS190" si="25">SUM(O147,Q147,S147,U147,W147,Y147,AA147,AC147,AF147,AH147,AJ147)</f>
        <v>78588.567750000002</v>
      </c>
      <c r="AT147" s="11">
        <f t="shared" si="24"/>
        <v>1.0725727252677553</v>
      </c>
      <c r="AU147" s="5">
        <f t="shared" ref="AU147:AU190" si="26">(AT147/100)*$AU$1</f>
        <v>1072.5727252677552</v>
      </c>
    </row>
    <row r="148" spans="1:47" x14ac:dyDescent="0.3">
      <c r="A148" s="1" t="s">
        <v>235</v>
      </c>
      <c r="B148" s="1" t="s">
        <v>236</v>
      </c>
      <c r="C148" s="1" t="s">
        <v>237</v>
      </c>
      <c r="D148" s="1" t="s">
        <v>238</v>
      </c>
      <c r="E148" s="1" t="s">
        <v>58</v>
      </c>
      <c r="F148" s="1" t="s">
        <v>226</v>
      </c>
      <c r="G148" s="1" t="s">
        <v>55</v>
      </c>
      <c r="H148" s="1" t="s">
        <v>144</v>
      </c>
      <c r="I148" s="2">
        <v>61.928095204599998</v>
      </c>
      <c r="J148" s="2">
        <v>16.04</v>
      </c>
      <c r="K148" s="2">
        <f t="shared" si="19"/>
        <v>14.879999999999999</v>
      </c>
      <c r="L148" s="2">
        <f t="shared" si="20"/>
        <v>1.17</v>
      </c>
      <c r="N148" s="4">
        <v>1.02</v>
      </c>
      <c r="O148" s="5">
        <v>3246.0225</v>
      </c>
      <c r="P148" s="6">
        <v>13.86</v>
      </c>
      <c r="Q148" s="5">
        <v>39280.972500000003</v>
      </c>
      <c r="AL148" s="5" t="str">
        <f t="shared" si="21"/>
        <v/>
      </c>
      <c r="AM148" s="3">
        <v>0.49</v>
      </c>
      <c r="AN148" s="5">
        <f t="shared" si="22"/>
        <v>3469.69</v>
      </c>
      <c r="AP148" s="5" t="str">
        <f t="shared" si="23"/>
        <v/>
      </c>
      <c r="AQ148" s="2">
        <v>0.68</v>
      </c>
      <c r="AS148" s="5">
        <f t="shared" si="25"/>
        <v>42526.995000000003</v>
      </c>
      <c r="AT148" s="11">
        <f t="shared" si="24"/>
        <v>0.58040623758025167</v>
      </c>
      <c r="AU148" s="5">
        <f t="shared" si="26"/>
        <v>580.40623758025163</v>
      </c>
    </row>
    <row r="149" spans="1:47" x14ac:dyDescent="0.3">
      <c r="A149" s="1" t="s">
        <v>239</v>
      </c>
      <c r="B149" s="1" t="s">
        <v>110</v>
      </c>
      <c r="C149" s="1" t="s">
        <v>111</v>
      </c>
      <c r="D149" s="1" t="s">
        <v>112</v>
      </c>
      <c r="E149" s="1" t="s">
        <v>69</v>
      </c>
      <c r="F149" s="1" t="s">
        <v>226</v>
      </c>
      <c r="G149" s="1" t="s">
        <v>55</v>
      </c>
      <c r="H149" s="1" t="s">
        <v>144</v>
      </c>
      <c r="I149" s="2">
        <v>145.75217289</v>
      </c>
      <c r="J149" s="2">
        <v>31.65</v>
      </c>
      <c r="K149" s="2">
        <f t="shared" si="19"/>
        <v>31.660000000000004</v>
      </c>
      <c r="L149" s="2">
        <f t="shared" si="20"/>
        <v>0</v>
      </c>
      <c r="P149" s="6">
        <v>7.44</v>
      </c>
      <c r="Q149" s="5">
        <v>21085.89</v>
      </c>
      <c r="R149" s="7">
        <v>21.48</v>
      </c>
      <c r="S149" s="5">
        <v>28981.89</v>
      </c>
      <c r="T149" s="8">
        <v>2.74</v>
      </c>
      <c r="U149" s="5">
        <v>1109.0835</v>
      </c>
      <c r="AL149" s="5" t="str">
        <f t="shared" si="21"/>
        <v/>
      </c>
      <c r="AN149" s="5" t="str">
        <f t="shared" si="22"/>
        <v/>
      </c>
      <c r="AP149" s="5" t="str">
        <f t="shared" si="23"/>
        <v/>
      </c>
      <c r="AS149" s="5">
        <f t="shared" si="25"/>
        <v>51176.863499999999</v>
      </c>
      <c r="AT149" s="11">
        <f t="shared" si="24"/>
        <v>0.69845919739198836</v>
      </c>
      <c r="AU149" s="5">
        <f t="shared" si="26"/>
        <v>698.45919739198837</v>
      </c>
    </row>
    <row r="150" spans="1:47" x14ac:dyDescent="0.3">
      <c r="A150" s="1" t="s">
        <v>239</v>
      </c>
      <c r="B150" s="1" t="s">
        <v>110</v>
      </c>
      <c r="C150" s="1" t="s">
        <v>111</v>
      </c>
      <c r="D150" s="1" t="s">
        <v>112</v>
      </c>
      <c r="E150" s="1" t="s">
        <v>70</v>
      </c>
      <c r="F150" s="1" t="s">
        <v>226</v>
      </c>
      <c r="G150" s="1" t="s">
        <v>55</v>
      </c>
      <c r="H150" s="1" t="s">
        <v>144</v>
      </c>
      <c r="I150" s="2">
        <v>145.75217289</v>
      </c>
      <c r="J150" s="2">
        <v>40.840000000000003</v>
      </c>
      <c r="K150" s="2">
        <f t="shared" si="19"/>
        <v>40</v>
      </c>
      <c r="L150" s="2">
        <f t="shared" si="20"/>
        <v>0</v>
      </c>
      <c r="P150" s="6">
        <v>14.47</v>
      </c>
      <c r="Q150" s="5">
        <v>41009.78875</v>
      </c>
      <c r="R150" s="7">
        <v>25.29</v>
      </c>
      <c r="S150" s="5">
        <v>34122.532500000001</v>
      </c>
      <c r="T150" s="8">
        <v>0.24</v>
      </c>
      <c r="U150" s="5">
        <v>97.146000000000001</v>
      </c>
      <c r="AL150" s="5" t="str">
        <f t="shared" si="21"/>
        <v/>
      </c>
      <c r="AN150" s="5" t="str">
        <f t="shared" si="22"/>
        <v/>
      </c>
      <c r="AP150" s="5" t="str">
        <f t="shared" si="23"/>
        <v/>
      </c>
      <c r="AS150" s="5">
        <f t="shared" si="25"/>
        <v>75229.467250000002</v>
      </c>
      <c r="AT150" s="11">
        <f t="shared" si="24"/>
        <v>1.0267278946405514</v>
      </c>
      <c r="AU150" s="5">
        <f t="shared" si="26"/>
        <v>1026.7278946405513</v>
      </c>
    </row>
    <row r="151" spans="1:47" x14ac:dyDescent="0.3">
      <c r="A151" s="1" t="s">
        <v>239</v>
      </c>
      <c r="B151" s="1" t="s">
        <v>110</v>
      </c>
      <c r="C151" s="1" t="s">
        <v>111</v>
      </c>
      <c r="D151" s="1" t="s">
        <v>112</v>
      </c>
      <c r="E151" s="1" t="s">
        <v>74</v>
      </c>
      <c r="F151" s="1" t="s">
        <v>226</v>
      </c>
      <c r="G151" s="1" t="s">
        <v>55</v>
      </c>
      <c r="H151" s="1" t="s">
        <v>144</v>
      </c>
      <c r="I151" s="2">
        <v>145.75217289</v>
      </c>
      <c r="J151" s="2">
        <v>38.840000000000003</v>
      </c>
      <c r="K151" s="2">
        <f t="shared" si="19"/>
        <v>38.81</v>
      </c>
      <c r="L151" s="2">
        <f t="shared" si="20"/>
        <v>0.03</v>
      </c>
      <c r="N151" s="4">
        <v>4.54</v>
      </c>
      <c r="O151" s="5">
        <v>14447.9825</v>
      </c>
      <c r="P151" s="6">
        <v>34.270000000000003</v>
      </c>
      <c r="Q151" s="5">
        <v>97125.46375000001</v>
      </c>
      <c r="AL151" s="5" t="str">
        <f t="shared" si="21"/>
        <v/>
      </c>
      <c r="AM151" s="3">
        <v>0.02</v>
      </c>
      <c r="AN151" s="5">
        <f t="shared" si="22"/>
        <v>141.62</v>
      </c>
      <c r="AP151" s="5" t="str">
        <f t="shared" si="23"/>
        <v/>
      </c>
      <c r="AQ151" s="2">
        <v>0.01</v>
      </c>
      <c r="AS151" s="5">
        <f t="shared" si="25"/>
        <v>111573.44625000001</v>
      </c>
      <c r="AT151" s="11">
        <f t="shared" si="24"/>
        <v>1.5227486482838708</v>
      </c>
      <c r="AU151" s="5">
        <f t="shared" si="26"/>
        <v>1522.7486482838708</v>
      </c>
    </row>
    <row r="152" spans="1:47" x14ac:dyDescent="0.3">
      <c r="A152" s="1" t="s">
        <v>239</v>
      </c>
      <c r="B152" s="1" t="s">
        <v>110</v>
      </c>
      <c r="C152" s="1" t="s">
        <v>111</v>
      </c>
      <c r="D152" s="1" t="s">
        <v>112</v>
      </c>
      <c r="E152" s="1" t="s">
        <v>75</v>
      </c>
      <c r="F152" s="1" t="s">
        <v>226</v>
      </c>
      <c r="G152" s="1" t="s">
        <v>55</v>
      </c>
      <c r="H152" s="1" t="s">
        <v>144</v>
      </c>
      <c r="I152" s="2">
        <v>145.75217289</v>
      </c>
      <c r="J152" s="2">
        <v>29.59</v>
      </c>
      <c r="K152" s="2">
        <f t="shared" si="19"/>
        <v>29.59</v>
      </c>
      <c r="L152" s="2">
        <f t="shared" si="20"/>
        <v>0</v>
      </c>
      <c r="P152" s="6">
        <v>6.45</v>
      </c>
      <c r="Q152" s="5">
        <v>18280.106250000001</v>
      </c>
      <c r="R152" s="7">
        <v>12.73</v>
      </c>
      <c r="S152" s="5">
        <v>17175.952499999999</v>
      </c>
      <c r="T152" s="8">
        <v>10.41</v>
      </c>
      <c r="U152" s="5">
        <v>4213.7077499999996</v>
      </c>
      <c r="AL152" s="5" t="str">
        <f t="shared" si="21"/>
        <v/>
      </c>
      <c r="AN152" s="5" t="str">
        <f t="shared" si="22"/>
        <v/>
      </c>
      <c r="AP152" s="5" t="str">
        <f t="shared" si="23"/>
        <v/>
      </c>
      <c r="AS152" s="5">
        <f t="shared" si="25"/>
        <v>39669.766499999998</v>
      </c>
      <c r="AT152" s="11">
        <f t="shared" si="24"/>
        <v>0.54141093016217356</v>
      </c>
      <c r="AU152" s="5">
        <f t="shared" si="26"/>
        <v>541.4109301621736</v>
      </c>
    </row>
    <row r="153" spans="1:47" x14ac:dyDescent="0.3">
      <c r="A153" s="1" t="s">
        <v>240</v>
      </c>
      <c r="B153" s="1" t="s">
        <v>241</v>
      </c>
      <c r="C153" s="1" t="s">
        <v>242</v>
      </c>
      <c r="D153" s="1" t="s">
        <v>243</v>
      </c>
      <c r="E153" s="1" t="s">
        <v>84</v>
      </c>
      <c r="F153" s="1" t="s">
        <v>244</v>
      </c>
      <c r="G153" s="1" t="s">
        <v>55</v>
      </c>
      <c r="H153" s="1" t="s">
        <v>144</v>
      </c>
      <c r="I153" s="2">
        <v>160.61201997200001</v>
      </c>
      <c r="J153" s="2">
        <v>38.130000000000003</v>
      </c>
      <c r="K153" s="2">
        <f t="shared" si="19"/>
        <v>37.76</v>
      </c>
      <c r="L153" s="2">
        <f t="shared" si="20"/>
        <v>0.38</v>
      </c>
      <c r="P153" s="6">
        <v>17.350000000000001</v>
      </c>
      <c r="Q153" s="5">
        <v>48111.296249999999</v>
      </c>
      <c r="R153" s="7">
        <v>19.239999999999998</v>
      </c>
      <c r="S153" s="5">
        <v>21599.564999999999</v>
      </c>
      <c r="T153" s="8">
        <v>0.44</v>
      </c>
      <c r="U153" s="5">
        <v>128.3715</v>
      </c>
      <c r="AB153" s="10">
        <v>0.72</v>
      </c>
      <c r="AC153" s="5">
        <v>84.102699999999999</v>
      </c>
      <c r="AE153" s="2">
        <v>0.01</v>
      </c>
      <c r="AF153" s="5">
        <v>1.040875</v>
      </c>
      <c r="AL153" s="5" t="str">
        <f t="shared" si="21"/>
        <v/>
      </c>
      <c r="AM153" s="3">
        <v>0.21</v>
      </c>
      <c r="AN153" s="5">
        <f t="shared" si="22"/>
        <v>1487.01</v>
      </c>
      <c r="AP153" s="5" t="str">
        <f t="shared" si="23"/>
        <v/>
      </c>
      <c r="AQ153" s="2">
        <v>0.17</v>
      </c>
      <c r="AS153" s="5">
        <f t="shared" si="25"/>
        <v>69924.376325000005</v>
      </c>
      <c r="AT153" s="11">
        <f t="shared" si="24"/>
        <v>0.95432428691326221</v>
      </c>
      <c r="AU153" s="5">
        <f t="shared" si="26"/>
        <v>954.3242869132622</v>
      </c>
    </row>
    <row r="154" spans="1:47" x14ac:dyDescent="0.3">
      <c r="A154" s="1" t="s">
        <v>240</v>
      </c>
      <c r="B154" s="1" t="s">
        <v>241</v>
      </c>
      <c r="C154" s="1" t="s">
        <v>242</v>
      </c>
      <c r="D154" s="1" t="s">
        <v>243</v>
      </c>
      <c r="E154" s="1" t="s">
        <v>85</v>
      </c>
      <c r="F154" s="1" t="s">
        <v>244</v>
      </c>
      <c r="G154" s="1" t="s">
        <v>55</v>
      </c>
      <c r="H154" s="1" t="s">
        <v>144</v>
      </c>
      <c r="I154" s="2">
        <v>160.61201997200001</v>
      </c>
      <c r="J154" s="2">
        <v>36.08</v>
      </c>
      <c r="K154" s="2">
        <f t="shared" si="19"/>
        <v>19.97</v>
      </c>
      <c r="L154" s="2">
        <f t="shared" si="20"/>
        <v>0</v>
      </c>
      <c r="P154" s="6">
        <v>1.22</v>
      </c>
      <c r="Q154" s="5">
        <v>3457.6325000000002</v>
      </c>
      <c r="R154" s="7">
        <v>13.55</v>
      </c>
      <c r="S154" s="5">
        <v>18282.337500000001</v>
      </c>
      <c r="T154" s="8">
        <v>5.0699999999999994</v>
      </c>
      <c r="U154" s="5">
        <v>2052.2092499999999</v>
      </c>
      <c r="AB154" s="10">
        <v>0.13</v>
      </c>
      <c r="AC154" s="5">
        <v>18.943925</v>
      </c>
      <c r="AL154" s="5" t="str">
        <f t="shared" si="21"/>
        <v/>
      </c>
      <c r="AN154" s="5" t="str">
        <f t="shared" si="22"/>
        <v/>
      </c>
      <c r="AP154" s="5" t="str">
        <f t="shared" si="23"/>
        <v/>
      </c>
      <c r="AS154" s="5">
        <f t="shared" si="25"/>
        <v>23811.123175000001</v>
      </c>
      <c r="AT154" s="11">
        <f t="shared" si="24"/>
        <v>0.32497298279743686</v>
      </c>
      <c r="AU154" s="5">
        <f t="shared" si="26"/>
        <v>324.97298279743688</v>
      </c>
    </row>
    <row r="155" spans="1:47" x14ac:dyDescent="0.3">
      <c r="A155" s="1" t="s">
        <v>240</v>
      </c>
      <c r="B155" s="1" t="s">
        <v>241</v>
      </c>
      <c r="C155" s="1" t="s">
        <v>242</v>
      </c>
      <c r="D155" s="1" t="s">
        <v>243</v>
      </c>
      <c r="E155" s="1" t="s">
        <v>86</v>
      </c>
      <c r="F155" s="1" t="s">
        <v>244</v>
      </c>
      <c r="G155" s="1" t="s">
        <v>55</v>
      </c>
      <c r="H155" s="1" t="s">
        <v>144</v>
      </c>
      <c r="I155" s="2">
        <v>160.61201997200001</v>
      </c>
      <c r="J155" s="2">
        <v>38</v>
      </c>
      <c r="K155" s="2">
        <f t="shared" si="19"/>
        <v>13.05</v>
      </c>
      <c r="L155" s="2">
        <f t="shared" si="20"/>
        <v>0</v>
      </c>
      <c r="R155" s="7">
        <v>1.44</v>
      </c>
      <c r="S155" s="5">
        <v>1387.8</v>
      </c>
      <c r="T155" s="8">
        <v>10.98</v>
      </c>
      <c r="U155" s="5">
        <v>3245.1390000000001</v>
      </c>
      <c r="AB155" s="10">
        <v>0.63</v>
      </c>
      <c r="AC155" s="5">
        <v>82.229124999999996</v>
      </c>
      <c r="AL155" s="5" t="str">
        <f t="shared" si="21"/>
        <v/>
      </c>
      <c r="AN155" s="5" t="str">
        <f t="shared" si="22"/>
        <v/>
      </c>
      <c r="AP155" s="5" t="str">
        <f t="shared" si="23"/>
        <v/>
      </c>
      <c r="AS155" s="5">
        <f t="shared" si="25"/>
        <v>4715.1681250000001</v>
      </c>
      <c r="AT155" s="11">
        <f t="shared" si="24"/>
        <v>6.4352371734461358E-2</v>
      </c>
      <c r="AU155" s="5">
        <f t="shared" si="26"/>
        <v>64.352371734461357</v>
      </c>
    </row>
    <row r="156" spans="1:47" x14ac:dyDescent="0.3">
      <c r="A156" s="1" t="s">
        <v>240</v>
      </c>
      <c r="B156" s="1" t="s">
        <v>241</v>
      </c>
      <c r="C156" s="1" t="s">
        <v>242</v>
      </c>
      <c r="D156" s="1" t="s">
        <v>243</v>
      </c>
      <c r="E156" s="1" t="s">
        <v>87</v>
      </c>
      <c r="F156" s="1" t="s">
        <v>244</v>
      </c>
      <c r="G156" s="1" t="s">
        <v>55</v>
      </c>
      <c r="H156" s="1" t="s">
        <v>144</v>
      </c>
      <c r="I156" s="2">
        <v>160.61201997200001</v>
      </c>
      <c r="J156" s="2">
        <v>40.520000000000003</v>
      </c>
      <c r="K156" s="2">
        <f t="shared" si="19"/>
        <v>40</v>
      </c>
      <c r="L156" s="2">
        <f t="shared" si="20"/>
        <v>0</v>
      </c>
      <c r="P156" s="6">
        <v>4.8600000000000003</v>
      </c>
      <c r="Q156" s="5">
        <v>9838.4625000000015</v>
      </c>
      <c r="R156" s="7">
        <v>26.41</v>
      </c>
      <c r="S156" s="5">
        <v>25452.637500000001</v>
      </c>
      <c r="T156" s="8">
        <v>5.6</v>
      </c>
      <c r="U156" s="5">
        <v>1619.1</v>
      </c>
      <c r="AB156" s="10">
        <v>3.13</v>
      </c>
      <c r="AC156" s="5">
        <v>333.70452499999999</v>
      </c>
      <c r="AL156" s="5" t="str">
        <f t="shared" si="21"/>
        <v/>
      </c>
      <c r="AN156" s="5" t="str">
        <f t="shared" si="22"/>
        <v/>
      </c>
      <c r="AP156" s="5" t="str">
        <f t="shared" si="23"/>
        <v/>
      </c>
      <c r="AS156" s="5">
        <f t="shared" si="25"/>
        <v>37243.904525000005</v>
      </c>
      <c r="AT156" s="11">
        <f t="shared" si="24"/>
        <v>0.50830289086151892</v>
      </c>
      <c r="AU156" s="5">
        <f t="shared" si="26"/>
        <v>508.3028908615189</v>
      </c>
    </row>
    <row r="157" spans="1:47" x14ac:dyDescent="0.3">
      <c r="A157" s="1" t="s">
        <v>245</v>
      </c>
      <c r="B157" s="1" t="s">
        <v>149</v>
      </c>
      <c r="C157" s="1" t="s">
        <v>150</v>
      </c>
      <c r="D157" s="1" t="s">
        <v>151</v>
      </c>
      <c r="E157" s="1" t="s">
        <v>131</v>
      </c>
      <c r="F157" s="1" t="s">
        <v>244</v>
      </c>
      <c r="G157" s="1" t="s">
        <v>55</v>
      </c>
      <c r="H157" s="1" t="s">
        <v>144</v>
      </c>
      <c r="I157" s="2">
        <v>62.863280225300002</v>
      </c>
      <c r="J157" s="2">
        <v>28.9</v>
      </c>
      <c r="K157" s="2">
        <f t="shared" si="19"/>
        <v>26.380000000000003</v>
      </c>
      <c r="L157" s="2">
        <f t="shared" si="20"/>
        <v>2.5300000000000002</v>
      </c>
      <c r="N157" s="4">
        <v>0.66</v>
      </c>
      <c r="O157" s="5">
        <v>2100.3674999999998</v>
      </c>
      <c r="P157" s="6">
        <v>9.2099999999999991</v>
      </c>
      <c r="Q157" s="5">
        <v>25268.248749999999</v>
      </c>
      <c r="R157" s="7">
        <v>11.55</v>
      </c>
      <c r="S157" s="5">
        <v>14781.997499999999</v>
      </c>
      <c r="AE157" s="2">
        <v>4.96</v>
      </c>
      <c r="AF157" s="5">
        <v>686.97749999999996</v>
      </c>
      <c r="AK157" s="3">
        <v>0.94</v>
      </c>
      <c r="AL157" s="5">
        <f t="shared" si="21"/>
        <v>3993.6840000000002</v>
      </c>
      <c r="AN157" s="5" t="str">
        <f t="shared" si="22"/>
        <v/>
      </c>
      <c r="AP157" s="5" t="str">
        <f t="shared" si="23"/>
        <v/>
      </c>
      <c r="AQ157" s="2">
        <v>1.59</v>
      </c>
      <c r="AS157" s="5">
        <f t="shared" si="25"/>
        <v>42837.591249999998</v>
      </c>
      <c r="AT157" s="11">
        <f t="shared" si="24"/>
        <v>0.58464523920425615</v>
      </c>
      <c r="AU157" s="5">
        <f t="shared" si="26"/>
        <v>584.6452392042562</v>
      </c>
    </row>
    <row r="158" spans="1:47" x14ac:dyDescent="0.3">
      <c r="A158" s="1" t="s">
        <v>245</v>
      </c>
      <c r="B158" s="1" t="s">
        <v>149</v>
      </c>
      <c r="C158" s="1" t="s">
        <v>150</v>
      </c>
      <c r="D158" s="1" t="s">
        <v>151</v>
      </c>
      <c r="E158" s="1" t="s">
        <v>65</v>
      </c>
      <c r="F158" s="1" t="s">
        <v>244</v>
      </c>
      <c r="G158" s="1" t="s">
        <v>55</v>
      </c>
      <c r="H158" s="1" t="s">
        <v>144</v>
      </c>
      <c r="I158" s="2">
        <v>62.863280225300002</v>
      </c>
      <c r="J158" s="2">
        <v>30.31</v>
      </c>
      <c r="K158" s="2">
        <f t="shared" si="19"/>
        <v>30.31</v>
      </c>
      <c r="L158" s="2">
        <f t="shared" si="20"/>
        <v>0</v>
      </c>
      <c r="R158" s="7">
        <v>13.32</v>
      </c>
      <c r="S158" s="5">
        <v>16657.455000000002</v>
      </c>
      <c r="T158" s="8">
        <v>16.989999999999998</v>
      </c>
      <c r="U158" s="5">
        <v>5231.4277500000007</v>
      </c>
      <c r="AL158" s="5" t="str">
        <f t="shared" si="21"/>
        <v/>
      </c>
      <c r="AN158" s="5" t="str">
        <f t="shared" si="22"/>
        <v/>
      </c>
      <c r="AP158" s="5" t="str">
        <f t="shared" si="23"/>
        <v/>
      </c>
      <c r="AS158" s="5">
        <f t="shared" si="25"/>
        <v>21888.882750000004</v>
      </c>
      <c r="AT158" s="11">
        <f t="shared" si="24"/>
        <v>0.2987383444742045</v>
      </c>
      <c r="AU158" s="5">
        <f t="shared" si="26"/>
        <v>298.7383444742045</v>
      </c>
    </row>
    <row r="159" spans="1:47" x14ac:dyDescent="0.3">
      <c r="A159" s="1" t="s">
        <v>246</v>
      </c>
      <c r="B159" s="1" t="s">
        <v>247</v>
      </c>
      <c r="C159" s="1" t="s">
        <v>248</v>
      </c>
      <c r="D159" s="1" t="s">
        <v>280</v>
      </c>
      <c r="E159" s="1" t="s">
        <v>104</v>
      </c>
      <c r="F159" s="1" t="s">
        <v>244</v>
      </c>
      <c r="G159" s="1" t="s">
        <v>55</v>
      </c>
      <c r="H159" s="1" t="s">
        <v>144</v>
      </c>
      <c r="I159" s="2">
        <v>79.8442810831</v>
      </c>
      <c r="J159" s="2">
        <v>37.9</v>
      </c>
      <c r="K159" s="2">
        <f t="shared" si="19"/>
        <v>34.830000000000005</v>
      </c>
      <c r="L159" s="2">
        <f t="shared" si="20"/>
        <v>3.09</v>
      </c>
      <c r="N159" s="4">
        <v>4.12</v>
      </c>
      <c r="O159" s="5">
        <v>11438.365</v>
      </c>
      <c r="P159" s="6">
        <v>24.17</v>
      </c>
      <c r="Q159" s="5">
        <v>56824.206250000003</v>
      </c>
      <c r="R159" s="7">
        <v>0.66</v>
      </c>
      <c r="S159" s="5">
        <v>636.07500000000005</v>
      </c>
      <c r="AE159" s="2">
        <v>5.88</v>
      </c>
      <c r="AF159" s="5">
        <v>711.12580000000003</v>
      </c>
      <c r="AK159" s="3">
        <v>1.02</v>
      </c>
      <c r="AL159" s="5">
        <f t="shared" si="21"/>
        <v>4333.5720000000001</v>
      </c>
      <c r="AM159" s="3">
        <v>0.16</v>
      </c>
      <c r="AN159" s="5">
        <f t="shared" si="22"/>
        <v>1132.96</v>
      </c>
      <c r="AP159" s="5" t="str">
        <f t="shared" si="23"/>
        <v/>
      </c>
      <c r="AQ159" s="2">
        <v>1.91</v>
      </c>
      <c r="AS159" s="5">
        <f t="shared" si="25"/>
        <v>69609.77205</v>
      </c>
      <c r="AT159" s="11">
        <f t="shared" si="24"/>
        <v>0.95003058397047457</v>
      </c>
      <c r="AU159" s="5">
        <f t="shared" si="26"/>
        <v>950.03058397047459</v>
      </c>
    </row>
    <row r="160" spans="1:47" x14ac:dyDescent="0.3">
      <c r="A160" s="1" t="s">
        <v>246</v>
      </c>
      <c r="B160" s="1" t="s">
        <v>247</v>
      </c>
      <c r="C160" s="1" t="s">
        <v>248</v>
      </c>
      <c r="D160" s="1" t="s">
        <v>280</v>
      </c>
      <c r="E160" s="1" t="s">
        <v>63</v>
      </c>
      <c r="F160" s="1" t="s">
        <v>244</v>
      </c>
      <c r="G160" s="1" t="s">
        <v>55</v>
      </c>
      <c r="H160" s="1" t="s">
        <v>144</v>
      </c>
      <c r="I160" s="2">
        <v>79.8442810831</v>
      </c>
      <c r="J160" s="2">
        <v>39.950000000000003</v>
      </c>
      <c r="K160" s="2">
        <f t="shared" si="19"/>
        <v>39.950000000000003</v>
      </c>
      <c r="L160" s="2">
        <f t="shared" si="20"/>
        <v>0</v>
      </c>
      <c r="N160" s="4">
        <v>2.2799999999999998</v>
      </c>
      <c r="O160" s="5">
        <v>5182.7249999999995</v>
      </c>
      <c r="P160" s="6">
        <v>32.92</v>
      </c>
      <c r="Q160" s="5">
        <v>66642.425000000003</v>
      </c>
      <c r="R160" s="7">
        <v>4.5</v>
      </c>
      <c r="S160" s="5">
        <v>4336.875</v>
      </c>
      <c r="T160" s="8">
        <v>0.25</v>
      </c>
      <c r="U160" s="5">
        <v>72.28125</v>
      </c>
      <c r="AL160" s="5" t="str">
        <f t="shared" si="21"/>
        <v/>
      </c>
      <c r="AN160" s="5" t="str">
        <f t="shared" si="22"/>
        <v/>
      </c>
      <c r="AP160" s="5" t="str">
        <f t="shared" si="23"/>
        <v/>
      </c>
      <c r="AS160" s="5">
        <f t="shared" si="25"/>
        <v>76234.306250000009</v>
      </c>
      <c r="AT160" s="11">
        <f t="shared" si="24"/>
        <v>1.0404418855624094</v>
      </c>
      <c r="AU160" s="5">
        <f t="shared" si="26"/>
        <v>1040.4418855624092</v>
      </c>
    </row>
    <row r="161" spans="1:47" x14ac:dyDescent="0.3">
      <c r="A161" s="1" t="s">
        <v>249</v>
      </c>
      <c r="B161" s="1" t="s">
        <v>250</v>
      </c>
      <c r="C161" s="1" t="s">
        <v>251</v>
      </c>
      <c r="D161" s="1" t="s">
        <v>252</v>
      </c>
      <c r="E161" s="1" t="s">
        <v>69</v>
      </c>
      <c r="F161" s="1" t="s">
        <v>244</v>
      </c>
      <c r="G161" s="1" t="s">
        <v>55</v>
      </c>
      <c r="H161" s="1" t="s">
        <v>144</v>
      </c>
      <c r="I161" s="2">
        <v>102.797806632</v>
      </c>
      <c r="J161" s="2">
        <v>30.33</v>
      </c>
      <c r="K161" s="2">
        <f t="shared" si="19"/>
        <v>29.619999999999997</v>
      </c>
      <c r="L161" s="2">
        <f t="shared" si="20"/>
        <v>0.7</v>
      </c>
      <c r="M161" s="3">
        <v>0.7</v>
      </c>
      <c r="P161" s="6">
        <v>0.81</v>
      </c>
      <c r="Q161" s="5">
        <v>1639.7437500000001</v>
      </c>
      <c r="R161" s="7">
        <v>14.44</v>
      </c>
      <c r="S161" s="5">
        <v>13916.55</v>
      </c>
      <c r="T161" s="8">
        <v>14.37</v>
      </c>
      <c r="U161" s="5">
        <v>4154.7262499999997</v>
      </c>
      <c r="AL161" s="5" t="str">
        <f t="shared" si="21"/>
        <v/>
      </c>
      <c r="AN161" s="5" t="str">
        <f t="shared" si="22"/>
        <v/>
      </c>
      <c r="AP161" s="5" t="str">
        <f t="shared" si="23"/>
        <v/>
      </c>
      <c r="AS161" s="5">
        <f t="shared" si="25"/>
        <v>19711.019999999997</v>
      </c>
      <c r="AT161" s="11">
        <f t="shared" si="24"/>
        <v>0.26901498582415917</v>
      </c>
      <c r="AU161" s="5">
        <f t="shared" si="26"/>
        <v>269.01498582415917</v>
      </c>
    </row>
    <row r="162" spans="1:47" x14ac:dyDescent="0.3">
      <c r="A162" s="1" t="s">
        <v>249</v>
      </c>
      <c r="B162" s="1" t="s">
        <v>250</v>
      </c>
      <c r="C162" s="1" t="s">
        <v>251</v>
      </c>
      <c r="D162" s="1" t="s">
        <v>252</v>
      </c>
      <c r="E162" s="1" t="s">
        <v>70</v>
      </c>
      <c r="F162" s="1" t="s">
        <v>244</v>
      </c>
      <c r="G162" s="1" t="s">
        <v>55</v>
      </c>
      <c r="H162" s="1" t="s">
        <v>144</v>
      </c>
      <c r="I162" s="2">
        <v>102.797806632</v>
      </c>
      <c r="J162" s="2">
        <v>39.92</v>
      </c>
      <c r="K162" s="2">
        <f t="shared" si="19"/>
        <v>36.610000000000007</v>
      </c>
      <c r="L162" s="2">
        <f t="shared" si="20"/>
        <v>3.31</v>
      </c>
      <c r="M162" s="3">
        <v>3.31</v>
      </c>
      <c r="N162" s="4">
        <v>2.37</v>
      </c>
      <c r="O162" s="5">
        <v>5387.3062500000005</v>
      </c>
      <c r="P162" s="6">
        <v>8.09</v>
      </c>
      <c r="Q162" s="5">
        <v>16377.19375</v>
      </c>
      <c r="R162" s="7">
        <v>19.420000000000002</v>
      </c>
      <c r="S162" s="5">
        <v>18716.025000000001</v>
      </c>
      <c r="T162" s="8">
        <v>5.46</v>
      </c>
      <c r="U162" s="5">
        <v>1578.6224999999999</v>
      </c>
      <c r="AB162" s="10">
        <v>1.27</v>
      </c>
      <c r="AC162" s="5">
        <v>132.191125</v>
      </c>
      <c r="AL162" s="5" t="str">
        <f t="shared" si="21"/>
        <v/>
      </c>
      <c r="AN162" s="5" t="str">
        <f t="shared" si="22"/>
        <v/>
      </c>
      <c r="AP162" s="5" t="str">
        <f t="shared" si="23"/>
        <v/>
      </c>
      <c r="AS162" s="5">
        <f t="shared" si="25"/>
        <v>42191.338624999997</v>
      </c>
      <c r="AT162" s="11">
        <f t="shared" si="24"/>
        <v>0.57582521666086661</v>
      </c>
      <c r="AU162" s="5">
        <f t="shared" si="26"/>
        <v>575.82521666086666</v>
      </c>
    </row>
    <row r="163" spans="1:47" x14ac:dyDescent="0.3">
      <c r="A163" s="1" t="s">
        <v>249</v>
      </c>
      <c r="B163" s="1" t="s">
        <v>250</v>
      </c>
      <c r="C163" s="1" t="s">
        <v>251</v>
      </c>
      <c r="D163" s="1" t="s">
        <v>252</v>
      </c>
      <c r="E163" s="1" t="s">
        <v>75</v>
      </c>
      <c r="F163" s="1" t="s">
        <v>244</v>
      </c>
      <c r="G163" s="1" t="s">
        <v>55</v>
      </c>
      <c r="H163" s="1" t="s">
        <v>144</v>
      </c>
      <c r="I163" s="2">
        <v>102.797806632</v>
      </c>
      <c r="J163" s="2">
        <v>29.85</v>
      </c>
      <c r="K163" s="2">
        <f t="shared" si="19"/>
        <v>29.84</v>
      </c>
      <c r="L163" s="2">
        <f t="shared" si="20"/>
        <v>0</v>
      </c>
      <c r="N163" s="4">
        <v>1.93</v>
      </c>
      <c r="O163" s="5">
        <v>4387.1312499999995</v>
      </c>
      <c r="P163" s="6">
        <v>15.37</v>
      </c>
      <c r="Q163" s="5">
        <v>31114.643749999999</v>
      </c>
      <c r="R163" s="7">
        <v>12.54</v>
      </c>
      <c r="S163" s="5">
        <v>12085.424999999999</v>
      </c>
      <c r="AL163" s="5" t="str">
        <f t="shared" si="21"/>
        <v/>
      </c>
      <c r="AN163" s="5" t="str">
        <f t="shared" si="22"/>
        <v/>
      </c>
      <c r="AP163" s="5" t="str">
        <f t="shared" si="23"/>
        <v/>
      </c>
      <c r="AS163" s="5">
        <f t="shared" si="25"/>
        <v>47587.199999999997</v>
      </c>
      <c r="AT163" s="11">
        <f t="shared" si="24"/>
        <v>0.64946765481499336</v>
      </c>
      <c r="AU163" s="5">
        <f t="shared" si="26"/>
        <v>649.46765481499335</v>
      </c>
    </row>
    <row r="164" spans="1:47" x14ac:dyDescent="0.3">
      <c r="A164" s="1" t="s">
        <v>253</v>
      </c>
      <c r="B164" s="1" t="s">
        <v>250</v>
      </c>
      <c r="C164" s="1" t="s">
        <v>251</v>
      </c>
      <c r="D164" s="1" t="s">
        <v>252</v>
      </c>
      <c r="E164" s="1" t="s">
        <v>74</v>
      </c>
      <c r="F164" s="1" t="s">
        <v>244</v>
      </c>
      <c r="G164" s="1" t="s">
        <v>55</v>
      </c>
      <c r="H164" s="1" t="s">
        <v>144</v>
      </c>
      <c r="I164" s="2">
        <v>39.921137804399997</v>
      </c>
      <c r="J164" s="2">
        <v>38.9</v>
      </c>
      <c r="K164" s="2">
        <f t="shared" si="19"/>
        <v>19.990000000000002</v>
      </c>
      <c r="L164" s="2">
        <f t="shared" si="20"/>
        <v>0</v>
      </c>
      <c r="R164" s="7">
        <v>16.420000000000002</v>
      </c>
      <c r="S164" s="5">
        <v>15824.775</v>
      </c>
      <c r="AB164" s="10">
        <v>3.57</v>
      </c>
      <c r="AC164" s="5">
        <v>371.59237499999989</v>
      </c>
      <c r="AL164" s="5" t="str">
        <f t="shared" si="21"/>
        <v/>
      </c>
      <c r="AN164" s="5" t="str">
        <f t="shared" si="22"/>
        <v/>
      </c>
      <c r="AP164" s="5" t="str">
        <f t="shared" si="23"/>
        <v/>
      </c>
      <c r="AS164" s="5">
        <f t="shared" si="25"/>
        <v>16196.367375</v>
      </c>
      <c r="AT164" s="11">
        <f t="shared" si="24"/>
        <v>0.22104718780603438</v>
      </c>
      <c r="AU164" s="5">
        <f t="shared" si="26"/>
        <v>221.0471878060344</v>
      </c>
    </row>
    <row r="165" spans="1:47" x14ac:dyDescent="0.3">
      <c r="A165" s="1" t="s">
        <v>254</v>
      </c>
      <c r="B165" s="1" t="s">
        <v>255</v>
      </c>
      <c r="C165" s="1" t="s">
        <v>256</v>
      </c>
      <c r="D165" s="1" t="s">
        <v>79</v>
      </c>
      <c r="E165" s="1" t="s">
        <v>92</v>
      </c>
      <c r="F165" s="1" t="s">
        <v>244</v>
      </c>
      <c r="G165" s="1" t="s">
        <v>55</v>
      </c>
      <c r="H165" s="1" t="s">
        <v>144</v>
      </c>
      <c r="I165" s="2">
        <v>161.26507768100001</v>
      </c>
      <c r="J165" s="2">
        <v>40.69</v>
      </c>
      <c r="K165" s="2">
        <f t="shared" si="19"/>
        <v>19.699999999999996</v>
      </c>
      <c r="L165" s="2">
        <f t="shared" si="20"/>
        <v>0.02</v>
      </c>
      <c r="M165" s="3">
        <v>0.02</v>
      </c>
      <c r="N165" s="4">
        <v>0.83</v>
      </c>
      <c r="O165" s="5">
        <v>1886.6937499999999</v>
      </c>
      <c r="P165" s="6">
        <v>7.27</v>
      </c>
      <c r="Q165" s="5">
        <v>14717.206249999999</v>
      </c>
      <c r="R165" s="7">
        <v>11.45</v>
      </c>
      <c r="S165" s="5">
        <v>11034.9375</v>
      </c>
      <c r="AB165" s="10">
        <v>0.15</v>
      </c>
      <c r="AC165" s="5">
        <v>15.613125</v>
      </c>
      <c r="AL165" s="5" t="str">
        <f t="shared" si="21"/>
        <v/>
      </c>
      <c r="AN165" s="5" t="str">
        <f t="shared" si="22"/>
        <v/>
      </c>
      <c r="AP165" s="5" t="str">
        <f t="shared" si="23"/>
        <v/>
      </c>
      <c r="AS165" s="5">
        <f t="shared" si="25"/>
        <v>27654.450624999998</v>
      </c>
      <c r="AT165" s="11">
        <f t="shared" si="24"/>
        <v>0.37742651790010284</v>
      </c>
      <c r="AU165" s="5">
        <f t="shared" si="26"/>
        <v>377.42651790010285</v>
      </c>
    </row>
    <row r="166" spans="1:47" x14ac:dyDescent="0.3">
      <c r="A166" s="1" t="s">
        <v>254</v>
      </c>
      <c r="B166" s="1" t="s">
        <v>255</v>
      </c>
      <c r="C166" s="1" t="s">
        <v>256</v>
      </c>
      <c r="D166" s="1" t="s">
        <v>79</v>
      </c>
      <c r="E166" s="1" t="s">
        <v>53</v>
      </c>
      <c r="F166" s="1" t="s">
        <v>244</v>
      </c>
      <c r="G166" s="1" t="s">
        <v>55</v>
      </c>
      <c r="H166" s="1" t="s">
        <v>144</v>
      </c>
      <c r="I166" s="2">
        <v>161.26507768100001</v>
      </c>
      <c r="J166" s="2">
        <v>37.97</v>
      </c>
      <c r="K166" s="2">
        <f t="shared" si="19"/>
        <v>2.42</v>
      </c>
      <c r="L166" s="2">
        <f t="shared" si="20"/>
        <v>0</v>
      </c>
      <c r="R166" s="7">
        <v>0.17</v>
      </c>
      <c r="S166" s="5">
        <v>163.83750000000001</v>
      </c>
      <c r="T166" s="8">
        <v>0.63</v>
      </c>
      <c r="U166" s="5">
        <v>182.14875000000001</v>
      </c>
      <c r="AB166" s="10">
        <v>1.62</v>
      </c>
      <c r="AC166" s="5">
        <v>168.62174999999999</v>
      </c>
      <c r="AL166" s="5" t="str">
        <f t="shared" si="21"/>
        <v/>
      </c>
      <c r="AN166" s="5" t="str">
        <f t="shared" si="22"/>
        <v/>
      </c>
      <c r="AP166" s="5" t="str">
        <f t="shared" si="23"/>
        <v/>
      </c>
      <c r="AS166" s="5">
        <f t="shared" si="25"/>
        <v>514.60800000000006</v>
      </c>
      <c r="AT166" s="11">
        <f t="shared" si="24"/>
        <v>7.02334348120995E-3</v>
      </c>
      <c r="AU166" s="5">
        <f t="shared" si="26"/>
        <v>7.0233434812099498</v>
      </c>
    </row>
    <row r="167" spans="1:47" x14ac:dyDescent="0.3">
      <c r="A167" s="1" t="s">
        <v>254</v>
      </c>
      <c r="B167" s="1" t="s">
        <v>255</v>
      </c>
      <c r="C167" s="1" t="s">
        <v>256</v>
      </c>
      <c r="D167" s="1" t="s">
        <v>79</v>
      </c>
      <c r="E167" s="1" t="s">
        <v>58</v>
      </c>
      <c r="F167" s="1" t="s">
        <v>244</v>
      </c>
      <c r="G167" s="1" t="s">
        <v>55</v>
      </c>
      <c r="H167" s="1" t="s">
        <v>144</v>
      </c>
      <c r="I167" s="2">
        <v>161.26507768100001</v>
      </c>
      <c r="J167" s="2">
        <v>39.590000000000003</v>
      </c>
      <c r="K167" s="2">
        <f t="shared" si="19"/>
        <v>2.7199999999999998</v>
      </c>
      <c r="L167" s="2">
        <f t="shared" si="20"/>
        <v>0</v>
      </c>
      <c r="R167" s="7">
        <v>1.1599999999999999</v>
      </c>
      <c r="S167" s="5">
        <v>1117.95</v>
      </c>
      <c r="T167" s="8">
        <v>1.41</v>
      </c>
      <c r="U167" s="5">
        <v>407.66624999999999</v>
      </c>
      <c r="AB167" s="10">
        <v>0.15</v>
      </c>
      <c r="AC167" s="5">
        <v>15.613125</v>
      </c>
      <c r="AL167" s="5" t="str">
        <f t="shared" si="21"/>
        <v/>
      </c>
      <c r="AN167" s="5" t="str">
        <f t="shared" si="22"/>
        <v/>
      </c>
      <c r="AP167" s="5" t="str">
        <f t="shared" si="23"/>
        <v/>
      </c>
      <c r="AS167" s="5">
        <f t="shared" si="25"/>
        <v>1541.2293750000001</v>
      </c>
      <c r="AT167" s="11">
        <f t="shared" si="24"/>
        <v>2.1034619135255447E-2</v>
      </c>
      <c r="AU167" s="5">
        <f t="shared" si="26"/>
        <v>21.034619135255447</v>
      </c>
    </row>
    <row r="168" spans="1:47" x14ac:dyDescent="0.3">
      <c r="A168" s="1" t="s">
        <v>257</v>
      </c>
      <c r="B168" s="1" t="s">
        <v>258</v>
      </c>
      <c r="C168" s="1" t="s">
        <v>209</v>
      </c>
      <c r="D168" s="1" t="s">
        <v>279</v>
      </c>
      <c r="E168" s="1" t="s">
        <v>84</v>
      </c>
      <c r="F168" s="1" t="s">
        <v>259</v>
      </c>
      <c r="G168" s="1" t="s">
        <v>55</v>
      </c>
      <c r="H168" s="1" t="s">
        <v>144</v>
      </c>
      <c r="I168" s="2">
        <v>120.000968409</v>
      </c>
      <c r="J168" s="2">
        <v>38.01</v>
      </c>
      <c r="K168" s="2">
        <f t="shared" si="19"/>
        <v>38</v>
      </c>
      <c r="L168" s="2">
        <f t="shared" si="20"/>
        <v>0</v>
      </c>
      <c r="P168" s="6">
        <v>22.95</v>
      </c>
      <c r="Q168" s="5">
        <v>38382.15</v>
      </c>
      <c r="R168" s="7">
        <v>12.67</v>
      </c>
      <c r="S168" s="5">
        <v>11254.672500000001</v>
      </c>
      <c r="T168" s="8">
        <v>2.38</v>
      </c>
      <c r="U168" s="5">
        <v>569.57625000000007</v>
      </c>
      <c r="AL168" s="5" t="str">
        <f t="shared" si="21"/>
        <v/>
      </c>
      <c r="AN168" s="5" t="str">
        <f t="shared" si="22"/>
        <v/>
      </c>
      <c r="AP168" s="5" t="str">
        <f t="shared" si="23"/>
        <v/>
      </c>
      <c r="AS168" s="5">
        <f t="shared" si="25"/>
        <v>50206.39875</v>
      </c>
      <c r="AT168" s="11">
        <f t="shared" si="24"/>
        <v>0.68521434446382457</v>
      </c>
      <c r="AU168" s="5">
        <f t="shared" si="26"/>
        <v>685.21434446382455</v>
      </c>
    </row>
    <row r="169" spans="1:47" x14ac:dyDescent="0.3">
      <c r="A169" s="1" t="s">
        <v>257</v>
      </c>
      <c r="B169" s="1" t="s">
        <v>258</v>
      </c>
      <c r="C169" s="1" t="s">
        <v>209</v>
      </c>
      <c r="D169" s="1" t="s">
        <v>279</v>
      </c>
      <c r="E169" s="1" t="s">
        <v>85</v>
      </c>
      <c r="F169" s="1" t="s">
        <v>259</v>
      </c>
      <c r="G169" s="1" t="s">
        <v>55</v>
      </c>
      <c r="H169" s="1" t="s">
        <v>144</v>
      </c>
      <c r="I169" s="2">
        <v>120.000968409</v>
      </c>
      <c r="J169" s="2">
        <v>36.99</v>
      </c>
      <c r="K169" s="2">
        <f t="shared" si="19"/>
        <v>11.16</v>
      </c>
      <c r="L169" s="2">
        <f t="shared" si="20"/>
        <v>0</v>
      </c>
      <c r="R169" s="7">
        <v>6.34</v>
      </c>
      <c r="S169" s="5">
        <v>4888.1400000000003</v>
      </c>
      <c r="T169" s="8">
        <v>4.82</v>
      </c>
      <c r="U169" s="5">
        <v>1114.866</v>
      </c>
      <c r="AL169" s="5" t="str">
        <f t="shared" si="21"/>
        <v/>
      </c>
      <c r="AN169" s="5" t="str">
        <f t="shared" si="22"/>
        <v/>
      </c>
      <c r="AP169" s="5" t="str">
        <f t="shared" si="23"/>
        <v/>
      </c>
      <c r="AS169" s="5">
        <f t="shared" si="25"/>
        <v>6003.0060000000003</v>
      </c>
      <c r="AT169" s="11">
        <f t="shared" si="24"/>
        <v>8.1928716727614453E-2</v>
      </c>
      <c r="AU169" s="5">
        <f t="shared" si="26"/>
        <v>81.928716727614457</v>
      </c>
    </row>
    <row r="170" spans="1:47" x14ac:dyDescent="0.3">
      <c r="A170" s="1" t="s">
        <v>257</v>
      </c>
      <c r="B170" s="1" t="s">
        <v>258</v>
      </c>
      <c r="C170" s="1" t="s">
        <v>209</v>
      </c>
      <c r="D170" s="1" t="s">
        <v>279</v>
      </c>
      <c r="E170" s="1" t="s">
        <v>86</v>
      </c>
      <c r="F170" s="1" t="s">
        <v>259</v>
      </c>
      <c r="G170" s="1" t="s">
        <v>55</v>
      </c>
      <c r="H170" s="1" t="s">
        <v>144</v>
      </c>
      <c r="I170" s="2">
        <v>120.000968409</v>
      </c>
      <c r="J170" s="2">
        <v>19.38</v>
      </c>
      <c r="K170" s="2">
        <f t="shared" si="19"/>
        <v>1.1499999999999999</v>
      </c>
      <c r="L170" s="2">
        <f t="shared" si="20"/>
        <v>0</v>
      </c>
      <c r="R170" s="7">
        <v>0.35</v>
      </c>
      <c r="S170" s="5">
        <v>269.85000000000002</v>
      </c>
      <c r="T170" s="8">
        <v>0.8</v>
      </c>
      <c r="U170" s="5">
        <v>185.04</v>
      </c>
      <c r="AL170" s="5" t="str">
        <f t="shared" si="21"/>
        <v/>
      </c>
      <c r="AN170" s="5" t="str">
        <f t="shared" si="22"/>
        <v/>
      </c>
      <c r="AP170" s="5" t="str">
        <f t="shared" si="23"/>
        <v/>
      </c>
      <c r="AS170" s="5">
        <f t="shared" si="25"/>
        <v>454.89</v>
      </c>
      <c r="AT170" s="11">
        <f t="shared" si="24"/>
        <v>6.2083152927424248E-3</v>
      </c>
      <c r="AU170" s="5">
        <f t="shared" si="26"/>
        <v>6.2083152927424248</v>
      </c>
    </row>
    <row r="171" spans="1:47" x14ac:dyDescent="0.3">
      <c r="A171" s="1" t="s">
        <v>257</v>
      </c>
      <c r="B171" s="1" t="s">
        <v>258</v>
      </c>
      <c r="C171" s="1" t="s">
        <v>209</v>
      </c>
      <c r="D171" s="1" t="s">
        <v>279</v>
      </c>
      <c r="E171" s="1" t="s">
        <v>87</v>
      </c>
      <c r="F171" s="1" t="s">
        <v>259</v>
      </c>
      <c r="G171" s="1" t="s">
        <v>55</v>
      </c>
      <c r="H171" s="1" t="s">
        <v>144</v>
      </c>
      <c r="I171" s="2">
        <v>120.000968409</v>
      </c>
      <c r="J171" s="2">
        <v>20.16</v>
      </c>
      <c r="K171" s="2">
        <f t="shared" si="19"/>
        <v>11.5</v>
      </c>
      <c r="L171" s="2">
        <f t="shared" si="20"/>
        <v>0</v>
      </c>
      <c r="P171" s="6">
        <v>1.1399999999999999</v>
      </c>
      <c r="Q171" s="5">
        <v>1846.23</v>
      </c>
      <c r="R171" s="7">
        <v>6.14</v>
      </c>
      <c r="S171" s="5">
        <v>4733.9399999999996</v>
      </c>
      <c r="T171" s="8">
        <v>4.22</v>
      </c>
      <c r="U171" s="5">
        <v>976.08600000000001</v>
      </c>
      <c r="AL171" s="5" t="str">
        <f t="shared" si="21"/>
        <v/>
      </c>
      <c r="AN171" s="5" t="str">
        <f t="shared" si="22"/>
        <v/>
      </c>
      <c r="AP171" s="5" t="str">
        <f t="shared" si="23"/>
        <v/>
      </c>
      <c r="AS171" s="5">
        <f t="shared" si="25"/>
        <v>7556.2560000000003</v>
      </c>
      <c r="AT171" s="11">
        <f t="shared" si="24"/>
        <v>0.10312739273379654</v>
      </c>
      <c r="AU171" s="5">
        <f t="shared" si="26"/>
        <v>103.12739273379654</v>
      </c>
    </row>
    <row r="172" spans="1:47" x14ac:dyDescent="0.3">
      <c r="A172" s="1" t="s">
        <v>260</v>
      </c>
      <c r="B172" s="1" t="s">
        <v>261</v>
      </c>
      <c r="C172" s="1" t="s">
        <v>130</v>
      </c>
      <c r="D172" s="1" t="s">
        <v>120</v>
      </c>
      <c r="E172" s="1" t="s">
        <v>131</v>
      </c>
      <c r="F172" s="1" t="s">
        <v>259</v>
      </c>
      <c r="G172" s="1" t="s">
        <v>55</v>
      </c>
      <c r="H172" s="1" t="s">
        <v>144</v>
      </c>
      <c r="I172" s="2">
        <v>239.96961733500001</v>
      </c>
      <c r="J172" s="2">
        <v>36.119999999999997</v>
      </c>
      <c r="K172" s="2">
        <f t="shared" si="19"/>
        <v>6.1999999999999993</v>
      </c>
      <c r="L172" s="2">
        <f t="shared" si="20"/>
        <v>0</v>
      </c>
      <c r="P172" s="6">
        <v>0.42</v>
      </c>
      <c r="Q172" s="5">
        <v>1190.3325</v>
      </c>
      <c r="R172" s="7">
        <v>2.46</v>
      </c>
      <c r="S172" s="5">
        <v>3319.1550000000002</v>
      </c>
      <c r="Z172" s="9">
        <v>1.31</v>
      </c>
      <c r="AA172" s="5">
        <v>212.10210000000001</v>
      </c>
      <c r="AB172" s="10">
        <v>2.0099999999999998</v>
      </c>
      <c r="AC172" s="5">
        <v>292.90222499999999</v>
      </c>
      <c r="AL172" s="5" t="str">
        <f t="shared" si="21"/>
        <v/>
      </c>
      <c r="AN172" s="5" t="str">
        <f t="shared" si="22"/>
        <v/>
      </c>
      <c r="AP172" s="5" t="str">
        <f t="shared" si="23"/>
        <v/>
      </c>
      <c r="AS172" s="5">
        <f t="shared" si="25"/>
        <v>5014.4918250000001</v>
      </c>
      <c r="AT172" s="11">
        <f t="shared" si="24"/>
        <v>6.8437526176612737E-2</v>
      </c>
      <c r="AU172" s="5">
        <f t="shared" si="26"/>
        <v>68.437526176612735</v>
      </c>
    </row>
    <row r="173" spans="1:47" x14ac:dyDescent="0.3">
      <c r="A173" s="1" t="s">
        <v>260</v>
      </c>
      <c r="B173" s="1" t="s">
        <v>261</v>
      </c>
      <c r="C173" s="1" t="s">
        <v>130</v>
      </c>
      <c r="D173" s="1" t="s">
        <v>120</v>
      </c>
      <c r="E173" s="1" t="s">
        <v>104</v>
      </c>
      <c r="F173" s="1" t="s">
        <v>259</v>
      </c>
      <c r="G173" s="1" t="s">
        <v>55</v>
      </c>
      <c r="H173" s="1" t="s">
        <v>144</v>
      </c>
      <c r="I173" s="2">
        <v>239.96961733500001</v>
      </c>
      <c r="J173" s="2">
        <v>37.99</v>
      </c>
      <c r="K173" s="2">
        <f t="shared" si="19"/>
        <v>31.900000000000006</v>
      </c>
      <c r="L173" s="2">
        <f t="shared" si="20"/>
        <v>0</v>
      </c>
      <c r="P173" s="6">
        <v>8.6300000000000008</v>
      </c>
      <c r="Q173" s="5">
        <v>24458.498749999999</v>
      </c>
      <c r="R173" s="7">
        <v>17.350000000000001</v>
      </c>
      <c r="S173" s="5">
        <v>23409.487499999999</v>
      </c>
      <c r="T173" s="8">
        <v>5.92</v>
      </c>
      <c r="U173" s="5">
        <v>1924.4159999999999</v>
      </c>
      <c r="AL173" s="5" t="str">
        <f t="shared" si="21"/>
        <v/>
      </c>
      <c r="AN173" s="5" t="str">
        <f t="shared" si="22"/>
        <v/>
      </c>
      <c r="AP173" s="5" t="str">
        <f t="shared" si="23"/>
        <v/>
      </c>
      <c r="AS173" s="5">
        <f t="shared" si="25"/>
        <v>49792.402249999999</v>
      </c>
      <c r="AT173" s="11">
        <f t="shared" si="24"/>
        <v>0.67956414155302891</v>
      </c>
      <c r="AU173" s="5">
        <f t="shared" si="26"/>
        <v>679.56414155302889</v>
      </c>
    </row>
    <row r="174" spans="1:47" x14ac:dyDescent="0.3">
      <c r="A174" s="1" t="s">
        <v>260</v>
      </c>
      <c r="B174" s="1" t="s">
        <v>261</v>
      </c>
      <c r="C174" s="1" t="s">
        <v>130</v>
      </c>
      <c r="D174" s="1" t="s">
        <v>120</v>
      </c>
      <c r="E174" s="1" t="s">
        <v>63</v>
      </c>
      <c r="F174" s="1" t="s">
        <v>259</v>
      </c>
      <c r="G174" s="1" t="s">
        <v>55</v>
      </c>
      <c r="H174" s="1" t="s">
        <v>144</v>
      </c>
      <c r="I174" s="2">
        <v>239.96961733500001</v>
      </c>
      <c r="J174" s="2">
        <v>39.979999999999997</v>
      </c>
      <c r="K174" s="2">
        <f t="shared" si="19"/>
        <v>1.02</v>
      </c>
      <c r="L174" s="2">
        <f t="shared" si="20"/>
        <v>0</v>
      </c>
      <c r="T174" s="8">
        <v>1.02</v>
      </c>
      <c r="U174" s="5">
        <v>242.86500000000001</v>
      </c>
      <c r="AL174" s="5" t="str">
        <f t="shared" si="21"/>
        <v/>
      </c>
      <c r="AN174" s="5" t="str">
        <f t="shared" si="22"/>
        <v/>
      </c>
      <c r="AP174" s="5" t="str">
        <f t="shared" si="23"/>
        <v/>
      </c>
      <c r="AS174" s="5">
        <f t="shared" si="25"/>
        <v>242.86500000000001</v>
      </c>
      <c r="AT174" s="11">
        <f t="shared" si="24"/>
        <v>3.3146090122268879E-3</v>
      </c>
      <c r="AU174" s="5">
        <f t="shared" si="26"/>
        <v>3.3146090122268879</v>
      </c>
    </row>
    <row r="175" spans="1:47" x14ac:dyDescent="0.3">
      <c r="A175" s="1" t="s">
        <v>262</v>
      </c>
      <c r="B175" s="1" t="s">
        <v>135</v>
      </c>
      <c r="C175" s="1" t="s">
        <v>136</v>
      </c>
      <c r="D175" s="1" t="s">
        <v>120</v>
      </c>
      <c r="E175" s="1" t="s">
        <v>131</v>
      </c>
      <c r="F175" s="1" t="s">
        <v>263</v>
      </c>
      <c r="G175" s="1" t="s">
        <v>55</v>
      </c>
      <c r="H175" s="1" t="s">
        <v>144</v>
      </c>
      <c r="I175" s="2">
        <v>136.64856998299999</v>
      </c>
      <c r="J175" s="2">
        <v>28.09</v>
      </c>
      <c r="K175" s="2">
        <f t="shared" si="19"/>
        <v>16.490000000000002</v>
      </c>
      <c r="L175" s="2">
        <f t="shared" si="20"/>
        <v>0</v>
      </c>
      <c r="P175" s="6">
        <v>1.89</v>
      </c>
      <c r="Q175" s="5">
        <v>3826.0687499999999</v>
      </c>
      <c r="R175" s="7">
        <v>12.34</v>
      </c>
      <c r="S175" s="5">
        <v>12790.89</v>
      </c>
      <c r="T175" s="8">
        <v>2.2599999999999998</v>
      </c>
      <c r="U175" s="5">
        <v>853.49700000000007</v>
      </c>
      <c r="AL175" s="5" t="str">
        <f t="shared" si="21"/>
        <v/>
      </c>
      <c r="AN175" s="5" t="str">
        <f t="shared" si="22"/>
        <v/>
      </c>
      <c r="AP175" s="5" t="str">
        <f t="shared" si="23"/>
        <v/>
      </c>
      <c r="AS175" s="5">
        <f t="shared" si="25"/>
        <v>17470.455749999997</v>
      </c>
      <c r="AT175" s="11">
        <f t="shared" si="24"/>
        <v>0.23843588033129948</v>
      </c>
      <c r="AU175" s="5">
        <f t="shared" si="26"/>
        <v>238.43588033129947</v>
      </c>
    </row>
    <row r="176" spans="1:47" x14ac:dyDescent="0.3">
      <c r="A176" s="1" t="s">
        <v>262</v>
      </c>
      <c r="B176" s="1" t="s">
        <v>135</v>
      </c>
      <c r="C176" s="1" t="s">
        <v>136</v>
      </c>
      <c r="D176" s="1" t="s">
        <v>120</v>
      </c>
      <c r="E176" s="1" t="s">
        <v>65</v>
      </c>
      <c r="F176" s="1" t="s">
        <v>263</v>
      </c>
      <c r="G176" s="1" t="s">
        <v>55</v>
      </c>
      <c r="H176" s="1" t="s">
        <v>144</v>
      </c>
      <c r="I176" s="2">
        <v>136.64856998299999</v>
      </c>
      <c r="J176" s="2">
        <v>26.33</v>
      </c>
      <c r="K176" s="2">
        <f t="shared" si="19"/>
        <v>1.3399999999999999</v>
      </c>
      <c r="L176" s="2">
        <f t="shared" si="20"/>
        <v>0</v>
      </c>
      <c r="R176" s="7">
        <v>0.75</v>
      </c>
      <c r="S176" s="5">
        <v>1011.9375</v>
      </c>
      <c r="T176" s="8">
        <v>0.59</v>
      </c>
      <c r="U176" s="5">
        <v>238.81725</v>
      </c>
      <c r="AL176" s="5" t="str">
        <f t="shared" si="21"/>
        <v/>
      </c>
      <c r="AN176" s="5" t="str">
        <f t="shared" si="22"/>
        <v/>
      </c>
      <c r="AP176" s="5" t="str">
        <f t="shared" si="23"/>
        <v/>
      </c>
      <c r="AS176" s="5">
        <f t="shared" si="25"/>
        <v>1250.7547500000001</v>
      </c>
      <c r="AT176" s="11">
        <f t="shared" si="24"/>
        <v>1.7070236412968471E-2</v>
      </c>
      <c r="AU176" s="5">
        <f t="shared" si="26"/>
        <v>17.070236412968473</v>
      </c>
    </row>
    <row r="177" spans="1:47" x14ac:dyDescent="0.3">
      <c r="A177" s="1" t="s">
        <v>264</v>
      </c>
      <c r="B177" s="1" t="s">
        <v>265</v>
      </c>
      <c r="C177" s="1" t="s">
        <v>266</v>
      </c>
      <c r="D177" s="1" t="s">
        <v>52</v>
      </c>
      <c r="E177" s="1" t="s">
        <v>131</v>
      </c>
      <c r="F177" s="1" t="s">
        <v>263</v>
      </c>
      <c r="G177" s="1" t="s">
        <v>55</v>
      </c>
      <c r="H177" s="1" t="s">
        <v>144</v>
      </c>
      <c r="I177" s="2">
        <v>2.5002835993699999</v>
      </c>
      <c r="J177" s="2">
        <v>2.02</v>
      </c>
      <c r="K177" s="2">
        <f t="shared" si="19"/>
        <v>2.02</v>
      </c>
      <c r="L177" s="2">
        <f t="shared" si="20"/>
        <v>0</v>
      </c>
      <c r="X177" s="2">
        <v>2.02</v>
      </c>
      <c r="Y177" s="5">
        <v>584.03250000000003</v>
      </c>
      <c r="AL177" s="5" t="str">
        <f t="shared" si="21"/>
        <v/>
      </c>
      <c r="AN177" s="5" t="str">
        <f t="shared" si="22"/>
        <v/>
      </c>
      <c r="AP177" s="5" t="str">
        <f t="shared" si="23"/>
        <v/>
      </c>
      <c r="AS177" s="5">
        <f t="shared" si="25"/>
        <v>584.03250000000003</v>
      </c>
      <c r="AT177" s="11">
        <f t="shared" si="24"/>
        <v>7.9708454817837074E-3</v>
      </c>
      <c r="AU177" s="5">
        <f t="shared" si="26"/>
        <v>7.9708454817837069</v>
      </c>
    </row>
    <row r="178" spans="1:47" x14ac:dyDescent="0.3">
      <c r="B178" s="29" t="s">
        <v>276</v>
      </c>
      <c r="K178" s="2">
        <f t="shared" ref="K178:K190" si="27">SUM(N178,P178,R178,T178,V178,X178,Z178,AB178,AE178,AG178,AI178)</f>
        <v>0</v>
      </c>
      <c r="L178" s="2">
        <f t="shared" ref="L178:L190" si="28">SUM(M178,AD178,AK178,AM178,AO178,AQ178,AR178)</f>
        <v>0</v>
      </c>
      <c r="AS178" s="5">
        <f t="shared" si="25"/>
        <v>0</v>
      </c>
      <c r="AT178" s="11">
        <f t="shared" si="24"/>
        <v>0</v>
      </c>
      <c r="AU178" s="5">
        <f t="shared" si="26"/>
        <v>0</v>
      </c>
    </row>
    <row r="179" spans="1:47" x14ac:dyDescent="0.3">
      <c r="B179" s="1" t="s">
        <v>274</v>
      </c>
      <c r="C179" s="1" t="s">
        <v>272</v>
      </c>
      <c r="D179" s="1" t="s">
        <v>52</v>
      </c>
      <c r="J179" s="2">
        <v>18.32</v>
      </c>
      <c r="K179" s="2">
        <f t="shared" si="27"/>
        <v>12.95</v>
      </c>
      <c r="L179" s="2">
        <f t="shared" si="28"/>
        <v>0</v>
      </c>
      <c r="AG179" s="9">
        <v>12.95</v>
      </c>
      <c r="AH179" s="5">
        <v>29361.54</v>
      </c>
      <c r="AS179" s="5">
        <f t="shared" si="25"/>
        <v>29361.54</v>
      </c>
      <c r="AT179" s="11">
        <f t="shared" si="24"/>
        <v>0.40072478577341425</v>
      </c>
      <c r="AU179" s="5">
        <f t="shared" si="26"/>
        <v>400.72478577341428</v>
      </c>
    </row>
    <row r="180" spans="1:47" x14ac:dyDescent="0.3">
      <c r="B180" s="1" t="s">
        <v>271</v>
      </c>
      <c r="C180" s="1" t="s">
        <v>272</v>
      </c>
      <c r="D180" s="1" t="s">
        <v>52</v>
      </c>
      <c r="J180" s="2">
        <v>33.590000000000003</v>
      </c>
      <c r="K180" s="2">
        <f t="shared" si="27"/>
        <v>28.99</v>
      </c>
      <c r="L180" s="2">
        <f t="shared" si="28"/>
        <v>0</v>
      </c>
      <c r="AG180" s="9">
        <v>28.99</v>
      </c>
      <c r="AH180" s="5">
        <v>59037.25</v>
      </c>
      <c r="AS180" s="5">
        <f t="shared" si="25"/>
        <v>59037.25</v>
      </c>
      <c r="AT180" s="11">
        <f t="shared" si="24"/>
        <v>0.80573734752678161</v>
      </c>
      <c r="AU180" s="5">
        <f t="shared" si="26"/>
        <v>805.7373475267816</v>
      </c>
    </row>
    <row r="181" spans="1:47" x14ac:dyDescent="0.3">
      <c r="B181" s="1" t="s">
        <v>273</v>
      </c>
      <c r="C181" s="1" t="s">
        <v>272</v>
      </c>
      <c r="D181" s="1" t="s">
        <v>52</v>
      </c>
      <c r="J181" s="2">
        <v>60.79</v>
      </c>
      <c r="K181" s="2">
        <f t="shared" si="27"/>
        <v>50.56</v>
      </c>
      <c r="L181" s="2">
        <f t="shared" si="28"/>
        <v>0</v>
      </c>
      <c r="AG181" s="9">
        <v>50.56</v>
      </c>
      <c r="AH181" s="5">
        <v>112798.18</v>
      </c>
      <c r="AS181" s="5">
        <f t="shared" si="25"/>
        <v>112798.18</v>
      </c>
      <c r="AT181" s="11">
        <f t="shared" si="24"/>
        <v>1.5394637514289446</v>
      </c>
      <c r="AU181" s="5">
        <f t="shared" si="26"/>
        <v>1539.4637514289448</v>
      </c>
    </row>
    <row r="182" spans="1:47" x14ac:dyDescent="0.3">
      <c r="B182" s="29" t="s">
        <v>278</v>
      </c>
      <c r="K182" s="2">
        <f t="shared" si="27"/>
        <v>0</v>
      </c>
      <c r="L182" s="2">
        <f t="shared" si="28"/>
        <v>0</v>
      </c>
      <c r="AS182" s="5">
        <f t="shared" si="25"/>
        <v>0</v>
      </c>
      <c r="AT182" s="11">
        <f t="shared" si="24"/>
        <v>0</v>
      </c>
      <c r="AU182" s="5">
        <f t="shared" si="26"/>
        <v>0</v>
      </c>
    </row>
    <row r="183" spans="1:47" x14ac:dyDescent="0.3">
      <c r="B183" s="1" t="s">
        <v>267</v>
      </c>
      <c r="C183" s="1" t="s">
        <v>281</v>
      </c>
      <c r="D183" s="1" t="s">
        <v>79</v>
      </c>
      <c r="J183" s="2">
        <v>7.95</v>
      </c>
      <c r="K183" s="2">
        <f t="shared" si="27"/>
        <v>8</v>
      </c>
      <c r="L183" s="2">
        <f t="shared" si="28"/>
        <v>0</v>
      </c>
      <c r="AG183" s="9">
        <v>8</v>
      </c>
      <c r="AH183" s="5">
        <v>16816.89</v>
      </c>
      <c r="AS183" s="5">
        <f t="shared" si="25"/>
        <v>16816.89</v>
      </c>
      <c r="AT183" s="11">
        <f t="shared" si="24"/>
        <v>0.22951604863454275</v>
      </c>
      <c r="AU183" s="5">
        <f t="shared" si="26"/>
        <v>229.51604863454276</v>
      </c>
    </row>
    <row r="184" spans="1:47" x14ac:dyDescent="0.3">
      <c r="B184" s="1" t="s">
        <v>270</v>
      </c>
      <c r="C184" s="1" t="s">
        <v>281</v>
      </c>
      <c r="D184" s="1" t="s">
        <v>79</v>
      </c>
      <c r="J184" s="2">
        <v>3.91</v>
      </c>
      <c r="K184" s="2">
        <f t="shared" si="27"/>
        <v>2.08</v>
      </c>
      <c r="L184" s="2">
        <f t="shared" si="28"/>
        <v>0</v>
      </c>
      <c r="AG184" s="9">
        <v>2.08</v>
      </c>
      <c r="AH184" s="5">
        <v>4715.9799999999996</v>
      </c>
      <c r="AS184" s="5">
        <f t="shared" si="25"/>
        <v>4715.9799999999996</v>
      </c>
      <c r="AT184" s="11">
        <f t="shared" si="24"/>
        <v>6.4363452162649035E-2</v>
      </c>
      <c r="AU184" s="5">
        <f t="shared" si="26"/>
        <v>64.36345216264904</v>
      </c>
    </row>
    <row r="185" spans="1:47" x14ac:dyDescent="0.3">
      <c r="B185" s="1" t="s">
        <v>268</v>
      </c>
      <c r="C185" s="1" t="s">
        <v>281</v>
      </c>
      <c r="D185" s="1" t="s">
        <v>79</v>
      </c>
      <c r="J185" s="2">
        <v>9.41</v>
      </c>
      <c r="K185" s="2">
        <f t="shared" si="27"/>
        <v>8.94</v>
      </c>
      <c r="L185" s="2">
        <f t="shared" si="28"/>
        <v>0</v>
      </c>
      <c r="AG185" s="9">
        <v>8.94</v>
      </c>
      <c r="AH185" s="5">
        <v>18229.09</v>
      </c>
      <c r="AS185" s="5">
        <f t="shared" si="25"/>
        <v>18229.09</v>
      </c>
      <c r="AT185" s="11">
        <f t="shared" si="24"/>
        <v>0.24878968150493086</v>
      </c>
      <c r="AU185" s="5">
        <f t="shared" si="26"/>
        <v>248.78968150493088</v>
      </c>
    </row>
    <row r="186" spans="1:47" x14ac:dyDescent="0.3">
      <c r="B186" s="29" t="s">
        <v>277</v>
      </c>
      <c r="K186" s="2">
        <f t="shared" si="27"/>
        <v>0</v>
      </c>
      <c r="L186" s="2">
        <f t="shared" si="28"/>
        <v>0</v>
      </c>
      <c r="AS186" s="5">
        <f t="shared" si="25"/>
        <v>0</v>
      </c>
      <c r="AT186" s="11">
        <f t="shared" si="24"/>
        <v>0</v>
      </c>
      <c r="AU186" s="5">
        <f t="shared" si="26"/>
        <v>0</v>
      </c>
    </row>
    <row r="187" spans="1:47" x14ac:dyDescent="0.3">
      <c r="B187" s="1" t="s">
        <v>267</v>
      </c>
      <c r="C187" s="1" t="s">
        <v>282</v>
      </c>
      <c r="D187" s="1" t="s">
        <v>79</v>
      </c>
      <c r="J187" s="2">
        <v>2.57</v>
      </c>
      <c r="K187" s="2">
        <f t="shared" si="27"/>
        <v>1.58</v>
      </c>
      <c r="L187" s="2">
        <f t="shared" si="28"/>
        <v>0</v>
      </c>
      <c r="AG187" s="9">
        <v>1.58</v>
      </c>
      <c r="AH187" s="5">
        <v>2558.81</v>
      </c>
      <c r="AS187" s="5">
        <f t="shared" si="25"/>
        <v>2558.81</v>
      </c>
      <c r="AT187" s="11">
        <f t="shared" si="24"/>
        <v>3.4922507098907964E-2</v>
      </c>
      <c r="AU187" s="5">
        <f t="shared" si="26"/>
        <v>34.922507098907964</v>
      </c>
    </row>
    <row r="188" spans="1:47" x14ac:dyDescent="0.3">
      <c r="B188" s="1" t="s">
        <v>269</v>
      </c>
      <c r="C188" s="1" t="s">
        <v>282</v>
      </c>
      <c r="D188" s="1" t="s">
        <v>79</v>
      </c>
      <c r="J188" s="2">
        <v>9.83</v>
      </c>
      <c r="K188" s="2">
        <f t="shared" si="27"/>
        <v>8.2899999999999991</v>
      </c>
      <c r="L188" s="2">
        <f t="shared" si="28"/>
        <v>0</v>
      </c>
      <c r="AG188" s="9">
        <v>8.2899999999999991</v>
      </c>
      <c r="AH188" s="5">
        <v>18795.919999999998</v>
      </c>
      <c r="AS188" s="5">
        <f t="shared" si="25"/>
        <v>18795.919999999998</v>
      </c>
      <c r="AT188" s="11">
        <f t="shared" si="24"/>
        <v>0.25652574815265927</v>
      </c>
      <c r="AU188" s="5">
        <f t="shared" si="26"/>
        <v>256.52574815265928</v>
      </c>
    </row>
    <row r="189" spans="1:47" x14ac:dyDescent="0.3">
      <c r="B189" s="1" t="s">
        <v>270</v>
      </c>
      <c r="C189" s="1" t="s">
        <v>282</v>
      </c>
      <c r="D189" s="1" t="s">
        <v>79</v>
      </c>
      <c r="J189" s="2">
        <v>11.39</v>
      </c>
      <c r="K189" s="2">
        <f t="shared" si="27"/>
        <v>8.11</v>
      </c>
      <c r="L189" s="2">
        <f t="shared" si="28"/>
        <v>0</v>
      </c>
      <c r="AG189" s="9">
        <v>8.11</v>
      </c>
      <c r="AH189" s="5">
        <v>17293.02</v>
      </c>
      <c r="AS189" s="5">
        <f t="shared" si="25"/>
        <v>17293.02</v>
      </c>
      <c r="AT189" s="11">
        <f t="shared" si="24"/>
        <v>0.23601424635340545</v>
      </c>
      <c r="AU189" s="5">
        <f t="shared" si="26"/>
        <v>236.01424635340544</v>
      </c>
    </row>
    <row r="190" spans="1:47" ht="15" thickBot="1" x14ac:dyDescent="0.35">
      <c r="B190" s="1" t="s">
        <v>268</v>
      </c>
      <c r="C190" s="1" t="s">
        <v>282</v>
      </c>
      <c r="D190" s="1" t="s">
        <v>79</v>
      </c>
      <c r="J190" s="2">
        <v>8.67</v>
      </c>
      <c r="K190" s="2">
        <f t="shared" si="27"/>
        <v>7.91</v>
      </c>
      <c r="L190" s="2">
        <f t="shared" si="28"/>
        <v>0</v>
      </c>
      <c r="AG190" s="9">
        <v>7.91</v>
      </c>
      <c r="AH190" s="5">
        <v>15997.42</v>
      </c>
      <c r="AS190" s="5">
        <f t="shared" si="25"/>
        <v>15997.42</v>
      </c>
      <c r="AT190" s="11">
        <f t="shared" si="24"/>
        <v>0.21833196427800899</v>
      </c>
      <c r="AU190" s="5">
        <f t="shared" si="26"/>
        <v>218.331964278009</v>
      </c>
    </row>
    <row r="191" spans="1:47" ht="15" thickTop="1" x14ac:dyDescent="0.3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>
        <f>SUM(K3:K190)</f>
        <v>4266.82</v>
      </c>
      <c r="L191" s="20">
        <f>SUM(L3:L190)</f>
        <v>92.369999999999976</v>
      </c>
      <c r="M191" s="21">
        <f t="shared" ref="M191:AF191" si="29">SUM(M3:M181)</f>
        <v>7.3699999999999992</v>
      </c>
      <c r="N191" s="22">
        <f t="shared" si="29"/>
        <v>181.01000000000002</v>
      </c>
      <c r="O191" s="23">
        <f t="shared" si="29"/>
        <v>532825.04625000001</v>
      </c>
      <c r="P191" s="24">
        <f t="shared" si="29"/>
        <v>1435.15</v>
      </c>
      <c r="Q191" s="23">
        <f t="shared" si="29"/>
        <v>3841049.1250000014</v>
      </c>
      <c r="R191" s="25">
        <f t="shared" si="29"/>
        <v>2026.4799999999998</v>
      </c>
      <c r="S191" s="23">
        <f t="shared" si="29"/>
        <v>2592192.5924999993</v>
      </c>
      <c r="T191" s="26">
        <f t="shared" si="29"/>
        <v>397.38000000000011</v>
      </c>
      <c r="U191" s="23">
        <f t="shared" si="29"/>
        <v>146984.78925000003</v>
      </c>
      <c r="V191" s="20">
        <f t="shared" si="29"/>
        <v>0</v>
      </c>
      <c r="W191" s="23">
        <f t="shared" si="29"/>
        <v>0</v>
      </c>
      <c r="X191" s="20">
        <f t="shared" si="29"/>
        <v>2.02</v>
      </c>
      <c r="Y191" s="23">
        <f t="shared" si="29"/>
        <v>584.03250000000003</v>
      </c>
      <c r="Z191" s="27">
        <f t="shared" si="29"/>
        <v>31.359999999999996</v>
      </c>
      <c r="AA191" s="23">
        <f t="shared" si="29"/>
        <v>4931.7785999999996</v>
      </c>
      <c r="AB191" s="28">
        <f t="shared" si="29"/>
        <v>45.160000000000011</v>
      </c>
      <c r="AC191" s="23">
        <f t="shared" si="29"/>
        <v>5945.0616500000006</v>
      </c>
      <c r="AD191" s="20">
        <f t="shared" si="29"/>
        <v>0</v>
      </c>
      <c r="AE191" s="20">
        <f t="shared" si="29"/>
        <v>10.85</v>
      </c>
      <c r="AF191" s="23">
        <f t="shared" si="29"/>
        <v>1399.1441749999999</v>
      </c>
      <c r="AG191" s="27">
        <f>SUM(AG3:AG190)</f>
        <v>137.41</v>
      </c>
      <c r="AH191" s="23">
        <f>SUM(AH3:AH190)</f>
        <v>295604.09999999998</v>
      </c>
      <c r="AI191" s="20">
        <f t="shared" ref="AI191:AU191" si="30">SUM(AI3:AI181)</f>
        <v>0</v>
      </c>
      <c r="AJ191" s="23">
        <f t="shared" si="30"/>
        <v>0</v>
      </c>
      <c r="AK191" s="21">
        <f t="shared" si="30"/>
        <v>1.98</v>
      </c>
      <c r="AL191" s="23">
        <f t="shared" si="30"/>
        <v>8412.228000000001</v>
      </c>
      <c r="AM191" s="21">
        <f t="shared" si="30"/>
        <v>31.229999999999997</v>
      </c>
      <c r="AN191" s="23">
        <f t="shared" si="30"/>
        <v>221139.63</v>
      </c>
      <c r="AO191" s="20">
        <f t="shared" si="30"/>
        <v>0</v>
      </c>
      <c r="AP191" s="23">
        <f t="shared" si="30"/>
        <v>0</v>
      </c>
      <c r="AQ191" s="20">
        <f t="shared" si="30"/>
        <v>51.789999999999992</v>
      </c>
      <c r="AR191" s="20">
        <f t="shared" si="30"/>
        <v>0</v>
      </c>
      <c r="AS191" s="23">
        <f t="shared" si="30"/>
        <v>7327108.5399250006</v>
      </c>
      <c r="AT191" s="20">
        <f t="shared" si="30"/>
        <v>99.999999999999943</v>
      </c>
      <c r="AU191" s="23">
        <f t="shared" si="30"/>
        <v>99999.999999999956</v>
      </c>
    </row>
    <row r="194" spans="2:3" x14ac:dyDescent="0.3">
      <c r="B194" s="29" t="s">
        <v>275</v>
      </c>
      <c r="C194" s="1">
        <f>SUM(K191,L191)</f>
        <v>4359.1899999999996</v>
      </c>
    </row>
  </sheetData>
  <autoFilter ref="A182:AU190" xr:uid="{00000000-0001-0000-0000-000000000000}">
    <sortState xmlns:xlrd2="http://schemas.microsoft.com/office/spreadsheetml/2017/richdata2" ref="A183:AU190">
      <sortCondition descending="1" ref="H182:H190"/>
    </sortState>
  </autoFilter>
  <conditionalFormatting sqref="I182:I190">
    <cfRule type="notContainsText" dxfId="0" priority="10" operator="notContains" text="#########">
      <formula>ISERROR(SEARCH("#########",I182))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8" ma:contentTypeDescription="Create a new document." ma:contentTypeScope="" ma:versionID="1d0dd6c6eec1556cbb840b6c64a9791a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785ba6ae5d7ccd4810d80ae85b9c0276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D78AC4-6005-4B35-9105-E90A8AE29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6e58739-8685-4d29-a2ec-7c9c68f6c483"/>
    <ds:schemaRef ds:uri="0443536a-32f8-43be-b347-138dc7c4b7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1FD0DE-358D-4FB6-ACB0-33232FDCF7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Scott Henderson</cp:lastModifiedBy>
  <dcterms:created xsi:type="dcterms:W3CDTF">2023-10-25T18:27:34Z</dcterms:created>
  <dcterms:modified xsi:type="dcterms:W3CDTF">2023-12-12T02:32:05Z</dcterms:modified>
</cp:coreProperties>
</file>