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Swift County/Group 3/CD 52/"/>
    </mc:Choice>
  </mc:AlternateContent>
  <xr:revisionPtr revIDLastSave="0" documentId="8_{4C9057FD-FBDC-414C-A39F-20CA86748A12}" xr6:coauthVersionLast="47" xr6:coauthVersionMax="47" xr10:uidLastSave="{00000000-0000-0000-0000-000000000000}"/>
  <bookViews>
    <workbookView xWindow="768" yWindow="768" windowWidth="17280" windowHeight="90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24" i="1" l="1"/>
  <c r="AS122" i="1"/>
  <c r="AS123" i="1"/>
  <c r="AS121" i="1"/>
  <c r="AS119" i="1"/>
  <c r="AS120" i="1"/>
  <c r="AS46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2" i="1"/>
  <c r="L122" i="1"/>
  <c r="K125" i="1"/>
  <c r="L125" i="1"/>
  <c r="AR126" i="1"/>
  <c r="AQ126" i="1"/>
  <c r="AO126" i="1"/>
  <c r="AM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AS125" i="1"/>
  <c r="AP125" i="1"/>
  <c r="AN125" i="1"/>
  <c r="AL125" i="1"/>
  <c r="AS118" i="1"/>
  <c r="AP118" i="1"/>
  <c r="AN118" i="1"/>
  <c r="AL118" i="1"/>
  <c r="AS117" i="1"/>
  <c r="AP117" i="1"/>
  <c r="AN117" i="1"/>
  <c r="AL117" i="1"/>
  <c r="AS116" i="1"/>
  <c r="AP116" i="1"/>
  <c r="AN116" i="1"/>
  <c r="AL116" i="1"/>
  <c r="AS115" i="1"/>
  <c r="AP115" i="1"/>
  <c r="AN115" i="1"/>
  <c r="AL115" i="1"/>
  <c r="AS114" i="1"/>
  <c r="AP114" i="1"/>
  <c r="AN114" i="1"/>
  <c r="AL114" i="1"/>
  <c r="AS113" i="1"/>
  <c r="AP113" i="1"/>
  <c r="AN113" i="1"/>
  <c r="AL113" i="1"/>
  <c r="AS112" i="1"/>
  <c r="AP112" i="1"/>
  <c r="AN112" i="1"/>
  <c r="AL112" i="1"/>
  <c r="AS111" i="1"/>
  <c r="AP111" i="1"/>
  <c r="AN111" i="1"/>
  <c r="AL111" i="1"/>
  <c r="AS110" i="1"/>
  <c r="AP110" i="1"/>
  <c r="AN110" i="1"/>
  <c r="AL110" i="1"/>
  <c r="AS109" i="1"/>
  <c r="AP109" i="1"/>
  <c r="AN109" i="1"/>
  <c r="AL109" i="1"/>
  <c r="AS108" i="1"/>
  <c r="AP108" i="1"/>
  <c r="AN108" i="1"/>
  <c r="AL108" i="1"/>
  <c r="AS107" i="1"/>
  <c r="AP107" i="1"/>
  <c r="AN107" i="1"/>
  <c r="AL107" i="1"/>
  <c r="AS106" i="1"/>
  <c r="AP106" i="1"/>
  <c r="AN106" i="1"/>
  <c r="AL106" i="1"/>
  <c r="AS105" i="1"/>
  <c r="AP105" i="1"/>
  <c r="AN105" i="1"/>
  <c r="AL105" i="1"/>
  <c r="AS104" i="1"/>
  <c r="AP104" i="1"/>
  <c r="AN104" i="1"/>
  <c r="AL104" i="1"/>
  <c r="AS103" i="1"/>
  <c r="AP103" i="1"/>
  <c r="AN103" i="1"/>
  <c r="AL103" i="1"/>
  <c r="AS102" i="1"/>
  <c r="AP102" i="1"/>
  <c r="AN102" i="1"/>
  <c r="AL102" i="1"/>
  <c r="AS101" i="1"/>
  <c r="AP101" i="1"/>
  <c r="AN101" i="1"/>
  <c r="AL101" i="1"/>
  <c r="AS100" i="1"/>
  <c r="AP100" i="1"/>
  <c r="AN100" i="1"/>
  <c r="AL100" i="1"/>
  <c r="AS99" i="1"/>
  <c r="AP99" i="1"/>
  <c r="AN99" i="1"/>
  <c r="AL99" i="1"/>
  <c r="AS98" i="1"/>
  <c r="AP98" i="1"/>
  <c r="AN98" i="1"/>
  <c r="AL98" i="1"/>
  <c r="AS97" i="1"/>
  <c r="AP97" i="1"/>
  <c r="AN97" i="1"/>
  <c r="AL97" i="1"/>
  <c r="AS96" i="1"/>
  <c r="AP96" i="1"/>
  <c r="AN96" i="1"/>
  <c r="AL96" i="1"/>
  <c r="AS95" i="1"/>
  <c r="AP95" i="1"/>
  <c r="AN95" i="1"/>
  <c r="AL95" i="1"/>
  <c r="AS94" i="1"/>
  <c r="AP94" i="1"/>
  <c r="AN94" i="1"/>
  <c r="AL94" i="1"/>
  <c r="AS93" i="1"/>
  <c r="AP93" i="1"/>
  <c r="AN93" i="1"/>
  <c r="AL93" i="1"/>
  <c r="AS92" i="1"/>
  <c r="AP92" i="1"/>
  <c r="AN92" i="1"/>
  <c r="AL92" i="1"/>
  <c r="AS91" i="1"/>
  <c r="AP91" i="1"/>
  <c r="AN91" i="1"/>
  <c r="AL91" i="1"/>
  <c r="AS90" i="1"/>
  <c r="AP90" i="1"/>
  <c r="AN90" i="1"/>
  <c r="AL90" i="1"/>
  <c r="AS89" i="1"/>
  <c r="AP89" i="1"/>
  <c r="AN89" i="1"/>
  <c r="AL89" i="1"/>
  <c r="AS88" i="1"/>
  <c r="AP88" i="1"/>
  <c r="AN88" i="1"/>
  <c r="AL88" i="1"/>
  <c r="AS87" i="1"/>
  <c r="AP87" i="1"/>
  <c r="AN87" i="1"/>
  <c r="AL87" i="1"/>
  <c r="AS86" i="1"/>
  <c r="AP86" i="1"/>
  <c r="AN86" i="1"/>
  <c r="AL86" i="1"/>
  <c r="AS85" i="1"/>
  <c r="AP85" i="1"/>
  <c r="AN85" i="1"/>
  <c r="AL85" i="1"/>
  <c r="AS84" i="1"/>
  <c r="AP84" i="1"/>
  <c r="AN84" i="1"/>
  <c r="AL84" i="1"/>
  <c r="AS83" i="1"/>
  <c r="AP83" i="1"/>
  <c r="AN83" i="1"/>
  <c r="AL83" i="1"/>
  <c r="AS82" i="1"/>
  <c r="AP82" i="1"/>
  <c r="AN82" i="1"/>
  <c r="AL82" i="1"/>
  <c r="AS81" i="1"/>
  <c r="AP81" i="1"/>
  <c r="AN81" i="1"/>
  <c r="AL81" i="1"/>
  <c r="AS80" i="1"/>
  <c r="AP80" i="1"/>
  <c r="AN80" i="1"/>
  <c r="AL80" i="1"/>
  <c r="AS79" i="1"/>
  <c r="AP79" i="1"/>
  <c r="AN79" i="1"/>
  <c r="AL79" i="1"/>
  <c r="AS78" i="1"/>
  <c r="AP78" i="1"/>
  <c r="AN78" i="1"/>
  <c r="AL78" i="1"/>
  <c r="AS77" i="1"/>
  <c r="AP77" i="1"/>
  <c r="AN77" i="1"/>
  <c r="AL77" i="1"/>
  <c r="AS76" i="1"/>
  <c r="AP76" i="1"/>
  <c r="AN76" i="1"/>
  <c r="AL76" i="1"/>
  <c r="AS75" i="1"/>
  <c r="AP75" i="1"/>
  <c r="AN75" i="1"/>
  <c r="AL75" i="1"/>
  <c r="AS74" i="1"/>
  <c r="AP74" i="1"/>
  <c r="AN74" i="1"/>
  <c r="AL74" i="1"/>
  <c r="AS73" i="1"/>
  <c r="AP73" i="1"/>
  <c r="AN73" i="1"/>
  <c r="AL73" i="1"/>
  <c r="AS72" i="1"/>
  <c r="AP72" i="1"/>
  <c r="AN72" i="1"/>
  <c r="AL72" i="1"/>
  <c r="AS71" i="1"/>
  <c r="AP71" i="1"/>
  <c r="AN71" i="1"/>
  <c r="AL71" i="1"/>
  <c r="AS70" i="1"/>
  <c r="AP70" i="1"/>
  <c r="AN70" i="1"/>
  <c r="AL70" i="1"/>
  <c r="AS69" i="1"/>
  <c r="AP69" i="1"/>
  <c r="AN69" i="1"/>
  <c r="AL69" i="1"/>
  <c r="AS68" i="1"/>
  <c r="AP68" i="1"/>
  <c r="AN68" i="1"/>
  <c r="AL68" i="1"/>
  <c r="AS67" i="1"/>
  <c r="AP67" i="1"/>
  <c r="AN67" i="1"/>
  <c r="AL67" i="1"/>
  <c r="AS66" i="1"/>
  <c r="AP66" i="1"/>
  <c r="AN66" i="1"/>
  <c r="AL66" i="1"/>
  <c r="AS65" i="1"/>
  <c r="AP65" i="1"/>
  <c r="AN65" i="1"/>
  <c r="AL65" i="1"/>
  <c r="AS64" i="1"/>
  <c r="AP64" i="1"/>
  <c r="AN64" i="1"/>
  <c r="AL64" i="1"/>
  <c r="AS63" i="1"/>
  <c r="AP63" i="1"/>
  <c r="AN63" i="1"/>
  <c r="AL63" i="1"/>
  <c r="AS62" i="1"/>
  <c r="AP62" i="1"/>
  <c r="AN62" i="1"/>
  <c r="AL62" i="1"/>
  <c r="AS61" i="1"/>
  <c r="AP61" i="1"/>
  <c r="AN61" i="1"/>
  <c r="AL61" i="1"/>
  <c r="AS60" i="1"/>
  <c r="AP60" i="1"/>
  <c r="AN60" i="1"/>
  <c r="AL60" i="1"/>
  <c r="AS59" i="1"/>
  <c r="AP59" i="1"/>
  <c r="AN59" i="1"/>
  <c r="AL59" i="1"/>
  <c r="AS58" i="1"/>
  <c r="AP58" i="1"/>
  <c r="AN58" i="1"/>
  <c r="AL58" i="1"/>
  <c r="AS57" i="1"/>
  <c r="AP57" i="1"/>
  <c r="AN57" i="1"/>
  <c r="AL57" i="1"/>
  <c r="AS56" i="1"/>
  <c r="AP56" i="1"/>
  <c r="AN56" i="1"/>
  <c r="AL56" i="1"/>
  <c r="AS55" i="1"/>
  <c r="AP55" i="1"/>
  <c r="AN55" i="1"/>
  <c r="AL55" i="1"/>
  <c r="AS54" i="1"/>
  <c r="AP54" i="1"/>
  <c r="AN54" i="1"/>
  <c r="AL54" i="1"/>
  <c r="AS53" i="1"/>
  <c r="AP53" i="1"/>
  <c r="AN53" i="1"/>
  <c r="AL53" i="1"/>
  <c r="AS52" i="1"/>
  <c r="AP52" i="1"/>
  <c r="AN52" i="1"/>
  <c r="AL52" i="1"/>
  <c r="AS51" i="1"/>
  <c r="AP51" i="1"/>
  <c r="AN51" i="1"/>
  <c r="AL51" i="1"/>
  <c r="AS50" i="1"/>
  <c r="AP50" i="1"/>
  <c r="AN50" i="1"/>
  <c r="AL50" i="1"/>
  <c r="AS49" i="1"/>
  <c r="AP49" i="1"/>
  <c r="AL49" i="1"/>
  <c r="AS48" i="1"/>
  <c r="AP48" i="1"/>
  <c r="AL48" i="1"/>
  <c r="AS47" i="1"/>
  <c r="AP47" i="1"/>
  <c r="AL47" i="1"/>
  <c r="AP46" i="1"/>
  <c r="AL46" i="1"/>
  <c r="AS45" i="1"/>
  <c r="AP45" i="1"/>
  <c r="AN45" i="1"/>
  <c r="AL45" i="1"/>
  <c r="AS44" i="1"/>
  <c r="AP44" i="1"/>
  <c r="AN44" i="1"/>
  <c r="AL44" i="1"/>
  <c r="AS43" i="1"/>
  <c r="AP43" i="1"/>
  <c r="AN43" i="1"/>
  <c r="AL43" i="1"/>
  <c r="AS42" i="1"/>
  <c r="AP42" i="1"/>
  <c r="AN42" i="1"/>
  <c r="AL42" i="1"/>
  <c r="AS41" i="1"/>
  <c r="AP41" i="1"/>
  <c r="AN41" i="1"/>
  <c r="AL41" i="1"/>
  <c r="AS40" i="1"/>
  <c r="AP40" i="1"/>
  <c r="AN40" i="1"/>
  <c r="AL40" i="1"/>
  <c r="AS39" i="1"/>
  <c r="AP39" i="1"/>
  <c r="AN39" i="1"/>
  <c r="AL39" i="1"/>
  <c r="AS38" i="1"/>
  <c r="AP38" i="1"/>
  <c r="AN38" i="1"/>
  <c r="AL38" i="1"/>
  <c r="AS37" i="1"/>
  <c r="AP37" i="1"/>
  <c r="AN37" i="1"/>
  <c r="AL37" i="1"/>
  <c r="AS36" i="1"/>
  <c r="AP36" i="1"/>
  <c r="AN36" i="1"/>
  <c r="AL36" i="1"/>
  <c r="AS35" i="1"/>
  <c r="AP35" i="1"/>
  <c r="AN35" i="1"/>
  <c r="AL35" i="1"/>
  <c r="AS34" i="1"/>
  <c r="AP34" i="1"/>
  <c r="AN34" i="1"/>
  <c r="AL34" i="1"/>
  <c r="AS33" i="1"/>
  <c r="AP33" i="1"/>
  <c r="AN33" i="1"/>
  <c r="AL33" i="1"/>
  <c r="AS32" i="1"/>
  <c r="AP32" i="1"/>
  <c r="AN32" i="1"/>
  <c r="AL32" i="1"/>
  <c r="AS31" i="1"/>
  <c r="AP31" i="1"/>
  <c r="AN31" i="1"/>
  <c r="AL31" i="1"/>
  <c r="AS30" i="1"/>
  <c r="AP30" i="1"/>
  <c r="AN30" i="1"/>
  <c r="AL30" i="1"/>
  <c r="AS29" i="1"/>
  <c r="AP29" i="1"/>
  <c r="AN29" i="1"/>
  <c r="AL29" i="1"/>
  <c r="AS28" i="1"/>
  <c r="AP28" i="1"/>
  <c r="AN28" i="1"/>
  <c r="AL28" i="1"/>
  <c r="AS27" i="1"/>
  <c r="AP27" i="1"/>
  <c r="AN27" i="1"/>
  <c r="AL27" i="1"/>
  <c r="AS26" i="1"/>
  <c r="AP26" i="1"/>
  <c r="AN26" i="1"/>
  <c r="AL26" i="1"/>
  <c r="AS25" i="1"/>
  <c r="AP25" i="1"/>
  <c r="AN25" i="1"/>
  <c r="AL25" i="1"/>
  <c r="AS24" i="1"/>
  <c r="AP24" i="1"/>
  <c r="AN24" i="1"/>
  <c r="AL24" i="1"/>
  <c r="AS23" i="1"/>
  <c r="AP23" i="1"/>
  <c r="AN23" i="1"/>
  <c r="AL23" i="1"/>
  <c r="AS22" i="1"/>
  <c r="AP22" i="1"/>
  <c r="AN22" i="1"/>
  <c r="AL22" i="1"/>
  <c r="AS21" i="1"/>
  <c r="AP21" i="1"/>
  <c r="AN21" i="1"/>
  <c r="AL21" i="1"/>
  <c r="AS20" i="1"/>
  <c r="AP20" i="1"/>
  <c r="AN20" i="1"/>
  <c r="AL20" i="1"/>
  <c r="AS19" i="1"/>
  <c r="AP19" i="1"/>
  <c r="AN19" i="1"/>
  <c r="AL19" i="1"/>
  <c r="AS18" i="1"/>
  <c r="AP18" i="1"/>
  <c r="AN18" i="1"/>
  <c r="AL18" i="1"/>
  <c r="AS17" i="1"/>
  <c r="AP17" i="1"/>
  <c r="AN17" i="1"/>
  <c r="AL17" i="1"/>
  <c r="AS16" i="1"/>
  <c r="AP16" i="1"/>
  <c r="AN16" i="1"/>
  <c r="AL16" i="1"/>
  <c r="AS15" i="1"/>
  <c r="AP15" i="1"/>
  <c r="AN15" i="1"/>
  <c r="AL15" i="1"/>
  <c r="AS14" i="1"/>
  <c r="AP14" i="1"/>
  <c r="AN14" i="1"/>
  <c r="AL14" i="1"/>
  <c r="AS13" i="1"/>
  <c r="AP13" i="1"/>
  <c r="AN13" i="1"/>
  <c r="AL13" i="1"/>
  <c r="AS12" i="1"/>
  <c r="AP12" i="1"/>
  <c r="AN12" i="1"/>
  <c r="AL12" i="1"/>
  <c r="AS11" i="1"/>
  <c r="AP11" i="1"/>
  <c r="AN11" i="1"/>
  <c r="AL11" i="1"/>
  <c r="AS10" i="1"/>
  <c r="AP10" i="1"/>
  <c r="AN10" i="1"/>
  <c r="AL10" i="1"/>
  <c r="AS9" i="1"/>
  <c r="AP9" i="1"/>
  <c r="AN9" i="1"/>
  <c r="AL9" i="1"/>
  <c r="AS8" i="1"/>
  <c r="AP8" i="1"/>
  <c r="AN8" i="1"/>
  <c r="AL8" i="1"/>
  <c r="AS7" i="1"/>
  <c r="AP7" i="1"/>
  <c r="AN7" i="1"/>
  <c r="AL7" i="1"/>
  <c r="AS6" i="1"/>
  <c r="AP6" i="1"/>
  <c r="AN6" i="1"/>
  <c r="AL6" i="1"/>
  <c r="AS5" i="1"/>
  <c r="AP5" i="1"/>
  <c r="AN5" i="1"/>
  <c r="AL5" i="1"/>
  <c r="AS4" i="1"/>
  <c r="AP4" i="1"/>
  <c r="AN4" i="1"/>
  <c r="AL4" i="1"/>
  <c r="AS3" i="1"/>
  <c r="AP3" i="1"/>
  <c r="AN3" i="1"/>
  <c r="AL3" i="1"/>
  <c r="L3" i="1"/>
  <c r="K3" i="1"/>
  <c r="AP126" i="1" l="1"/>
  <c r="L126" i="1"/>
  <c r="AN126" i="1"/>
  <c r="AL126" i="1"/>
  <c r="K126" i="1"/>
  <c r="AS126" i="1"/>
  <c r="AT123" i="1" l="1"/>
  <c r="AU123" i="1" s="1"/>
  <c r="AT124" i="1"/>
  <c r="AU124" i="1" s="1"/>
  <c r="AT122" i="1"/>
  <c r="AU122" i="1" s="1"/>
  <c r="AT15" i="1"/>
  <c r="AU15" i="1" s="1"/>
  <c r="AT121" i="1"/>
  <c r="AU121" i="1" s="1"/>
  <c r="AT62" i="1"/>
  <c r="AU62" i="1" s="1"/>
  <c r="AT119" i="1"/>
  <c r="AU119" i="1" s="1"/>
  <c r="AT58" i="1"/>
  <c r="AU58" i="1" s="1"/>
  <c r="AT120" i="1"/>
  <c r="AU120" i="1" s="1"/>
  <c r="AT46" i="1"/>
  <c r="AU46" i="1" s="1"/>
  <c r="AT47" i="1"/>
  <c r="AU47" i="1" s="1"/>
  <c r="C129" i="1"/>
  <c r="AT68" i="1"/>
  <c r="AU68" i="1" s="1"/>
  <c r="AT105" i="1"/>
  <c r="AU105" i="1" s="1"/>
  <c r="AT110" i="1"/>
  <c r="AU110" i="1" s="1"/>
  <c r="AT111" i="1"/>
  <c r="AU111" i="1" s="1"/>
  <c r="AT18" i="1"/>
  <c r="AU18" i="1" s="1"/>
  <c r="AT108" i="1"/>
  <c r="AU108" i="1" s="1"/>
  <c r="AT38" i="1"/>
  <c r="AU38" i="1" s="1"/>
  <c r="AT35" i="1"/>
  <c r="AU35" i="1" s="1"/>
  <c r="AT41" i="1"/>
  <c r="AU41" i="1" s="1"/>
  <c r="AT6" i="1"/>
  <c r="AU6" i="1" s="1"/>
  <c r="AT107" i="1"/>
  <c r="AU107" i="1" s="1"/>
  <c r="AT9" i="1"/>
  <c r="AU9" i="1" s="1"/>
  <c r="AT96" i="1"/>
  <c r="AU96" i="1" s="1"/>
  <c r="AT90" i="1"/>
  <c r="AU90" i="1" s="1"/>
  <c r="AT97" i="1"/>
  <c r="AU97" i="1" s="1"/>
  <c r="AT28" i="1"/>
  <c r="AU28" i="1" s="1"/>
  <c r="AT73" i="1"/>
  <c r="AU73" i="1" s="1"/>
  <c r="AT117" i="1"/>
  <c r="AU117" i="1" s="1"/>
  <c r="AT93" i="1"/>
  <c r="AU93" i="1" s="1"/>
  <c r="AT27" i="1"/>
  <c r="AU27" i="1" s="1"/>
  <c r="AT102" i="1"/>
  <c r="AU102" i="1" s="1"/>
  <c r="AT53" i="1"/>
  <c r="AU53" i="1" s="1"/>
  <c r="AT99" i="1"/>
  <c r="AU99" i="1" s="1"/>
  <c r="AT81" i="1"/>
  <c r="AU81" i="1" s="1"/>
  <c r="AT78" i="1"/>
  <c r="AU78" i="1" s="1"/>
  <c r="AT75" i="1"/>
  <c r="AU75" i="1" s="1"/>
  <c r="AT72" i="1"/>
  <c r="AU72" i="1" s="1"/>
  <c r="AT70" i="1"/>
  <c r="AU70" i="1" s="1"/>
  <c r="AT67" i="1"/>
  <c r="AU67" i="1" s="1"/>
  <c r="AT64" i="1"/>
  <c r="AU64" i="1" s="1"/>
  <c r="AT3" i="1"/>
  <c r="AT115" i="1"/>
  <c r="AU115" i="1" s="1"/>
  <c r="AT103" i="1"/>
  <c r="AU103" i="1" s="1"/>
  <c r="AT92" i="1"/>
  <c r="AU92" i="1" s="1"/>
  <c r="AT80" i="1"/>
  <c r="AU80" i="1" s="1"/>
  <c r="AT69" i="1"/>
  <c r="AU69" i="1" s="1"/>
  <c r="AT57" i="1"/>
  <c r="AU57" i="1" s="1"/>
  <c r="AT45" i="1"/>
  <c r="AU45" i="1" s="1"/>
  <c r="AT34" i="1"/>
  <c r="AU34" i="1" s="1"/>
  <c r="AT23" i="1"/>
  <c r="AU23" i="1" s="1"/>
  <c r="AT11" i="1"/>
  <c r="AU11" i="1" s="1"/>
  <c r="AT112" i="1"/>
  <c r="AU112" i="1" s="1"/>
  <c r="AT101" i="1"/>
  <c r="AU101" i="1" s="1"/>
  <c r="AT89" i="1"/>
  <c r="AU89" i="1" s="1"/>
  <c r="AT77" i="1"/>
  <c r="AU77" i="1" s="1"/>
  <c r="AT66" i="1"/>
  <c r="AU66" i="1" s="1"/>
  <c r="AT54" i="1"/>
  <c r="AU54" i="1" s="1"/>
  <c r="AT42" i="1"/>
  <c r="AU42" i="1" s="1"/>
  <c r="AT32" i="1"/>
  <c r="AU32" i="1" s="1"/>
  <c r="AT20" i="1"/>
  <c r="AU20" i="1" s="1"/>
  <c r="AT8" i="1"/>
  <c r="AU8" i="1" s="1"/>
  <c r="AT109" i="1"/>
  <c r="AU109" i="1" s="1"/>
  <c r="AT98" i="1"/>
  <c r="AU98" i="1" s="1"/>
  <c r="AT86" i="1"/>
  <c r="AU86" i="1" s="1"/>
  <c r="AT74" i="1"/>
  <c r="AU74" i="1" s="1"/>
  <c r="AT63" i="1"/>
  <c r="AU63" i="1" s="1"/>
  <c r="AT51" i="1"/>
  <c r="AU51" i="1" s="1"/>
  <c r="AT39" i="1"/>
  <c r="AU39" i="1" s="1"/>
  <c r="AT29" i="1"/>
  <c r="AU29" i="1" s="1"/>
  <c r="AT17" i="1"/>
  <c r="AU17" i="1" s="1"/>
  <c r="AT5" i="1"/>
  <c r="AU5" i="1" s="1"/>
  <c r="AT118" i="1"/>
  <c r="AU118" i="1" s="1"/>
  <c r="AT106" i="1"/>
  <c r="AU106" i="1" s="1"/>
  <c r="AT95" i="1"/>
  <c r="AU95" i="1" s="1"/>
  <c r="AT83" i="1"/>
  <c r="AU83" i="1" s="1"/>
  <c r="AT60" i="1"/>
  <c r="AU60" i="1" s="1"/>
  <c r="AT48" i="1"/>
  <c r="AU48" i="1" s="1"/>
  <c r="AT36" i="1"/>
  <c r="AU36" i="1" s="1"/>
  <c r="AT26" i="1"/>
  <c r="AU26" i="1" s="1"/>
  <c r="AT14" i="1"/>
  <c r="AU14" i="1" s="1"/>
  <c r="AT94" i="1"/>
  <c r="AU94" i="1" s="1"/>
  <c r="AT25" i="1"/>
  <c r="AU25" i="1" s="1"/>
  <c r="AT55" i="1"/>
  <c r="AU55" i="1" s="1"/>
  <c r="AT100" i="1"/>
  <c r="AU100" i="1" s="1"/>
  <c r="AT31" i="1"/>
  <c r="AU31" i="1" s="1"/>
  <c r="AT87" i="1"/>
  <c r="AU87" i="1" s="1"/>
  <c r="AT84" i="1"/>
  <c r="AU84" i="1" s="1"/>
  <c r="AT91" i="1"/>
  <c r="AU91" i="1" s="1"/>
  <c r="AT56" i="1"/>
  <c r="AU56" i="1" s="1"/>
  <c r="AT22" i="1"/>
  <c r="AU22" i="1" s="1"/>
  <c r="AT82" i="1"/>
  <c r="AU82" i="1" s="1"/>
  <c r="AT13" i="1"/>
  <c r="AU13" i="1" s="1"/>
  <c r="AT43" i="1"/>
  <c r="AU43" i="1" s="1"/>
  <c r="AT88" i="1"/>
  <c r="AU88" i="1" s="1"/>
  <c r="AT19" i="1"/>
  <c r="AU19" i="1" s="1"/>
  <c r="AT52" i="1"/>
  <c r="AU52" i="1" s="1"/>
  <c r="AT61" i="1"/>
  <c r="AU61" i="1" s="1"/>
  <c r="AT85" i="1"/>
  <c r="AU85" i="1" s="1"/>
  <c r="AT50" i="1"/>
  <c r="AU50" i="1" s="1"/>
  <c r="AT16" i="1"/>
  <c r="AU16" i="1" s="1"/>
  <c r="AT71" i="1"/>
  <c r="AU71" i="1" s="1"/>
  <c r="AT4" i="1"/>
  <c r="AU4" i="1" s="1"/>
  <c r="AT116" i="1"/>
  <c r="AU116" i="1" s="1"/>
  <c r="AT24" i="1"/>
  <c r="AU24" i="1" s="1"/>
  <c r="AT33" i="1"/>
  <c r="AU33" i="1" s="1"/>
  <c r="AT76" i="1"/>
  <c r="AU76" i="1" s="1"/>
  <c r="AT7" i="1"/>
  <c r="AU7" i="1" s="1"/>
  <c r="AT40" i="1"/>
  <c r="AU40" i="1" s="1"/>
  <c r="AT49" i="1"/>
  <c r="AU49" i="1" s="1"/>
  <c r="AT114" i="1"/>
  <c r="AU114" i="1" s="1"/>
  <c r="AT79" i="1"/>
  <c r="AU79" i="1" s="1"/>
  <c r="AT44" i="1"/>
  <c r="AU44" i="1" s="1"/>
  <c r="AT10" i="1"/>
  <c r="AU10" i="1" s="1"/>
  <c r="AT59" i="1"/>
  <c r="AU59" i="1" s="1"/>
  <c r="AT104" i="1"/>
  <c r="AU104" i="1" s="1"/>
  <c r="AT12" i="1"/>
  <c r="AU12" i="1" s="1"/>
  <c r="AT113" i="1"/>
  <c r="AU113" i="1" s="1"/>
  <c r="AT21" i="1"/>
  <c r="AU21" i="1" s="1"/>
  <c r="AT65" i="1"/>
  <c r="AU65" i="1" s="1"/>
  <c r="AT30" i="1"/>
  <c r="AU30" i="1" s="1"/>
  <c r="AT125" i="1"/>
  <c r="AU125" i="1" s="1"/>
  <c r="AT37" i="1"/>
  <c r="AU37" i="1" s="1"/>
  <c r="AU3" i="1" l="1"/>
  <c r="AU126" i="1" s="1"/>
  <c r="AT126" i="1"/>
</calcChain>
</file>

<file path=xl/sharedStrings.xml><?xml version="1.0" encoding="utf-8"?>
<sst xmlns="http://schemas.openxmlformats.org/spreadsheetml/2006/main" count="995" uniqueCount="207">
  <si>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</si>
  <si>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</si>
  <si>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</si>
  <si>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</si>
  <si>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</si>
  <si>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</si>
  <si>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</si>
  <si>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</si>
  <si>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</si>
  <si>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</si>
  <si>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</si>
  <si>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</si>
  <si>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</si>
  <si>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</si>
  <si>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</si>
  <si>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</si>
  <si>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</si>
  <si>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</si>
  <si>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</si>
  <si>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</si>
  <si>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</si>
  <si>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</si>
  <si>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</si>
  <si>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</si>
  <si>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</si>
  <si>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</si>
  <si>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</si>
  <si>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</si>
  <si>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</si>
  <si>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</si>
  <si>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</si>
  <si>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</si>
  <si>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</si>
  <si>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</si>
  <si>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</si>
  <si>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</si>
  <si>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</si>
  <si>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</si>
  <si>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</si>
  <si>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</si>
  <si>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</si>
  <si>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</si>
  <si>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</si>
  <si>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</si>
  <si>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</si>
  <si>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</si>
  <si>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</si>
  <si>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</si>
  <si>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</si>
  <si>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04-0048-000</t>
  </si>
  <si>
    <t>ROHNE/ROGER &amp; JANICE</t>
  </si>
  <si>
    <t>770 20TH AVENUE SE</t>
  </si>
  <si>
    <t>BENSON MN 56215</t>
  </si>
  <si>
    <t>NWSE</t>
  </si>
  <si>
    <t>9</t>
  </si>
  <si>
    <t>120</t>
  </si>
  <si>
    <t>39</t>
  </si>
  <si>
    <t>NESW</t>
  </si>
  <si>
    <t>SWSW</t>
  </si>
  <si>
    <t>04-0051-000</t>
  </si>
  <si>
    <t>GUNTER FARMS LLC/TJ</t>
  </si>
  <si>
    <t>1060 120TH AVENUE NE</t>
  </si>
  <si>
    <t>CLARA CITY MN 56222</t>
  </si>
  <si>
    <t>SESW</t>
  </si>
  <si>
    <t>SWSE</t>
  </si>
  <si>
    <t>04-0052-000</t>
  </si>
  <si>
    <t>HAFFELY/ANGELA M/AND</t>
  </si>
  <si>
    <t>5275 EDINBURGH WAY</t>
  </si>
  <si>
    <t>BIG LAKE MN 55309</t>
  </si>
  <si>
    <t>SESE</t>
  </si>
  <si>
    <t>04-0053-000</t>
  </si>
  <si>
    <t>10</t>
  </si>
  <si>
    <t>NESE</t>
  </si>
  <si>
    <t>04-0054-000</t>
  </si>
  <si>
    <t>YOST/PHILIP &amp; RODERICK</t>
  </si>
  <si>
    <t>PO BOX 232</t>
  </si>
  <si>
    <t>MURDOCK MN 56271</t>
  </si>
  <si>
    <t>SENE</t>
  </si>
  <si>
    <t>04-0056-000</t>
  </si>
  <si>
    <t>SUTER/LYNN P</t>
  </si>
  <si>
    <t>6015 70TH STREET NE</t>
  </si>
  <si>
    <t>NWSW</t>
  </si>
  <si>
    <t>11</t>
  </si>
  <si>
    <t>04-0057-000</t>
  </si>
  <si>
    <t>SUTER/BRIAN &amp; EILEEN</t>
  </si>
  <si>
    <t>7050 60TH AVENUE NE</t>
  </si>
  <si>
    <t>DEGRAFF MN 56271</t>
  </si>
  <si>
    <t>04-0058-000</t>
  </si>
  <si>
    <t>SUTER/ARNOLD &amp; JOANN</t>
  </si>
  <si>
    <t>960 70TH AVENUE SE</t>
  </si>
  <si>
    <t>SWNE</t>
  </si>
  <si>
    <t>04-0059-000</t>
  </si>
  <si>
    <t>NWNW</t>
  </si>
  <si>
    <t>NENW</t>
  </si>
  <si>
    <t>SENW</t>
  </si>
  <si>
    <t>SWNW</t>
  </si>
  <si>
    <t>04-0060-000</t>
  </si>
  <si>
    <t>SCHLAGEL/WILLIAM/TRUST</t>
  </si>
  <si>
    <t>730 90TH AVENUE SE</t>
  </si>
  <si>
    <t>12</t>
  </si>
  <si>
    <t>04-0061-000</t>
  </si>
  <si>
    <t>CLAUSSEN/MATTHEW &amp; LEAH</t>
  </si>
  <si>
    <t>360 40TH STREET SE</t>
  </si>
  <si>
    <t>04-0061-100</t>
  </si>
  <si>
    <t>FERNHOLZ/RONALD J</t>
  </si>
  <si>
    <t>1930 MCKINNEY AVENUE</t>
  </si>
  <si>
    <t>04-0061-200</t>
  </si>
  <si>
    <t>04-0063-000</t>
  </si>
  <si>
    <t>04-0066-000</t>
  </si>
  <si>
    <t>BREHMER/DONALD &amp; GAIL</t>
  </si>
  <si>
    <t>815 50TH AVENUE SE</t>
  </si>
  <si>
    <t>13</t>
  </si>
  <si>
    <t>04-0066-100</t>
  </si>
  <si>
    <t>04-0067-000</t>
  </si>
  <si>
    <t>MCCARTHY FARMS OF BENSON INC</t>
  </si>
  <si>
    <t>PO BOX 157</t>
  </si>
  <si>
    <t>04-0068-000</t>
  </si>
  <si>
    <t>MILLER/LINDA/ETAL</t>
  </si>
  <si>
    <t>501 28TH AVENUE SW  APT 216</t>
  </si>
  <si>
    <t>04-0068-100</t>
  </si>
  <si>
    <t>JONES/CHAD R &amp; BOBBI JO</t>
  </si>
  <si>
    <t>895 50TH AVENUE SE</t>
  </si>
  <si>
    <t>04-0069-000</t>
  </si>
  <si>
    <t>LAUGHLIN/JAMES/TRUST</t>
  </si>
  <si>
    <t>1443 LONE OAK ROAD</t>
  </si>
  <si>
    <t>EAGAN MN 55121</t>
  </si>
  <si>
    <t>NWNE</t>
  </si>
  <si>
    <t>NENE</t>
  </si>
  <si>
    <t>04-0070-000</t>
  </si>
  <si>
    <t>HAASE/RICHARD J</t>
  </si>
  <si>
    <t>3376 LIMERICK LANE NE</t>
  </si>
  <si>
    <t>ROCHESTER MN 55906</t>
  </si>
  <si>
    <t>04-0071-000</t>
  </si>
  <si>
    <t>O'NEILL/MARY A/LIVING TRUST</t>
  </si>
  <si>
    <t>PO BOX 500</t>
  </si>
  <si>
    <t>NEVADA IA 50201</t>
  </si>
  <si>
    <t>14</t>
  </si>
  <si>
    <t>04-0072-000</t>
  </si>
  <si>
    <t>04-0073-000</t>
  </si>
  <si>
    <t>04-0074-000</t>
  </si>
  <si>
    <t>04-0075-000</t>
  </si>
  <si>
    <t>15</t>
  </si>
  <si>
    <t>04-0076-000</t>
  </si>
  <si>
    <t>04-0077-000</t>
  </si>
  <si>
    <t>04-0078-000</t>
  </si>
  <si>
    <t>EVENSON/RONALD</t>
  </si>
  <si>
    <t>350 90TH STREET SE</t>
  </si>
  <si>
    <t>04-0079-000</t>
  </si>
  <si>
    <t>04-0080-000</t>
  </si>
  <si>
    <t>04-0081-000</t>
  </si>
  <si>
    <t>04-0082-000</t>
  </si>
  <si>
    <t>PAYNE/R LARRY &amp; VALERIE</t>
  </si>
  <si>
    <t>290 90TH STREET SE</t>
  </si>
  <si>
    <t>16</t>
  </si>
  <si>
    <t>04-0083-000</t>
  </si>
  <si>
    <t>THULL/RAYMOND R &amp; ALICE M</t>
  </si>
  <si>
    <t>301 BIRCH STREET</t>
  </si>
  <si>
    <t>LUCAN MN 56255</t>
  </si>
  <si>
    <t>04-0084-000</t>
  </si>
  <si>
    <t>04-0085-000</t>
  </si>
  <si>
    <t>AMUNDSON/BRIAN</t>
  </si>
  <si>
    <t>508 MEADOW LANE</t>
  </si>
  <si>
    <t>04-0086-000</t>
  </si>
  <si>
    <t>FRENTZEL/JAVONNE/ETAL</t>
  </si>
  <si>
    <t>215 100TH STREET SE</t>
  </si>
  <si>
    <t>04-0114-000</t>
  </si>
  <si>
    <t>8K'S LLLP</t>
  </si>
  <si>
    <t>9820 135TH STREET NW</t>
  </si>
  <si>
    <t>PENNOCK MN 56279</t>
  </si>
  <si>
    <t>21</t>
  </si>
  <si>
    <t>04-0115-000</t>
  </si>
  <si>
    <t>RODE/GERALD &amp; SHIRLEY</t>
  </si>
  <si>
    <t>935 25TH AVENUE SE</t>
  </si>
  <si>
    <t>04-0117-000</t>
  </si>
  <si>
    <t>BANGSUND TRUST/MARION</t>
  </si>
  <si>
    <t>103 HAYLOFT COURT</t>
  </si>
  <si>
    <t>CUSTER SD 57730</t>
  </si>
  <si>
    <t>04-0119-000</t>
  </si>
  <si>
    <t>COLLINS/STEVEN &amp; LISA</t>
  </si>
  <si>
    <t>920 90TH STREET SE</t>
  </si>
  <si>
    <t>22</t>
  </si>
  <si>
    <t>04-0119-100</t>
  </si>
  <si>
    <t>04-0120-000</t>
  </si>
  <si>
    <t>BROUWER 5 PARTNERSHIP LLP</t>
  </si>
  <si>
    <t>1060 1ST STREET WEST</t>
  </si>
  <si>
    <t>MONTEVIDEO MN 56265</t>
  </si>
  <si>
    <t>04-0122-000</t>
  </si>
  <si>
    <t>HUGHES/THOMAS A/FAMILY TRUST</t>
  </si>
  <si>
    <t>250 80TH AVENUE SW</t>
  </si>
  <si>
    <t>DANVERS MN 56231</t>
  </si>
  <si>
    <t>23</t>
  </si>
  <si>
    <t>04-0123-000</t>
  </si>
  <si>
    <t>04-0130-000</t>
  </si>
  <si>
    <t>GORDON LAND LTD PARTNERSHIP</t>
  </si>
  <si>
    <t>1012 HWY 12 SE</t>
  </si>
  <si>
    <t>24</t>
  </si>
  <si>
    <t>20TH AVE SE</t>
  </si>
  <si>
    <t>40TH AVE SE</t>
  </si>
  <si>
    <t>80TH ST SE</t>
  </si>
  <si>
    <t>CR 6</t>
  </si>
  <si>
    <t>CR 83</t>
  </si>
  <si>
    <t>TOTAL WATERSHED ACRES:</t>
  </si>
  <si>
    <t>P.O. BOX 241, 1635 HOBAN AVENUE</t>
  </si>
  <si>
    <t>SWIFT CTY RDS</t>
  </si>
  <si>
    <t>CASHEL TWP RDS</t>
  </si>
  <si>
    <t>CASHEL TWP C/O GAIL BREHMER, 815 50TH AVE SE</t>
  </si>
  <si>
    <t>WILLMAR MN 56201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</si>
</sst>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9"/>
  <sheetViews>
    <sheetView tabSelected="1" topLeftCell="AH112" workbookViewId="0">
      <selection activeCell="AN126" activeCellId="1" sqref="AL126 AN126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40.44140625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hidden="1" customWidth="1"/>
    <col min="42" max="42" width="17.6640625" style="5" hidden="1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4248.6000000000004</v>
      </c>
      <c r="AN1" s="5">
        <v>7081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199.32086783299999</v>
      </c>
      <c r="J3" s="2">
        <v>39.76</v>
      </c>
      <c r="K3" s="2">
        <f t="shared" ref="K3" si="0">SUM(N3,P3,R3,T3,V3,X3,Z3,AB3,AE3,AG3,AI3)</f>
        <v>7.43</v>
      </c>
      <c r="L3" s="2">
        <f t="shared" ref="L3" si="1">SUM(M3,AD3,AK3,AM3,AO3,AQ3,AR3)</f>
        <v>0</v>
      </c>
      <c r="R3" s="7">
        <v>2.36</v>
      </c>
      <c r="S3" s="5">
        <v>2274.4499999999998</v>
      </c>
      <c r="T3" s="8">
        <v>5.07</v>
      </c>
      <c r="U3" s="5">
        <v>1465.86375</v>
      </c>
      <c r="AL3" s="5" t="str">
        <f t="shared" ref="AL3:AL33" si="2">IF(AK3&gt;0,AK3*$AL$1,"")</f>
        <v/>
      </c>
      <c r="AN3" s="5" t="str">
        <f t="shared" ref="AN3:AN33" si="3">IF(AM3&gt;0,AM3*$AN$1,"")</f>
        <v/>
      </c>
      <c r="AP3" s="5" t="str">
        <f t="shared" ref="AP3:AP33" si="4">IF(AO3&gt;0,AO3*$AP$1,"")</f>
        <v/>
      </c>
      <c r="AS3" s="5">
        <f t="shared" ref="AS3:AS33" si="5">SUM(O3,Q3,S3,U3,W3,Y3,AA3,AC3,AF3,AH3,AJ3)</f>
        <v>3740.3137499999998</v>
      </c>
      <c r="AT3" s="11">
        <f t="shared" ref="AT3:AT34" si="6">(AS3/$AS$126)*100</f>
        <v>7.8786695403296664E-2</v>
      </c>
      <c r="AU3" s="5">
        <f t="shared" ref="AU3:AU33" si="7">(AT3/100)*$AU$1</f>
        <v>78.786695403296676</v>
      </c>
    </row>
    <row r="4" spans="1:47" x14ac:dyDescent="0.3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199.32086783299999</v>
      </c>
      <c r="J4" s="2">
        <v>39.74</v>
      </c>
      <c r="K4" s="2">
        <f t="shared" ref="K4:K67" si="8">SUM(N4,P4,R4,T4,V4,X4,Z4,AB4,AE4,AG4,AI4)</f>
        <v>6.43</v>
      </c>
      <c r="L4" s="2">
        <f t="shared" ref="L4:L67" si="9">SUM(M4,AD4,AK4,AM4,AO4,AQ4,AR4)</f>
        <v>0</v>
      </c>
      <c r="R4" s="7">
        <v>5.38</v>
      </c>
      <c r="S4" s="5">
        <v>5184.9749999999995</v>
      </c>
      <c r="T4" s="8">
        <v>1.05</v>
      </c>
      <c r="U4" s="5">
        <v>303.58125000000001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5488.5562499999996</v>
      </c>
      <c r="AT4" s="11">
        <f t="shared" si="6"/>
        <v>0.1156120150275121</v>
      </c>
      <c r="AU4" s="5">
        <f t="shared" si="7"/>
        <v>115.6120150275121</v>
      </c>
    </row>
    <row r="5" spans="1:47" x14ac:dyDescent="0.3">
      <c r="A5" s="1" t="s">
        <v>59</v>
      </c>
      <c r="B5" s="1" t="s">
        <v>60</v>
      </c>
      <c r="C5" s="1" t="s">
        <v>61</v>
      </c>
      <c r="D5" s="1" t="s">
        <v>62</v>
      </c>
      <c r="E5" s="1" t="s">
        <v>63</v>
      </c>
      <c r="F5" s="1" t="s">
        <v>54</v>
      </c>
      <c r="G5" s="1" t="s">
        <v>55</v>
      </c>
      <c r="H5" s="1" t="s">
        <v>56</v>
      </c>
      <c r="I5" s="2">
        <v>79.402516866300004</v>
      </c>
      <c r="J5" s="2">
        <v>38.69</v>
      </c>
      <c r="K5" s="2">
        <f t="shared" si="8"/>
        <v>17.080000000000002</v>
      </c>
      <c r="L5" s="2">
        <f t="shared" si="9"/>
        <v>0</v>
      </c>
      <c r="R5" s="7">
        <v>15.21</v>
      </c>
      <c r="S5" s="5">
        <v>14658.637500000001</v>
      </c>
      <c r="T5" s="8">
        <v>1.87</v>
      </c>
      <c r="U5" s="5">
        <v>540.66375000000005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15199.30125</v>
      </c>
      <c r="AT5" s="11">
        <f t="shared" si="6"/>
        <v>0.32016103406477503</v>
      </c>
      <c r="AU5" s="5">
        <f t="shared" si="7"/>
        <v>320.16103406477504</v>
      </c>
    </row>
    <row r="6" spans="1:47" x14ac:dyDescent="0.3">
      <c r="A6" s="1" t="s">
        <v>59</v>
      </c>
      <c r="B6" s="1" t="s">
        <v>60</v>
      </c>
      <c r="C6" s="1" t="s">
        <v>61</v>
      </c>
      <c r="D6" s="1" t="s">
        <v>62</v>
      </c>
      <c r="E6" s="1" t="s">
        <v>64</v>
      </c>
      <c r="F6" s="1" t="s">
        <v>54</v>
      </c>
      <c r="G6" s="1" t="s">
        <v>55</v>
      </c>
      <c r="H6" s="1" t="s">
        <v>56</v>
      </c>
      <c r="I6" s="2">
        <v>79.402516866300004</v>
      </c>
      <c r="J6" s="2">
        <v>38.700000000000003</v>
      </c>
      <c r="K6" s="2">
        <f t="shared" si="8"/>
        <v>38.29</v>
      </c>
      <c r="L6" s="2">
        <f t="shared" si="9"/>
        <v>0</v>
      </c>
      <c r="P6" s="6">
        <v>11.25</v>
      </c>
      <c r="Q6" s="5">
        <v>22774.21875</v>
      </c>
      <c r="R6" s="7">
        <v>24.57</v>
      </c>
      <c r="S6" s="5">
        <v>23679.337500000001</v>
      </c>
      <c r="T6" s="8">
        <v>2.4700000000000002</v>
      </c>
      <c r="U6" s="5">
        <v>714.13875000000007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47167.695</v>
      </c>
      <c r="AT6" s="11">
        <f t="shared" si="6"/>
        <v>0.9935494900235573</v>
      </c>
      <c r="AU6" s="5">
        <f t="shared" si="7"/>
        <v>993.54949002355727</v>
      </c>
    </row>
    <row r="7" spans="1:47" x14ac:dyDescent="0.3">
      <c r="A7" s="1" t="s">
        <v>65</v>
      </c>
      <c r="B7" s="1" t="s">
        <v>66</v>
      </c>
      <c r="C7" s="1" t="s">
        <v>67</v>
      </c>
      <c r="D7" s="1" t="s">
        <v>68</v>
      </c>
      <c r="E7" s="1" t="s">
        <v>69</v>
      </c>
      <c r="F7" s="1" t="s">
        <v>54</v>
      </c>
      <c r="G7" s="1" t="s">
        <v>55</v>
      </c>
      <c r="H7" s="1" t="s">
        <v>56</v>
      </c>
      <c r="I7" s="2">
        <v>79.501740257400002</v>
      </c>
      <c r="J7" s="2">
        <v>37.71</v>
      </c>
      <c r="K7" s="2">
        <f t="shared" si="8"/>
        <v>8.49</v>
      </c>
      <c r="L7" s="2">
        <f t="shared" si="9"/>
        <v>0</v>
      </c>
      <c r="P7" s="6">
        <v>6.78</v>
      </c>
      <c r="Q7" s="5">
        <v>13725.262500000001</v>
      </c>
      <c r="R7" s="7">
        <v>1.7</v>
      </c>
      <c r="S7" s="5">
        <v>1638.375</v>
      </c>
      <c r="T7" s="8">
        <v>0.01</v>
      </c>
      <c r="U7" s="5">
        <v>2.8912499999999999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15366.528750000001</v>
      </c>
      <c r="AT7" s="11">
        <f t="shared" si="6"/>
        <v>0.32368354660949267</v>
      </c>
      <c r="AU7" s="5">
        <f t="shared" si="7"/>
        <v>323.68354660949262</v>
      </c>
    </row>
    <row r="8" spans="1:47" x14ac:dyDescent="0.3">
      <c r="A8" s="1" t="s">
        <v>70</v>
      </c>
      <c r="B8" s="1" t="s">
        <v>60</v>
      </c>
      <c r="C8" s="1" t="s">
        <v>61</v>
      </c>
      <c r="D8" s="1" t="s">
        <v>62</v>
      </c>
      <c r="E8" s="1" t="s">
        <v>53</v>
      </c>
      <c r="F8" s="1" t="s">
        <v>71</v>
      </c>
      <c r="G8" s="1" t="s">
        <v>55</v>
      </c>
      <c r="H8" s="1" t="s">
        <v>56</v>
      </c>
      <c r="I8" s="2">
        <v>298.82748051099998</v>
      </c>
      <c r="J8" s="2">
        <v>40.19</v>
      </c>
      <c r="K8" s="2">
        <f t="shared" si="8"/>
        <v>18.52</v>
      </c>
      <c r="L8" s="2">
        <f t="shared" si="9"/>
        <v>0</v>
      </c>
      <c r="R8" s="7">
        <v>4.79</v>
      </c>
      <c r="S8" s="5">
        <v>6462.9075000000003</v>
      </c>
      <c r="T8" s="8">
        <v>13.73</v>
      </c>
      <c r="U8" s="5">
        <v>5557.5607500000006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12020.468250000002</v>
      </c>
      <c r="AT8" s="11">
        <f t="shared" si="6"/>
        <v>0.25320147824971867</v>
      </c>
      <c r="AU8" s="5">
        <f t="shared" si="7"/>
        <v>253.20147824971869</v>
      </c>
    </row>
    <row r="9" spans="1:47" x14ac:dyDescent="0.3">
      <c r="A9" s="1" t="s">
        <v>70</v>
      </c>
      <c r="B9" s="1" t="s">
        <v>60</v>
      </c>
      <c r="C9" s="1" t="s">
        <v>61</v>
      </c>
      <c r="D9" s="1" t="s">
        <v>62</v>
      </c>
      <c r="E9" s="1" t="s">
        <v>72</v>
      </c>
      <c r="F9" s="1" t="s">
        <v>71</v>
      </c>
      <c r="G9" s="1" t="s">
        <v>55</v>
      </c>
      <c r="H9" s="1" t="s">
        <v>56</v>
      </c>
      <c r="I9" s="2">
        <v>298.82748051099998</v>
      </c>
      <c r="J9" s="2">
        <v>39.14</v>
      </c>
      <c r="K9" s="2">
        <f t="shared" si="8"/>
        <v>36.549999999999997</v>
      </c>
      <c r="L9" s="2">
        <f t="shared" si="9"/>
        <v>0</v>
      </c>
      <c r="R9" s="7">
        <v>36.549999999999997</v>
      </c>
      <c r="S9" s="5">
        <v>49315.087499999987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49315.087499999987</v>
      </c>
      <c r="AT9" s="11">
        <f t="shared" si="6"/>
        <v>1.0387825827845116</v>
      </c>
      <c r="AU9" s="5">
        <f t="shared" si="7"/>
        <v>1038.7825827845118</v>
      </c>
    </row>
    <row r="10" spans="1:47" x14ac:dyDescent="0.3">
      <c r="A10" s="1" t="s">
        <v>70</v>
      </c>
      <c r="B10" s="1" t="s">
        <v>60</v>
      </c>
      <c r="C10" s="1" t="s">
        <v>61</v>
      </c>
      <c r="D10" s="1" t="s">
        <v>62</v>
      </c>
      <c r="E10" s="1" t="s">
        <v>69</v>
      </c>
      <c r="F10" s="1" t="s">
        <v>71</v>
      </c>
      <c r="G10" s="1" t="s">
        <v>55</v>
      </c>
      <c r="H10" s="1" t="s">
        <v>56</v>
      </c>
      <c r="I10" s="2">
        <v>298.82748051099998</v>
      </c>
      <c r="J10" s="2">
        <v>38.04</v>
      </c>
      <c r="K10" s="2">
        <f t="shared" si="8"/>
        <v>38.04</v>
      </c>
      <c r="L10" s="2">
        <f t="shared" si="9"/>
        <v>0</v>
      </c>
      <c r="R10" s="7">
        <v>35.36</v>
      </c>
      <c r="S10" s="5">
        <v>47709.48</v>
      </c>
      <c r="T10" s="8">
        <v>2.68</v>
      </c>
      <c r="U10" s="5">
        <v>1084.797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48794.277000000002</v>
      </c>
      <c r="AT10" s="11">
        <f t="shared" si="6"/>
        <v>1.0278121292426563</v>
      </c>
      <c r="AU10" s="5">
        <f t="shared" si="7"/>
        <v>1027.8121292426563</v>
      </c>
    </row>
    <row r="11" spans="1:47" x14ac:dyDescent="0.3">
      <c r="A11" s="1" t="s">
        <v>70</v>
      </c>
      <c r="B11" s="1" t="s">
        <v>60</v>
      </c>
      <c r="C11" s="1" t="s">
        <v>61</v>
      </c>
      <c r="D11" s="1" t="s">
        <v>62</v>
      </c>
      <c r="E11" s="1" t="s">
        <v>64</v>
      </c>
      <c r="F11" s="1" t="s">
        <v>71</v>
      </c>
      <c r="G11" s="1" t="s">
        <v>55</v>
      </c>
      <c r="H11" s="1" t="s">
        <v>56</v>
      </c>
      <c r="I11" s="2">
        <v>298.82748051099998</v>
      </c>
      <c r="J11" s="2">
        <v>39.07</v>
      </c>
      <c r="K11" s="2">
        <f t="shared" si="8"/>
        <v>21.1</v>
      </c>
      <c r="L11" s="2">
        <f t="shared" si="9"/>
        <v>0</v>
      </c>
      <c r="R11" s="7">
        <v>0.51</v>
      </c>
      <c r="S11" s="5">
        <v>688.11750000000006</v>
      </c>
      <c r="T11" s="8">
        <v>20.59</v>
      </c>
      <c r="U11" s="5">
        <v>8334.3172500000001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9022.4347500000003</v>
      </c>
      <c r="AT11" s="11">
        <f t="shared" si="6"/>
        <v>0.19005031822380386</v>
      </c>
      <c r="AU11" s="5">
        <f t="shared" si="7"/>
        <v>190.05031822380386</v>
      </c>
    </row>
    <row r="12" spans="1:47" x14ac:dyDescent="0.3">
      <c r="A12" s="1" t="s">
        <v>73</v>
      </c>
      <c r="B12" s="1" t="s">
        <v>74</v>
      </c>
      <c r="C12" s="1" t="s">
        <v>75</v>
      </c>
      <c r="D12" s="1" t="s">
        <v>76</v>
      </c>
      <c r="E12" s="1" t="s">
        <v>77</v>
      </c>
      <c r="F12" s="1" t="s">
        <v>71</v>
      </c>
      <c r="G12" s="1" t="s">
        <v>55</v>
      </c>
      <c r="H12" s="1" t="s">
        <v>56</v>
      </c>
      <c r="I12" s="2">
        <v>162.08444598700001</v>
      </c>
      <c r="J12" s="2">
        <v>39.57</v>
      </c>
      <c r="K12" s="2">
        <f t="shared" si="8"/>
        <v>15.48</v>
      </c>
      <c r="L12" s="2">
        <f t="shared" si="9"/>
        <v>0</v>
      </c>
      <c r="R12" s="7">
        <v>15.48</v>
      </c>
      <c r="S12" s="5">
        <v>20886.39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20886.39</v>
      </c>
      <c r="AT12" s="11">
        <f t="shared" si="6"/>
        <v>0.43995497623814617</v>
      </c>
      <c r="AU12" s="5">
        <f t="shared" si="7"/>
        <v>439.95497623814617</v>
      </c>
    </row>
    <row r="13" spans="1:47" x14ac:dyDescent="0.3">
      <c r="A13" s="1" t="s">
        <v>78</v>
      </c>
      <c r="B13" s="1" t="s">
        <v>79</v>
      </c>
      <c r="C13" s="1" t="s">
        <v>80</v>
      </c>
      <c r="D13" s="1" t="s">
        <v>76</v>
      </c>
      <c r="E13" s="1" t="s">
        <v>81</v>
      </c>
      <c r="F13" s="1" t="s">
        <v>82</v>
      </c>
      <c r="G13" s="1" t="s">
        <v>55</v>
      </c>
      <c r="H13" s="1" t="s">
        <v>56</v>
      </c>
      <c r="I13" s="2">
        <v>163.72556786999999</v>
      </c>
      <c r="J13" s="2">
        <v>39.82</v>
      </c>
      <c r="K13" s="2">
        <f t="shared" si="8"/>
        <v>39.82</v>
      </c>
      <c r="L13" s="2">
        <f t="shared" si="9"/>
        <v>0</v>
      </c>
      <c r="R13" s="7">
        <v>39.82</v>
      </c>
      <c r="S13" s="5">
        <v>53727.135000000002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53727.135000000002</v>
      </c>
      <c r="AT13" s="11">
        <f t="shared" si="6"/>
        <v>1.1317188083852057</v>
      </c>
      <c r="AU13" s="5">
        <f t="shared" si="7"/>
        <v>1131.7188083852056</v>
      </c>
    </row>
    <row r="14" spans="1:47" x14ac:dyDescent="0.3">
      <c r="A14" s="1" t="s">
        <v>78</v>
      </c>
      <c r="B14" s="1" t="s">
        <v>79</v>
      </c>
      <c r="C14" s="1" t="s">
        <v>80</v>
      </c>
      <c r="D14" s="1" t="s">
        <v>76</v>
      </c>
      <c r="E14" s="1" t="s">
        <v>57</v>
      </c>
      <c r="F14" s="1" t="s">
        <v>82</v>
      </c>
      <c r="G14" s="1" t="s">
        <v>55</v>
      </c>
      <c r="H14" s="1" t="s">
        <v>56</v>
      </c>
      <c r="I14" s="2">
        <v>163.72556786999999</v>
      </c>
      <c r="J14" s="2">
        <v>40.99</v>
      </c>
      <c r="K14" s="2">
        <f t="shared" si="8"/>
        <v>40</v>
      </c>
      <c r="L14" s="2">
        <f t="shared" si="9"/>
        <v>0</v>
      </c>
      <c r="R14" s="7">
        <v>31.22</v>
      </c>
      <c r="S14" s="5">
        <v>42123.584999999999</v>
      </c>
      <c r="T14" s="8">
        <v>8.7799999999999994</v>
      </c>
      <c r="U14" s="5">
        <v>3553.9245000000001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45677.5095</v>
      </c>
      <c r="AT14" s="11">
        <f t="shared" si="6"/>
        <v>0.96215993317611115</v>
      </c>
      <c r="AU14" s="5">
        <f t="shared" si="7"/>
        <v>962.15993317611117</v>
      </c>
    </row>
    <row r="15" spans="1:47" x14ac:dyDescent="0.3">
      <c r="A15" s="1" t="s">
        <v>78</v>
      </c>
      <c r="B15" s="1" t="s">
        <v>79</v>
      </c>
      <c r="C15" s="1" t="s">
        <v>80</v>
      </c>
      <c r="D15" s="1" t="s">
        <v>76</v>
      </c>
      <c r="E15" s="1" t="s">
        <v>63</v>
      </c>
      <c r="F15" s="1" t="s">
        <v>82</v>
      </c>
      <c r="G15" s="1" t="s">
        <v>55</v>
      </c>
      <c r="H15" s="1" t="s">
        <v>56</v>
      </c>
      <c r="I15" s="2">
        <v>163.72556786999999</v>
      </c>
      <c r="J15" s="2">
        <v>40.01</v>
      </c>
      <c r="K15" s="2">
        <f t="shared" si="8"/>
        <v>40.000000000000007</v>
      </c>
      <c r="L15" s="2">
        <f t="shared" si="9"/>
        <v>0</v>
      </c>
      <c r="P15" s="6">
        <v>5.16</v>
      </c>
      <c r="Q15" s="5">
        <v>14624.084999999999</v>
      </c>
      <c r="R15" s="7">
        <v>34.21</v>
      </c>
      <c r="S15" s="5">
        <v>46157.842499999999</v>
      </c>
      <c r="T15" s="8">
        <v>0.63</v>
      </c>
      <c r="U15" s="5">
        <v>255.00825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61036.935749999997</v>
      </c>
      <c r="AT15" s="11">
        <f t="shared" si="6"/>
        <v>1.2856938713459101</v>
      </c>
      <c r="AU15" s="5">
        <f t="shared" si="7"/>
        <v>1285.6938713459101</v>
      </c>
    </row>
    <row r="16" spans="1:47" x14ac:dyDescent="0.3">
      <c r="A16" s="1" t="s">
        <v>78</v>
      </c>
      <c r="B16" s="1" t="s">
        <v>79</v>
      </c>
      <c r="C16" s="1" t="s">
        <v>80</v>
      </c>
      <c r="D16" s="1" t="s">
        <v>76</v>
      </c>
      <c r="E16" s="1" t="s">
        <v>58</v>
      </c>
      <c r="F16" s="1" t="s">
        <v>82</v>
      </c>
      <c r="G16" s="1" t="s">
        <v>55</v>
      </c>
      <c r="H16" s="1" t="s">
        <v>56</v>
      </c>
      <c r="I16" s="2">
        <v>163.72556786999999</v>
      </c>
      <c r="J16" s="2">
        <v>38.909999999999997</v>
      </c>
      <c r="K16" s="2">
        <f t="shared" si="8"/>
        <v>38.909999999999997</v>
      </c>
      <c r="L16" s="2">
        <f t="shared" si="9"/>
        <v>0</v>
      </c>
      <c r="P16" s="6">
        <v>2.5099999999999998</v>
      </c>
      <c r="Q16" s="5">
        <v>7113.6537499999986</v>
      </c>
      <c r="R16" s="7">
        <v>36.4</v>
      </c>
      <c r="S16" s="5">
        <v>49112.7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56226.353749999995</v>
      </c>
      <c r="AT16" s="11">
        <f t="shared" si="6"/>
        <v>1.184362837620041</v>
      </c>
      <c r="AU16" s="5">
        <f t="shared" si="7"/>
        <v>1184.3628376200409</v>
      </c>
    </row>
    <row r="17" spans="1:47" x14ac:dyDescent="0.3">
      <c r="A17" s="1" t="s">
        <v>83</v>
      </c>
      <c r="B17" s="1" t="s">
        <v>84</v>
      </c>
      <c r="C17" s="1" t="s">
        <v>85</v>
      </c>
      <c r="D17" s="1" t="s">
        <v>86</v>
      </c>
      <c r="E17" s="1" t="s">
        <v>53</v>
      </c>
      <c r="F17" s="1" t="s">
        <v>82</v>
      </c>
      <c r="G17" s="1" t="s">
        <v>55</v>
      </c>
      <c r="H17" s="1" t="s">
        <v>56</v>
      </c>
      <c r="I17" s="2">
        <v>166.05360027399999</v>
      </c>
      <c r="J17" s="2">
        <v>41.44</v>
      </c>
      <c r="K17" s="2">
        <f t="shared" si="8"/>
        <v>12.82</v>
      </c>
      <c r="L17" s="2">
        <f t="shared" si="9"/>
        <v>0</v>
      </c>
      <c r="R17" s="7">
        <v>0.05</v>
      </c>
      <c r="S17" s="5">
        <v>67.462500000000006</v>
      </c>
      <c r="T17" s="8">
        <v>12.77</v>
      </c>
      <c r="U17" s="5">
        <v>5168.9767499999998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5236.4392499999994</v>
      </c>
      <c r="AT17" s="11">
        <f t="shared" si="6"/>
        <v>0.11030137356461533</v>
      </c>
      <c r="AU17" s="5">
        <f t="shared" si="7"/>
        <v>110.30137356461533</v>
      </c>
    </row>
    <row r="18" spans="1:47" x14ac:dyDescent="0.3">
      <c r="A18" s="1" t="s">
        <v>83</v>
      </c>
      <c r="B18" s="1" t="s">
        <v>84</v>
      </c>
      <c r="C18" s="1" t="s">
        <v>85</v>
      </c>
      <c r="D18" s="1" t="s">
        <v>86</v>
      </c>
      <c r="E18" s="1" t="s">
        <v>69</v>
      </c>
      <c r="F18" s="1" t="s">
        <v>82</v>
      </c>
      <c r="G18" s="1" t="s">
        <v>55</v>
      </c>
      <c r="H18" s="1" t="s">
        <v>56</v>
      </c>
      <c r="I18" s="2">
        <v>166.05360027399999</v>
      </c>
      <c r="J18" s="2">
        <v>39.049999999999997</v>
      </c>
      <c r="K18" s="2">
        <f t="shared" si="8"/>
        <v>18.940000000000001</v>
      </c>
      <c r="L18" s="2">
        <f t="shared" si="9"/>
        <v>6.74</v>
      </c>
      <c r="M18" s="3">
        <v>6.74</v>
      </c>
      <c r="R18" s="7">
        <v>12.33</v>
      </c>
      <c r="S18" s="5">
        <v>16636.252499999999</v>
      </c>
      <c r="T18" s="8">
        <v>6.61</v>
      </c>
      <c r="U18" s="5">
        <v>2675.562750000001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19311.81525</v>
      </c>
      <c r="AT18" s="11">
        <f t="shared" si="6"/>
        <v>0.40678782783569684</v>
      </c>
      <c r="AU18" s="5">
        <f t="shared" si="7"/>
        <v>406.78782783569682</v>
      </c>
    </row>
    <row r="19" spans="1:47" x14ac:dyDescent="0.3">
      <c r="A19" s="1" t="s">
        <v>83</v>
      </c>
      <c r="B19" s="1" t="s">
        <v>84</v>
      </c>
      <c r="C19" s="1" t="s">
        <v>85</v>
      </c>
      <c r="D19" s="1" t="s">
        <v>86</v>
      </c>
      <c r="E19" s="1" t="s">
        <v>64</v>
      </c>
      <c r="F19" s="1" t="s">
        <v>82</v>
      </c>
      <c r="G19" s="1" t="s">
        <v>55</v>
      </c>
      <c r="H19" s="1" t="s">
        <v>56</v>
      </c>
      <c r="I19" s="2">
        <v>166.05360027399999</v>
      </c>
      <c r="J19" s="2">
        <v>40.31</v>
      </c>
      <c r="K19" s="2">
        <f t="shared" si="8"/>
        <v>38.230000000000004</v>
      </c>
      <c r="L19" s="2">
        <f t="shared" si="9"/>
        <v>0</v>
      </c>
      <c r="P19" s="6">
        <v>0.1</v>
      </c>
      <c r="Q19" s="5">
        <v>283.41250000000002</v>
      </c>
      <c r="R19" s="7">
        <v>18.88</v>
      </c>
      <c r="S19" s="5">
        <v>25473.84</v>
      </c>
      <c r="T19" s="8">
        <v>19.25</v>
      </c>
      <c r="U19" s="5">
        <v>7791.9187500000007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33549.171249999999</v>
      </c>
      <c r="AT19" s="11">
        <f t="shared" si="6"/>
        <v>0.70668626029214465</v>
      </c>
      <c r="AU19" s="5">
        <f t="shared" si="7"/>
        <v>706.68626029214465</v>
      </c>
    </row>
    <row r="20" spans="1:47" x14ac:dyDescent="0.3">
      <c r="A20" s="1" t="s">
        <v>87</v>
      </c>
      <c r="B20" s="1" t="s">
        <v>88</v>
      </c>
      <c r="C20" s="1" t="s">
        <v>89</v>
      </c>
      <c r="D20" s="1" t="s">
        <v>86</v>
      </c>
      <c r="E20" s="1" t="s">
        <v>90</v>
      </c>
      <c r="F20" s="1" t="s">
        <v>82</v>
      </c>
      <c r="G20" s="1" t="s">
        <v>55</v>
      </c>
      <c r="H20" s="1" t="s">
        <v>56</v>
      </c>
      <c r="I20" s="2">
        <v>166.80442889599999</v>
      </c>
      <c r="J20" s="2">
        <v>41.64</v>
      </c>
      <c r="K20" s="2">
        <f t="shared" si="8"/>
        <v>0.57000000000000006</v>
      </c>
      <c r="L20" s="2">
        <f t="shared" si="9"/>
        <v>0</v>
      </c>
      <c r="R20" s="7">
        <v>0.26</v>
      </c>
      <c r="S20" s="5">
        <v>350.80500000000001</v>
      </c>
      <c r="T20" s="8">
        <v>0.31</v>
      </c>
      <c r="U20" s="5">
        <v>125.48025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476.28525000000002</v>
      </c>
      <c r="AT20" s="11">
        <f t="shared" si="6"/>
        <v>1.0032565026619224E-2</v>
      </c>
      <c r="AU20" s="5">
        <f t="shared" si="7"/>
        <v>10.032565026619226</v>
      </c>
    </row>
    <row r="21" spans="1:47" x14ac:dyDescent="0.3">
      <c r="A21" s="1" t="s">
        <v>91</v>
      </c>
      <c r="B21" s="1" t="s">
        <v>88</v>
      </c>
      <c r="C21" s="1" t="s">
        <v>89</v>
      </c>
      <c r="D21" s="1" t="s">
        <v>86</v>
      </c>
      <c r="E21" s="1" t="s">
        <v>92</v>
      </c>
      <c r="F21" s="1" t="s">
        <v>82</v>
      </c>
      <c r="G21" s="1" t="s">
        <v>55</v>
      </c>
      <c r="H21" s="1" t="s">
        <v>56</v>
      </c>
      <c r="I21" s="2">
        <v>164.45614239299999</v>
      </c>
      <c r="J21" s="2">
        <v>38.99</v>
      </c>
      <c r="K21" s="2">
        <f t="shared" si="8"/>
        <v>3.28</v>
      </c>
      <c r="L21" s="2">
        <f t="shared" si="9"/>
        <v>0</v>
      </c>
      <c r="R21" s="7">
        <v>3.28</v>
      </c>
      <c r="S21" s="5">
        <v>4425.54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4425.54</v>
      </c>
      <c r="AT21" s="11">
        <f t="shared" si="6"/>
        <v>9.3220434241674394E-2</v>
      </c>
      <c r="AU21" s="5">
        <f t="shared" si="7"/>
        <v>93.220434241674383</v>
      </c>
    </row>
    <row r="22" spans="1:47" x14ac:dyDescent="0.3">
      <c r="A22" s="1" t="s">
        <v>91</v>
      </c>
      <c r="B22" s="1" t="s">
        <v>88</v>
      </c>
      <c r="C22" s="1" t="s">
        <v>89</v>
      </c>
      <c r="D22" s="1" t="s">
        <v>86</v>
      </c>
      <c r="E22" s="1" t="s">
        <v>93</v>
      </c>
      <c r="F22" s="1" t="s">
        <v>82</v>
      </c>
      <c r="G22" s="1" t="s">
        <v>55</v>
      </c>
      <c r="H22" s="1" t="s">
        <v>56</v>
      </c>
      <c r="I22" s="2">
        <v>164.45614239299999</v>
      </c>
      <c r="J22" s="2">
        <v>40.18</v>
      </c>
      <c r="K22" s="2">
        <f t="shared" si="8"/>
        <v>1.1000000000000001</v>
      </c>
      <c r="L22" s="2">
        <f t="shared" si="9"/>
        <v>0</v>
      </c>
      <c r="R22" s="7">
        <v>1.1000000000000001</v>
      </c>
      <c r="S22" s="5">
        <v>1484.175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1484.175</v>
      </c>
      <c r="AT22" s="11">
        <f t="shared" si="6"/>
        <v>3.1262950507878605E-2</v>
      </c>
      <c r="AU22" s="5">
        <f t="shared" si="7"/>
        <v>31.262950507878607</v>
      </c>
    </row>
    <row r="23" spans="1:47" x14ac:dyDescent="0.3">
      <c r="A23" s="1" t="s">
        <v>91</v>
      </c>
      <c r="B23" s="1" t="s">
        <v>88</v>
      </c>
      <c r="C23" s="1" t="s">
        <v>89</v>
      </c>
      <c r="D23" s="1" t="s">
        <v>86</v>
      </c>
      <c r="E23" s="1" t="s">
        <v>94</v>
      </c>
      <c r="F23" s="1" t="s">
        <v>82</v>
      </c>
      <c r="G23" s="1" t="s">
        <v>55</v>
      </c>
      <c r="H23" s="1" t="s">
        <v>56</v>
      </c>
      <c r="I23" s="2">
        <v>164.45614239299999</v>
      </c>
      <c r="J23" s="2">
        <v>41.18</v>
      </c>
      <c r="K23" s="2">
        <f t="shared" si="8"/>
        <v>22.33</v>
      </c>
      <c r="L23" s="2">
        <f t="shared" si="9"/>
        <v>8.58</v>
      </c>
      <c r="M23" s="3">
        <v>8.58</v>
      </c>
      <c r="R23" s="7">
        <v>20.29</v>
      </c>
      <c r="S23" s="5">
        <v>27376.282500000001</v>
      </c>
      <c r="T23" s="8">
        <v>2.04</v>
      </c>
      <c r="U23" s="5">
        <v>825.7410000000001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28202.023500000003</v>
      </c>
      <c r="AT23" s="11">
        <f t="shared" si="6"/>
        <v>0.59405290137788969</v>
      </c>
      <c r="AU23" s="5">
        <f t="shared" si="7"/>
        <v>594.05290137788973</v>
      </c>
    </row>
    <row r="24" spans="1:47" x14ac:dyDescent="0.3">
      <c r="A24" s="1" t="s">
        <v>91</v>
      </c>
      <c r="B24" s="1" t="s">
        <v>88</v>
      </c>
      <c r="C24" s="1" t="s">
        <v>89</v>
      </c>
      <c r="D24" s="1" t="s">
        <v>86</v>
      </c>
      <c r="E24" s="1" t="s">
        <v>95</v>
      </c>
      <c r="F24" s="1" t="s">
        <v>82</v>
      </c>
      <c r="G24" s="1" t="s">
        <v>55</v>
      </c>
      <c r="H24" s="1" t="s">
        <v>56</v>
      </c>
      <c r="I24" s="2">
        <v>164.45614239299999</v>
      </c>
      <c r="J24" s="2">
        <v>40</v>
      </c>
      <c r="K24" s="2">
        <f t="shared" si="8"/>
        <v>20.7</v>
      </c>
      <c r="L24" s="2">
        <f t="shared" si="9"/>
        <v>10.63</v>
      </c>
      <c r="M24" s="3">
        <v>10.63</v>
      </c>
      <c r="R24" s="7">
        <v>20.7</v>
      </c>
      <c r="S24" s="5">
        <v>27929.474999999999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27929.474999999999</v>
      </c>
      <c r="AT24" s="11">
        <f t="shared" si="6"/>
        <v>0.58831188683007918</v>
      </c>
      <c r="AU24" s="5">
        <f t="shared" si="7"/>
        <v>588.31188683007917</v>
      </c>
    </row>
    <row r="25" spans="1:47" x14ac:dyDescent="0.3">
      <c r="A25" s="1" t="s">
        <v>96</v>
      </c>
      <c r="B25" s="1" t="s">
        <v>97</v>
      </c>
      <c r="C25" s="1" t="s">
        <v>98</v>
      </c>
      <c r="D25" s="1" t="s">
        <v>86</v>
      </c>
      <c r="E25" s="1" t="s">
        <v>57</v>
      </c>
      <c r="F25" s="1" t="s">
        <v>99</v>
      </c>
      <c r="G25" s="1" t="s">
        <v>55</v>
      </c>
      <c r="H25" s="1" t="s">
        <v>56</v>
      </c>
      <c r="I25" s="2">
        <v>81.684285309499998</v>
      </c>
      <c r="J25" s="2">
        <v>40.69</v>
      </c>
      <c r="K25" s="2">
        <f t="shared" si="8"/>
        <v>22.59</v>
      </c>
      <c r="L25" s="2">
        <f t="shared" si="9"/>
        <v>0</v>
      </c>
      <c r="T25" s="8">
        <v>22.59</v>
      </c>
      <c r="U25" s="5">
        <v>9143.8672500000011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9143.8672500000011</v>
      </c>
      <c r="AT25" s="11">
        <f t="shared" si="6"/>
        <v>0.19260819599263029</v>
      </c>
      <c r="AU25" s="5">
        <f t="shared" si="7"/>
        <v>192.6081959926303</v>
      </c>
    </row>
    <row r="26" spans="1:47" x14ac:dyDescent="0.3">
      <c r="A26" s="1" t="s">
        <v>100</v>
      </c>
      <c r="B26" s="1" t="s">
        <v>101</v>
      </c>
      <c r="C26" s="1" t="s">
        <v>102</v>
      </c>
      <c r="D26" s="1" t="s">
        <v>52</v>
      </c>
      <c r="E26" s="1" t="s">
        <v>53</v>
      </c>
      <c r="F26" s="1" t="s">
        <v>99</v>
      </c>
      <c r="G26" s="1" t="s">
        <v>55</v>
      </c>
      <c r="H26" s="1" t="s">
        <v>56</v>
      </c>
      <c r="I26" s="2">
        <v>160.18911102300001</v>
      </c>
      <c r="J26" s="2">
        <v>39.9</v>
      </c>
      <c r="K26" s="2">
        <f t="shared" si="8"/>
        <v>39.67</v>
      </c>
      <c r="L26" s="2">
        <f t="shared" si="9"/>
        <v>0</v>
      </c>
      <c r="R26" s="7">
        <v>5.83</v>
      </c>
      <c r="S26" s="5">
        <v>7866.1275000000014</v>
      </c>
      <c r="T26" s="8">
        <v>33.840000000000003</v>
      </c>
      <c r="U26" s="5">
        <v>13697.585999999999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21563.713500000002</v>
      </c>
      <c r="AT26" s="11">
        <f t="shared" si="6"/>
        <v>0.45422225001537808</v>
      </c>
      <c r="AU26" s="5">
        <f t="shared" si="7"/>
        <v>454.22225001537805</v>
      </c>
    </row>
    <row r="27" spans="1:47" x14ac:dyDescent="0.3">
      <c r="A27" s="1" t="s">
        <v>100</v>
      </c>
      <c r="B27" s="1" t="s">
        <v>101</v>
      </c>
      <c r="C27" s="1" t="s">
        <v>102</v>
      </c>
      <c r="D27" s="1" t="s">
        <v>52</v>
      </c>
      <c r="E27" s="1" t="s">
        <v>72</v>
      </c>
      <c r="F27" s="1" t="s">
        <v>99</v>
      </c>
      <c r="G27" s="1" t="s">
        <v>55</v>
      </c>
      <c r="H27" s="1" t="s">
        <v>56</v>
      </c>
      <c r="I27" s="2">
        <v>160.18911102300001</v>
      </c>
      <c r="J27" s="2">
        <v>40.24</v>
      </c>
      <c r="K27" s="2">
        <f t="shared" si="8"/>
        <v>9.48</v>
      </c>
      <c r="L27" s="2">
        <f t="shared" si="9"/>
        <v>0</v>
      </c>
      <c r="R27" s="7">
        <v>2.08</v>
      </c>
      <c r="S27" s="5">
        <v>2806.44</v>
      </c>
      <c r="T27" s="8">
        <v>7.4</v>
      </c>
      <c r="U27" s="5">
        <v>2995.335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5801.7749999999996</v>
      </c>
      <c r="AT27" s="11">
        <f t="shared" si="6"/>
        <v>0.12220971562170727</v>
      </c>
      <c r="AU27" s="5">
        <f t="shared" si="7"/>
        <v>122.20971562170726</v>
      </c>
    </row>
    <row r="28" spans="1:47" x14ac:dyDescent="0.3">
      <c r="A28" s="1" t="s">
        <v>100</v>
      </c>
      <c r="B28" s="1" t="s">
        <v>101</v>
      </c>
      <c r="C28" s="1" t="s">
        <v>102</v>
      </c>
      <c r="D28" s="1" t="s">
        <v>52</v>
      </c>
      <c r="E28" s="1" t="s">
        <v>69</v>
      </c>
      <c r="F28" s="1" t="s">
        <v>99</v>
      </c>
      <c r="G28" s="1" t="s">
        <v>55</v>
      </c>
      <c r="H28" s="1" t="s">
        <v>56</v>
      </c>
      <c r="I28" s="2">
        <v>160.18911102300001</v>
      </c>
      <c r="J28" s="2">
        <v>39.200000000000003</v>
      </c>
      <c r="K28" s="2">
        <f t="shared" si="8"/>
        <v>1.4</v>
      </c>
      <c r="L28" s="2">
        <f t="shared" si="9"/>
        <v>0</v>
      </c>
      <c r="R28" s="7">
        <v>1.4</v>
      </c>
      <c r="S28" s="5">
        <v>1888.95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1888.95</v>
      </c>
      <c r="AT28" s="11">
        <f t="shared" si="6"/>
        <v>3.9789209737300046E-2</v>
      </c>
      <c r="AU28" s="5">
        <f t="shared" si="7"/>
        <v>39.789209737300048</v>
      </c>
    </row>
    <row r="29" spans="1:47" x14ac:dyDescent="0.3">
      <c r="A29" s="1" t="s">
        <v>100</v>
      </c>
      <c r="B29" s="1" t="s">
        <v>101</v>
      </c>
      <c r="C29" s="1" t="s">
        <v>102</v>
      </c>
      <c r="D29" s="1" t="s">
        <v>52</v>
      </c>
      <c r="E29" s="1" t="s">
        <v>64</v>
      </c>
      <c r="F29" s="1" t="s">
        <v>99</v>
      </c>
      <c r="G29" s="1" t="s">
        <v>55</v>
      </c>
      <c r="H29" s="1" t="s">
        <v>56</v>
      </c>
      <c r="I29" s="2">
        <v>160.18911102300001</v>
      </c>
      <c r="J29" s="2">
        <v>38.85</v>
      </c>
      <c r="K29" s="2">
        <f t="shared" si="8"/>
        <v>34.019999999999996</v>
      </c>
      <c r="L29" s="2">
        <f t="shared" si="9"/>
        <v>0</v>
      </c>
      <c r="R29" s="7">
        <v>32.97</v>
      </c>
      <c r="S29" s="5">
        <v>44484.772499999999</v>
      </c>
      <c r="T29" s="8">
        <v>1.05</v>
      </c>
      <c r="U29" s="5">
        <v>425.01375000000007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44909.786249999997</v>
      </c>
      <c r="AT29" s="11">
        <f t="shared" si="6"/>
        <v>0.94598846150430838</v>
      </c>
      <c r="AU29" s="5">
        <f t="shared" si="7"/>
        <v>945.98846150430836</v>
      </c>
    </row>
    <row r="30" spans="1:47" x14ac:dyDescent="0.3">
      <c r="A30" s="1" t="s">
        <v>103</v>
      </c>
      <c r="B30" s="1" t="s">
        <v>104</v>
      </c>
      <c r="C30" s="1" t="s">
        <v>105</v>
      </c>
      <c r="D30" s="1" t="s">
        <v>52</v>
      </c>
      <c r="E30" s="1" t="s">
        <v>63</v>
      </c>
      <c r="F30" s="1" t="s">
        <v>99</v>
      </c>
      <c r="G30" s="1" t="s">
        <v>55</v>
      </c>
      <c r="H30" s="1" t="s">
        <v>56</v>
      </c>
      <c r="I30" s="2">
        <v>81.7191848322</v>
      </c>
      <c r="J30" s="2">
        <v>39.64</v>
      </c>
      <c r="K30" s="2">
        <f t="shared" si="8"/>
        <v>26.08</v>
      </c>
      <c r="L30" s="2">
        <f t="shared" si="9"/>
        <v>0</v>
      </c>
      <c r="R30" s="7">
        <v>22.41</v>
      </c>
      <c r="S30" s="5">
        <v>30236.692500000001</v>
      </c>
      <c r="T30" s="8">
        <v>3.67</v>
      </c>
      <c r="U30" s="5">
        <v>1485.5242499999999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31722.21675</v>
      </c>
      <c r="AT30" s="11">
        <f t="shared" si="6"/>
        <v>0.66820293580975809</v>
      </c>
      <c r="AU30" s="5">
        <f t="shared" si="7"/>
        <v>668.20293580975806</v>
      </c>
    </row>
    <row r="31" spans="1:47" x14ac:dyDescent="0.3">
      <c r="A31" s="1" t="s">
        <v>103</v>
      </c>
      <c r="B31" s="1" t="s">
        <v>104</v>
      </c>
      <c r="C31" s="1" t="s">
        <v>105</v>
      </c>
      <c r="D31" s="1" t="s">
        <v>52</v>
      </c>
      <c r="E31" s="1" t="s">
        <v>58</v>
      </c>
      <c r="F31" s="1" t="s">
        <v>99</v>
      </c>
      <c r="G31" s="1" t="s">
        <v>55</v>
      </c>
      <c r="H31" s="1" t="s">
        <v>56</v>
      </c>
      <c r="I31" s="2">
        <v>81.7191848322</v>
      </c>
      <c r="J31" s="2">
        <v>38.42</v>
      </c>
      <c r="K31" s="2">
        <f t="shared" si="8"/>
        <v>3.49</v>
      </c>
      <c r="L31" s="2">
        <f t="shared" si="9"/>
        <v>0</v>
      </c>
      <c r="R31" s="7">
        <v>1.95</v>
      </c>
      <c r="S31" s="5">
        <v>2631.0374999999999</v>
      </c>
      <c r="T31" s="8">
        <v>1.54</v>
      </c>
      <c r="U31" s="5">
        <v>623.35350000000005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3254.3910000000001</v>
      </c>
      <c r="AT31" s="11">
        <f t="shared" si="6"/>
        <v>6.8551124204548355E-2</v>
      </c>
      <c r="AU31" s="5">
        <f t="shared" si="7"/>
        <v>68.551124204548358</v>
      </c>
    </row>
    <row r="32" spans="1:47" x14ac:dyDescent="0.3">
      <c r="A32" s="1" t="s">
        <v>106</v>
      </c>
      <c r="B32" s="1" t="s">
        <v>101</v>
      </c>
      <c r="C32" s="1" t="s">
        <v>102</v>
      </c>
      <c r="D32" s="1" t="s">
        <v>52</v>
      </c>
      <c r="E32" s="1" t="s">
        <v>53</v>
      </c>
      <c r="F32" s="1" t="s">
        <v>99</v>
      </c>
      <c r="G32" s="1" t="s">
        <v>55</v>
      </c>
      <c r="H32" s="1" t="s">
        <v>56</v>
      </c>
      <c r="I32" s="2">
        <v>1.01134359722</v>
      </c>
      <c r="J32" s="2">
        <v>0.51</v>
      </c>
      <c r="K32" s="2">
        <f t="shared" si="8"/>
        <v>0.5</v>
      </c>
      <c r="L32" s="2">
        <f t="shared" si="9"/>
        <v>0</v>
      </c>
      <c r="T32" s="8">
        <v>0.5</v>
      </c>
      <c r="U32" s="5">
        <v>202.38749999999999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202.38749999999999</v>
      </c>
      <c r="AT32" s="11">
        <f t="shared" si="6"/>
        <v>4.263129614710719E-3</v>
      </c>
      <c r="AU32" s="5">
        <f t="shared" si="7"/>
        <v>4.2631296147107189</v>
      </c>
    </row>
    <row r="33" spans="1:47" x14ac:dyDescent="0.3">
      <c r="A33" s="1" t="s">
        <v>106</v>
      </c>
      <c r="B33" s="1" t="s">
        <v>101</v>
      </c>
      <c r="C33" s="1" t="s">
        <v>102</v>
      </c>
      <c r="D33" s="1" t="s">
        <v>52</v>
      </c>
      <c r="E33" s="1" t="s">
        <v>64</v>
      </c>
      <c r="F33" s="1" t="s">
        <v>99</v>
      </c>
      <c r="G33" s="1" t="s">
        <v>55</v>
      </c>
      <c r="H33" s="1" t="s">
        <v>56</v>
      </c>
      <c r="I33" s="2">
        <v>1.01134359722</v>
      </c>
      <c r="J33" s="2">
        <v>0.49</v>
      </c>
      <c r="K33" s="2">
        <f t="shared" si="8"/>
        <v>0.5</v>
      </c>
      <c r="L33" s="2">
        <f t="shared" si="9"/>
        <v>0</v>
      </c>
      <c r="R33" s="7">
        <v>0.45</v>
      </c>
      <c r="S33" s="5">
        <v>607.16250000000002</v>
      </c>
      <c r="T33" s="8">
        <v>0.05</v>
      </c>
      <c r="U33" s="5">
        <v>20.23875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627.40125</v>
      </c>
      <c r="AT33" s="11">
        <f t="shared" si="6"/>
        <v>1.321570180560323E-2</v>
      </c>
      <c r="AU33" s="5">
        <f t="shared" si="7"/>
        <v>13.21570180560323</v>
      </c>
    </row>
    <row r="34" spans="1:47" x14ac:dyDescent="0.3">
      <c r="A34" s="1" t="s">
        <v>107</v>
      </c>
      <c r="B34" s="1" t="s">
        <v>97</v>
      </c>
      <c r="C34" s="1" t="s">
        <v>98</v>
      </c>
      <c r="D34" s="1" t="s">
        <v>86</v>
      </c>
      <c r="E34" s="1" t="s">
        <v>90</v>
      </c>
      <c r="F34" s="1" t="s">
        <v>99</v>
      </c>
      <c r="G34" s="1" t="s">
        <v>55</v>
      </c>
      <c r="H34" s="1" t="s">
        <v>56</v>
      </c>
      <c r="I34" s="2">
        <v>81.8446543811</v>
      </c>
      <c r="J34" s="2">
        <v>40.880000000000003</v>
      </c>
      <c r="K34" s="2">
        <f t="shared" si="8"/>
        <v>2.96</v>
      </c>
      <c r="L34" s="2">
        <f t="shared" si="9"/>
        <v>0</v>
      </c>
      <c r="R34" s="7">
        <v>1.1499999999999999</v>
      </c>
      <c r="S34" s="5">
        <v>1551.6375</v>
      </c>
      <c r="T34" s="8">
        <v>1.81</v>
      </c>
      <c r="U34" s="5">
        <v>732.64275000000009</v>
      </c>
      <c r="AL34" s="5" t="str">
        <f t="shared" ref="AL34:AL63" si="10">IF(AK34&gt;0,AK34*$AL$1,"")</f>
        <v/>
      </c>
      <c r="AN34" s="5" t="str">
        <f t="shared" ref="AN34:AN63" si="11">IF(AM34&gt;0,AM34*$AN$1,"")</f>
        <v/>
      </c>
      <c r="AP34" s="5" t="str">
        <f t="shared" ref="AP34:AP63" si="12">IF(AO34&gt;0,AO34*$AP$1,"")</f>
        <v/>
      </c>
      <c r="AS34" s="5">
        <f t="shared" ref="AS34:AS63" si="13">SUM(O34,Q34,S34,U34,W34,Y34,AA34,AC34,AF34,AH34,AJ34)</f>
        <v>2284.2802500000003</v>
      </c>
      <c r="AT34" s="11">
        <f t="shared" si="6"/>
        <v>4.8116522918034983E-2</v>
      </c>
      <c r="AU34" s="5">
        <f t="shared" ref="AU34:AU63" si="14">(AT34/100)*$AU$1</f>
        <v>48.116522918034981</v>
      </c>
    </row>
    <row r="35" spans="1:47" x14ac:dyDescent="0.3">
      <c r="A35" s="1" t="s">
        <v>108</v>
      </c>
      <c r="B35" s="1" t="s">
        <v>109</v>
      </c>
      <c r="C35" s="1" t="s">
        <v>110</v>
      </c>
      <c r="D35" s="1" t="s">
        <v>86</v>
      </c>
      <c r="E35" s="1" t="s">
        <v>92</v>
      </c>
      <c r="F35" s="1" t="s">
        <v>111</v>
      </c>
      <c r="G35" s="1" t="s">
        <v>55</v>
      </c>
      <c r="H35" s="1" t="s">
        <v>56</v>
      </c>
      <c r="I35" s="2">
        <v>5.2320636757100001</v>
      </c>
      <c r="J35" s="2">
        <v>4.72</v>
      </c>
      <c r="K35" s="2">
        <f t="shared" si="8"/>
        <v>4.72</v>
      </c>
      <c r="L35" s="2">
        <f t="shared" si="9"/>
        <v>0</v>
      </c>
      <c r="Z35" s="9">
        <v>2.36</v>
      </c>
      <c r="AA35" s="5">
        <v>382.10759999999999</v>
      </c>
      <c r="AB35" s="10">
        <v>2.36</v>
      </c>
      <c r="AC35" s="5">
        <v>343.90509999999989</v>
      </c>
      <c r="AL35" s="5" t="str">
        <f t="shared" si="10"/>
        <v/>
      </c>
      <c r="AN35" s="5" t="str">
        <f t="shared" si="11"/>
        <v/>
      </c>
      <c r="AP35" s="5" t="str">
        <f t="shared" si="12"/>
        <v/>
      </c>
      <c r="AS35" s="5">
        <f t="shared" si="13"/>
        <v>726.01269999999988</v>
      </c>
      <c r="AT35" s="11">
        <f t="shared" ref="AT35:AT66" si="15">(AS35/$AS$126)*100</f>
        <v>1.529287254413483E-2</v>
      </c>
      <c r="AU35" s="5">
        <f t="shared" si="14"/>
        <v>15.292872544134831</v>
      </c>
    </row>
    <row r="36" spans="1:47" x14ac:dyDescent="0.3">
      <c r="A36" s="1" t="s">
        <v>112</v>
      </c>
      <c r="B36" s="1" t="s">
        <v>60</v>
      </c>
      <c r="C36" s="1" t="s">
        <v>61</v>
      </c>
      <c r="D36" s="1" t="s">
        <v>62</v>
      </c>
      <c r="E36" s="1" t="s">
        <v>92</v>
      </c>
      <c r="F36" s="1" t="s">
        <v>111</v>
      </c>
      <c r="G36" s="1" t="s">
        <v>55</v>
      </c>
      <c r="H36" s="1" t="s">
        <v>56</v>
      </c>
      <c r="I36" s="2">
        <v>155.26533895200001</v>
      </c>
      <c r="J36" s="2">
        <v>32.799999999999997</v>
      </c>
      <c r="K36" s="2">
        <f t="shared" si="8"/>
        <v>32.800000000000004</v>
      </c>
      <c r="L36" s="2">
        <f t="shared" si="9"/>
        <v>0</v>
      </c>
      <c r="P36" s="6">
        <v>9.74</v>
      </c>
      <c r="Q36" s="5">
        <v>27604.377499999999</v>
      </c>
      <c r="R36" s="7">
        <v>13.29</v>
      </c>
      <c r="S36" s="5">
        <v>17931.532500000001</v>
      </c>
      <c r="T36" s="8">
        <v>9.2799999999999994</v>
      </c>
      <c r="U36" s="5">
        <v>3756.3119999999999</v>
      </c>
      <c r="Z36" s="9">
        <v>0.24</v>
      </c>
      <c r="AA36" s="5">
        <v>38.858400000000003</v>
      </c>
      <c r="AB36" s="10">
        <v>0.25</v>
      </c>
      <c r="AC36" s="5">
        <v>36.430624999999999</v>
      </c>
      <c r="AL36" s="5" t="str">
        <f t="shared" si="10"/>
        <v/>
      </c>
      <c r="AN36" s="5" t="str">
        <f t="shared" si="11"/>
        <v/>
      </c>
      <c r="AP36" s="5" t="str">
        <f t="shared" si="12"/>
        <v/>
      </c>
      <c r="AS36" s="5">
        <f t="shared" si="13"/>
        <v>49367.511025</v>
      </c>
      <c r="AT36" s="11">
        <f t="shared" si="15"/>
        <v>1.0398868420986247</v>
      </c>
      <c r="AU36" s="5">
        <f t="shared" si="14"/>
        <v>1039.8868420986246</v>
      </c>
    </row>
    <row r="37" spans="1:47" x14ac:dyDescent="0.3">
      <c r="A37" s="1" t="s">
        <v>112</v>
      </c>
      <c r="B37" s="1" t="s">
        <v>60</v>
      </c>
      <c r="C37" s="1" t="s">
        <v>61</v>
      </c>
      <c r="D37" s="1" t="s">
        <v>62</v>
      </c>
      <c r="E37" s="1" t="s">
        <v>93</v>
      </c>
      <c r="F37" s="1" t="s">
        <v>111</v>
      </c>
      <c r="G37" s="1" t="s">
        <v>55</v>
      </c>
      <c r="H37" s="1" t="s">
        <v>56</v>
      </c>
      <c r="I37" s="2">
        <v>155.26533895200001</v>
      </c>
      <c r="J37" s="2">
        <v>39.1</v>
      </c>
      <c r="K37" s="2">
        <f t="shared" si="8"/>
        <v>39.090000000000003</v>
      </c>
      <c r="L37" s="2">
        <f t="shared" si="9"/>
        <v>0</v>
      </c>
      <c r="R37" s="7">
        <v>34.520000000000003</v>
      </c>
      <c r="S37" s="5">
        <v>46576.11</v>
      </c>
      <c r="T37" s="8">
        <v>4.57</v>
      </c>
      <c r="U37" s="5">
        <v>1849.8217500000001</v>
      </c>
      <c r="AL37" s="5" t="str">
        <f t="shared" si="10"/>
        <v/>
      </c>
      <c r="AN37" s="5" t="str">
        <f t="shared" si="11"/>
        <v/>
      </c>
      <c r="AP37" s="5" t="str">
        <f t="shared" si="12"/>
        <v/>
      </c>
      <c r="AS37" s="5">
        <f t="shared" si="13"/>
        <v>48425.931750000003</v>
      </c>
      <c r="AT37" s="11">
        <f t="shared" si="15"/>
        <v>1.0200532333438828</v>
      </c>
      <c r="AU37" s="5">
        <f t="shared" si="14"/>
        <v>1020.0532333438827</v>
      </c>
    </row>
    <row r="38" spans="1:47" x14ac:dyDescent="0.3">
      <c r="A38" s="1" t="s">
        <v>112</v>
      </c>
      <c r="B38" s="1" t="s">
        <v>60</v>
      </c>
      <c r="C38" s="1" t="s">
        <v>61</v>
      </c>
      <c r="D38" s="1" t="s">
        <v>62</v>
      </c>
      <c r="E38" s="1" t="s">
        <v>94</v>
      </c>
      <c r="F38" s="1" t="s">
        <v>111</v>
      </c>
      <c r="G38" s="1" t="s">
        <v>55</v>
      </c>
      <c r="H38" s="1" t="s">
        <v>56</v>
      </c>
      <c r="I38" s="2">
        <v>155.26533895200001</v>
      </c>
      <c r="J38" s="2">
        <v>40.31</v>
      </c>
      <c r="K38" s="2">
        <f t="shared" si="8"/>
        <v>26.96</v>
      </c>
      <c r="L38" s="2">
        <f t="shared" si="9"/>
        <v>0</v>
      </c>
      <c r="R38" s="7">
        <v>26.96</v>
      </c>
      <c r="S38" s="5">
        <v>36375.78</v>
      </c>
      <c r="AL38" s="5" t="str">
        <f t="shared" si="10"/>
        <v/>
      </c>
      <c r="AN38" s="5" t="str">
        <f t="shared" si="11"/>
        <v/>
      </c>
      <c r="AP38" s="5" t="str">
        <f t="shared" si="12"/>
        <v/>
      </c>
      <c r="AS38" s="5">
        <f t="shared" si="13"/>
        <v>36375.78</v>
      </c>
      <c r="AT38" s="11">
        <f t="shared" si="15"/>
        <v>0.7662264960840065</v>
      </c>
      <c r="AU38" s="5">
        <f t="shared" si="14"/>
        <v>766.2264960840065</v>
      </c>
    </row>
    <row r="39" spans="1:47" x14ac:dyDescent="0.3">
      <c r="A39" s="1" t="s">
        <v>112</v>
      </c>
      <c r="B39" s="1" t="s">
        <v>60</v>
      </c>
      <c r="C39" s="1" t="s">
        <v>61</v>
      </c>
      <c r="D39" s="1" t="s">
        <v>62</v>
      </c>
      <c r="E39" s="1" t="s">
        <v>95</v>
      </c>
      <c r="F39" s="1" t="s">
        <v>111</v>
      </c>
      <c r="G39" s="1" t="s">
        <v>55</v>
      </c>
      <c r="H39" s="1" t="s">
        <v>56</v>
      </c>
      <c r="I39" s="2">
        <v>155.26533895200001</v>
      </c>
      <c r="J39" s="2">
        <v>38.700000000000003</v>
      </c>
      <c r="K39" s="2">
        <f t="shared" si="8"/>
        <v>38.15</v>
      </c>
      <c r="L39" s="2">
        <f t="shared" si="9"/>
        <v>0</v>
      </c>
      <c r="N39" s="4">
        <v>7.81</v>
      </c>
      <c r="O39" s="5">
        <v>24854.348750000001</v>
      </c>
      <c r="P39" s="6">
        <v>20.83</v>
      </c>
      <c r="Q39" s="5">
        <v>59034.823750000003</v>
      </c>
      <c r="R39" s="7">
        <v>9.51</v>
      </c>
      <c r="S39" s="5">
        <v>12831.3675</v>
      </c>
      <c r="AL39" s="5" t="str">
        <f t="shared" si="10"/>
        <v/>
      </c>
      <c r="AN39" s="5" t="str">
        <f t="shared" si="11"/>
        <v/>
      </c>
      <c r="AP39" s="5" t="str">
        <f t="shared" si="12"/>
        <v/>
      </c>
      <c r="AS39" s="5">
        <f t="shared" si="13"/>
        <v>96720.540000000008</v>
      </c>
      <c r="AT39" s="11">
        <f t="shared" si="15"/>
        <v>2.0373402429735665</v>
      </c>
      <c r="AU39" s="5">
        <f t="shared" si="14"/>
        <v>2037.3402429735665</v>
      </c>
    </row>
    <row r="40" spans="1:47" x14ac:dyDescent="0.3">
      <c r="A40" s="1" t="s">
        <v>113</v>
      </c>
      <c r="B40" s="1" t="s">
        <v>114</v>
      </c>
      <c r="C40" s="1" t="s">
        <v>115</v>
      </c>
      <c r="D40" s="1" t="s">
        <v>52</v>
      </c>
      <c r="E40" s="1" t="s">
        <v>81</v>
      </c>
      <c r="F40" s="1" t="s">
        <v>111</v>
      </c>
      <c r="G40" s="1" t="s">
        <v>55</v>
      </c>
      <c r="H40" s="1" t="s">
        <v>56</v>
      </c>
      <c r="I40" s="2">
        <v>81.099799862400005</v>
      </c>
      <c r="J40" s="2">
        <v>39.04</v>
      </c>
      <c r="K40" s="2">
        <f t="shared" si="8"/>
        <v>34.08</v>
      </c>
      <c r="L40" s="2">
        <f t="shared" si="9"/>
        <v>0</v>
      </c>
      <c r="N40" s="4">
        <v>0.89</v>
      </c>
      <c r="O40" s="5">
        <v>2832.3137499999998</v>
      </c>
      <c r="P40" s="6">
        <v>23.94</v>
      </c>
      <c r="Q40" s="5">
        <v>67848.952499999999</v>
      </c>
      <c r="R40" s="7">
        <v>9.25</v>
      </c>
      <c r="S40" s="5">
        <v>12480.5625</v>
      </c>
      <c r="AL40" s="5" t="str">
        <f t="shared" si="10"/>
        <v/>
      </c>
      <c r="AN40" s="5" t="str">
        <f t="shared" si="11"/>
        <v/>
      </c>
      <c r="AP40" s="5" t="str">
        <f t="shared" si="12"/>
        <v/>
      </c>
      <c r="AS40" s="5">
        <f t="shared" si="13"/>
        <v>83161.828750000001</v>
      </c>
      <c r="AT40" s="11">
        <f t="shared" si="15"/>
        <v>1.7517369153610094</v>
      </c>
      <c r="AU40" s="5">
        <f t="shared" si="14"/>
        <v>1751.7369153610096</v>
      </c>
    </row>
    <row r="41" spans="1:47" x14ac:dyDescent="0.3">
      <c r="A41" s="1" t="s">
        <v>113</v>
      </c>
      <c r="B41" s="1" t="s">
        <v>114</v>
      </c>
      <c r="C41" s="1" t="s">
        <v>115</v>
      </c>
      <c r="D41" s="1" t="s">
        <v>52</v>
      </c>
      <c r="E41" s="1" t="s">
        <v>57</v>
      </c>
      <c r="F41" s="1" t="s">
        <v>111</v>
      </c>
      <c r="G41" s="1" t="s">
        <v>55</v>
      </c>
      <c r="H41" s="1" t="s">
        <v>56</v>
      </c>
      <c r="I41" s="2">
        <v>81.099799862400005</v>
      </c>
      <c r="J41" s="2">
        <v>40.6</v>
      </c>
      <c r="K41" s="2">
        <f t="shared" si="8"/>
        <v>0.16</v>
      </c>
      <c r="L41" s="2">
        <f t="shared" si="9"/>
        <v>0</v>
      </c>
      <c r="R41" s="7">
        <v>0.16</v>
      </c>
      <c r="S41" s="5">
        <v>215.88</v>
      </c>
      <c r="AL41" s="5" t="str">
        <f t="shared" si="10"/>
        <v/>
      </c>
      <c r="AN41" s="5" t="str">
        <f t="shared" si="11"/>
        <v/>
      </c>
      <c r="AP41" s="5" t="str">
        <f t="shared" si="12"/>
        <v/>
      </c>
      <c r="AS41" s="5">
        <f t="shared" si="13"/>
        <v>215.88</v>
      </c>
      <c r="AT41" s="11">
        <f t="shared" si="15"/>
        <v>4.547338255691433E-3</v>
      </c>
      <c r="AU41" s="5">
        <f t="shared" si="14"/>
        <v>4.5473382556914332</v>
      </c>
    </row>
    <row r="42" spans="1:47" x14ac:dyDescent="0.3">
      <c r="A42" s="1" t="s">
        <v>116</v>
      </c>
      <c r="B42" s="1" t="s">
        <v>117</v>
      </c>
      <c r="C42" s="1" t="s">
        <v>118</v>
      </c>
      <c r="D42" s="1" t="s">
        <v>206</v>
      </c>
      <c r="E42" s="1" t="s">
        <v>63</v>
      </c>
      <c r="F42" s="1" t="s">
        <v>111</v>
      </c>
      <c r="G42" s="1" t="s">
        <v>55</v>
      </c>
      <c r="H42" s="1" t="s">
        <v>56</v>
      </c>
      <c r="I42" s="2">
        <v>70.862846023499998</v>
      </c>
      <c r="J42" s="2">
        <v>38.799999999999997</v>
      </c>
      <c r="K42" s="2">
        <f t="shared" si="8"/>
        <v>0.13</v>
      </c>
      <c r="L42" s="2">
        <f t="shared" si="9"/>
        <v>0</v>
      </c>
      <c r="T42" s="8">
        <v>0.13</v>
      </c>
      <c r="U42" s="5">
        <v>52.620750000000008</v>
      </c>
      <c r="AL42" s="5" t="str">
        <f t="shared" si="10"/>
        <v/>
      </c>
      <c r="AN42" s="5" t="str">
        <f t="shared" si="11"/>
        <v/>
      </c>
      <c r="AP42" s="5" t="str">
        <f t="shared" si="12"/>
        <v/>
      </c>
      <c r="AS42" s="5">
        <f t="shared" si="13"/>
        <v>52.620750000000008</v>
      </c>
      <c r="AT42" s="11">
        <f t="shared" si="15"/>
        <v>1.108413699824787E-3</v>
      </c>
      <c r="AU42" s="5">
        <f t="shared" si="14"/>
        <v>1.1084136998247871</v>
      </c>
    </row>
    <row r="43" spans="1:47" x14ac:dyDescent="0.3">
      <c r="A43" s="1" t="s">
        <v>116</v>
      </c>
      <c r="B43" s="1" t="s">
        <v>117</v>
      </c>
      <c r="C43" s="1" t="s">
        <v>118</v>
      </c>
      <c r="D43" s="1" t="s">
        <v>206</v>
      </c>
      <c r="E43" s="1" t="s">
        <v>58</v>
      </c>
      <c r="F43" s="1" t="s">
        <v>111</v>
      </c>
      <c r="G43" s="1" t="s">
        <v>55</v>
      </c>
      <c r="H43" s="1" t="s">
        <v>56</v>
      </c>
      <c r="I43" s="2">
        <v>70.862846023499998</v>
      </c>
      <c r="J43" s="2">
        <v>28.21</v>
      </c>
      <c r="K43" s="2">
        <f t="shared" si="8"/>
        <v>14.369999999999997</v>
      </c>
      <c r="L43" s="2">
        <f t="shared" si="9"/>
        <v>0</v>
      </c>
      <c r="P43" s="6">
        <v>0.45</v>
      </c>
      <c r="Q43" s="5">
        <v>1275.35625</v>
      </c>
      <c r="R43" s="7">
        <v>9.6199999999999992</v>
      </c>
      <c r="S43" s="5">
        <v>12979.785</v>
      </c>
      <c r="T43" s="8">
        <v>4.28</v>
      </c>
      <c r="U43" s="5">
        <v>1732.4369999999999</v>
      </c>
      <c r="Z43" s="9">
        <v>0.02</v>
      </c>
      <c r="AA43" s="5">
        <v>3.2382</v>
      </c>
      <c r="AL43" s="5" t="str">
        <f t="shared" si="10"/>
        <v/>
      </c>
      <c r="AN43" s="5" t="str">
        <f t="shared" si="11"/>
        <v/>
      </c>
      <c r="AP43" s="5" t="str">
        <f t="shared" si="12"/>
        <v/>
      </c>
      <c r="AS43" s="5">
        <f t="shared" si="13"/>
        <v>15990.81645</v>
      </c>
      <c r="AT43" s="11">
        <f t="shared" si="15"/>
        <v>0.33683366399307429</v>
      </c>
      <c r="AU43" s="5">
        <f t="shared" si="14"/>
        <v>336.83366399307431</v>
      </c>
    </row>
    <row r="44" spans="1:47" x14ac:dyDescent="0.3">
      <c r="A44" s="1" t="s">
        <v>119</v>
      </c>
      <c r="B44" s="1" t="s">
        <v>120</v>
      </c>
      <c r="C44" s="1" t="s">
        <v>121</v>
      </c>
      <c r="D44" s="1" t="s">
        <v>86</v>
      </c>
      <c r="E44" s="1" t="s">
        <v>58</v>
      </c>
      <c r="F44" s="1" t="s">
        <v>111</v>
      </c>
      <c r="G44" s="1" t="s">
        <v>55</v>
      </c>
      <c r="H44" s="1" t="s">
        <v>56</v>
      </c>
      <c r="I44" s="2">
        <v>10.8346262143</v>
      </c>
      <c r="J44" s="2">
        <v>9.0399999999999991</v>
      </c>
      <c r="K44" s="2">
        <f t="shared" si="8"/>
        <v>8.34</v>
      </c>
      <c r="L44" s="2">
        <f t="shared" si="9"/>
        <v>0</v>
      </c>
      <c r="Z44" s="9">
        <v>6.89</v>
      </c>
      <c r="AA44" s="5">
        <v>1115.5599</v>
      </c>
      <c r="AB44" s="10">
        <v>1.45</v>
      </c>
      <c r="AC44" s="5">
        <v>211.29762500000001</v>
      </c>
      <c r="AL44" s="5" t="str">
        <f t="shared" si="10"/>
        <v/>
      </c>
      <c r="AN44" s="5" t="str">
        <f t="shared" si="11"/>
        <v/>
      </c>
      <c r="AP44" s="5" t="str">
        <f t="shared" si="12"/>
        <v/>
      </c>
      <c r="AS44" s="5">
        <f t="shared" si="13"/>
        <v>1326.8575249999999</v>
      </c>
      <c r="AT44" s="11">
        <f t="shared" si="15"/>
        <v>2.7949184654829314E-2</v>
      </c>
      <c r="AU44" s="5">
        <f t="shared" si="14"/>
        <v>27.949184654829313</v>
      </c>
    </row>
    <row r="45" spans="1:47" x14ac:dyDescent="0.3">
      <c r="A45" s="1" t="s">
        <v>122</v>
      </c>
      <c r="B45" s="1" t="s">
        <v>123</v>
      </c>
      <c r="C45" s="1" t="s">
        <v>124</v>
      </c>
      <c r="D45" s="1" t="s">
        <v>125</v>
      </c>
      <c r="E45" s="1" t="s">
        <v>126</v>
      </c>
      <c r="F45" s="1" t="s">
        <v>111</v>
      </c>
      <c r="G45" s="1" t="s">
        <v>55</v>
      </c>
      <c r="H45" s="1" t="s">
        <v>56</v>
      </c>
      <c r="I45" s="2">
        <v>157.53679197700001</v>
      </c>
      <c r="J45" s="2">
        <v>38.619999999999997</v>
      </c>
      <c r="K45" s="2">
        <f t="shared" si="8"/>
        <v>38.57</v>
      </c>
      <c r="L45" s="2">
        <f t="shared" si="9"/>
        <v>0</v>
      </c>
      <c r="R45" s="7">
        <v>38.57</v>
      </c>
      <c r="S45" s="5">
        <v>52040.572500000002</v>
      </c>
      <c r="AL45" s="5" t="str">
        <f t="shared" si="10"/>
        <v/>
      </c>
      <c r="AN45" s="5" t="str">
        <f t="shared" si="11"/>
        <v/>
      </c>
      <c r="AP45" s="5" t="str">
        <f t="shared" si="12"/>
        <v/>
      </c>
      <c r="AS45" s="5">
        <f t="shared" si="13"/>
        <v>52040.572500000002</v>
      </c>
      <c r="AT45" s="11">
        <f t="shared" si="15"/>
        <v>1.0961927282626163</v>
      </c>
      <c r="AU45" s="5">
        <f t="shared" si="14"/>
        <v>1096.1927282626161</v>
      </c>
    </row>
    <row r="46" spans="1:47" x14ac:dyDescent="0.3">
      <c r="A46" s="1" t="s">
        <v>122</v>
      </c>
      <c r="B46" s="1" t="s">
        <v>123</v>
      </c>
      <c r="C46" s="1" t="s">
        <v>124</v>
      </c>
      <c r="D46" s="1" t="s">
        <v>125</v>
      </c>
      <c r="E46" s="1" t="s">
        <v>127</v>
      </c>
      <c r="F46" s="1" t="s">
        <v>111</v>
      </c>
      <c r="G46" s="1" t="s">
        <v>55</v>
      </c>
      <c r="H46" s="1" t="s">
        <v>56</v>
      </c>
      <c r="I46" s="2">
        <v>157.53679197700001</v>
      </c>
      <c r="J46" s="2">
        <v>36.89</v>
      </c>
      <c r="K46" s="2">
        <f t="shared" si="8"/>
        <v>25.57</v>
      </c>
      <c r="L46" s="2">
        <f t="shared" si="9"/>
        <v>0</v>
      </c>
      <c r="R46" s="7">
        <v>25.57</v>
      </c>
      <c r="S46" s="5">
        <v>34500.322500000002</v>
      </c>
      <c r="AL46" s="5" t="str">
        <f t="shared" si="10"/>
        <v/>
      </c>
      <c r="AP46" s="5" t="str">
        <f t="shared" si="12"/>
        <v/>
      </c>
      <c r="AS46" s="5">
        <f>SUM(O46,Q46,S46,U46,W46,Y46,AA46,AC46,AF46,AH46,AJ46)</f>
        <v>34500.322500000002</v>
      </c>
      <c r="AT46" s="11">
        <f t="shared" si="15"/>
        <v>0.72672149498768723</v>
      </c>
      <c r="AU46" s="5">
        <f>(AT46/100)*$AU$1</f>
        <v>726.72149498768727</v>
      </c>
    </row>
    <row r="47" spans="1:47" x14ac:dyDescent="0.3">
      <c r="A47" s="1" t="s">
        <v>122</v>
      </c>
      <c r="B47" s="1" t="s">
        <v>123</v>
      </c>
      <c r="C47" s="1" t="s">
        <v>124</v>
      </c>
      <c r="D47" s="1" t="s">
        <v>125</v>
      </c>
      <c r="E47" s="1" t="s">
        <v>77</v>
      </c>
      <c r="F47" s="1" t="s">
        <v>111</v>
      </c>
      <c r="G47" s="1" t="s">
        <v>55</v>
      </c>
      <c r="H47" s="1" t="s">
        <v>56</v>
      </c>
      <c r="I47" s="2">
        <v>157.53679197700001</v>
      </c>
      <c r="J47" s="2">
        <v>38.11</v>
      </c>
      <c r="K47" s="2">
        <f t="shared" si="8"/>
        <v>33.590000000000003</v>
      </c>
      <c r="L47" s="2">
        <f t="shared" si="9"/>
        <v>0</v>
      </c>
      <c r="R47" s="7">
        <v>33.590000000000003</v>
      </c>
      <c r="S47" s="5">
        <v>45321.307500000003</v>
      </c>
      <c r="AL47" s="5" t="str">
        <f t="shared" si="10"/>
        <v/>
      </c>
      <c r="AP47" s="5" t="str">
        <f t="shared" si="12"/>
        <v/>
      </c>
      <c r="AS47" s="5">
        <f t="shared" si="13"/>
        <v>45321.307500000003</v>
      </c>
      <c r="AT47" s="11">
        <f t="shared" si="15"/>
        <v>0.95465682505422034</v>
      </c>
      <c r="AU47" s="5">
        <f t="shared" si="14"/>
        <v>954.65682505422035</v>
      </c>
    </row>
    <row r="48" spans="1:47" x14ac:dyDescent="0.3">
      <c r="A48" s="1" t="s">
        <v>122</v>
      </c>
      <c r="B48" s="1" t="s">
        <v>123</v>
      </c>
      <c r="C48" s="1" t="s">
        <v>124</v>
      </c>
      <c r="D48" s="1" t="s">
        <v>125</v>
      </c>
      <c r="E48" s="1" t="s">
        <v>90</v>
      </c>
      <c r="F48" s="1" t="s">
        <v>111</v>
      </c>
      <c r="G48" s="1" t="s">
        <v>55</v>
      </c>
      <c r="H48" s="1" t="s">
        <v>56</v>
      </c>
      <c r="I48" s="2">
        <v>157.53679197700001</v>
      </c>
      <c r="J48" s="2">
        <v>39.479999999999997</v>
      </c>
      <c r="K48" s="2">
        <f t="shared" si="8"/>
        <v>22.48</v>
      </c>
      <c r="L48" s="2">
        <f t="shared" si="9"/>
        <v>0</v>
      </c>
      <c r="R48" s="7">
        <v>22.48</v>
      </c>
      <c r="S48" s="5">
        <v>30331.14</v>
      </c>
      <c r="AL48" s="5" t="str">
        <f t="shared" si="10"/>
        <v/>
      </c>
      <c r="AP48" s="5" t="str">
        <f t="shared" si="12"/>
        <v/>
      </c>
      <c r="AS48" s="5">
        <f t="shared" si="13"/>
        <v>30331.14</v>
      </c>
      <c r="AT48" s="11">
        <f t="shared" si="15"/>
        <v>0.6389010249246464</v>
      </c>
      <c r="AU48" s="5">
        <f t="shared" si="14"/>
        <v>638.90102492464644</v>
      </c>
    </row>
    <row r="49" spans="1:47" x14ac:dyDescent="0.3">
      <c r="A49" s="1" t="s">
        <v>128</v>
      </c>
      <c r="B49" s="1" t="s">
        <v>129</v>
      </c>
      <c r="C49" s="1" t="s">
        <v>130</v>
      </c>
      <c r="D49" s="1" t="s">
        <v>131</v>
      </c>
      <c r="E49" s="1" t="s">
        <v>72</v>
      </c>
      <c r="F49" s="1" t="s">
        <v>111</v>
      </c>
      <c r="G49" s="1" t="s">
        <v>55</v>
      </c>
      <c r="H49" s="1" t="s">
        <v>56</v>
      </c>
      <c r="I49" s="2">
        <v>159.68104949600001</v>
      </c>
      <c r="J49" s="2">
        <v>40.020000000000003</v>
      </c>
      <c r="K49" s="2">
        <f t="shared" si="8"/>
        <v>7.0000000000000007E-2</v>
      </c>
      <c r="L49" s="2">
        <f t="shared" si="9"/>
        <v>0</v>
      </c>
      <c r="R49" s="7">
        <v>7.0000000000000007E-2</v>
      </c>
      <c r="S49" s="5">
        <v>94.447500000000005</v>
      </c>
      <c r="AL49" s="5" t="str">
        <f t="shared" si="10"/>
        <v/>
      </c>
      <c r="AP49" s="5" t="str">
        <f t="shared" si="12"/>
        <v/>
      </c>
      <c r="AS49" s="5">
        <f t="shared" si="13"/>
        <v>94.447500000000005</v>
      </c>
      <c r="AT49" s="11">
        <f t="shared" si="15"/>
        <v>1.9894604868650025E-3</v>
      </c>
      <c r="AU49" s="5">
        <f t="shared" si="14"/>
        <v>1.9894604868650025</v>
      </c>
    </row>
    <row r="50" spans="1:47" x14ac:dyDescent="0.3">
      <c r="A50" s="1" t="s">
        <v>132</v>
      </c>
      <c r="B50" s="1" t="s">
        <v>133</v>
      </c>
      <c r="C50" s="1" t="s">
        <v>134</v>
      </c>
      <c r="D50" s="1" t="s">
        <v>135</v>
      </c>
      <c r="E50" s="1" t="s">
        <v>53</v>
      </c>
      <c r="F50" s="1" t="s">
        <v>136</v>
      </c>
      <c r="G50" s="1" t="s">
        <v>55</v>
      </c>
      <c r="H50" s="1" t="s">
        <v>56</v>
      </c>
      <c r="I50" s="2">
        <v>241.65202945199999</v>
      </c>
      <c r="J50" s="2">
        <v>40.270000000000003</v>
      </c>
      <c r="K50" s="2">
        <f t="shared" si="8"/>
        <v>39.300000000000004</v>
      </c>
      <c r="L50" s="2">
        <f t="shared" si="9"/>
        <v>0.7</v>
      </c>
      <c r="N50" s="4">
        <v>11.33</v>
      </c>
      <c r="O50" s="5">
        <v>36056.308749999997</v>
      </c>
      <c r="P50" s="6">
        <v>27.7</v>
      </c>
      <c r="Q50" s="5">
        <v>78505.262499999997</v>
      </c>
      <c r="R50" s="7">
        <v>0.27</v>
      </c>
      <c r="S50" s="5">
        <v>364.29750000000001</v>
      </c>
      <c r="AL50" s="5" t="str">
        <f t="shared" si="10"/>
        <v/>
      </c>
      <c r="AM50" s="3">
        <v>0.51</v>
      </c>
      <c r="AN50" s="5">
        <f t="shared" si="11"/>
        <v>3611.31</v>
      </c>
      <c r="AP50" s="5" t="str">
        <f t="shared" si="12"/>
        <v/>
      </c>
      <c r="AQ50" s="2">
        <v>0.19</v>
      </c>
      <c r="AS50" s="5">
        <f t="shared" si="13"/>
        <v>114925.86874999999</v>
      </c>
      <c r="AT50" s="11">
        <f t="shared" si="15"/>
        <v>2.4208208242331275</v>
      </c>
      <c r="AU50" s="5">
        <f t="shared" si="14"/>
        <v>2420.8208242331275</v>
      </c>
    </row>
    <row r="51" spans="1:47" x14ac:dyDescent="0.3">
      <c r="A51" s="1" t="s">
        <v>132</v>
      </c>
      <c r="B51" s="1" t="s">
        <v>133</v>
      </c>
      <c r="C51" s="1" t="s">
        <v>134</v>
      </c>
      <c r="D51" s="1" t="s">
        <v>135</v>
      </c>
      <c r="E51" s="1" t="s">
        <v>72</v>
      </c>
      <c r="F51" s="1" t="s">
        <v>136</v>
      </c>
      <c r="G51" s="1" t="s">
        <v>55</v>
      </c>
      <c r="H51" s="1" t="s">
        <v>56</v>
      </c>
      <c r="I51" s="2">
        <v>241.65202945199999</v>
      </c>
      <c r="J51" s="2">
        <v>38.65</v>
      </c>
      <c r="K51" s="2">
        <f t="shared" si="8"/>
        <v>37.659999999999997</v>
      </c>
      <c r="L51" s="2">
        <f t="shared" si="9"/>
        <v>0.99</v>
      </c>
      <c r="P51" s="6">
        <v>27.65</v>
      </c>
      <c r="Q51" s="5">
        <v>78363.556249999994</v>
      </c>
      <c r="R51" s="7">
        <v>10.01</v>
      </c>
      <c r="S51" s="5">
        <v>13505.9925</v>
      </c>
      <c r="AL51" s="5" t="str">
        <f t="shared" si="10"/>
        <v/>
      </c>
      <c r="AM51" s="3">
        <v>0.49</v>
      </c>
      <c r="AN51" s="5">
        <f t="shared" si="11"/>
        <v>3469.69</v>
      </c>
      <c r="AP51" s="5" t="str">
        <f t="shared" si="12"/>
        <v/>
      </c>
      <c r="AQ51" s="2">
        <v>0.5</v>
      </c>
      <c r="AS51" s="5">
        <f t="shared" si="13"/>
        <v>91869.548749999987</v>
      </c>
      <c r="AT51" s="11">
        <f t="shared" si="15"/>
        <v>1.9351580209560131</v>
      </c>
      <c r="AU51" s="5">
        <f t="shared" si="14"/>
        <v>1935.1580209560129</v>
      </c>
    </row>
    <row r="52" spans="1:47" x14ac:dyDescent="0.3">
      <c r="A52" s="1" t="s">
        <v>132</v>
      </c>
      <c r="B52" s="1" t="s">
        <v>133</v>
      </c>
      <c r="C52" s="1" t="s">
        <v>134</v>
      </c>
      <c r="D52" s="1" t="s">
        <v>135</v>
      </c>
      <c r="E52" s="1" t="s">
        <v>69</v>
      </c>
      <c r="F52" s="1" t="s">
        <v>136</v>
      </c>
      <c r="G52" s="1" t="s">
        <v>55</v>
      </c>
      <c r="H52" s="1" t="s">
        <v>56</v>
      </c>
      <c r="I52" s="2">
        <v>241.65202945199999</v>
      </c>
      <c r="J52" s="2">
        <v>36.700000000000003</v>
      </c>
      <c r="K52" s="2">
        <f t="shared" si="8"/>
        <v>35.72</v>
      </c>
      <c r="L52" s="2">
        <f t="shared" si="9"/>
        <v>0</v>
      </c>
      <c r="P52" s="6">
        <v>4.38</v>
      </c>
      <c r="Q52" s="5">
        <v>12413.467500000001</v>
      </c>
      <c r="R52" s="7">
        <v>26.21</v>
      </c>
      <c r="S52" s="5">
        <v>35363.842499999999</v>
      </c>
      <c r="T52" s="8">
        <v>5.13</v>
      </c>
      <c r="U52" s="5">
        <v>2076.49575</v>
      </c>
      <c r="AL52" s="5" t="str">
        <f t="shared" si="10"/>
        <v/>
      </c>
      <c r="AN52" s="5" t="str">
        <f t="shared" si="11"/>
        <v/>
      </c>
      <c r="AP52" s="5" t="str">
        <f t="shared" si="12"/>
        <v/>
      </c>
      <c r="AS52" s="5">
        <f t="shared" si="13"/>
        <v>49853.80575</v>
      </c>
      <c r="AT52" s="11">
        <f t="shared" si="15"/>
        <v>1.0501302486510309</v>
      </c>
      <c r="AU52" s="5">
        <f t="shared" si="14"/>
        <v>1050.1302486510308</v>
      </c>
    </row>
    <row r="53" spans="1:47" x14ac:dyDescent="0.3">
      <c r="A53" s="1" t="s">
        <v>132</v>
      </c>
      <c r="B53" s="1" t="s">
        <v>133</v>
      </c>
      <c r="C53" s="1" t="s">
        <v>134</v>
      </c>
      <c r="D53" s="1" t="s">
        <v>135</v>
      </c>
      <c r="E53" s="1" t="s">
        <v>64</v>
      </c>
      <c r="F53" s="1" t="s">
        <v>136</v>
      </c>
      <c r="G53" s="1" t="s">
        <v>55</v>
      </c>
      <c r="H53" s="1" t="s">
        <v>56</v>
      </c>
      <c r="I53" s="2">
        <v>241.65202945199999</v>
      </c>
      <c r="J53" s="2">
        <v>38.21</v>
      </c>
      <c r="K53" s="2">
        <f t="shared" si="8"/>
        <v>28.86</v>
      </c>
      <c r="L53" s="2">
        <f t="shared" si="9"/>
        <v>0</v>
      </c>
      <c r="P53" s="6">
        <v>10.9</v>
      </c>
      <c r="Q53" s="5">
        <v>30891.962500000001</v>
      </c>
      <c r="R53" s="7">
        <v>12.82</v>
      </c>
      <c r="S53" s="5">
        <v>17297.384999999998</v>
      </c>
      <c r="T53" s="8">
        <v>5.14</v>
      </c>
      <c r="U53" s="5">
        <v>2080.5435000000002</v>
      </c>
      <c r="AL53" s="5" t="str">
        <f t="shared" si="10"/>
        <v/>
      </c>
      <c r="AN53" s="5" t="str">
        <f t="shared" si="11"/>
        <v/>
      </c>
      <c r="AP53" s="5" t="str">
        <f t="shared" si="12"/>
        <v/>
      </c>
      <c r="AS53" s="5">
        <f t="shared" si="13"/>
        <v>50269.891000000003</v>
      </c>
      <c r="AT53" s="11">
        <f t="shared" si="15"/>
        <v>1.058894749183521</v>
      </c>
      <c r="AU53" s="5">
        <f t="shared" si="14"/>
        <v>1058.8947491835208</v>
      </c>
    </row>
    <row r="54" spans="1:47" x14ac:dyDescent="0.3">
      <c r="A54" s="1" t="s">
        <v>132</v>
      </c>
      <c r="B54" s="1" t="s">
        <v>133</v>
      </c>
      <c r="C54" s="1" t="s">
        <v>134</v>
      </c>
      <c r="D54" s="1" t="s">
        <v>135</v>
      </c>
      <c r="E54" s="1" t="s">
        <v>57</v>
      </c>
      <c r="F54" s="1" t="s">
        <v>136</v>
      </c>
      <c r="G54" s="1" t="s">
        <v>55</v>
      </c>
      <c r="H54" s="1" t="s">
        <v>56</v>
      </c>
      <c r="I54" s="2">
        <v>241.65202945199999</v>
      </c>
      <c r="J54" s="2">
        <v>40.4</v>
      </c>
      <c r="K54" s="2">
        <f t="shared" si="8"/>
        <v>39.410000000000004</v>
      </c>
      <c r="L54" s="2">
        <f t="shared" si="9"/>
        <v>0.57999999999999996</v>
      </c>
      <c r="N54" s="4">
        <v>10.35</v>
      </c>
      <c r="O54" s="5">
        <v>32937.581250000003</v>
      </c>
      <c r="P54" s="6">
        <v>23.68</v>
      </c>
      <c r="Q54" s="5">
        <v>67112.08</v>
      </c>
      <c r="R54" s="7">
        <v>5.38</v>
      </c>
      <c r="S54" s="5">
        <v>7258.9650000000001</v>
      </c>
      <c r="AL54" s="5" t="str">
        <f t="shared" si="10"/>
        <v/>
      </c>
      <c r="AM54" s="3">
        <v>0.49</v>
      </c>
      <c r="AN54" s="5">
        <f t="shared" si="11"/>
        <v>3469.69</v>
      </c>
      <c r="AP54" s="5" t="str">
        <f t="shared" si="12"/>
        <v/>
      </c>
      <c r="AQ54" s="2">
        <v>0.09</v>
      </c>
      <c r="AS54" s="5">
        <f t="shared" si="13"/>
        <v>107308.62625</v>
      </c>
      <c r="AT54" s="11">
        <f t="shared" si="15"/>
        <v>2.2603697485284369</v>
      </c>
      <c r="AU54" s="5">
        <f t="shared" si="14"/>
        <v>2260.3697485284365</v>
      </c>
    </row>
    <row r="55" spans="1:47" x14ac:dyDescent="0.3">
      <c r="A55" s="1" t="s">
        <v>132</v>
      </c>
      <c r="B55" s="1" t="s">
        <v>133</v>
      </c>
      <c r="C55" s="1" t="s">
        <v>134</v>
      </c>
      <c r="D55" s="1" t="s">
        <v>135</v>
      </c>
      <c r="E55" s="1" t="s">
        <v>63</v>
      </c>
      <c r="F55" s="1" t="s">
        <v>136</v>
      </c>
      <c r="G55" s="1" t="s">
        <v>55</v>
      </c>
      <c r="H55" s="1" t="s">
        <v>56</v>
      </c>
      <c r="I55" s="2">
        <v>241.65202945199999</v>
      </c>
      <c r="J55" s="2">
        <v>38.33</v>
      </c>
      <c r="K55" s="2">
        <f t="shared" si="8"/>
        <v>37.11</v>
      </c>
      <c r="L55" s="2">
        <f t="shared" si="9"/>
        <v>0</v>
      </c>
      <c r="P55" s="6">
        <v>15.63</v>
      </c>
      <c r="Q55" s="5">
        <v>44297.373749999999</v>
      </c>
      <c r="R55" s="7">
        <v>21.48</v>
      </c>
      <c r="S55" s="5">
        <v>28981.89</v>
      </c>
      <c r="AL55" s="5" t="str">
        <f t="shared" si="10"/>
        <v/>
      </c>
      <c r="AN55" s="5" t="str">
        <f t="shared" si="11"/>
        <v/>
      </c>
      <c r="AP55" s="5" t="str">
        <f t="shared" si="12"/>
        <v/>
      </c>
      <c r="AS55" s="5">
        <f t="shared" si="13"/>
        <v>73279.263749999998</v>
      </c>
      <c r="AT55" s="11">
        <f t="shared" si="15"/>
        <v>1.5435686464669145</v>
      </c>
      <c r="AU55" s="5">
        <f t="shared" si="14"/>
        <v>1543.5686464669145</v>
      </c>
    </row>
    <row r="56" spans="1:47" x14ac:dyDescent="0.3">
      <c r="A56" s="1" t="s">
        <v>137</v>
      </c>
      <c r="B56" s="1" t="s">
        <v>133</v>
      </c>
      <c r="C56" s="1" t="s">
        <v>134</v>
      </c>
      <c r="D56" s="1" t="s">
        <v>135</v>
      </c>
      <c r="E56" s="1" t="s">
        <v>92</v>
      </c>
      <c r="F56" s="1" t="s">
        <v>136</v>
      </c>
      <c r="G56" s="1" t="s">
        <v>55</v>
      </c>
      <c r="H56" s="1" t="s">
        <v>56</v>
      </c>
      <c r="I56" s="2">
        <v>202.468538373</v>
      </c>
      <c r="J56" s="2">
        <v>39.729999999999997</v>
      </c>
      <c r="K56" s="2">
        <f t="shared" si="8"/>
        <v>39.730000000000004</v>
      </c>
      <c r="L56" s="2">
        <f t="shared" si="9"/>
        <v>0</v>
      </c>
      <c r="P56" s="6">
        <v>14.9</v>
      </c>
      <c r="Q56" s="5">
        <v>42228.462500000001</v>
      </c>
      <c r="R56" s="7">
        <v>13.77</v>
      </c>
      <c r="S56" s="5">
        <v>18579.172500000001</v>
      </c>
      <c r="T56" s="8">
        <v>11.06</v>
      </c>
      <c r="U56" s="5">
        <v>4476.8115000000007</v>
      </c>
      <c r="AL56" s="5" t="str">
        <f t="shared" si="10"/>
        <v/>
      </c>
      <c r="AN56" s="5" t="str">
        <f t="shared" si="11"/>
        <v/>
      </c>
      <c r="AP56" s="5" t="str">
        <f t="shared" si="12"/>
        <v/>
      </c>
      <c r="AS56" s="5">
        <f t="shared" si="13"/>
        <v>65284.446500000005</v>
      </c>
      <c r="AT56" s="11">
        <f t="shared" si="15"/>
        <v>1.3751642628825771</v>
      </c>
      <c r="AU56" s="5">
        <f t="shared" si="14"/>
        <v>1375.1642628825771</v>
      </c>
    </row>
    <row r="57" spans="1:47" x14ac:dyDescent="0.3">
      <c r="A57" s="1" t="s">
        <v>137</v>
      </c>
      <c r="B57" s="1" t="s">
        <v>133</v>
      </c>
      <c r="C57" s="1" t="s">
        <v>134</v>
      </c>
      <c r="D57" s="1" t="s">
        <v>135</v>
      </c>
      <c r="E57" s="1" t="s">
        <v>93</v>
      </c>
      <c r="F57" s="1" t="s">
        <v>136</v>
      </c>
      <c r="G57" s="1" t="s">
        <v>55</v>
      </c>
      <c r="H57" s="1" t="s">
        <v>56</v>
      </c>
      <c r="I57" s="2">
        <v>202.468538373</v>
      </c>
      <c r="J57" s="2">
        <v>39.630000000000003</v>
      </c>
      <c r="K57" s="2">
        <f t="shared" si="8"/>
        <v>39.64</v>
      </c>
      <c r="L57" s="2">
        <f t="shared" si="9"/>
        <v>0</v>
      </c>
      <c r="P57" s="6">
        <v>36.08</v>
      </c>
      <c r="Q57" s="5">
        <v>102255.23</v>
      </c>
      <c r="R57" s="7">
        <v>3.56</v>
      </c>
      <c r="S57" s="5">
        <v>4803.33</v>
      </c>
      <c r="AL57" s="5" t="str">
        <f t="shared" si="10"/>
        <v/>
      </c>
      <c r="AN57" s="5" t="str">
        <f t="shared" si="11"/>
        <v/>
      </c>
      <c r="AP57" s="5" t="str">
        <f t="shared" si="12"/>
        <v/>
      </c>
      <c r="AS57" s="5">
        <f t="shared" si="13"/>
        <v>107058.56</v>
      </c>
      <c r="AT57" s="11">
        <f t="shared" si="15"/>
        <v>2.2551023044619081</v>
      </c>
      <c r="AU57" s="5">
        <f t="shared" si="14"/>
        <v>2255.1023044619078</v>
      </c>
    </row>
    <row r="58" spans="1:47" x14ac:dyDescent="0.3">
      <c r="A58" s="1" t="s">
        <v>137</v>
      </c>
      <c r="B58" s="1" t="s">
        <v>133</v>
      </c>
      <c r="C58" s="1" t="s">
        <v>134</v>
      </c>
      <c r="D58" s="1" t="s">
        <v>135</v>
      </c>
      <c r="E58" s="1" t="s">
        <v>94</v>
      </c>
      <c r="F58" s="1" t="s">
        <v>136</v>
      </c>
      <c r="G58" s="1" t="s">
        <v>55</v>
      </c>
      <c r="H58" s="1" t="s">
        <v>56</v>
      </c>
      <c r="I58" s="2">
        <v>202.468538373</v>
      </c>
      <c r="J58" s="2">
        <v>40.54</v>
      </c>
      <c r="K58" s="2">
        <f t="shared" si="8"/>
        <v>38.090000000000003</v>
      </c>
      <c r="L58" s="2">
        <f t="shared" si="9"/>
        <v>1.91</v>
      </c>
      <c r="N58" s="4">
        <v>7.64</v>
      </c>
      <c r="O58" s="5">
        <v>24313.345000000001</v>
      </c>
      <c r="P58" s="6">
        <v>27.1</v>
      </c>
      <c r="Q58" s="5">
        <v>76804.787500000006</v>
      </c>
      <c r="R58" s="7">
        <v>3.35</v>
      </c>
      <c r="S58" s="5">
        <v>4519.9875000000002</v>
      </c>
      <c r="AL58" s="5" t="str">
        <f t="shared" si="10"/>
        <v/>
      </c>
      <c r="AM58" s="3">
        <v>0.5</v>
      </c>
      <c r="AN58" s="5">
        <f t="shared" si="11"/>
        <v>3540.5</v>
      </c>
      <c r="AP58" s="5" t="str">
        <f t="shared" si="12"/>
        <v/>
      </c>
      <c r="AQ58" s="2">
        <v>1.41</v>
      </c>
      <c r="AS58" s="5">
        <f t="shared" si="13"/>
        <v>105638.12000000001</v>
      </c>
      <c r="AT58" s="11">
        <f t="shared" si="15"/>
        <v>2.2251818803748487</v>
      </c>
      <c r="AU58" s="5">
        <f t="shared" si="14"/>
        <v>2225.1818803748488</v>
      </c>
    </row>
    <row r="59" spans="1:47" x14ac:dyDescent="0.3">
      <c r="A59" s="1" t="s">
        <v>137</v>
      </c>
      <c r="B59" s="1" t="s">
        <v>133</v>
      </c>
      <c r="C59" s="1" t="s">
        <v>134</v>
      </c>
      <c r="D59" s="1" t="s">
        <v>135</v>
      </c>
      <c r="E59" s="1" t="s">
        <v>126</v>
      </c>
      <c r="F59" s="1" t="s">
        <v>136</v>
      </c>
      <c r="G59" s="1" t="s">
        <v>55</v>
      </c>
      <c r="H59" s="1" t="s">
        <v>56</v>
      </c>
      <c r="I59" s="2">
        <v>202.468538373</v>
      </c>
      <c r="J59" s="2">
        <v>39.49</v>
      </c>
      <c r="K59" s="2">
        <f t="shared" si="8"/>
        <v>39.49</v>
      </c>
      <c r="L59" s="2">
        <f t="shared" si="9"/>
        <v>0</v>
      </c>
      <c r="P59" s="6">
        <v>26.43</v>
      </c>
      <c r="Q59" s="5">
        <v>74905.923750000002</v>
      </c>
      <c r="R59" s="7">
        <v>13.06</v>
      </c>
      <c r="S59" s="5">
        <v>17621.205000000002</v>
      </c>
      <c r="AL59" s="5" t="str">
        <f t="shared" si="10"/>
        <v/>
      </c>
      <c r="AN59" s="5" t="str">
        <f t="shared" si="11"/>
        <v/>
      </c>
      <c r="AP59" s="5" t="str">
        <f t="shared" si="12"/>
        <v/>
      </c>
      <c r="AS59" s="5">
        <f t="shared" si="13"/>
        <v>92527.128750000003</v>
      </c>
      <c r="AT59" s="11">
        <f t="shared" si="15"/>
        <v>1.9490094138139786</v>
      </c>
      <c r="AU59" s="5">
        <f t="shared" si="14"/>
        <v>1949.0094138139787</v>
      </c>
    </row>
    <row r="60" spans="1:47" x14ac:dyDescent="0.3">
      <c r="A60" s="1" t="s">
        <v>137</v>
      </c>
      <c r="B60" s="1" t="s">
        <v>133</v>
      </c>
      <c r="C60" s="1" t="s">
        <v>134</v>
      </c>
      <c r="D60" s="1" t="s">
        <v>135</v>
      </c>
      <c r="E60" s="1" t="s">
        <v>127</v>
      </c>
      <c r="F60" s="1" t="s">
        <v>136</v>
      </c>
      <c r="G60" s="1" t="s">
        <v>55</v>
      </c>
      <c r="H60" s="1" t="s">
        <v>56</v>
      </c>
      <c r="I60" s="2">
        <v>202.468538373</v>
      </c>
      <c r="J60" s="2">
        <v>37.840000000000003</v>
      </c>
      <c r="K60" s="2">
        <f t="shared" si="8"/>
        <v>37.840000000000003</v>
      </c>
      <c r="L60" s="2">
        <f t="shared" si="9"/>
        <v>0</v>
      </c>
      <c r="R60" s="7">
        <v>32.450000000000003</v>
      </c>
      <c r="S60" s="5">
        <v>43783.162500000013</v>
      </c>
      <c r="T60" s="8">
        <v>5.39</v>
      </c>
      <c r="U60" s="5">
        <v>2181.7372500000001</v>
      </c>
      <c r="AL60" s="5" t="str">
        <f t="shared" si="10"/>
        <v/>
      </c>
      <c r="AN60" s="5" t="str">
        <f t="shared" si="11"/>
        <v/>
      </c>
      <c r="AP60" s="5" t="str">
        <f t="shared" si="12"/>
        <v/>
      </c>
      <c r="AS60" s="5">
        <f t="shared" si="13"/>
        <v>45964.899750000011</v>
      </c>
      <c r="AT60" s="11">
        <f t="shared" si="15"/>
        <v>0.96821357722900059</v>
      </c>
      <c r="AU60" s="5">
        <f t="shared" si="14"/>
        <v>968.21357722900063</v>
      </c>
    </row>
    <row r="61" spans="1:47" x14ac:dyDescent="0.3">
      <c r="A61" s="1" t="s">
        <v>138</v>
      </c>
      <c r="B61" s="1" t="s">
        <v>133</v>
      </c>
      <c r="C61" s="1" t="s">
        <v>134</v>
      </c>
      <c r="D61" s="1" t="s">
        <v>135</v>
      </c>
      <c r="E61" s="1" t="s">
        <v>77</v>
      </c>
      <c r="F61" s="1" t="s">
        <v>136</v>
      </c>
      <c r="G61" s="1" t="s">
        <v>55</v>
      </c>
      <c r="H61" s="1" t="s">
        <v>56</v>
      </c>
      <c r="I61" s="2">
        <v>80.650891576800007</v>
      </c>
      <c r="J61" s="2">
        <v>38.75</v>
      </c>
      <c r="K61" s="2">
        <f t="shared" si="8"/>
        <v>37.31</v>
      </c>
      <c r="L61" s="2">
        <f t="shared" si="9"/>
        <v>1.45</v>
      </c>
      <c r="P61" s="6">
        <v>8.3800000000000008</v>
      </c>
      <c r="Q61" s="5">
        <v>23749.967499999999</v>
      </c>
      <c r="R61" s="7">
        <v>28.93</v>
      </c>
      <c r="S61" s="5">
        <v>39033.802499999998</v>
      </c>
      <c r="AL61" s="5" t="str">
        <f t="shared" si="10"/>
        <v/>
      </c>
      <c r="AM61" s="3">
        <v>0.49</v>
      </c>
      <c r="AN61" s="5">
        <f t="shared" si="11"/>
        <v>3469.69</v>
      </c>
      <c r="AP61" s="5" t="str">
        <f t="shared" si="12"/>
        <v/>
      </c>
      <c r="AQ61" s="2">
        <v>0.96</v>
      </c>
      <c r="AS61" s="5">
        <f t="shared" si="13"/>
        <v>62783.77</v>
      </c>
      <c r="AT61" s="11">
        <f t="shared" si="15"/>
        <v>1.3224895273185666</v>
      </c>
      <c r="AU61" s="5">
        <f t="shared" si="14"/>
        <v>1322.4895273185666</v>
      </c>
    </row>
    <row r="62" spans="1:47" x14ac:dyDescent="0.3">
      <c r="A62" s="1" t="s">
        <v>138</v>
      </c>
      <c r="B62" s="1" t="s">
        <v>133</v>
      </c>
      <c r="C62" s="1" t="s">
        <v>134</v>
      </c>
      <c r="D62" s="1" t="s">
        <v>135</v>
      </c>
      <c r="E62" s="1" t="s">
        <v>90</v>
      </c>
      <c r="F62" s="1" t="s">
        <v>136</v>
      </c>
      <c r="G62" s="1" t="s">
        <v>55</v>
      </c>
      <c r="H62" s="1" t="s">
        <v>56</v>
      </c>
      <c r="I62" s="2">
        <v>80.650891576800007</v>
      </c>
      <c r="J62" s="2">
        <v>40.4</v>
      </c>
      <c r="K62" s="2">
        <f t="shared" si="8"/>
        <v>38.179999999999993</v>
      </c>
      <c r="L62" s="2">
        <f t="shared" si="9"/>
        <v>1.82</v>
      </c>
      <c r="N62" s="4">
        <v>0.24</v>
      </c>
      <c r="O62" s="5">
        <v>763.77</v>
      </c>
      <c r="P62" s="6">
        <v>21.2</v>
      </c>
      <c r="Q62" s="5">
        <v>60083.45</v>
      </c>
      <c r="R62" s="7">
        <v>16.739999999999998</v>
      </c>
      <c r="S62" s="5">
        <v>22586.445</v>
      </c>
      <c r="AL62" s="5" t="str">
        <f t="shared" si="10"/>
        <v/>
      </c>
      <c r="AM62" s="3">
        <v>0.5</v>
      </c>
      <c r="AN62" s="5">
        <f t="shared" si="11"/>
        <v>3540.5</v>
      </c>
      <c r="AP62" s="5" t="str">
        <f t="shared" si="12"/>
        <v/>
      </c>
      <c r="AQ62" s="2">
        <v>1.32</v>
      </c>
      <c r="AS62" s="5">
        <f t="shared" si="13"/>
        <v>83433.664999999994</v>
      </c>
      <c r="AT62" s="11">
        <f t="shared" si="15"/>
        <v>1.7574629269364619</v>
      </c>
      <c r="AU62" s="5">
        <f t="shared" si="14"/>
        <v>1757.4629269364618</v>
      </c>
    </row>
    <row r="63" spans="1:47" x14ac:dyDescent="0.3">
      <c r="A63" s="1" t="s">
        <v>139</v>
      </c>
      <c r="B63" s="1" t="s">
        <v>133</v>
      </c>
      <c r="C63" s="1" t="s">
        <v>134</v>
      </c>
      <c r="D63" s="1" t="s">
        <v>135</v>
      </c>
      <c r="E63" s="1" t="s">
        <v>95</v>
      </c>
      <c r="F63" s="1" t="s">
        <v>136</v>
      </c>
      <c r="G63" s="1" t="s">
        <v>55</v>
      </c>
      <c r="H63" s="1" t="s">
        <v>56</v>
      </c>
      <c r="I63" s="2">
        <v>121.82429694699999</v>
      </c>
      <c r="J63" s="2">
        <v>40.659999999999997</v>
      </c>
      <c r="K63" s="2">
        <f t="shared" si="8"/>
        <v>38.229999999999997</v>
      </c>
      <c r="L63" s="2">
        <f t="shared" si="9"/>
        <v>1.77</v>
      </c>
      <c r="N63" s="4">
        <v>1.23</v>
      </c>
      <c r="O63" s="5">
        <v>3914.32125</v>
      </c>
      <c r="P63" s="6">
        <v>26.13</v>
      </c>
      <c r="Q63" s="5">
        <v>74055.686249999999</v>
      </c>
      <c r="R63" s="7">
        <v>10.4</v>
      </c>
      <c r="S63" s="5">
        <v>14032.2</v>
      </c>
      <c r="T63" s="8">
        <v>0.47</v>
      </c>
      <c r="U63" s="5">
        <v>190.24424999999999</v>
      </c>
      <c r="AL63" s="5" t="str">
        <f t="shared" si="10"/>
        <v/>
      </c>
      <c r="AM63" s="3">
        <v>0.5</v>
      </c>
      <c r="AN63" s="5">
        <f t="shared" si="11"/>
        <v>3540.5</v>
      </c>
      <c r="AP63" s="5" t="str">
        <f t="shared" si="12"/>
        <v/>
      </c>
      <c r="AQ63" s="2">
        <v>1.27</v>
      </c>
      <c r="AS63" s="5">
        <f t="shared" si="13"/>
        <v>92192.451749999993</v>
      </c>
      <c r="AT63" s="11">
        <f t="shared" si="15"/>
        <v>1.9419597124734185</v>
      </c>
      <c r="AU63" s="5">
        <f t="shared" si="14"/>
        <v>1941.9597124734184</v>
      </c>
    </row>
    <row r="64" spans="1:47" x14ac:dyDescent="0.3">
      <c r="A64" s="1" t="s">
        <v>139</v>
      </c>
      <c r="B64" s="1" t="s">
        <v>133</v>
      </c>
      <c r="C64" s="1" t="s">
        <v>134</v>
      </c>
      <c r="D64" s="1" t="s">
        <v>135</v>
      </c>
      <c r="E64" s="1" t="s">
        <v>81</v>
      </c>
      <c r="F64" s="1" t="s">
        <v>136</v>
      </c>
      <c r="G64" s="1" t="s">
        <v>55</v>
      </c>
      <c r="H64" s="1" t="s">
        <v>56</v>
      </c>
      <c r="I64" s="2">
        <v>121.82429694699999</v>
      </c>
      <c r="J64" s="2">
        <v>40.6</v>
      </c>
      <c r="K64" s="2">
        <f t="shared" si="8"/>
        <v>39.270000000000003</v>
      </c>
      <c r="L64" s="2">
        <f t="shared" si="9"/>
        <v>0.73</v>
      </c>
      <c r="N64" s="4">
        <v>5.57</v>
      </c>
      <c r="O64" s="5">
        <v>17725.828750000001</v>
      </c>
      <c r="P64" s="6">
        <v>26.92</v>
      </c>
      <c r="Q64" s="5">
        <v>76294.64499999999</v>
      </c>
      <c r="R64" s="7">
        <v>6.78</v>
      </c>
      <c r="S64" s="5">
        <v>9147.9150000000009</v>
      </c>
      <c r="AL64" s="5" t="str">
        <f t="shared" ref="AL64:AL94" si="16">IF(AK64&gt;0,AK64*$AL$1,"")</f>
        <v/>
      </c>
      <c r="AM64" s="3">
        <v>0.5</v>
      </c>
      <c r="AN64" s="5">
        <f t="shared" ref="AN64:AN94" si="17">IF(AM64&gt;0,AM64*$AN$1,"")</f>
        <v>3540.5</v>
      </c>
      <c r="AP64" s="5" t="str">
        <f t="shared" ref="AP64:AP94" si="18">IF(AO64&gt;0,AO64*$AP$1,"")</f>
        <v/>
      </c>
      <c r="AQ64" s="2">
        <v>0.23</v>
      </c>
      <c r="AS64" s="5">
        <f t="shared" ref="AS64:AS94" si="19">SUM(O64,Q64,S64,U64,W64,Y64,AA64,AC64,AF64,AH64,AJ64)</f>
        <v>103168.38874999998</v>
      </c>
      <c r="AT64" s="11">
        <f t="shared" si="15"/>
        <v>2.1731589815680961</v>
      </c>
      <c r="AU64" s="5">
        <f t="shared" ref="AU64:AU94" si="20">(AT64/100)*$AU$1</f>
        <v>2173.1589815680959</v>
      </c>
    </row>
    <row r="65" spans="1:47" x14ac:dyDescent="0.3">
      <c r="A65" s="1" t="s">
        <v>139</v>
      </c>
      <c r="B65" s="1" t="s">
        <v>133</v>
      </c>
      <c r="C65" s="1" t="s">
        <v>134</v>
      </c>
      <c r="D65" s="1" t="s">
        <v>135</v>
      </c>
      <c r="E65" s="1" t="s">
        <v>58</v>
      </c>
      <c r="F65" s="1" t="s">
        <v>136</v>
      </c>
      <c r="G65" s="1" t="s">
        <v>55</v>
      </c>
      <c r="H65" s="1" t="s">
        <v>56</v>
      </c>
      <c r="I65" s="2">
        <v>121.82429694699999</v>
      </c>
      <c r="J65" s="2">
        <v>38.5</v>
      </c>
      <c r="K65" s="2">
        <f t="shared" si="8"/>
        <v>38.39</v>
      </c>
      <c r="L65" s="2">
        <f t="shared" si="9"/>
        <v>0</v>
      </c>
      <c r="N65" s="4">
        <v>1.0900000000000001</v>
      </c>
      <c r="O65" s="5">
        <v>3468.7887500000002</v>
      </c>
      <c r="P65" s="6">
        <v>6.15</v>
      </c>
      <c r="Q65" s="5">
        <v>17429.868750000001</v>
      </c>
      <c r="R65" s="7">
        <v>22.32</v>
      </c>
      <c r="S65" s="5">
        <v>30115.26</v>
      </c>
      <c r="T65" s="8">
        <v>8.83</v>
      </c>
      <c r="U65" s="5">
        <v>3574.163250000001</v>
      </c>
      <c r="AL65" s="5" t="str">
        <f t="shared" si="16"/>
        <v/>
      </c>
      <c r="AN65" s="5" t="str">
        <f t="shared" si="17"/>
        <v/>
      </c>
      <c r="AP65" s="5" t="str">
        <f t="shared" si="18"/>
        <v/>
      </c>
      <c r="AS65" s="5">
        <f t="shared" si="19"/>
        <v>54588.080749999994</v>
      </c>
      <c r="AT65" s="11">
        <f t="shared" si="15"/>
        <v>1.1498539369059111</v>
      </c>
      <c r="AU65" s="5">
        <f t="shared" si="20"/>
        <v>1149.8539369059113</v>
      </c>
    </row>
    <row r="66" spans="1:47" x14ac:dyDescent="0.3">
      <c r="A66" s="1" t="s">
        <v>140</v>
      </c>
      <c r="B66" s="1" t="s">
        <v>60</v>
      </c>
      <c r="C66" s="1" t="s">
        <v>61</v>
      </c>
      <c r="D66" s="1" t="s">
        <v>62</v>
      </c>
      <c r="E66" s="1" t="s">
        <v>126</v>
      </c>
      <c r="F66" s="1" t="s">
        <v>141</v>
      </c>
      <c r="G66" s="1" t="s">
        <v>55</v>
      </c>
      <c r="H66" s="1" t="s">
        <v>56</v>
      </c>
      <c r="I66" s="2">
        <v>119.95080745999999</v>
      </c>
      <c r="J66" s="2">
        <v>39</v>
      </c>
      <c r="K66" s="2">
        <f t="shared" si="8"/>
        <v>5.45</v>
      </c>
      <c r="L66" s="2">
        <f t="shared" si="9"/>
        <v>0</v>
      </c>
      <c r="R66" s="7">
        <v>0.05</v>
      </c>
      <c r="S66" s="5">
        <v>67.462500000000006</v>
      </c>
      <c r="T66" s="8">
        <v>5.4</v>
      </c>
      <c r="U66" s="5">
        <v>2185.7849999999999</v>
      </c>
      <c r="AL66" s="5" t="str">
        <f t="shared" si="16"/>
        <v/>
      </c>
      <c r="AN66" s="5" t="str">
        <f t="shared" si="17"/>
        <v/>
      </c>
      <c r="AP66" s="5" t="str">
        <f t="shared" si="18"/>
        <v/>
      </c>
      <c r="AS66" s="5">
        <f t="shared" si="19"/>
        <v>2253.2474999999999</v>
      </c>
      <c r="AT66" s="11">
        <f t="shared" si="15"/>
        <v>4.7462843043779339E-2</v>
      </c>
      <c r="AU66" s="5">
        <f t="shared" si="20"/>
        <v>47.462843043779337</v>
      </c>
    </row>
    <row r="67" spans="1:47" x14ac:dyDescent="0.3">
      <c r="A67" s="1" t="s">
        <v>140</v>
      </c>
      <c r="B67" s="1" t="s">
        <v>60</v>
      </c>
      <c r="C67" s="1" t="s">
        <v>61</v>
      </c>
      <c r="D67" s="1" t="s">
        <v>62</v>
      </c>
      <c r="E67" s="1" t="s">
        <v>127</v>
      </c>
      <c r="F67" s="1" t="s">
        <v>141</v>
      </c>
      <c r="G67" s="1" t="s">
        <v>55</v>
      </c>
      <c r="H67" s="1" t="s">
        <v>56</v>
      </c>
      <c r="I67" s="2">
        <v>119.95080745999999</v>
      </c>
      <c r="J67" s="2">
        <v>38.99</v>
      </c>
      <c r="K67" s="2">
        <f t="shared" si="8"/>
        <v>39</v>
      </c>
      <c r="L67" s="2">
        <f t="shared" si="9"/>
        <v>0</v>
      </c>
      <c r="P67" s="6">
        <v>12.95</v>
      </c>
      <c r="Q67" s="5">
        <v>36701.918749999997</v>
      </c>
      <c r="R67" s="7">
        <v>12.68</v>
      </c>
      <c r="S67" s="5">
        <v>17108.490000000002</v>
      </c>
      <c r="T67" s="8">
        <v>13.37</v>
      </c>
      <c r="U67" s="5">
        <v>5411.8417500000014</v>
      </c>
      <c r="AL67" s="5" t="str">
        <f t="shared" si="16"/>
        <v/>
      </c>
      <c r="AN67" s="5" t="str">
        <f t="shared" si="17"/>
        <v/>
      </c>
      <c r="AP67" s="5" t="str">
        <f t="shared" si="18"/>
        <v/>
      </c>
      <c r="AS67" s="5">
        <f t="shared" si="19"/>
        <v>59222.250500000002</v>
      </c>
      <c r="AT67" s="11">
        <f t="shared" ref="AT67:AT98" si="21">(AS67/$AS$126)*100</f>
        <v>1.2474689887288826</v>
      </c>
      <c r="AU67" s="5">
        <f t="shared" si="20"/>
        <v>1247.4689887288826</v>
      </c>
    </row>
    <row r="68" spans="1:47" x14ac:dyDescent="0.3">
      <c r="A68" s="1" t="s">
        <v>140</v>
      </c>
      <c r="B68" s="1" t="s">
        <v>60</v>
      </c>
      <c r="C68" s="1" t="s">
        <v>61</v>
      </c>
      <c r="D68" s="1" t="s">
        <v>62</v>
      </c>
      <c r="E68" s="1" t="s">
        <v>77</v>
      </c>
      <c r="F68" s="1" t="s">
        <v>141</v>
      </c>
      <c r="G68" s="1" t="s">
        <v>55</v>
      </c>
      <c r="H68" s="1" t="s">
        <v>56</v>
      </c>
      <c r="I68" s="2">
        <v>119.95080745999999</v>
      </c>
      <c r="J68" s="2">
        <v>39.99</v>
      </c>
      <c r="K68" s="2">
        <f t="shared" ref="K68:K119" si="22">SUM(N68,P68,R68,T68,V68,X68,Z68,AB68,AE68,AG68,AI68)</f>
        <v>38.5</v>
      </c>
      <c r="L68" s="2">
        <f t="shared" ref="L68:L119" si="23">SUM(M68,AD68,AK68,AM68,AO68,AQ68,AR68)</f>
        <v>1.5</v>
      </c>
      <c r="P68" s="6">
        <v>32.229999999999997</v>
      </c>
      <c r="Q68" s="5">
        <v>91343.84874999999</v>
      </c>
      <c r="R68" s="7">
        <v>5.46</v>
      </c>
      <c r="S68" s="5">
        <v>7366.9049999999997</v>
      </c>
      <c r="T68" s="8">
        <v>0.81</v>
      </c>
      <c r="U68" s="5">
        <v>327.86775000000011</v>
      </c>
      <c r="AL68" s="5" t="str">
        <f t="shared" si="16"/>
        <v/>
      </c>
      <c r="AM68" s="3">
        <v>0.5</v>
      </c>
      <c r="AN68" s="5">
        <f t="shared" si="17"/>
        <v>3540.5</v>
      </c>
      <c r="AP68" s="5" t="str">
        <f t="shared" si="18"/>
        <v/>
      </c>
      <c r="AQ68" s="2">
        <v>1</v>
      </c>
      <c r="AS68" s="5">
        <f t="shared" si="19"/>
        <v>99038.621499999994</v>
      </c>
      <c r="AT68" s="11">
        <f t="shared" si="21"/>
        <v>2.086168761987651</v>
      </c>
      <c r="AU68" s="5">
        <f t="shared" si="20"/>
        <v>2086.1687619876511</v>
      </c>
    </row>
    <row r="69" spans="1:47" x14ac:dyDescent="0.3">
      <c r="A69" s="1" t="s">
        <v>142</v>
      </c>
      <c r="B69" s="1" t="s">
        <v>60</v>
      </c>
      <c r="C69" s="1" t="s">
        <v>61</v>
      </c>
      <c r="D69" s="1" t="s">
        <v>62</v>
      </c>
      <c r="E69" s="1" t="s">
        <v>94</v>
      </c>
      <c r="F69" s="1" t="s">
        <v>141</v>
      </c>
      <c r="G69" s="1" t="s">
        <v>55</v>
      </c>
      <c r="H69" s="1" t="s">
        <v>56</v>
      </c>
      <c r="I69" s="2">
        <v>80.367214514200001</v>
      </c>
      <c r="J69" s="2">
        <v>40.4</v>
      </c>
      <c r="K69" s="2">
        <f t="shared" si="22"/>
        <v>27.490000000000002</v>
      </c>
      <c r="L69" s="2">
        <f t="shared" si="23"/>
        <v>0</v>
      </c>
      <c r="P69" s="6">
        <v>7.89</v>
      </c>
      <c r="Q69" s="5">
        <v>22361.24625</v>
      </c>
      <c r="R69" s="7">
        <v>14.43</v>
      </c>
      <c r="S69" s="5">
        <v>19469.677500000002</v>
      </c>
      <c r="T69" s="8">
        <v>5.17</v>
      </c>
      <c r="U69" s="5">
        <v>2092.6867499999998</v>
      </c>
      <c r="AL69" s="5" t="str">
        <f t="shared" si="16"/>
        <v/>
      </c>
      <c r="AN69" s="5" t="str">
        <f t="shared" si="17"/>
        <v/>
      </c>
      <c r="AP69" s="5" t="str">
        <f t="shared" si="18"/>
        <v/>
      </c>
      <c r="AS69" s="5">
        <f t="shared" si="19"/>
        <v>43923.610500000003</v>
      </c>
      <c r="AT69" s="11">
        <f t="shared" si="21"/>
        <v>0.92521546393709442</v>
      </c>
      <c r="AU69" s="5">
        <f t="shared" si="20"/>
        <v>925.21546393709434</v>
      </c>
    </row>
    <row r="70" spans="1:47" x14ac:dyDescent="0.3">
      <c r="A70" s="1" t="s">
        <v>142</v>
      </c>
      <c r="B70" s="1" t="s">
        <v>60</v>
      </c>
      <c r="C70" s="1" t="s">
        <v>61</v>
      </c>
      <c r="D70" s="1" t="s">
        <v>62</v>
      </c>
      <c r="E70" s="1" t="s">
        <v>90</v>
      </c>
      <c r="F70" s="1" t="s">
        <v>141</v>
      </c>
      <c r="G70" s="1" t="s">
        <v>55</v>
      </c>
      <c r="H70" s="1" t="s">
        <v>56</v>
      </c>
      <c r="I70" s="2">
        <v>80.367214514200001</v>
      </c>
      <c r="J70" s="2">
        <v>39.97</v>
      </c>
      <c r="K70" s="2">
        <f t="shared" si="22"/>
        <v>24.26</v>
      </c>
      <c r="L70" s="2">
        <f t="shared" si="23"/>
        <v>0</v>
      </c>
      <c r="P70" s="6">
        <v>4.6100000000000003</v>
      </c>
      <c r="Q70" s="5">
        <v>13065.31625</v>
      </c>
      <c r="R70" s="7">
        <v>12.74</v>
      </c>
      <c r="S70" s="5">
        <v>17189.445</v>
      </c>
      <c r="T70" s="8">
        <v>6.91</v>
      </c>
      <c r="U70" s="5">
        <v>2796.9952499999999</v>
      </c>
      <c r="AL70" s="5" t="str">
        <f t="shared" si="16"/>
        <v/>
      </c>
      <c r="AN70" s="5" t="str">
        <f t="shared" si="17"/>
        <v/>
      </c>
      <c r="AP70" s="5" t="str">
        <f t="shared" si="18"/>
        <v/>
      </c>
      <c r="AS70" s="5">
        <f t="shared" si="19"/>
        <v>33051.756500000003</v>
      </c>
      <c r="AT70" s="11">
        <f t="shared" si="21"/>
        <v>0.69620861937302214</v>
      </c>
      <c r="AU70" s="5">
        <f t="shared" si="20"/>
        <v>696.20861937302209</v>
      </c>
    </row>
    <row r="71" spans="1:47" x14ac:dyDescent="0.3">
      <c r="A71" s="1" t="s">
        <v>143</v>
      </c>
      <c r="B71" s="1" t="s">
        <v>60</v>
      </c>
      <c r="C71" s="1" t="s">
        <v>61</v>
      </c>
      <c r="D71" s="1" t="s">
        <v>62</v>
      </c>
      <c r="E71" s="1" t="s">
        <v>92</v>
      </c>
      <c r="F71" s="1" t="s">
        <v>141</v>
      </c>
      <c r="G71" s="1" t="s">
        <v>55</v>
      </c>
      <c r="H71" s="1" t="s">
        <v>56</v>
      </c>
      <c r="I71" s="2">
        <v>121.36880911</v>
      </c>
      <c r="J71" s="2">
        <v>39.49</v>
      </c>
      <c r="K71" s="2">
        <f t="shared" si="22"/>
        <v>25.58</v>
      </c>
      <c r="L71" s="2">
        <f t="shared" si="23"/>
        <v>0</v>
      </c>
      <c r="R71" s="7">
        <v>17.25</v>
      </c>
      <c r="S71" s="5">
        <v>16624.6875</v>
      </c>
      <c r="T71" s="8">
        <v>8.33</v>
      </c>
      <c r="U71" s="5">
        <v>2410.7242500000002</v>
      </c>
      <c r="AL71" s="5" t="str">
        <f t="shared" si="16"/>
        <v/>
      </c>
      <c r="AN71" s="5" t="str">
        <f t="shared" si="17"/>
        <v/>
      </c>
      <c r="AP71" s="5" t="str">
        <f t="shared" si="18"/>
        <v/>
      </c>
      <c r="AS71" s="5">
        <f t="shared" si="19"/>
        <v>19035.411749999999</v>
      </c>
      <c r="AT71" s="11">
        <f t="shared" si="21"/>
        <v>0.4009656108190347</v>
      </c>
      <c r="AU71" s="5">
        <f t="shared" si="20"/>
        <v>400.96561081903468</v>
      </c>
    </row>
    <row r="72" spans="1:47" x14ac:dyDescent="0.3">
      <c r="A72" s="1" t="s">
        <v>143</v>
      </c>
      <c r="B72" s="1" t="s">
        <v>60</v>
      </c>
      <c r="C72" s="1" t="s">
        <v>61</v>
      </c>
      <c r="D72" s="1" t="s">
        <v>62</v>
      </c>
      <c r="E72" s="1" t="s">
        <v>95</v>
      </c>
      <c r="F72" s="1" t="s">
        <v>141</v>
      </c>
      <c r="G72" s="1" t="s">
        <v>55</v>
      </c>
      <c r="H72" s="1" t="s">
        <v>56</v>
      </c>
      <c r="I72" s="2">
        <v>121.36880911</v>
      </c>
      <c r="J72" s="2">
        <v>40.39</v>
      </c>
      <c r="K72" s="2">
        <f t="shared" si="22"/>
        <v>40</v>
      </c>
      <c r="L72" s="2">
        <f t="shared" si="23"/>
        <v>0</v>
      </c>
      <c r="P72" s="6">
        <v>13.23</v>
      </c>
      <c r="Q72" s="5">
        <v>31527.616249999999</v>
      </c>
      <c r="R72" s="7">
        <v>26.56</v>
      </c>
      <c r="S72" s="5">
        <v>29062.845000000001</v>
      </c>
      <c r="T72" s="8">
        <v>0.21</v>
      </c>
      <c r="U72" s="5">
        <v>78.063749999999999</v>
      </c>
      <c r="AL72" s="5" t="str">
        <f t="shared" si="16"/>
        <v/>
      </c>
      <c r="AN72" s="5" t="str">
        <f t="shared" si="17"/>
        <v/>
      </c>
      <c r="AP72" s="5" t="str">
        <f t="shared" si="18"/>
        <v/>
      </c>
      <c r="AS72" s="5">
        <f t="shared" si="19"/>
        <v>60668.525000000001</v>
      </c>
      <c r="AT72" s="11">
        <f t="shared" si="21"/>
        <v>1.2779335957424132</v>
      </c>
      <c r="AU72" s="5">
        <f t="shared" si="20"/>
        <v>1277.9335957424132</v>
      </c>
    </row>
    <row r="73" spans="1:47" x14ac:dyDescent="0.3">
      <c r="A73" s="1" t="s">
        <v>144</v>
      </c>
      <c r="B73" s="1" t="s">
        <v>145</v>
      </c>
      <c r="C73" s="1" t="s">
        <v>146</v>
      </c>
      <c r="D73" s="1" t="s">
        <v>52</v>
      </c>
      <c r="E73" s="1" t="s">
        <v>53</v>
      </c>
      <c r="F73" s="1" t="s">
        <v>141</v>
      </c>
      <c r="G73" s="1" t="s">
        <v>55</v>
      </c>
      <c r="H73" s="1" t="s">
        <v>56</v>
      </c>
      <c r="I73" s="2">
        <v>105.371671521</v>
      </c>
      <c r="J73" s="2">
        <v>39.590000000000003</v>
      </c>
      <c r="K73" s="2">
        <f t="shared" si="22"/>
        <v>33.950000000000003</v>
      </c>
      <c r="L73" s="2">
        <f t="shared" si="23"/>
        <v>3.2199999999999998</v>
      </c>
      <c r="N73" s="4">
        <v>2.4700000000000002</v>
      </c>
      <c r="O73" s="5">
        <v>7860.4662500000004</v>
      </c>
      <c r="P73" s="6">
        <v>15.42</v>
      </c>
      <c r="Q73" s="5">
        <v>43702.207499999997</v>
      </c>
      <c r="R73" s="7">
        <v>16.059999999999999</v>
      </c>
      <c r="S73" s="5">
        <v>21668.955000000002</v>
      </c>
      <c r="AL73" s="5" t="str">
        <f t="shared" si="16"/>
        <v/>
      </c>
      <c r="AM73" s="3">
        <v>1.3</v>
      </c>
      <c r="AN73" s="5">
        <f t="shared" si="17"/>
        <v>9205.3000000000011</v>
      </c>
      <c r="AP73" s="5" t="str">
        <f t="shared" si="18"/>
        <v/>
      </c>
      <c r="AQ73" s="2">
        <v>1.92</v>
      </c>
      <c r="AS73" s="5">
        <f t="shared" si="19"/>
        <v>73231.628750000003</v>
      </c>
      <c r="AT73" s="11">
        <f t="shared" si="21"/>
        <v>1.5425652535735948</v>
      </c>
      <c r="AU73" s="5">
        <f t="shared" si="20"/>
        <v>1542.5652535735946</v>
      </c>
    </row>
    <row r="74" spans="1:47" x14ac:dyDescent="0.3">
      <c r="A74" s="1" t="s">
        <v>144</v>
      </c>
      <c r="B74" s="1" t="s">
        <v>145</v>
      </c>
      <c r="C74" s="1" t="s">
        <v>146</v>
      </c>
      <c r="D74" s="1" t="s">
        <v>52</v>
      </c>
      <c r="E74" s="1" t="s">
        <v>64</v>
      </c>
      <c r="F74" s="1" t="s">
        <v>141</v>
      </c>
      <c r="G74" s="1" t="s">
        <v>55</v>
      </c>
      <c r="H74" s="1" t="s">
        <v>56</v>
      </c>
      <c r="I74" s="2">
        <v>105.371671521</v>
      </c>
      <c r="J74" s="2">
        <v>24.71</v>
      </c>
      <c r="K74" s="2">
        <f t="shared" si="22"/>
        <v>7.32</v>
      </c>
      <c r="L74" s="2">
        <f t="shared" si="23"/>
        <v>0</v>
      </c>
      <c r="N74" s="4">
        <v>0.3</v>
      </c>
      <c r="O74" s="5">
        <v>954.71249999999998</v>
      </c>
      <c r="P74" s="6">
        <v>2.93</v>
      </c>
      <c r="Q74" s="5">
        <v>8303.9862499999999</v>
      </c>
      <c r="R74" s="7">
        <v>4.01</v>
      </c>
      <c r="S74" s="5">
        <v>5410.4924999999994</v>
      </c>
      <c r="Z74" s="9">
        <v>0.08</v>
      </c>
      <c r="AA74" s="5">
        <v>12.9528</v>
      </c>
      <c r="AL74" s="5" t="str">
        <f t="shared" si="16"/>
        <v/>
      </c>
      <c r="AN74" s="5" t="str">
        <f t="shared" si="17"/>
        <v/>
      </c>
      <c r="AP74" s="5" t="str">
        <f t="shared" si="18"/>
        <v/>
      </c>
      <c r="AS74" s="5">
        <f t="shared" si="19"/>
        <v>14682.144049999999</v>
      </c>
      <c r="AT74" s="11">
        <f t="shared" si="21"/>
        <v>0.30926753434378984</v>
      </c>
      <c r="AU74" s="5">
        <f t="shared" si="20"/>
        <v>309.26753434378986</v>
      </c>
    </row>
    <row r="75" spans="1:47" x14ac:dyDescent="0.3">
      <c r="A75" s="1" t="s">
        <v>144</v>
      </c>
      <c r="B75" s="1" t="s">
        <v>145</v>
      </c>
      <c r="C75" s="1" t="s">
        <v>146</v>
      </c>
      <c r="D75" s="1" t="s">
        <v>52</v>
      </c>
      <c r="E75" s="1" t="s">
        <v>57</v>
      </c>
      <c r="F75" s="1" t="s">
        <v>141</v>
      </c>
      <c r="G75" s="1" t="s">
        <v>55</v>
      </c>
      <c r="H75" s="1" t="s">
        <v>56</v>
      </c>
      <c r="I75" s="2">
        <v>105.371671521</v>
      </c>
      <c r="J75" s="2">
        <v>39.869999999999997</v>
      </c>
      <c r="K75" s="2">
        <f t="shared" si="22"/>
        <v>36.799999999999997</v>
      </c>
      <c r="L75" s="2">
        <f t="shared" si="23"/>
        <v>3.07</v>
      </c>
      <c r="N75" s="4">
        <v>18.68</v>
      </c>
      <c r="O75" s="5">
        <v>59446.764999999999</v>
      </c>
      <c r="P75" s="6">
        <v>15.59</v>
      </c>
      <c r="Q75" s="5">
        <v>44184.008750000001</v>
      </c>
      <c r="R75" s="7">
        <v>2.5299999999999998</v>
      </c>
      <c r="S75" s="5">
        <v>3413.6025</v>
      </c>
      <c r="AL75" s="5" t="str">
        <f t="shared" si="16"/>
        <v/>
      </c>
      <c r="AM75" s="3">
        <v>1.17</v>
      </c>
      <c r="AN75" s="5">
        <f t="shared" si="17"/>
        <v>8284.7699999999986</v>
      </c>
      <c r="AP75" s="5" t="str">
        <f t="shared" si="18"/>
        <v/>
      </c>
      <c r="AQ75" s="2">
        <v>1.9</v>
      </c>
      <c r="AS75" s="5">
        <f t="shared" si="19"/>
        <v>107044.37624999999</v>
      </c>
      <c r="AT75" s="11">
        <f t="shared" si="21"/>
        <v>2.2548035351966487</v>
      </c>
      <c r="AU75" s="5">
        <f t="shared" si="20"/>
        <v>2254.8035351966487</v>
      </c>
    </row>
    <row r="76" spans="1:47" x14ac:dyDescent="0.3">
      <c r="A76" s="1" t="s">
        <v>147</v>
      </c>
      <c r="B76" s="1" t="s">
        <v>145</v>
      </c>
      <c r="C76" s="1" t="s">
        <v>146</v>
      </c>
      <c r="D76" s="1" t="s">
        <v>52</v>
      </c>
      <c r="E76" s="1" t="s">
        <v>81</v>
      </c>
      <c r="F76" s="1" t="s">
        <v>141</v>
      </c>
      <c r="G76" s="1" t="s">
        <v>55</v>
      </c>
      <c r="H76" s="1" t="s">
        <v>56</v>
      </c>
      <c r="I76" s="2">
        <v>119.653773704</v>
      </c>
      <c r="J76" s="2">
        <v>40.1</v>
      </c>
      <c r="K76" s="2">
        <f t="shared" si="22"/>
        <v>36.369999999999997</v>
      </c>
      <c r="L76" s="2">
        <f t="shared" si="23"/>
        <v>3.63</v>
      </c>
      <c r="N76" s="4">
        <v>6.67</v>
      </c>
      <c r="O76" s="5">
        <v>21226.44125</v>
      </c>
      <c r="P76" s="6">
        <v>24.06</v>
      </c>
      <c r="Q76" s="5">
        <v>63581.57</v>
      </c>
      <c r="R76" s="7">
        <v>5.64</v>
      </c>
      <c r="S76" s="5">
        <v>7374.6149999999998</v>
      </c>
      <c r="AL76" s="5" t="str">
        <f t="shared" si="16"/>
        <v/>
      </c>
      <c r="AM76" s="3">
        <v>1.44</v>
      </c>
      <c r="AN76" s="5">
        <f t="shared" si="17"/>
        <v>10196.64</v>
      </c>
      <c r="AP76" s="5" t="str">
        <f t="shared" si="18"/>
        <v/>
      </c>
      <c r="AQ76" s="2">
        <v>2.19</v>
      </c>
      <c r="AS76" s="5">
        <f t="shared" si="19"/>
        <v>92182.626250000001</v>
      </c>
      <c r="AT76" s="11">
        <f t="shared" si="21"/>
        <v>1.9417527462327697</v>
      </c>
      <c r="AU76" s="5">
        <f t="shared" si="20"/>
        <v>1941.7527462327698</v>
      </c>
    </row>
    <row r="77" spans="1:47" x14ac:dyDescent="0.3">
      <c r="A77" s="1" t="s">
        <v>147</v>
      </c>
      <c r="B77" s="1" t="s">
        <v>145</v>
      </c>
      <c r="C77" s="1" t="s">
        <v>146</v>
      </c>
      <c r="D77" s="1" t="s">
        <v>52</v>
      </c>
      <c r="E77" s="1" t="s">
        <v>63</v>
      </c>
      <c r="F77" s="1" t="s">
        <v>141</v>
      </c>
      <c r="G77" s="1" t="s">
        <v>55</v>
      </c>
      <c r="H77" s="1" t="s">
        <v>56</v>
      </c>
      <c r="I77" s="2">
        <v>119.653773704</v>
      </c>
      <c r="J77" s="2">
        <v>37.64</v>
      </c>
      <c r="K77" s="2">
        <f t="shared" si="22"/>
        <v>37.64</v>
      </c>
      <c r="L77" s="2">
        <f t="shared" si="23"/>
        <v>0</v>
      </c>
      <c r="N77" s="4">
        <v>1.43</v>
      </c>
      <c r="O77" s="5">
        <v>4550.7962499999994</v>
      </c>
      <c r="P77" s="6">
        <v>18.72</v>
      </c>
      <c r="Q77" s="5">
        <v>53054.82</v>
      </c>
      <c r="R77" s="7">
        <v>13.75</v>
      </c>
      <c r="S77" s="5">
        <v>18552.1875</v>
      </c>
      <c r="Z77" s="9">
        <v>0.02</v>
      </c>
      <c r="AA77" s="5">
        <v>3.2382</v>
      </c>
      <c r="AB77" s="10">
        <v>3.72</v>
      </c>
      <c r="AC77" s="5">
        <v>542.08770000000004</v>
      </c>
      <c r="AL77" s="5" t="str">
        <f t="shared" si="16"/>
        <v/>
      </c>
      <c r="AN77" s="5" t="str">
        <f t="shared" si="17"/>
        <v/>
      </c>
      <c r="AP77" s="5" t="str">
        <f t="shared" si="18"/>
        <v/>
      </c>
      <c r="AS77" s="5">
        <f t="shared" si="19"/>
        <v>76703.129650000003</v>
      </c>
      <c r="AT77" s="11">
        <f t="shared" si="21"/>
        <v>1.6156896228863484</v>
      </c>
      <c r="AU77" s="5">
        <f t="shared" si="20"/>
        <v>1615.6896228863484</v>
      </c>
    </row>
    <row r="78" spans="1:47" x14ac:dyDescent="0.3">
      <c r="A78" s="1" t="s">
        <v>147</v>
      </c>
      <c r="B78" s="1" t="s">
        <v>145</v>
      </c>
      <c r="C78" s="1" t="s">
        <v>146</v>
      </c>
      <c r="D78" s="1" t="s">
        <v>52</v>
      </c>
      <c r="E78" s="1" t="s">
        <v>58</v>
      </c>
      <c r="F78" s="1" t="s">
        <v>141</v>
      </c>
      <c r="G78" s="1" t="s">
        <v>55</v>
      </c>
      <c r="H78" s="1" t="s">
        <v>56</v>
      </c>
      <c r="I78" s="2">
        <v>119.653773704</v>
      </c>
      <c r="J78" s="2">
        <v>37.909999999999997</v>
      </c>
      <c r="K78" s="2">
        <f t="shared" si="22"/>
        <v>36.090000000000003</v>
      </c>
      <c r="L78" s="2">
        <f t="shared" si="23"/>
        <v>1.83</v>
      </c>
      <c r="N78" s="4">
        <v>5.17</v>
      </c>
      <c r="O78" s="5">
        <v>16452.87875</v>
      </c>
      <c r="P78" s="6">
        <v>15.28</v>
      </c>
      <c r="Q78" s="5">
        <v>43305.43</v>
      </c>
      <c r="R78" s="7">
        <v>15.26</v>
      </c>
      <c r="S78" s="5">
        <v>20589.555</v>
      </c>
      <c r="T78" s="8">
        <v>0.38</v>
      </c>
      <c r="U78" s="5">
        <v>153.81450000000001</v>
      </c>
      <c r="AL78" s="5" t="str">
        <f t="shared" si="16"/>
        <v/>
      </c>
      <c r="AM78" s="3">
        <v>0.73</v>
      </c>
      <c r="AN78" s="5">
        <f t="shared" si="17"/>
        <v>5169.13</v>
      </c>
      <c r="AP78" s="5" t="str">
        <f t="shared" si="18"/>
        <v/>
      </c>
      <c r="AQ78" s="2">
        <v>1.1000000000000001</v>
      </c>
      <c r="AS78" s="5">
        <f t="shared" si="19"/>
        <v>80501.678249999983</v>
      </c>
      <c r="AT78" s="11">
        <f t="shared" si="21"/>
        <v>1.6957029884824344</v>
      </c>
      <c r="AU78" s="5">
        <f t="shared" si="20"/>
        <v>1695.7029884824344</v>
      </c>
    </row>
    <row r="79" spans="1:47" x14ac:dyDescent="0.3">
      <c r="A79" s="1" t="s">
        <v>148</v>
      </c>
      <c r="B79" s="1" t="s">
        <v>133</v>
      </c>
      <c r="C79" s="1" t="s">
        <v>134</v>
      </c>
      <c r="D79" s="1" t="s">
        <v>135</v>
      </c>
      <c r="E79" s="1" t="s">
        <v>72</v>
      </c>
      <c r="F79" s="1" t="s">
        <v>141</v>
      </c>
      <c r="G79" s="1" t="s">
        <v>55</v>
      </c>
      <c r="H79" s="1" t="s">
        <v>56</v>
      </c>
      <c r="I79" s="2">
        <v>79.699207899800001</v>
      </c>
      <c r="J79" s="2">
        <v>39.86</v>
      </c>
      <c r="K79" s="2">
        <f t="shared" si="22"/>
        <v>36.32</v>
      </c>
      <c r="L79" s="2">
        <f t="shared" si="23"/>
        <v>1.26</v>
      </c>
      <c r="P79" s="6">
        <v>19.28</v>
      </c>
      <c r="Q79" s="5">
        <v>54641.93</v>
      </c>
      <c r="R79" s="7">
        <v>17.04</v>
      </c>
      <c r="S79" s="5">
        <v>22991.22</v>
      </c>
      <c r="AL79" s="5" t="str">
        <f t="shared" si="16"/>
        <v/>
      </c>
      <c r="AM79" s="3">
        <v>0.65</v>
      </c>
      <c r="AN79" s="5">
        <f t="shared" si="17"/>
        <v>4602.6500000000005</v>
      </c>
      <c r="AP79" s="5" t="str">
        <f t="shared" si="18"/>
        <v/>
      </c>
      <c r="AQ79" s="2">
        <v>0.61</v>
      </c>
      <c r="AS79" s="5">
        <f t="shared" si="19"/>
        <v>77633.149999999994</v>
      </c>
      <c r="AT79" s="11">
        <f t="shared" si="21"/>
        <v>1.6352797521995155</v>
      </c>
      <c r="AU79" s="5">
        <f t="shared" si="20"/>
        <v>1635.2797521995153</v>
      </c>
    </row>
    <row r="80" spans="1:47" x14ac:dyDescent="0.3">
      <c r="A80" s="1" t="s">
        <v>148</v>
      </c>
      <c r="B80" s="1" t="s">
        <v>133</v>
      </c>
      <c r="C80" s="1" t="s">
        <v>134</v>
      </c>
      <c r="D80" s="1" t="s">
        <v>135</v>
      </c>
      <c r="E80" s="1" t="s">
        <v>69</v>
      </c>
      <c r="F80" s="1" t="s">
        <v>141</v>
      </c>
      <c r="G80" s="1" t="s">
        <v>55</v>
      </c>
      <c r="H80" s="1" t="s">
        <v>56</v>
      </c>
      <c r="I80" s="2">
        <v>79.699207899800001</v>
      </c>
      <c r="J80" s="2">
        <v>37.82</v>
      </c>
      <c r="K80" s="2">
        <f t="shared" si="22"/>
        <v>10.07</v>
      </c>
      <c r="L80" s="2">
        <f t="shared" si="23"/>
        <v>0</v>
      </c>
      <c r="P80" s="6">
        <v>1.41</v>
      </c>
      <c r="Q80" s="5">
        <v>3996.11625</v>
      </c>
      <c r="R80" s="7">
        <v>8.66</v>
      </c>
      <c r="S80" s="5">
        <v>11684.504999999999</v>
      </c>
      <c r="AL80" s="5" t="str">
        <f t="shared" si="16"/>
        <v/>
      </c>
      <c r="AN80" s="5" t="str">
        <f t="shared" si="17"/>
        <v/>
      </c>
      <c r="AP80" s="5" t="str">
        <f t="shared" si="18"/>
        <v/>
      </c>
      <c r="AS80" s="5">
        <f t="shared" si="19"/>
        <v>15680.62125</v>
      </c>
      <c r="AT80" s="11">
        <f t="shared" si="21"/>
        <v>0.33029965204341771</v>
      </c>
      <c r="AU80" s="5">
        <f t="shared" si="20"/>
        <v>330.29965204341772</v>
      </c>
    </row>
    <row r="81" spans="1:47" x14ac:dyDescent="0.3">
      <c r="A81" s="1" t="s">
        <v>149</v>
      </c>
      <c r="B81" s="1" t="s">
        <v>145</v>
      </c>
      <c r="C81" s="1" t="s">
        <v>146</v>
      </c>
      <c r="D81" s="1" t="s">
        <v>52</v>
      </c>
      <c r="E81" s="1" t="s">
        <v>64</v>
      </c>
      <c r="F81" s="1" t="s">
        <v>141</v>
      </c>
      <c r="G81" s="1" t="s">
        <v>55</v>
      </c>
      <c r="H81" s="1" t="s">
        <v>56</v>
      </c>
      <c r="I81" s="2">
        <v>13.655955393599999</v>
      </c>
      <c r="J81" s="2">
        <v>12.86</v>
      </c>
      <c r="K81" s="2">
        <f t="shared" si="22"/>
        <v>9.06</v>
      </c>
      <c r="L81" s="2">
        <f t="shared" si="23"/>
        <v>0</v>
      </c>
      <c r="P81" s="6">
        <v>0.23</v>
      </c>
      <c r="Q81" s="5">
        <v>651.84875</v>
      </c>
      <c r="R81" s="7">
        <v>2.64</v>
      </c>
      <c r="S81" s="5">
        <v>3562.02</v>
      </c>
      <c r="T81" s="8">
        <v>0.94</v>
      </c>
      <c r="U81" s="5">
        <v>380.48849999999999</v>
      </c>
      <c r="Z81" s="9">
        <v>3.08</v>
      </c>
      <c r="AA81" s="5">
        <v>498.68279999999999</v>
      </c>
      <c r="AB81" s="10">
        <v>2.17</v>
      </c>
      <c r="AC81" s="5">
        <v>316.217825</v>
      </c>
      <c r="AL81" s="5" t="str">
        <f t="shared" si="16"/>
        <v/>
      </c>
      <c r="AN81" s="5" t="str">
        <f t="shared" si="17"/>
        <v/>
      </c>
      <c r="AP81" s="5" t="str">
        <f t="shared" si="18"/>
        <v/>
      </c>
      <c r="AS81" s="5">
        <f t="shared" si="19"/>
        <v>5409.2578749999993</v>
      </c>
      <c r="AT81" s="11">
        <f t="shared" si="21"/>
        <v>0.11394165865243491</v>
      </c>
      <c r="AU81" s="5">
        <f t="shared" si="20"/>
        <v>113.94165865243491</v>
      </c>
    </row>
    <row r="82" spans="1:47" x14ac:dyDescent="0.3">
      <c r="A82" s="1" t="s">
        <v>150</v>
      </c>
      <c r="B82" s="1" t="s">
        <v>151</v>
      </c>
      <c r="C82" s="1" t="s">
        <v>152</v>
      </c>
      <c r="D82" s="1" t="s">
        <v>52</v>
      </c>
      <c r="E82" s="1" t="s">
        <v>126</v>
      </c>
      <c r="F82" s="1" t="s">
        <v>153</v>
      </c>
      <c r="G82" s="1" t="s">
        <v>55</v>
      </c>
      <c r="H82" s="1" t="s">
        <v>56</v>
      </c>
      <c r="I82" s="2">
        <v>79.5643793821</v>
      </c>
      <c r="J82" s="2">
        <v>38.840000000000003</v>
      </c>
      <c r="K82" s="2">
        <f t="shared" si="22"/>
        <v>38.840000000000003</v>
      </c>
      <c r="L82" s="2">
        <f t="shared" si="23"/>
        <v>0</v>
      </c>
      <c r="N82" s="4">
        <v>2.92</v>
      </c>
      <c r="O82" s="5">
        <v>6637.5249999999996</v>
      </c>
      <c r="P82" s="6">
        <v>27.33</v>
      </c>
      <c r="Q82" s="5">
        <v>55326.168749999997</v>
      </c>
      <c r="R82" s="7">
        <v>8.59</v>
      </c>
      <c r="S82" s="5">
        <v>8278.6124999999993</v>
      </c>
      <c r="AL82" s="5" t="str">
        <f t="shared" si="16"/>
        <v/>
      </c>
      <c r="AN82" s="5" t="str">
        <f t="shared" si="17"/>
        <v/>
      </c>
      <c r="AP82" s="5" t="str">
        <f t="shared" si="18"/>
        <v/>
      </c>
      <c r="AS82" s="5">
        <f t="shared" si="19"/>
        <v>70242.306249999994</v>
      </c>
      <c r="AT82" s="11">
        <f t="shared" si="21"/>
        <v>1.479597583743832</v>
      </c>
      <c r="AU82" s="5">
        <f t="shared" si="20"/>
        <v>1479.597583743832</v>
      </c>
    </row>
    <row r="83" spans="1:47" x14ac:dyDescent="0.3">
      <c r="A83" s="1" t="s">
        <v>150</v>
      </c>
      <c r="B83" s="1" t="s">
        <v>151</v>
      </c>
      <c r="C83" s="1" t="s">
        <v>152</v>
      </c>
      <c r="D83" s="1" t="s">
        <v>52</v>
      </c>
      <c r="E83" s="1" t="s">
        <v>127</v>
      </c>
      <c r="F83" s="1" t="s">
        <v>153</v>
      </c>
      <c r="G83" s="1" t="s">
        <v>55</v>
      </c>
      <c r="H83" s="1" t="s">
        <v>56</v>
      </c>
      <c r="I83" s="2">
        <v>79.5643793821</v>
      </c>
      <c r="J83" s="2">
        <v>38.81</v>
      </c>
      <c r="K83" s="2">
        <f t="shared" si="22"/>
        <v>35.56</v>
      </c>
      <c r="L83" s="2">
        <f t="shared" si="23"/>
        <v>0</v>
      </c>
      <c r="N83" s="4">
        <v>16.190000000000001</v>
      </c>
      <c r="O83" s="5">
        <v>36801.893750000003</v>
      </c>
      <c r="P83" s="6">
        <v>9.32</v>
      </c>
      <c r="Q83" s="5">
        <v>18867.174999999999</v>
      </c>
      <c r="R83" s="7">
        <v>9.9600000000000009</v>
      </c>
      <c r="S83" s="5">
        <v>9598.9500000000007</v>
      </c>
      <c r="T83" s="8">
        <v>0.09</v>
      </c>
      <c r="U83" s="5">
        <v>26.021249999999998</v>
      </c>
      <c r="AL83" s="5" t="str">
        <f t="shared" si="16"/>
        <v/>
      </c>
      <c r="AN83" s="5" t="str">
        <f t="shared" si="17"/>
        <v/>
      </c>
      <c r="AP83" s="5" t="str">
        <f t="shared" si="18"/>
        <v/>
      </c>
      <c r="AS83" s="5">
        <f t="shared" si="19"/>
        <v>65294.04</v>
      </c>
      <c r="AT83" s="11">
        <f t="shared" si="21"/>
        <v>1.375366342230159</v>
      </c>
      <c r="AU83" s="5">
        <f t="shared" si="20"/>
        <v>1375.3663422301588</v>
      </c>
    </row>
    <row r="84" spans="1:47" x14ac:dyDescent="0.3">
      <c r="A84" s="1" t="s">
        <v>154</v>
      </c>
      <c r="B84" s="1" t="s">
        <v>155</v>
      </c>
      <c r="C84" s="1" t="s">
        <v>156</v>
      </c>
      <c r="D84" s="1" t="s">
        <v>157</v>
      </c>
      <c r="E84" s="1" t="s">
        <v>77</v>
      </c>
      <c r="F84" s="1" t="s">
        <v>153</v>
      </c>
      <c r="G84" s="1" t="s">
        <v>55</v>
      </c>
      <c r="H84" s="1" t="s">
        <v>56</v>
      </c>
      <c r="I84" s="2">
        <v>233.819098443</v>
      </c>
      <c r="J84" s="2">
        <v>39.799999999999997</v>
      </c>
      <c r="K84" s="2">
        <f t="shared" si="22"/>
        <v>39.809999999999995</v>
      </c>
      <c r="L84" s="2">
        <f t="shared" si="23"/>
        <v>0</v>
      </c>
      <c r="N84" s="4">
        <v>21.87</v>
      </c>
      <c r="O84" s="5">
        <v>49713.243750000001</v>
      </c>
      <c r="P84" s="6">
        <v>16.79</v>
      </c>
      <c r="Q84" s="5">
        <v>33989.256249999999</v>
      </c>
      <c r="R84" s="7">
        <v>1.1499999999999999</v>
      </c>
      <c r="S84" s="5">
        <v>1108.3125</v>
      </c>
      <c r="AL84" s="5" t="str">
        <f t="shared" si="16"/>
        <v/>
      </c>
      <c r="AN84" s="5" t="str">
        <f t="shared" si="17"/>
        <v/>
      </c>
      <c r="AP84" s="5" t="str">
        <f t="shared" si="18"/>
        <v/>
      </c>
      <c r="AS84" s="5">
        <f t="shared" si="19"/>
        <v>84810.8125</v>
      </c>
      <c r="AT84" s="11">
        <f t="shared" si="21"/>
        <v>1.786471429393752</v>
      </c>
      <c r="AU84" s="5">
        <f t="shared" si="20"/>
        <v>1786.471429393752</v>
      </c>
    </row>
    <row r="85" spans="1:47" x14ac:dyDescent="0.3">
      <c r="A85" s="1" t="s">
        <v>154</v>
      </c>
      <c r="B85" s="1" t="s">
        <v>155</v>
      </c>
      <c r="C85" s="1" t="s">
        <v>156</v>
      </c>
      <c r="D85" s="1" t="s">
        <v>157</v>
      </c>
      <c r="E85" s="1" t="s">
        <v>90</v>
      </c>
      <c r="F85" s="1" t="s">
        <v>153</v>
      </c>
      <c r="G85" s="1" t="s">
        <v>55</v>
      </c>
      <c r="H85" s="1" t="s">
        <v>56</v>
      </c>
      <c r="I85" s="2">
        <v>233.819098443</v>
      </c>
      <c r="J85" s="2">
        <v>39.85</v>
      </c>
      <c r="K85" s="2">
        <f t="shared" si="22"/>
        <v>39.82</v>
      </c>
      <c r="L85" s="2">
        <f t="shared" si="23"/>
        <v>0.02</v>
      </c>
      <c r="M85" s="3">
        <v>0.02</v>
      </c>
      <c r="P85" s="6">
        <v>17.84</v>
      </c>
      <c r="Q85" s="5">
        <v>36114.85</v>
      </c>
      <c r="R85" s="7">
        <v>21.98</v>
      </c>
      <c r="S85" s="5">
        <v>21183.224999999999</v>
      </c>
      <c r="AL85" s="5" t="str">
        <f t="shared" si="16"/>
        <v/>
      </c>
      <c r="AN85" s="5" t="str">
        <f t="shared" si="17"/>
        <v/>
      </c>
      <c r="AP85" s="5" t="str">
        <f t="shared" si="18"/>
        <v/>
      </c>
      <c r="AS85" s="5">
        <f t="shared" si="19"/>
        <v>57298.074999999997</v>
      </c>
      <c r="AT85" s="11">
        <f t="shared" si="21"/>
        <v>1.2069377822168654</v>
      </c>
      <c r="AU85" s="5">
        <f t="shared" si="20"/>
        <v>1206.9377822168653</v>
      </c>
    </row>
    <row r="86" spans="1:47" x14ac:dyDescent="0.3">
      <c r="A86" s="1" t="s">
        <v>154</v>
      </c>
      <c r="B86" s="1" t="s">
        <v>155</v>
      </c>
      <c r="C86" s="1" t="s">
        <v>156</v>
      </c>
      <c r="D86" s="1" t="s">
        <v>157</v>
      </c>
      <c r="E86" s="1" t="s">
        <v>53</v>
      </c>
      <c r="F86" s="1" t="s">
        <v>153</v>
      </c>
      <c r="G86" s="1" t="s">
        <v>55</v>
      </c>
      <c r="H86" s="1" t="s">
        <v>56</v>
      </c>
      <c r="I86" s="2">
        <v>233.819098443</v>
      </c>
      <c r="J86" s="2">
        <v>40.06</v>
      </c>
      <c r="K86" s="2">
        <f t="shared" si="22"/>
        <v>38.080000000000005</v>
      </c>
      <c r="L86" s="2">
        <f t="shared" si="23"/>
        <v>1.92</v>
      </c>
      <c r="M86" s="3">
        <v>1.92</v>
      </c>
      <c r="P86" s="6">
        <v>6.54</v>
      </c>
      <c r="Q86" s="5">
        <v>18535.177500000002</v>
      </c>
      <c r="R86" s="7">
        <v>28.37</v>
      </c>
      <c r="S86" s="5">
        <v>32777.137499999997</v>
      </c>
      <c r="T86" s="8">
        <v>3.17</v>
      </c>
      <c r="U86" s="5">
        <v>1127.0092500000001</v>
      </c>
      <c r="AL86" s="5" t="str">
        <f t="shared" si="16"/>
        <v/>
      </c>
      <c r="AN86" s="5" t="str">
        <f t="shared" si="17"/>
        <v/>
      </c>
      <c r="AP86" s="5" t="str">
        <f t="shared" si="18"/>
        <v/>
      </c>
      <c r="AS86" s="5">
        <f t="shared" si="19"/>
        <v>52439.324250000005</v>
      </c>
      <c r="AT86" s="11">
        <f t="shared" si="21"/>
        <v>1.1045921125839935</v>
      </c>
      <c r="AU86" s="5">
        <f t="shared" si="20"/>
        <v>1104.5921125839934</v>
      </c>
    </row>
    <row r="87" spans="1:47" x14ac:dyDescent="0.3">
      <c r="A87" s="1" t="s">
        <v>154</v>
      </c>
      <c r="B87" s="1" t="s">
        <v>155</v>
      </c>
      <c r="C87" s="1" t="s">
        <v>156</v>
      </c>
      <c r="D87" s="1" t="s">
        <v>157</v>
      </c>
      <c r="E87" s="1" t="s">
        <v>72</v>
      </c>
      <c r="F87" s="1" t="s">
        <v>153</v>
      </c>
      <c r="G87" s="1" t="s">
        <v>55</v>
      </c>
      <c r="H87" s="1" t="s">
        <v>56</v>
      </c>
      <c r="I87" s="2">
        <v>233.819098443</v>
      </c>
      <c r="J87" s="2">
        <v>39.94</v>
      </c>
      <c r="K87" s="2">
        <f t="shared" si="22"/>
        <v>39.94</v>
      </c>
      <c r="L87" s="2">
        <f t="shared" si="23"/>
        <v>0.01</v>
      </c>
      <c r="N87" s="4">
        <v>1.95</v>
      </c>
      <c r="O87" s="5">
        <v>4678.0912499999986</v>
      </c>
      <c r="P87" s="6">
        <v>25.04</v>
      </c>
      <c r="Q87" s="5">
        <v>65184.875</v>
      </c>
      <c r="R87" s="7">
        <v>12.95</v>
      </c>
      <c r="S87" s="5">
        <v>16940.797500000001</v>
      </c>
      <c r="AL87" s="5" t="str">
        <f t="shared" si="16"/>
        <v/>
      </c>
      <c r="AM87" s="3">
        <v>0.01</v>
      </c>
      <c r="AN87" s="5">
        <f t="shared" si="17"/>
        <v>70.81</v>
      </c>
      <c r="AP87" s="5" t="str">
        <f t="shared" si="18"/>
        <v/>
      </c>
      <c r="AS87" s="5">
        <f t="shared" si="19"/>
        <v>86803.763749999998</v>
      </c>
      <c r="AT87" s="11">
        <f t="shared" si="21"/>
        <v>1.8284513416637775</v>
      </c>
      <c r="AU87" s="5">
        <f t="shared" si="20"/>
        <v>1828.4513416637776</v>
      </c>
    </row>
    <row r="88" spans="1:47" x14ac:dyDescent="0.3">
      <c r="A88" s="1" t="s">
        <v>154</v>
      </c>
      <c r="B88" s="1" t="s">
        <v>155</v>
      </c>
      <c r="C88" s="1" t="s">
        <v>156</v>
      </c>
      <c r="D88" s="1" t="s">
        <v>157</v>
      </c>
      <c r="E88" s="1" t="s">
        <v>69</v>
      </c>
      <c r="F88" s="1" t="s">
        <v>153</v>
      </c>
      <c r="G88" s="1" t="s">
        <v>55</v>
      </c>
      <c r="H88" s="1" t="s">
        <v>56</v>
      </c>
      <c r="I88" s="2">
        <v>233.819098443</v>
      </c>
      <c r="J88" s="2">
        <v>32.89</v>
      </c>
      <c r="K88" s="2">
        <f t="shared" si="22"/>
        <v>32.849999999999994</v>
      </c>
      <c r="L88" s="2">
        <f t="shared" si="23"/>
        <v>0.04</v>
      </c>
      <c r="P88" s="6">
        <v>23.84</v>
      </c>
      <c r="Q88" s="5">
        <v>67565.539999999994</v>
      </c>
      <c r="R88" s="7">
        <v>7.1999999999999993</v>
      </c>
      <c r="S88" s="5">
        <v>9714.6</v>
      </c>
      <c r="Z88" s="9">
        <v>1.01</v>
      </c>
      <c r="AA88" s="5">
        <v>163.5291</v>
      </c>
      <c r="AB88" s="10">
        <v>0.8</v>
      </c>
      <c r="AC88" s="5">
        <v>116.578</v>
      </c>
      <c r="AL88" s="5" t="str">
        <f t="shared" si="16"/>
        <v/>
      </c>
      <c r="AM88" s="3">
        <v>0.03</v>
      </c>
      <c r="AN88" s="5">
        <f t="shared" si="17"/>
        <v>212.42999999999998</v>
      </c>
      <c r="AP88" s="5" t="str">
        <f t="shared" si="18"/>
        <v/>
      </c>
      <c r="AQ88" s="2">
        <v>0.01</v>
      </c>
      <c r="AS88" s="5">
        <f t="shared" si="19"/>
        <v>77560.247099999993</v>
      </c>
      <c r="AT88" s="11">
        <f t="shared" si="21"/>
        <v>1.6337441113521887</v>
      </c>
      <c r="AU88" s="5">
        <f t="shared" si="20"/>
        <v>1633.7441113521888</v>
      </c>
    </row>
    <row r="89" spans="1:47" x14ac:dyDescent="0.3">
      <c r="A89" s="1" t="s">
        <v>154</v>
      </c>
      <c r="B89" s="1" t="s">
        <v>155</v>
      </c>
      <c r="C89" s="1" t="s">
        <v>156</v>
      </c>
      <c r="D89" s="1" t="s">
        <v>157</v>
      </c>
      <c r="E89" s="1" t="s">
        <v>64</v>
      </c>
      <c r="F89" s="1" t="s">
        <v>153</v>
      </c>
      <c r="G89" s="1" t="s">
        <v>55</v>
      </c>
      <c r="H89" s="1" t="s">
        <v>56</v>
      </c>
      <c r="I89" s="2">
        <v>233.819098443</v>
      </c>
      <c r="J89" s="2">
        <v>38.22</v>
      </c>
      <c r="K89" s="2">
        <f t="shared" si="22"/>
        <v>38.22</v>
      </c>
      <c r="L89" s="2">
        <f t="shared" si="23"/>
        <v>0</v>
      </c>
      <c r="P89" s="6">
        <v>31.55</v>
      </c>
      <c r="Q89" s="5">
        <v>89416.643750000003</v>
      </c>
      <c r="R89" s="7">
        <v>6.66</v>
      </c>
      <c r="S89" s="5">
        <v>8986.005000000001</v>
      </c>
      <c r="T89" s="8">
        <v>0.01</v>
      </c>
      <c r="U89" s="5">
        <v>4.0477500000000006</v>
      </c>
      <c r="AL89" s="5" t="str">
        <f t="shared" si="16"/>
        <v/>
      </c>
      <c r="AN89" s="5" t="str">
        <f t="shared" si="17"/>
        <v/>
      </c>
      <c r="AP89" s="5" t="str">
        <f t="shared" si="18"/>
        <v/>
      </c>
      <c r="AS89" s="5">
        <f t="shared" si="19"/>
        <v>98406.696500000005</v>
      </c>
      <c r="AT89" s="11">
        <f t="shared" si="21"/>
        <v>2.0728577710332883</v>
      </c>
      <c r="AU89" s="5">
        <f t="shared" si="20"/>
        <v>2072.8577710332884</v>
      </c>
    </row>
    <row r="90" spans="1:47" x14ac:dyDescent="0.3">
      <c r="A90" s="1" t="s">
        <v>158</v>
      </c>
      <c r="B90" s="1" t="s">
        <v>151</v>
      </c>
      <c r="C90" s="1" t="s">
        <v>152</v>
      </c>
      <c r="D90" s="1" t="s">
        <v>52</v>
      </c>
      <c r="E90" s="1" t="s">
        <v>69</v>
      </c>
      <c r="F90" s="1" t="s">
        <v>153</v>
      </c>
      <c r="G90" s="1" t="s">
        <v>55</v>
      </c>
      <c r="H90" s="1" t="s">
        <v>56</v>
      </c>
      <c r="I90" s="2">
        <v>6.09704483332</v>
      </c>
      <c r="J90" s="2">
        <v>5.21</v>
      </c>
      <c r="K90" s="2">
        <f t="shared" si="22"/>
        <v>4.42</v>
      </c>
      <c r="L90" s="2">
        <f t="shared" si="23"/>
        <v>0.8</v>
      </c>
      <c r="P90" s="6">
        <v>0.63</v>
      </c>
      <c r="Q90" s="5">
        <v>1785.49875</v>
      </c>
      <c r="Z90" s="9">
        <v>3.3</v>
      </c>
      <c r="AA90" s="5">
        <v>534.303</v>
      </c>
      <c r="AB90" s="10">
        <v>0.49</v>
      </c>
      <c r="AC90" s="5">
        <v>71.40402499999999</v>
      </c>
      <c r="AK90" s="3">
        <v>0.1</v>
      </c>
      <c r="AL90" s="5">
        <f t="shared" si="16"/>
        <v>424.86000000000007</v>
      </c>
      <c r="AM90" s="3">
        <v>0.21</v>
      </c>
      <c r="AN90" s="5">
        <f t="shared" si="17"/>
        <v>1487.01</v>
      </c>
      <c r="AP90" s="5" t="str">
        <f t="shared" si="18"/>
        <v/>
      </c>
      <c r="AQ90" s="2">
        <v>0.49</v>
      </c>
      <c r="AS90" s="5">
        <f t="shared" si="19"/>
        <v>2391.2057749999999</v>
      </c>
      <c r="AT90" s="11">
        <f t="shared" si="21"/>
        <v>5.0368822947414224E-2</v>
      </c>
      <c r="AU90" s="5">
        <f t="shared" si="20"/>
        <v>50.368822947414223</v>
      </c>
    </row>
    <row r="91" spans="1:47" x14ac:dyDescent="0.3">
      <c r="A91" s="1" t="s">
        <v>159</v>
      </c>
      <c r="B91" s="1" t="s">
        <v>160</v>
      </c>
      <c r="C91" s="1" t="s">
        <v>161</v>
      </c>
      <c r="D91" s="1" t="s">
        <v>52</v>
      </c>
      <c r="E91" s="1" t="s">
        <v>92</v>
      </c>
      <c r="F91" s="1" t="s">
        <v>153</v>
      </c>
      <c r="G91" s="1" t="s">
        <v>55</v>
      </c>
      <c r="H91" s="1" t="s">
        <v>56</v>
      </c>
      <c r="I91" s="2">
        <v>159.64233157699999</v>
      </c>
      <c r="J91" s="2">
        <v>37.950000000000003</v>
      </c>
      <c r="K91" s="2">
        <f t="shared" si="22"/>
        <v>20.54</v>
      </c>
      <c r="L91" s="2">
        <f t="shared" si="23"/>
        <v>0</v>
      </c>
      <c r="R91" s="7">
        <v>13.78</v>
      </c>
      <c r="S91" s="5">
        <v>13280.475</v>
      </c>
      <c r="T91" s="8">
        <v>6.76</v>
      </c>
      <c r="U91" s="5">
        <v>1954.4849999999999</v>
      </c>
      <c r="AL91" s="5" t="str">
        <f t="shared" si="16"/>
        <v/>
      </c>
      <c r="AN91" s="5" t="str">
        <f t="shared" si="17"/>
        <v/>
      </c>
      <c r="AP91" s="5" t="str">
        <f t="shared" si="18"/>
        <v/>
      </c>
      <c r="AS91" s="5">
        <f t="shared" si="19"/>
        <v>15234.960000000001</v>
      </c>
      <c r="AT91" s="11">
        <f t="shared" si="21"/>
        <v>0.32091215690165265</v>
      </c>
      <c r="AU91" s="5">
        <f t="shared" si="20"/>
        <v>320.91215690165262</v>
      </c>
    </row>
    <row r="92" spans="1:47" x14ac:dyDescent="0.3">
      <c r="A92" s="1" t="s">
        <v>159</v>
      </c>
      <c r="B92" s="1" t="s">
        <v>160</v>
      </c>
      <c r="C92" s="1" t="s">
        <v>161</v>
      </c>
      <c r="D92" s="1" t="s">
        <v>52</v>
      </c>
      <c r="E92" s="1" t="s">
        <v>93</v>
      </c>
      <c r="F92" s="1" t="s">
        <v>153</v>
      </c>
      <c r="G92" s="1" t="s">
        <v>55</v>
      </c>
      <c r="H92" s="1" t="s">
        <v>56</v>
      </c>
      <c r="I92" s="2">
        <v>159.64233157699999</v>
      </c>
      <c r="J92" s="2">
        <v>38.89</v>
      </c>
      <c r="K92" s="2">
        <f t="shared" si="22"/>
        <v>36.26</v>
      </c>
      <c r="L92" s="2">
        <f t="shared" si="23"/>
        <v>0</v>
      </c>
      <c r="R92" s="7">
        <v>36.26</v>
      </c>
      <c r="S92" s="5">
        <v>34945.574999999997</v>
      </c>
      <c r="AL92" s="5" t="str">
        <f t="shared" si="16"/>
        <v/>
      </c>
      <c r="AN92" s="5" t="str">
        <f t="shared" si="17"/>
        <v/>
      </c>
      <c r="AP92" s="5" t="str">
        <f t="shared" si="18"/>
        <v/>
      </c>
      <c r="AS92" s="5">
        <f t="shared" si="19"/>
        <v>34945.574999999997</v>
      </c>
      <c r="AT92" s="11">
        <f t="shared" si="21"/>
        <v>0.73610038014005075</v>
      </c>
      <c r="AU92" s="5">
        <f t="shared" si="20"/>
        <v>736.10038014005067</v>
      </c>
    </row>
    <row r="93" spans="1:47" x14ac:dyDescent="0.3">
      <c r="A93" s="1" t="s">
        <v>159</v>
      </c>
      <c r="B93" s="1" t="s">
        <v>160</v>
      </c>
      <c r="C93" s="1" t="s">
        <v>161</v>
      </c>
      <c r="D93" s="1" t="s">
        <v>52</v>
      </c>
      <c r="E93" s="1" t="s">
        <v>94</v>
      </c>
      <c r="F93" s="1" t="s">
        <v>153</v>
      </c>
      <c r="G93" s="1" t="s">
        <v>55</v>
      </c>
      <c r="H93" s="1" t="s">
        <v>56</v>
      </c>
      <c r="I93" s="2">
        <v>159.64233157699999</v>
      </c>
      <c r="J93" s="2">
        <v>39.92</v>
      </c>
      <c r="K93" s="2">
        <f t="shared" si="22"/>
        <v>36.549999999999997</v>
      </c>
      <c r="L93" s="2">
        <f t="shared" si="23"/>
        <v>1.06</v>
      </c>
      <c r="M93" s="3">
        <v>1.06</v>
      </c>
      <c r="R93" s="7">
        <v>36.229999999999997</v>
      </c>
      <c r="S93" s="5">
        <v>34916.662499999999</v>
      </c>
      <c r="T93" s="8">
        <v>0.32</v>
      </c>
      <c r="U93" s="5">
        <v>92.52</v>
      </c>
      <c r="AL93" s="5" t="str">
        <f t="shared" si="16"/>
        <v/>
      </c>
      <c r="AN93" s="5" t="str">
        <f t="shared" si="17"/>
        <v/>
      </c>
      <c r="AP93" s="5" t="str">
        <f t="shared" si="18"/>
        <v/>
      </c>
      <c r="AS93" s="5">
        <f t="shared" si="19"/>
        <v>35009.182499999995</v>
      </c>
      <c r="AT93" s="11">
        <f t="shared" si="21"/>
        <v>0.73744022087610261</v>
      </c>
      <c r="AU93" s="5">
        <f t="shared" si="20"/>
        <v>737.44022087610267</v>
      </c>
    </row>
    <row r="94" spans="1:47" x14ac:dyDescent="0.3">
      <c r="A94" s="1" t="s">
        <v>159</v>
      </c>
      <c r="B94" s="1" t="s">
        <v>160</v>
      </c>
      <c r="C94" s="1" t="s">
        <v>161</v>
      </c>
      <c r="D94" s="1" t="s">
        <v>52</v>
      </c>
      <c r="E94" s="1" t="s">
        <v>95</v>
      </c>
      <c r="F94" s="1" t="s">
        <v>153</v>
      </c>
      <c r="G94" s="1" t="s">
        <v>55</v>
      </c>
      <c r="H94" s="1" t="s">
        <v>56</v>
      </c>
      <c r="I94" s="2">
        <v>159.64233157699999</v>
      </c>
      <c r="J94" s="2">
        <v>38.97</v>
      </c>
      <c r="K94" s="2">
        <f t="shared" si="22"/>
        <v>10.59</v>
      </c>
      <c r="L94" s="2">
        <f t="shared" si="23"/>
        <v>0</v>
      </c>
      <c r="R94" s="7">
        <v>4.99</v>
      </c>
      <c r="S94" s="5">
        <v>4809.1125000000002</v>
      </c>
      <c r="T94" s="8">
        <v>5.6</v>
      </c>
      <c r="U94" s="5">
        <v>1626.039</v>
      </c>
      <c r="AL94" s="5" t="str">
        <f t="shared" si="16"/>
        <v/>
      </c>
      <c r="AN94" s="5" t="str">
        <f t="shared" si="17"/>
        <v/>
      </c>
      <c r="AP94" s="5" t="str">
        <f t="shared" si="18"/>
        <v/>
      </c>
      <c r="AS94" s="5">
        <f t="shared" si="19"/>
        <v>6435.1514999999999</v>
      </c>
      <c r="AT94" s="11">
        <f t="shared" si="21"/>
        <v>0.13555128125403054</v>
      </c>
      <c r="AU94" s="5">
        <f t="shared" si="20"/>
        <v>135.55128125403053</v>
      </c>
    </row>
    <row r="95" spans="1:47" x14ac:dyDescent="0.3">
      <c r="A95" s="1" t="s">
        <v>162</v>
      </c>
      <c r="B95" s="1" t="s">
        <v>163</v>
      </c>
      <c r="C95" s="1" t="s">
        <v>164</v>
      </c>
      <c r="D95" s="1" t="s">
        <v>52</v>
      </c>
      <c r="E95" s="1" t="s">
        <v>81</v>
      </c>
      <c r="F95" s="1" t="s">
        <v>153</v>
      </c>
      <c r="G95" s="1" t="s">
        <v>55</v>
      </c>
      <c r="H95" s="1" t="s">
        <v>56</v>
      </c>
      <c r="I95" s="2">
        <v>160.30921000199999</v>
      </c>
      <c r="J95" s="2">
        <v>38.979999999999997</v>
      </c>
      <c r="K95" s="2">
        <f t="shared" si="22"/>
        <v>2.46</v>
      </c>
      <c r="L95" s="2">
        <f t="shared" si="23"/>
        <v>0</v>
      </c>
      <c r="T95" s="8">
        <v>2.35</v>
      </c>
      <c r="U95" s="5">
        <v>947.75175000000002</v>
      </c>
      <c r="AB95" s="10">
        <v>0.11</v>
      </c>
      <c r="AC95" s="5">
        <v>16.029475000000001</v>
      </c>
      <c r="AL95" s="5" t="str">
        <f t="shared" ref="AL95:AL125" si="24">IF(AK95&gt;0,AK95*$AL$1,"")</f>
        <v/>
      </c>
      <c r="AN95" s="5" t="str">
        <f t="shared" ref="AN95:AN125" si="25">IF(AM95&gt;0,AM95*$AN$1,"")</f>
        <v/>
      </c>
      <c r="AP95" s="5" t="str">
        <f t="shared" ref="AP95:AP125" si="26">IF(AO95&gt;0,AO95*$AP$1,"")</f>
        <v/>
      </c>
      <c r="AS95" s="5">
        <f t="shared" ref="AS95:AS125" si="27">SUM(O95,Q95,S95,U95,W95,Y95,AA95,AC95,AF95,AH95,AJ95)</f>
        <v>963.78122500000006</v>
      </c>
      <c r="AT95" s="11">
        <f t="shared" si="21"/>
        <v>2.0301274942373788E-2</v>
      </c>
      <c r="AU95" s="5">
        <f t="shared" ref="AU95:AU125" si="28">(AT95/100)*$AU$1</f>
        <v>20.301274942373787</v>
      </c>
    </row>
    <row r="96" spans="1:47" x14ac:dyDescent="0.3">
      <c r="A96" s="1" t="s">
        <v>162</v>
      </c>
      <c r="B96" s="1" t="s">
        <v>163</v>
      </c>
      <c r="C96" s="1" t="s">
        <v>164</v>
      </c>
      <c r="D96" s="1" t="s">
        <v>52</v>
      </c>
      <c r="E96" s="1" t="s">
        <v>57</v>
      </c>
      <c r="F96" s="1" t="s">
        <v>153</v>
      </c>
      <c r="G96" s="1" t="s">
        <v>55</v>
      </c>
      <c r="H96" s="1" t="s">
        <v>56</v>
      </c>
      <c r="I96" s="2">
        <v>160.30921000199999</v>
      </c>
      <c r="J96" s="2">
        <v>40.08</v>
      </c>
      <c r="K96" s="2">
        <f t="shared" si="22"/>
        <v>35.97</v>
      </c>
      <c r="L96" s="2">
        <f t="shared" si="23"/>
        <v>1.68</v>
      </c>
      <c r="M96" s="3">
        <v>1.68</v>
      </c>
      <c r="R96" s="7">
        <v>21.24</v>
      </c>
      <c r="S96" s="5">
        <v>26491.56</v>
      </c>
      <c r="T96" s="8">
        <v>13.72</v>
      </c>
      <c r="U96" s="5">
        <v>5031.9315000000006</v>
      </c>
      <c r="AB96" s="10">
        <v>1.01</v>
      </c>
      <c r="AC96" s="5">
        <v>147.17972499999999</v>
      </c>
      <c r="AL96" s="5" t="str">
        <f t="shared" si="24"/>
        <v/>
      </c>
      <c r="AN96" s="5" t="str">
        <f t="shared" si="25"/>
        <v/>
      </c>
      <c r="AP96" s="5" t="str">
        <f t="shared" si="26"/>
        <v/>
      </c>
      <c r="AS96" s="5">
        <f t="shared" si="27"/>
        <v>31670.671225000006</v>
      </c>
      <c r="AT96" s="11">
        <f t="shared" si="21"/>
        <v>0.66711717085820077</v>
      </c>
      <c r="AU96" s="5">
        <f t="shared" si="28"/>
        <v>667.11717085820078</v>
      </c>
    </row>
    <row r="97" spans="1:47" x14ac:dyDescent="0.3">
      <c r="A97" s="1" t="s">
        <v>162</v>
      </c>
      <c r="B97" s="1" t="s">
        <v>163</v>
      </c>
      <c r="C97" s="1" t="s">
        <v>164</v>
      </c>
      <c r="D97" s="1" t="s">
        <v>52</v>
      </c>
      <c r="E97" s="1" t="s">
        <v>63</v>
      </c>
      <c r="F97" s="1" t="s">
        <v>153</v>
      </c>
      <c r="G97" s="1" t="s">
        <v>55</v>
      </c>
      <c r="H97" s="1" t="s">
        <v>56</v>
      </c>
      <c r="I97" s="2">
        <v>160.30921000199999</v>
      </c>
      <c r="J97" s="2">
        <v>38.14</v>
      </c>
      <c r="K97" s="2">
        <f t="shared" si="22"/>
        <v>17.09</v>
      </c>
      <c r="L97" s="2">
        <f t="shared" si="23"/>
        <v>0</v>
      </c>
      <c r="P97" s="6">
        <v>0.36</v>
      </c>
      <c r="Q97" s="5">
        <v>1020.285</v>
      </c>
      <c r="R97" s="7">
        <v>10.39</v>
      </c>
      <c r="S97" s="5">
        <v>14018.7075</v>
      </c>
      <c r="T97" s="8">
        <v>6.34</v>
      </c>
      <c r="U97" s="5">
        <v>2566.2734999999998</v>
      </c>
      <c r="AL97" s="5" t="str">
        <f t="shared" si="24"/>
        <v/>
      </c>
      <c r="AN97" s="5" t="str">
        <f t="shared" si="25"/>
        <v/>
      </c>
      <c r="AP97" s="5" t="str">
        <f t="shared" si="26"/>
        <v/>
      </c>
      <c r="AS97" s="5">
        <f t="shared" si="27"/>
        <v>17605.266</v>
      </c>
      <c r="AT97" s="11">
        <f t="shared" si="21"/>
        <v>0.37084074292858854</v>
      </c>
      <c r="AU97" s="5">
        <f t="shared" si="28"/>
        <v>370.84074292858855</v>
      </c>
    </row>
    <row r="98" spans="1:47" x14ac:dyDescent="0.3">
      <c r="A98" s="1" t="s">
        <v>165</v>
      </c>
      <c r="B98" s="1" t="s">
        <v>166</v>
      </c>
      <c r="C98" s="1" t="s">
        <v>167</v>
      </c>
      <c r="D98" s="1" t="s">
        <v>168</v>
      </c>
      <c r="E98" s="1" t="s">
        <v>126</v>
      </c>
      <c r="F98" s="1" t="s">
        <v>169</v>
      </c>
      <c r="G98" s="1" t="s">
        <v>55</v>
      </c>
      <c r="H98" s="1" t="s">
        <v>56</v>
      </c>
      <c r="I98" s="2">
        <v>80.021429409700005</v>
      </c>
      <c r="J98" s="2">
        <v>37.049999999999997</v>
      </c>
      <c r="K98" s="2">
        <f t="shared" si="22"/>
        <v>19.259999999999998</v>
      </c>
      <c r="L98" s="2">
        <f t="shared" si="23"/>
        <v>0</v>
      </c>
      <c r="P98" s="6">
        <v>13.78</v>
      </c>
      <c r="Q98" s="5">
        <v>39054.2425</v>
      </c>
      <c r="R98" s="7">
        <v>5.48</v>
      </c>
      <c r="S98" s="5">
        <v>7393.89</v>
      </c>
      <c r="AL98" s="5" t="str">
        <f t="shared" si="24"/>
        <v/>
      </c>
      <c r="AN98" s="5" t="str">
        <f t="shared" si="25"/>
        <v/>
      </c>
      <c r="AP98" s="5" t="str">
        <f t="shared" si="26"/>
        <v/>
      </c>
      <c r="AS98" s="5">
        <f t="shared" si="27"/>
        <v>46448.1325</v>
      </c>
      <c r="AT98" s="11">
        <f t="shared" si="21"/>
        <v>0.97839248574520377</v>
      </c>
      <c r="AU98" s="5">
        <f t="shared" si="28"/>
        <v>978.39248574520377</v>
      </c>
    </row>
    <row r="99" spans="1:47" x14ac:dyDescent="0.3">
      <c r="A99" s="1" t="s">
        <v>165</v>
      </c>
      <c r="B99" s="1" t="s">
        <v>166</v>
      </c>
      <c r="C99" s="1" t="s">
        <v>167</v>
      </c>
      <c r="D99" s="1" t="s">
        <v>168</v>
      </c>
      <c r="E99" s="1" t="s">
        <v>127</v>
      </c>
      <c r="F99" s="1" t="s">
        <v>169</v>
      </c>
      <c r="G99" s="1" t="s">
        <v>55</v>
      </c>
      <c r="H99" s="1" t="s">
        <v>56</v>
      </c>
      <c r="I99" s="2">
        <v>80.021429409700005</v>
      </c>
      <c r="J99" s="2">
        <v>38.049999999999997</v>
      </c>
      <c r="K99" s="2">
        <f t="shared" si="22"/>
        <v>35.25</v>
      </c>
      <c r="L99" s="2">
        <f t="shared" si="23"/>
        <v>2.8</v>
      </c>
      <c r="N99" s="4">
        <v>2.4</v>
      </c>
      <c r="O99" s="5">
        <v>7637.7</v>
      </c>
      <c r="P99" s="6">
        <v>24.45</v>
      </c>
      <c r="Q99" s="5">
        <v>69294.356249999997</v>
      </c>
      <c r="R99" s="7">
        <v>8.4</v>
      </c>
      <c r="S99" s="5">
        <v>11333.7</v>
      </c>
      <c r="AL99" s="5" t="str">
        <f t="shared" si="24"/>
        <v/>
      </c>
      <c r="AM99" s="3">
        <v>1.1200000000000001</v>
      </c>
      <c r="AN99" s="5">
        <f t="shared" si="25"/>
        <v>7930.7200000000012</v>
      </c>
      <c r="AP99" s="5" t="str">
        <f t="shared" si="26"/>
        <v/>
      </c>
      <c r="AQ99" s="2">
        <v>1.68</v>
      </c>
      <c r="AS99" s="5">
        <f t="shared" si="27"/>
        <v>88265.756249999991</v>
      </c>
      <c r="AT99" s="11">
        <f t="shared" ref="AT99:AT125" si="29">(AS99/$AS$126)*100</f>
        <v>1.8592470356826023</v>
      </c>
      <c r="AU99" s="5">
        <f t="shared" si="28"/>
        <v>1859.2470356826022</v>
      </c>
    </row>
    <row r="100" spans="1:47" x14ac:dyDescent="0.3">
      <c r="A100" s="1" t="s">
        <v>170</v>
      </c>
      <c r="B100" s="1" t="s">
        <v>171</v>
      </c>
      <c r="C100" s="1" t="s">
        <v>172</v>
      </c>
      <c r="D100" s="1" t="s">
        <v>52</v>
      </c>
      <c r="E100" s="1" t="s">
        <v>77</v>
      </c>
      <c r="F100" s="1" t="s">
        <v>169</v>
      </c>
      <c r="G100" s="1" t="s">
        <v>55</v>
      </c>
      <c r="H100" s="1" t="s">
        <v>56</v>
      </c>
      <c r="I100" s="2">
        <v>199.479003151</v>
      </c>
      <c r="J100" s="2">
        <v>40.03</v>
      </c>
      <c r="K100" s="2">
        <f t="shared" si="22"/>
        <v>30.020000000000003</v>
      </c>
      <c r="L100" s="2">
        <f t="shared" si="23"/>
        <v>2</v>
      </c>
      <c r="M100" s="3">
        <v>0.34</v>
      </c>
      <c r="N100" s="4">
        <v>9.1</v>
      </c>
      <c r="O100" s="5">
        <v>28959.612499999999</v>
      </c>
      <c r="P100" s="6">
        <v>16.600000000000001</v>
      </c>
      <c r="Q100" s="5">
        <v>47046.475000000013</v>
      </c>
      <c r="R100" s="7">
        <v>4.32</v>
      </c>
      <c r="S100" s="5">
        <v>5828.76</v>
      </c>
      <c r="AL100" s="5" t="str">
        <f t="shared" si="24"/>
        <v/>
      </c>
      <c r="AM100" s="3">
        <v>0.64</v>
      </c>
      <c r="AN100" s="5">
        <f t="shared" si="25"/>
        <v>4531.84</v>
      </c>
      <c r="AP100" s="5" t="str">
        <f t="shared" si="26"/>
        <v/>
      </c>
      <c r="AQ100" s="2">
        <v>1.02</v>
      </c>
      <c r="AS100" s="5">
        <f t="shared" si="27"/>
        <v>81834.847500000003</v>
      </c>
      <c r="AT100" s="11">
        <f t="shared" si="29"/>
        <v>1.7237851245387459</v>
      </c>
      <c r="AU100" s="5">
        <f t="shared" si="28"/>
        <v>1723.7851245387458</v>
      </c>
    </row>
    <row r="101" spans="1:47" x14ac:dyDescent="0.3">
      <c r="A101" s="1" t="s">
        <v>170</v>
      </c>
      <c r="B101" s="1" t="s">
        <v>171</v>
      </c>
      <c r="C101" s="1" t="s">
        <v>172</v>
      </c>
      <c r="D101" s="1" t="s">
        <v>52</v>
      </c>
      <c r="E101" s="1" t="s">
        <v>90</v>
      </c>
      <c r="F101" s="1" t="s">
        <v>169</v>
      </c>
      <c r="G101" s="1" t="s">
        <v>55</v>
      </c>
      <c r="H101" s="1" t="s">
        <v>56</v>
      </c>
      <c r="I101" s="2">
        <v>199.479003151</v>
      </c>
      <c r="J101" s="2">
        <v>38.96</v>
      </c>
      <c r="K101" s="2">
        <f t="shared" si="22"/>
        <v>10.52</v>
      </c>
      <c r="L101" s="2">
        <f t="shared" si="23"/>
        <v>5.1199999999999992</v>
      </c>
      <c r="M101" s="3">
        <v>4.96</v>
      </c>
      <c r="N101" s="4">
        <v>1.2</v>
      </c>
      <c r="O101" s="5">
        <v>3818.85</v>
      </c>
      <c r="P101" s="6">
        <v>1.68</v>
      </c>
      <c r="Q101" s="5">
        <v>4761.33</v>
      </c>
      <c r="R101" s="7">
        <v>6.89</v>
      </c>
      <c r="S101" s="5">
        <v>9296.3325000000004</v>
      </c>
      <c r="Z101" s="9">
        <v>0.39</v>
      </c>
      <c r="AA101" s="5">
        <v>63.1449</v>
      </c>
      <c r="AB101" s="10">
        <v>0.36</v>
      </c>
      <c r="AC101" s="5">
        <v>52.460099999999997</v>
      </c>
      <c r="AL101" s="5" t="str">
        <f t="shared" si="24"/>
        <v/>
      </c>
      <c r="AM101" s="3">
        <v>0.06</v>
      </c>
      <c r="AN101" s="5">
        <f t="shared" si="25"/>
        <v>424.85999999999996</v>
      </c>
      <c r="AP101" s="5" t="str">
        <f t="shared" si="26"/>
        <v/>
      </c>
      <c r="AQ101" s="2">
        <v>0.1</v>
      </c>
      <c r="AS101" s="5">
        <f t="shared" si="27"/>
        <v>17992.1175</v>
      </c>
      <c r="AT101" s="11">
        <f t="shared" si="29"/>
        <v>0.37898945807228696</v>
      </c>
      <c r="AU101" s="5">
        <f t="shared" si="28"/>
        <v>378.98945807228694</v>
      </c>
    </row>
    <row r="102" spans="1:47" x14ac:dyDescent="0.3">
      <c r="A102" s="1" t="s">
        <v>173</v>
      </c>
      <c r="B102" s="1" t="s">
        <v>174</v>
      </c>
      <c r="C102" s="1" t="s">
        <v>175</v>
      </c>
      <c r="D102" s="1" t="s">
        <v>176</v>
      </c>
      <c r="E102" s="1" t="s">
        <v>53</v>
      </c>
      <c r="F102" s="1" t="s">
        <v>169</v>
      </c>
      <c r="G102" s="1" t="s">
        <v>55</v>
      </c>
      <c r="H102" s="1" t="s">
        <v>56</v>
      </c>
      <c r="I102" s="2">
        <v>13.7167377042</v>
      </c>
      <c r="J102" s="2">
        <v>13.39</v>
      </c>
      <c r="K102" s="2">
        <f t="shared" si="22"/>
        <v>0.52</v>
      </c>
      <c r="L102" s="2">
        <f t="shared" si="23"/>
        <v>0</v>
      </c>
      <c r="R102" s="7">
        <v>0.24</v>
      </c>
      <c r="S102" s="5">
        <v>323.82</v>
      </c>
      <c r="AB102" s="10">
        <v>0.28000000000000003</v>
      </c>
      <c r="AC102" s="5">
        <v>40.802300000000002</v>
      </c>
      <c r="AL102" s="5" t="str">
        <f t="shared" si="24"/>
        <v/>
      </c>
      <c r="AN102" s="5" t="str">
        <f t="shared" si="25"/>
        <v/>
      </c>
      <c r="AP102" s="5" t="str">
        <f t="shared" si="26"/>
        <v/>
      </c>
      <c r="AS102" s="5">
        <f t="shared" si="27"/>
        <v>364.6223</v>
      </c>
      <c r="AT102" s="11">
        <f t="shared" si="29"/>
        <v>7.6804749567732002E-3</v>
      </c>
      <c r="AU102" s="5">
        <f t="shared" si="28"/>
        <v>7.6804749567731996</v>
      </c>
    </row>
    <row r="103" spans="1:47" x14ac:dyDescent="0.3">
      <c r="A103" s="1" t="s">
        <v>177</v>
      </c>
      <c r="B103" s="1" t="s">
        <v>178</v>
      </c>
      <c r="C103" s="1" t="s">
        <v>179</v>
      </c>
      <c r="D103" s="1" t="s">
        <v>86</v>
      </c>
      <c r="E103" s="1" t="s">
        <v>93</v>
      </c>
      <c r="F103" s="1" t="s">
        <v>180</v>
      </c>
      <c r="G103" s="1" t="s">
        <v>55</v>
      </c>
      <c r="H103" s="1" t="s">
        <v>56</v>
      </c>
      <c r="I103" s="2">
        <v>12.185854151799999</v>
      </c>
      <c r="J103" s="2">
        <v>1.84</v>
      </c>
      <c r="K103" s="2">
        <f t="shared" si="22"/>
        <v>1.52</v>
      </c>
      <c r="L103" s="2">
        <f t="shared" si="23"/>
        <v>0</v>
      </c>
      <c r="T103" s="8">
        <v>0.42</v>
      </c>
      <c r="U103" s="5">
        <v>170.00550000000001</v>
      </c>
      <c r="Z103" s="9">
        <v>0.37</v>
      </c>
      <c r="AA103" s="5">
        <v>59.906700000000001</v>
      </c>
      <c r="AB103" s="10">
        <v>0.73</v>
      </c>
      <c r="AC103" s="5">
        <v>106.377425</v>
      </c>
      <c r="AL103" s="5" t="str">
        <f t="shared" si="24"/>
        <v/>
      </c>
      <c r="AN103" s="5" t="str">
        <f t="shared" si="25"/>
        <v/>
      </c>
      <c r="AP103" s="5" t="str">
        <f t="shared" si="26"/>
        <v/>
      </c>
      <c r="AS103" s="5">
        <f t="shared" si="27"/>
        <v>336.289625</v>
      </c>
      <c r="AT103" s="11">
        <f t="shared" si="29"/>
        <v>7.0836699868196519E-3</v>
      </c>
      <c r="AU103" s="5">
        <f t="shared" si="28"/>
        <v>7.0836699868196513</v>
      </c>
    </row>
    <row r="104" spans="1:47" x14ac:dyDescent="0.3">
      <c r="A104" s="1" t="s">
        <v>177</v>
      </c>
      <c r="B104" s="1" t="s">
        <v>178</v>
      </c>
      <c r="C104" s="1" t="s">
        <v>179</v>
      </c>
      <c r="D104" s="1" t="s">
        <v>86</v>
      </c>
      <c r="E104" s="1" t="s">
        <v>126</v>
      </c>
      <c r="F104" s="1" t="s">
        <v>180</v>
      </c>
      <c r="G104" s="1" t="s">
        <v>55</v>
      </c>
      <c r="H104" s="1" t="s">
        <v>56</v>
      </c>
      <c r="I104" s="2">
        <v>12.185854151799999</v>
      </c>
      <c r="J104" s="2">
        <v>9.0500000000000007</v>
      </c>
      <c r="K104" s="2">
        <f t="shared" si="22"/>
        <v>2.59</v>
      </c>
      <c r="L104" s="2">
        <f t="shared" si="23"/>
        <v>0</v>
      </c>
      <c r="Z104" s="9">
        <v>1.49</v>
      </c>
      <c r="AA104" s="5">
        <v>241.24590000000001</v>
      </c>
      <c r="AB104" s="10">
        <v>1.1000000000000001</v>
      </c>
      <c r="AC104" s="5">
        <v>160.29474999999999</v>
      </c>
      <c r="AL104" s="5" t="str">
        <f t="shared" si="24"/>
        <v/>
      </c>
      <c r="AN104" s="5" t="str">
        <f t="shared" si="25"/>
        <v/>
      </c>
      <c r="AP104" s="5" t="str">
        <f t="shared" si="26"/>
        <v/>
      </c>
      <c r="AS104" s="5">
        <f t="shared" si="27"/>
        <v>401.54065000000003</v>
      </c>
      <c r="AT104" s="11">
        <f t="shared" si="29"/>
        <v>8.4581302527339461E-3</v>
      </c>
      <c r="AU104" s="5">
        <f t="shared" si="28"/>
        <v>8.4581302527339464</v>
      </c>
    </row>
    <row r="105" spans="1:47" x14ac:dyDescent="0.3">
      <c r="A105" s="1" t="s">
        <v>181</v>
      </c>
      <c r="B105" s="1" t="s">
        <v>145</v>
      </c>
      <c r="C105" s="1" t="s">
        <v>146</v>
      </c>
      <c r="D105" s="1" t="s">
        <v>52</v>
      </c>
      <c r="E105" s="1" t="s">
        <v>93</v>
      </c>
      <c r="F105" s="1" t="s">
        <v>180</v>
      </c>
      <c r="G105" s="1" t="s">
        <v>55</v>
      </c>
      <c r="H105" s="1" t="s">
        <v>56</v>
      </c>
      <c r="I105" s="2">
        <v>108.32873416</v>
      </c>
      <c r="J105" s="2">
        <v>36.49</v>
      </c>
      <c r="K105" s="2">
        <f t="shared" si="22"/>
        <v>27.060000000000002</v>
      </c>
      <c r="L105" s="2">
        <f t="shared" si="23"/>
        <v>0</v>
      </c>
      <c r="R105" s="7">
        <v>16.75</v>
      </c>
      <c r="S105" s="5">
        <v>22599.9375</v>
      </c>
      <c r="T105" s="8">
        <v>10.31</v>
      </c>
      <c r="U105" s="5">
        <v>4173.2302500000014</v>
      </c>
      <c r="AL105" s="5" t="str">
        <f t="shared" si="24"/>
        <v/>
      </c>
      <c r="AN105" s="5" t="str">
        <f t="shared" si="25"/>
        <v/>
      </c>
      <c r="AP105" s="5" t="str">
        <f t="shared" si="26"/>
        <v/>
      </c>
      <c r="AS105" s="5">
        <f t="shared" si="27"/>
        <v>26773.167750000001</v>
      </c>
      <c r="AT105" s="11">
        <f t="shared" si="29"/>
        <v>0.56395520629803197</v>
      </c>
      <c r="AU105" s="5">
        <f t="shared" si="28"/>
        <v>563.95520629803195</v>
      </c>
    </row>
    <row r="106" spans="1:47" x14ac:dyDescent="0.3">
      <c r="A106" s="1" t="s">
        <v>182</v>
      </c>
      <c r="B106" s="1" t="s">
        <v>183</v>
      </c>
      <c r="C106" s="1" t="s">
        <v>184</v>
      </c>
      <c r="D106" s="1" t="s">
        <v>185</v>
      </c>
      <c r="E106" s="1" t="s">
        <v>81</v>
      </c>
      <c r="F106" s="1" t="s">
        <v>180</v>
      </c>
      <c r="G106" s="1" t="s">
        <v>55</v>
      </c>
      <c r="H106" s="1" t="s">
        <v>56</v>
      </c>
      <c r="I106" s="2">
        <v>479.97226823599999</v>
      </c>
      <c r="J106" s="2">
        <v>39.880000000000003</v>
      </c>
      <c r="K106" s="2">
        <f t="shared" si="22"/>
        <v>6.82</v>
      </c>
      <c r="L106" s="2">
        <f t="shared" si="23"/>
        <v>0</v>
      </c>
      <c r="R106" s="7">
        <v>6.82</v>
      </c>
      <c r="S106" s="5">
        <v>9201.8850000000002</v>
      </c>
      <c r="AL106" s="5" t="str">
        <f t="shared" si="24"/>
        <v/>
      </c>
      <c r="AN106" s="5" t="str">
        <f t="shared" si="25"/>
        <v/>
      </c>
      <c r="AP106" s="5" t="str">
        <f t="shared" si="26"/>
        <v/>
      </c>
      <c r="AS106" s="5">
        <f t="shared" si="27"/>
        <v>9201.8850000000002</v>
      </c>
      <c r="AT106" s="11">
        <f t="shared" si="29"/>
        <v>0.19383029314884737</v>
      </c>
      <c r="AU106" s="5">
        <f t="shared" si="28"/>
        <v>193.83029314884737</v>
      </c>
    </row>
    <row r="107" spans="1:47" x14ac:dyDescent="0.3">
      <c r="A107" s="1" t="s">
        <v>182</v>
      </c>
      <c r="B107" s="1" t="s">
        <v>183</v>
      </c>
      <c r="C107" s="1" t="s">
        <v>184</v>
      </c>
      <c r="D107" s="1" t="s">
        <v>185</v>
      </c>
      <c r="E107" s="1" t="s">
        <v>57</v>
      </c>
      <c r="F107" s="1" t="s">
        <v>180</v>
      </c>
      <c r="G107" s="1" t="s">
        <v>55</v>
      </c>
      <c r="H107" s="1" t="s">
        <v>56</v>
      </c>
      <c r="I107" s="2">
        <v>479.97226823599999</v>
      </c>
      <c r="J107" s="2">
        <v>39.85</v>
      </c>
      <c r="K107" s="2">
        <f t="shared" si="22"/>
        <v>11.71</v>
      </c>
      <c r="L107" s="2">
        <f t="shared" si="23"/>
        <v>0</v>
      </c>
      <c r="R107" s="7">
        <v>11.71</v>
      </c>
      <c r="S107" s="5">
        <v>15799.717500000001</v>
      </c>
      <c r="AL107" s="5" t="str">
        <f t="shared" si="24"/>
        <v/>
      </c>
      <c r="AN107" s="5" t="str">
        <f t="shared" si="25"/>
        <v/>
      </c>
      <c r="AP107" s="5" t="str">
        <f t="shared" si="26"/>
        <v/>
      </c>
      <c r="AS107" s="5">
        <f t="shared" si="27"/>
        <v>15799.717500000001</v>
      </c>
      <c r="AT107" s="11">
        <f t="shared" si="29"/>
        <v>0.33280831858841675</v>
      </c>
      <c r="AU107" s="5">
        <f t="shared" si="28"/>
        <v>332.80831858841674</v>
      </c>
    </row>
    <row r="108" spans="1:47" x14ac:dyDescent="0.3">
      <c r="A108" s="1" t="s">
        <v>182</v>
      </c>
      <c r="B108" s="1" t="s">
        <v>183</v>
      </c>
      <c r="C108" s="1" t="s">
        <v>184</v>
      </c>
      <c r="D108" s="1" t="s">
        <v>185</v>
      </c>
      <c r="E108" s="1" t="s">
        <v>92</v>
      </c>
      <c r="F108" s="1" t="s">
        <v>180</v>
      </c>
      <c r="G108" s="1" t="s">
        <v>55</v>
      </c>
      <c r="H108" s="1" t="s">
        <v>56</v>
      </c>
      <c r="I108" s="2">
        <v>479.97226823599999</v>
      </c>
      <c r="J108" s="2">
        <v>38.06</v>
      </c>
      <c r="K108" s="2">
        <f t="shared" si="22"/>
        <v>38.06</v>
      </c>
      <c r="L108" s="2">
        <f t="shared" si="23"/>
        <v>0</v>
      </c>
      <c r="P108" s="6">
        <v>11.22</v>
      </c>
      <c r="Q108" s="5">
        <v>31798.8825</v>
      </c>
      <c r="R108" s="7">
        <v>20.53</v>
      </c>
      <c r="S108" s="5">
        <v>27700.102500000001</v>
      </c>
      <c r="T108" s="8">
        <v>0.25</v>
      </c>
      <c r="U108" s="5">
        <v>101.19374999999999</v>
      </c>
      <c r="Z108" s="9">
        <v>1.85</v>
      </c>
      <c r="AA108" s="5">
        <v>299.5335</v>
      </c>
      <c r="AB108" s="10">
        <v>4.21</v>
      </c>
      <c r="AC108" s="5">
        <v>613.49172499999997</v>
      </c>
      <c r="AL108" s="5" t="str">
        <f t="shared" si="24"/>
        <v/>
      </c>
      <c r="AN108" s="5" t="str">
        <f t="shared" si="25"/>
        <v/>
      </c>
      <c r="AP108" s="5" t="str">
        <f t="shared" si="26"/>
        <v/>
      </c>
      <c r="AS108" s="5">
        <f t="shared" si="27"/>
        <v>60513.203974999997</v>
      </c>
      <c r="AT108" s="11">
        <f t="shared" si="29"/>
        <v>1.2746618834999832</v>
      </c>
      <c r="AU108" s="5">
        <f t="shared" si="28"/>
        <v>1274.6618834999833</v>
      </c>
    </row>
    <row r="109" spans="1:47" x14ac:dyDescent="0.3">
      <c r="A109" s="1" t="s">
        <v>182</v>
      </c>
      <c r="B109" s="1" t="s">
        <v>183</v>
      </c>
      <c r="C109" s="1" t="s">
        <v>184</v>
      </c>
      <c r="D109" s="1" t="s">
        <v>185</v>
      </c>
      <c r="E109" s="1" t="s">
        <v>94</v>
      </c>
      <c r="F109" s="1" t="s">
        <v>180</v>
      </c>
      <c r="G109" s="1" t="s">
        <v>55</v>
      </c>
      <c r="H109" s="1" t="s">
        <v>56</v>
      </c>
      <c r="I109" s="2">
        <v>479.97226823599999</v>
      </c>
      <c r="J109" s="2">
        <v>40.25</v>
      </c>
      <c r="K109" s="2">
        <f t="shared" si="22"/>
        <v>21.7</v>
      </c>
      <c r="L109" s="2">
        <f t="shared" si="23"/>
        <v>0</v>
      </c>
      <c r="R109" s="7">
        <v>16.52</v>
      </c>
      <c r="S109" s="5">
        <v>22289.61</v>
      </c>
      <c r="T109" s="8">
        <v>5.18</v>
      </c>
      <c r="U109" s="5">
        <v>2096.7345</v>
      </c>
      <c r="AL109" s="5" t="str">
        <f t="shared" si="24"/>
        <v/>
      </c>
      <c r="AN109" s="5" t="str">
        <f t="shared" si="25"/>
        <v/>
      </c>
      <c r="AP109" s="5" t="str">
        <f t="shared" si="26"/>
        <v/>
      </c>
      <c r="AS109" s="5">
        <f t="shared" si="27"/>
        <v>24386.344499999999</v>
      </c>
      <c r="AT109" s="11">
        <f t="shared" si="29"/>
        <v>0.51367869770854346</v>
      </c>
      <c r="AU109" s="5">
        <f t="shared" si="28"/>
        <v>513.67869770854338</v>
      </c>
    </row>
    <row r="110" spans="1:47" x14ac:dyDescent="0.3">
      <c r="A110" s="1" t="s">
        <v>182</v>
      </c>
      <c r="B110" s="1" t="s">
        <v>183</v>
      </c>
      <c r="C110" s="1" t="s">
        <v>184</v>
      </c>
      <c r="D110" s="1" t="s">
        <v>185</v>
      </c>
      <c r="E110" s="1" t="s">
        <v>95</v>
      </c>
      <c r="F110" s="1" t="s">
        <v>180</v>
      </c>
      <c r="G110" s="1" t="s">
        <v>55</v>
      </c>
      <c r="H110" s="1" t="s">
        <v>56</v>
      </c>
      <c r="I110" s="2">
        <v>479.97226823599999</v>
      </c>
      <c r="J110" s="2">
        <v>40.03</v>
      </c>
      <c r="K110" s="2">
        <f t="shared" si="22"/>
        <v>29.34</v>
      </c>
      <c r="L110" s="2">
        <f t="shared" si="23"/>
        <v>0</v>
      </c>
      <c r="P110" s="6">
        <v>7.45</v>
      </c>
      <c r="Q110" s="5">
        <v>21114.231250000001</v>
      </c>
      <c r="R110" s="7">
        <v>21.89</v>
      </c>
      <c r="S110" s="5">
        <v>29535.0825</v>
      </c>
      <c r="AL110" s="5" t="str">
        <f t="shared" si="24"/>
        <v/>
      </c>
      <c r="AN110" s="5" t="str">
        <f t="shared" si="25"/>
        <v/>
      </c>
      <c r="AP110" s="5" t="str">
        <f t="shared" si="26"/>
        <v/>
      </c>
      <c r="AS110" s="5">
        <f t="shared" si="27"/>
        <v>50649.313750000001</v>
      </c>
      <c r="AT110" s="11">
        <f t="shared" si="29"/>
        <v>1.0668869836941501</v>
      </c>
      <c r="AU110" s="5">
        <f t="shared" si="28"/>
        <v>1066.8869836941501</v>
      </c>
    </row>
    <row r="111" spans="1:47" x14ac:dyDescent="0.3">
      <c r="A111" s="1" t="s">
        <v>186</v>
      </c>
      <c r="B111" s="1" t="s">
        <v>187</v>
      </c>
      <c r="C111" s="1" t="s">
        <v>188</v>
      </c>
      <c r="D111" s="1" t="s">
        <v>189</v>
      </c>
      <c r="E111" s="1" t="s">
        <v>126</v>
      </c>
      <c r="F111" s="1" t="s">
        <v>190</v>
      </c>
      <c r="G111" s="1" t="s">
        <v>55</v>
      </c>
      <c r="H111" s="1" t="s">
        <v>56</v>
      </c>
      <c r="I111" s="2">
        <v>162.844334479</v>
      </c>
      <c r="J111" s="2">
        <v>38.78</v>
      </c>
      <c r="K111" s="2">
        <f t="shared" si="22"/>
        <v>1.0900000000000001</v>
      </c>
      <c r="L111" s="2">
        <f t="shared" si="23"/>
        <v>0</v>
      </c>
      <c r="R111" s="7">
        <v>1.0900000000000001</v>
      </c>
      <c r="S111" s="5">
        <v>1470.6824999999999</v>
      </c>
      <c r="AL111" s="5" t="str">
        <f t="shared" si="24"/>
        <v/>
      </c>
      <c r="AN111" s="5" t="str">
        <f t="shared" si="25"/>
        <v/>
      </c>
      <c r="AP111" s="5" t="str">
        <f t="shared" si="26"/>
        <v/>
      </c>
      <c r="AS111" s="5">
        <f t="shared" si="27"/>
        <v>1470.6824999999999</v>
      </c>
      <c r="AT111" s="11">
        <f t="shared" si="29"/>
        <v>3.0978741866897887E-2</v>
      </c>
      <c r="AU111" s="5">
        <f t="shared" si="28"/>
        <v>30.978741866897888</v>
      </c>
    </row>
    <row r="112" spans="1:47" x14ac:dyDescent="0.3">
      <c r="A112" s="1" t="s">
        <v>186</v>
      </c>
      <c r="B112" s="1" t="s">
        <v>187</v>
      </c>
      <c r="C112" s="1" t="s">
        <v>188</v>
      </c>
      <c r="D112" s="1" t="s">
        <v>189</v>
      </c>
      <c r="E112" s="1" t="s">
        <v>127</v>
      </c>
      <c r="F112" s="1" t="s">
        <v>190</v>
      </c>
      <c r="G112" s="1" t="s">
        <v>55</v>
      </c>
      <c r="H112" s="1" t="s">
        <v>56</v>
      </c>
      <c r="I112" s="2">
        <v>162.844334479</v>
      </c>
      <c r="J112" s="2">
        <v>37.380000000000003</v>
      </c>
      <c r="K112" s="2">
        <f t="shared" si="22"/>
        <v>12.79</v>
      </c>
      <c r="L112" s="2">
        <f t="shared" si="23"/>
        <v>0</v>
      </c>
      <c r="R112" s="7">
        <v>6.46</v>
      </c>
      <c r="S112" s="5">
        <v>8716.1550000000007</v>
      </c>
      <c r="T112" s="8">
        <v>6.33</v>
      </c>
      <c r="U112" s="5">
        <v>2562.2257500000001</v>
      </c>
      <c r="AL112" s="5" t="str">
        <f t="shared" si="24"/>
        <v/>
      </c>
      <c r="AN112" s="5" t="str">
        <f t="shared" si="25"/>
        <v/>
      </c>
      <c r="AP112" s="5" t="str">
        <f t="shared" si="26"/>
        <v/>
      </c>
      <c r="AS112" s="5">
        <f t="shared" si="27"/>
        <v>11278.38075</v>
      </c>
      <c r="AT112" s="11">
        <f t="shared" si="29"/>
        <v>0.23757000299577932</v>
      </c>
      <c r="AU112" s="5">
        <f t="shared" si="28"/>
        <v>237.57000299577933</v>
      </c>
    </row>
    <row r="113" spans="1:47" x14ac:dyDescent="0.3">
      <c r="A113" s="1" t="s">
        <v>186</v>
      </c>
      <c r="B113" s="1" t="s">
        <v>187</v>
      </c>
      <c r="C113" s="1" t="s">
        <v>188</v>
      </c>
      <c r="D113" s="1" t="s">
        <v>189</v>
      </c>
      <c r="E113" s="1" t="s">
        <v>90</v>
      </c>
      <c r="F113" s="1" t="s">
        <v>190</v>
      </c>
      <c r="G113" s="1" t="s">
        <v>55</v>
      </c>
      <c r="H113" s="1" t="s">
        <v>56</v>
      </c>
      <c r="I113" s="2">
        <v>162.844334479</v>
      </c>
      <c r="J113" s="2">
        <v>40.590000000000003</v>
      </c>
      <c r="K113" s="2">
        <f t="shared" si="22"/>
        <v>0.57999999999999996</v>
      </c>
      <c r="L113" s="2">
        <f t="shared" si="23"/>
        <v>0</v>
      </c>
      <c r="R113" s="7">
        <v>0.48</v>
      </c>
      <c r="S113" s="5">
        <v>647.64</v>
      </c>
      <c r="T113" s="8">
        <v>0.1</v>
      </c>
      <c r="U113" s="5">
        <v>40.477500000000013</v>
      </c>
      <c r="AL113" s="5" t="str">
        <f t="shared" si="24"/>
        <v/>
      </c>
      <c r="AN113" s="5" t="str">
        <f t="shared" si="25"/>
        <v/>
      </c>
      <c r="AP113" s="5" t="str">
        <f t="shared" si="26"/>
        <v/>
      </c>
      <c r="AS113" s="5">
        <f t="shared" si="27"/>
        <v>688.11749999999995</v>
      </c>
      <c r="AT113" s="11">
        <f t="shared" si="29"/>
        <v>1.4494640690016443E-2</v>
      </c>
      <c r="AU113" s="5">
        <f t="shared" si="28"/>
        <v>14.494640690016443</v>
      </c>
    </row>
    <row r="114" spans="1:47" x14ac:dyDescent="0.3">
      <c r="A114" s="1" t="s">
        <v>191</v>
      </c>
      <c r="B114" s="1" t="s">
        <v>187</v>
      </c>
      <c r="C114" s="1" t="s">
        <v>188</v>
      </c>
      <c r="D114" s="1" t="s">
        <v>189</v>
      </c>
      <c r="E114" s="1" t="s">
        <v>92</v>
      </c>
      <c r="F114" s="1" t="s">
        <v>190</v>
      </c>
      <c r="G114" s="1" t="s">
        <v>55</v>
      </c>
      <c r="H114" s="1" t="s">
        <v>56</v>
      </c>
      <c r="I114" s="2">
        <v>322.71933059700001</v>
      </c>
      <c r="J114" s="2">
        <v>38.56</v>
      </c>
      <c r="K114" s="2">
        <f t="shared" si="22"/>
        <v>16.239999999999998</v>
      </c>
      <c r="L114" s="2">
        <f t="shared" si="23"/>
        <v>0</v>
      </c>
      <c r="R114" s="7">
        <v>10.19</v>
      </c>
      <c r="S114" s="5">
        <v>13748.8575</v>
      </c>
      <c r="T114" s="8">
        <v>1.48</v>
      </c>
      <c r="U114" s="5">
        <v>599.06700000000001</v>
      </c>
      <c r="Z114" s="9">
        <v>2.69</v>
      </c>
      <c r="AA114" s="5">
        <v>435.53789999999998</v>
      </c>
      <c r="AB114" s="10">
        <v>1.88</v>
      </c>
      <c r="AC114" s="5">
        <v>273.95830000000001</v>
      </c>
      <c r="AL114" s="5" t="str">
        <f t="shared" si="24"/>
        <v/>
      </c>
      <c r="AN114" s="5" t="str">
        <f t="shared" si="25"/>
        <v/>
      </c>
      <c r="AP114" s="5" t="str">
        <f t="shared" si="26"/>
        <v/>
      </c>
      <c r="AS114" s="5">
        <f t="shared" si="27"/>
        <v>15057.420700000001</v>
      </c>
      <c r="AT114" s="11">
        <f t="shared" si="29"/>
        <v>0.31717243459861999</v>
      </c>
      <c r="AU114" s="5">
        <f t="shared" si="28"/>
        <v>317.17243459861999</v>
      </c>
    </row>
    <row r="115" spans="1:47" x14ac:dyDescent="0.3">
      <c r="A115" s="1" t="s">
        <v>191</v>
      </c>
      <c r="B115" s="1" t="s">
        <v>187</v>
      </c>
      <c r="C115" s="1" t="s">
        <v>188</v>
      </c>
      <c r="D115" s="1" t="s">
        <v>189</v>
      </c>
      <c r="E115" s="1" t="s">
        <v>93</v>
      </c>
      <c r="F115" s="1" t="s">
        <v>190</v>
      </c>
      <c r="G115" s="1" t="s">
        <v>55</v>
      </c>
      <c r="H115" s="1" t="s">
        <v>56</v>
      </c>
      <c r="I115" s="2">
        <v>322.71933059700001</v>
      </c>
      <c r="J115" s="2">
        <v>38.700000000000003</v>
      </c>
      <c r="K115" s="2">
        <f t="shared" si="22"/>
        <v>34.25</v>
      </c>
      <c r="L115" s="2">
        <f t="shared" si="23"/>
        <v>0</v>
      </c>
      <c r="R115" s="7">
        <v>34.19</v>
      </c>
      <c r="S115" s="5">
        <v>46130.857499999998</v>
      </c>
      <c r="T115" s="8">
        <v>0.06</v>
      </c>
      <c r="U115" s="5">
        <v>24.2865</v>
      </c>
      <c r="AL115" s="5" t="str">
        <f t="shared" si="24"/>
        <v/>
      </c>
      <c r="AN115" s="5" t="str">
        <f t="shared" si="25"/>
        <v/>
      </c>
      <c r="AP115" s="5" t="str">
        <f t="shared" si="26"/>
        <v/>
      </c>
      <c r="AS115" s="5">
        <f t="shared" si="27"/>
        <v>46155.144</v>
      </c>
      <c r="AT115" s="11">
        <f t="shared" si="29"/>
        <v>0.97222091906682839</v>
      </c>
      <c r="AU115" s="5">
        <f t="shared" si="28"/>
        <v>972.2209190668284</v>
      </c>
    </row>
    <row r="116" spans="1:47" x14ac:dyDescent="0.3">
      <c r="A116" s="1" t="s">
        <v>191</v>
      </c>
      <c r="B116" s="1" t="s">
        <v>187</v>
      </c>
      <c r="C116" s="1" t="s">
        <v>188</v>
      </c>
      <c r="D116" s="1" t="s">
        <v>189</v>
      </c>
      <c r="E116" s="1" t="s">
        <v>94</v>
      </c>
      <c r="F116" s="1" t="s">
        <v>190</v>
      </c>
      <c r="G116" s="1" t="s">
        <v>55</v>
      </c>
      <c r="H116" s="1" t="s">
        <v>56</v>
      </c>
      <c r="I116" s="2">
        <v>322.71933059700001</v>
      </c>
      <c r="J116" s="2">
        <v>40.520000000000003</v>
      </c>
      <c r="K116" s="2">
        <f t="shared" si="22"/>
        <v>5.24</v>
      </c>
      <c r="L116" s="2">
        <f t="shared" si="23"/>
        <v>0</v>
      </c>
      <c r="R116" s="7">
        <v>5.16</v>
      </c>
      <c r="S116" s="5">
        <v>6962.13</v>
      </c>
      <c r="T116" s="8">
        <v>0.08</v>
      </c>
      <c r="U116" s="5">
        <v>32.382000000000012</v>
      </c>
      <c r="AL116" s="5" t="str">
        <f t="shared" si="24"/>
        <v/>
      </c>
      <c r="AN116" s="5" t="str">
        <f t="shared" si="25"/>
        <v/>
      </c>
      <c r="AP116" s="5" t="str">
        <f t="shared" si="26"/>
        <v/>
      </c>
      <c r="AS116" s="5">
        <f t="shared" si="27"/>
        <v>6994.5119999999997</v>
      </c>
      <c r="AT116" s="11">
        <f t="shared" si="29"/>
        <v>0.14733375948440244</v>
      </c>
      <c r="AU116" s="5">
        <f t="shared" si="28"/>
        <v>147.33375948440244</v>
      </c>
    </row>
    <row r="117" spans="1:47" x14ac:dyDescent="0.3">
      <c r="A117" s="1" t="s">
        <v>191</v>
      </c>
      <c r="B117" s="1" t="s">
        <v>187</v>
      </c>
      <c r="C117" s="1" t="s">
        <v>188</v>
      </c>
      <c r="D117" s="1" t="s">
        <v>189</v>
      </c>
      <c r="E117" s="1" t="s">
        <v>95</v>
      </c>
      <c r="F117" s="1" t="s">
        <v>190</v>
      </c>
      <c r="G117" s="1" t="s">
        <v>55</v>
      </c>
      <c r="H117" s="1" t="s">
        <v>56</v>
      </c>
      <c r="I117" s="2">
        <v>322.71933059700001</v>
      </c>
      <c r="J117" s="2">
        <v>40.36</v>
      </c>
      <c r="K117" s="2">
        <f t="shared" si="22"/>
        <v>8.59</v>
      </c>
      <c r="L117" s="2">
        <f t="shared" si="23"/>
        <v>0</v>
      </c>
      <c r="R117" s="7">
        <v>4.66</v>
      </c>
      <c r="S117" s="5">
        <v>6287.5050000000001</v>
      </c>
      <c r="T117" s="8">
        <v>3.93</v>
      </c>
      <c r="U117" s="5">
        <v>1590.76575</v>
      </c>
      <c r="AL117" s="5" t="str">
        <f t="shared" si="24"/>
        <v/>
      </c>
      <c r="AN117" s="5" t="str">
        <f t="shared" si="25"/>
        <v/>
      </c>
      <c r="AP117" s="5" t="str">
        <f t="shared" si="26"/>
        <v/>
      </c>
      <c r="AS117" s="5">
        <f t="shared" si="27"/>
        <v>7878.2707499999997</v>
      </c>
      <c r="AT117" s="11">
        <f t="shared" si="29"/>
        <v>0.16594942546863925</v>
      </c>
      <c r="AU117" s="5">
        <f t="shared" si="28"/>
        <v>165.94942546863925</v>
      </c>
    </row>
    <row r="118" spans="1:47" x14ac:dyDescent="0.3">
      <c r="A118" s="1" t="s">
        <v>192</v>
      </c>
      <c r="B118" s="1" t="s">
        <v>193</v>
      </c>
      <c r="C118" s="1" t="s">
        <v>194</v>
      </c>
      <c r="D118" s="1" t="s">
        <v>76</v>
      </c>
      <c r="E118" s="1" t="s">
        <v>92</v>
      </c>
      <c r="F118" s="1" t="s">
        <v>195</v>
      </c>
      <c r="G118" s="1" t="s">
        <v>55</v>
      </c>
      <c r="H118" s="1" t="s">
        <v>56</v>
      </c>
      <c r="I118" s="2">
        <v>165.16991897299999</v>
      </c>
      <c r="J118" s="2">
        <v>38.049999999999997</v>
      </c>
      <c r="K118" s="2">
        <f t="shared" si="22"/>
        <v>4.3100000000000005</v>
      </c>
      <c r="L118" s="2">
        <f t="shared" si="23"/>
        <v>0</v>
      </c>
      <c r="R118" s="7">
        <v>3.29</v>
      </c>
      <c r="S118" s="5">
        <v>4439.0325000000003</v>
      </c>
      <c r="T118" s="8">
        <v>1.02</v>
      </c>
      <c r="U118" s="5">
        <v>412.87049999999999</v>
      </c>
      <c r="AL118" s="5" t="str">
        <f t="shared" si="24"/>
        <v/>
      </c>
      <c r="AN118" s="5" t="str">
        <f t="shared" si="25"/>
        <v/>
      </c>
      <c r="AP118" s="5" t="str">
        <f t="shared" si="26"/>
        <v/>
      </c>
      <c r="AS118" s="5">
        <f t="shared" si="27"/>
        <v>4851.9030000000002</v>
      </c>
      <c r="AT118" s="11">
        <f t="shared" si="29"/>
        <v>0.10220142729666497</v>
      </c>
      <c r="AU118" s="5">
        <f t="shared" si="28"/>
        <v>102.20142729666496</v>
      </c>
    </row>
    <row r="119" spans="1:47" x14ac:dyDescent="0.3">
      <c r="B119" s="29" t="s">
        <v>203</v>
      </c>
      <c r="K119" s="2">
        <f t="shared" si="22"/>
        <v>0</v>
      </c>
      <c r="L119" s="2">
        <f t="shared" si="23"/>
        <v>0</v>
      </c>
      <c r="AS119" s="5">
        <f t="shared" ref="AS119:AS120" si="30">SUM(O119,Q119,S119,U119,W119,Y119,AA119,AC119,AF119,AH119,AJ119)</f>
        <v>0</v>
      </c>
      <c r="AT119" s="11">
        <f t="shared" si="29"/>
        <v>0</v>
      </c>
      <c r="AU119" s="5">
        <f t="shared" ref="AU119:AU120" si="31">(AT119/100)*$AU$1</f>
        <v>0</v>
      </c>
    </row>
    <row r="120" spans="1:47" x14ac:dyDescent="0.3">
      <c r="B120" s="1" t="s">
        <v>200</v>
      </c>
      <c r="C120" s="1" t="s">
        <v>202</v>
      </c>
      <c r="D120" s="1" t="s">
        <v>52</v>
      </c>
      <c r="J120" s="2">
        <v>17.88</v>
      </c>
      <c r="K120" s="2">
        <v>15.96</v>
      </c>
      <c r="L120" s="2">
        <v>0</v>
      </c>
      <c r="AG120" s="9">
        <v>15.96</v>
      </c>
      <c r="AH120" s="5">
        <v>36186.11</v>
      </c>
      <c r="AS120" s="5">
        <f t="shared" si="30"/>
        <v>36186.11</v>
      </c>
      <c r="AT120" s="11">
        <f t="shared" si="29"/>
        <v>0.76223125035972927</v>
      </c>
      <c r="AU120" s="5">
        <f t="shared" si="31"/>
        <v>762.23125035972919</v>
      </c>
    </row>
    <row r="121" spans="1:47" x14ac:dyDescent="0.3">
      <c r="B121" s="1" t="s">
        <v>199</v>
      </c>
      <c r="C121" s="1" t="s">
        <v>202</v>
      </c>
      <c r="D121" s="1" t="s">
        <v>52</v>
      </c>
      <c r="J121" s="2">
        <v>35.9</v>
      </c>
      <c r="K121" s="2">
        <v>26.57</v>
      </c>
      <c r="L121" s="2">
        <v>0</v>
      </c>
      <c r="AG121" s="9">
        <v>26.57</v>
      </c>
      <c r="AH121" s="5">
        <v>60242.16</v>
      </c>
      <c r="AS121" s="5">
        <f t="shared" ref="AS121" si="32">SUM(O121,Q121,S121,U121,W121,Y121,AA121,AC121,AF121,AH121,AJ121)</f>
        <v>60242.16</v>
      </c>
      <c r="AT121" s="11">
        <f t="shared" si="29"/>
        <v>1.2689525605590339</v>
      </c>
      <c r="AU121" s="5">
        <f t="shared" ref="AU121" si="33">(AT121/100)*$AU$1</f>
        <v>1268.9525605590341</v>
      </c>
    </row>
    <row r="122" spans="1:47" x14ac:dyDescent="0.3">
      <c r="B122" s="29" t="s">
        <v>204</v>
      </c>
      <c r="K122" s="2">
        <f t="shared" ref="K122:K125" si="34">SUM(N122,P122,R122,T122,V122,X122,Z122,AB122,AE122,AG122,AI122)</f>
        <v>0</v>
      </c>
      <c r="L122" s="2">
        <f t="shared" ref="L122:L125" si="35">SUM(M122,AD122,AK122,AM122,AO122,AQ122,AR122)</f>
        <v>0</v>
      </c>
      <c r="AS122" s="5">
        <f t="shared" ref="AS122:AS123" si="36">SUM(O122,Q122,S122,U122,W122,Y122,AA122,AC122,AF122,AH122,AJ122)</f>
        <v>0</v>
      </c>
      <c r="AT122" s="11">
        <f t="shared" si="29"/>
        <v>0</v>
      </c>
      <c r="AU122" s="5">
        <f t="shared" ref="AU122:AU123" si="37">(AT122/100)*$AU$1</f>
        <v>0</v>
      </c>
    </row>
    <row r="123" spans="1:47" x14ac:dyDescent="0.3">
      <c r="B123" s="1" t="s">
        <v>198</v>
      </c>
      <c r="C123" s="1" t="s">
        <v>205</v>
      </c>
      <c r="D123" s="1" t="s">
        <v>86</v>
      </c>
      <c r="J123" s="2">
        <v>25.68</v>
      </c>
      <c r="K123" s="2">
        <v>21.16</v>
      </c>
      <c r="L123" s="2">
        <v>0</v>
      </c>
      <c r="AG123" s="9">
        <v>21.16</v>
      </c>
      <c r="AH123" s="5">
        <v>44121.66</v>
      </c>
      <c r="AS123" s="5">
        <f t="shared" si="36"/>
        <v>44121.66</v>
      </c>
      <c r="AT123" s="11">
        <f t="shared" si="29"/>
        <v>0.92938721707712857</v>
      </c>
      <c r="AU123" s="5">
        <f t="shared" si="37"/>
        <v>929.38721707712864</v>
      </c>
    </row>
    <row r="124" spans="1:47" x14ac:dyDescent="0.3">
      <c r="B124" s="1" t="s">
        <v>197</v>
      </c>
      <c r="C124" s="1" t="s">
        <v>205</v>
      </c>
      <c r="D124" s="1" t="s">
        <v>86</v>
      </c>
      <c r="J124" s="2">
        <v>6</v>
      </c>
      <c r="K124" s="2">
        <v>5.03</v>
      </c>
      <c r="L124" s="2">
        <v>0</v>
      </c>
      <c r="AG124" s="9">
        <v>5.03</v>
      </c>
      <c r="AH124" s="5">
        <v>11404.52</v>
      </c>
      <c r="AS124" s="5">
        <f t="shared" ref="AS124" si="38">SUM(O124,Q124,S124,U124,W124,Y124,AA124,AC124,AF124,AH124,AJ124)</f>
        <v>11404.52</v>
      </c>
      <c r="AT124" s="11">
        <f t="shared" si="29"/>
        <v>0.24022702466091378</v>
      </c>
      <c r="AU124" s="5">
        <f t="shared" ref="AU124" si="39">(AT124/100)*$AU$1</f>
        <v>240.22702466091377</v>
      </c>
    </row>
    <row r="125" spans="1:47" ht="15" thickBot="1" x14ac:dyDescent="0.35">
      <c r="B125" s="1" t="s">
        <v>196</v>
      </c>
      <c r="C125" s="1" t="s">
        <v>205</v>
      </c>
      <c r="D125" s="1" t="s">
        <v>86</v>
      </c>
      <c r="J125" s="2">
        <v>0.97</v>
      </c>
      <c r="K125" s="2">
        <f t="shared" si="34"/>
        <v>0.15</v>
      </c>
      <c r="L125" s="2">
        <f t="shared" si="35"/>
        <v>0</v>
      </c>
      <c r="AG125" s="9">
        <v>0.15</v>
      </c>
      <c r="AH125" s="5">
        <v>242.92500000000001</v>
      </c>
      <c r="AL125" s="5" t="str">
        <f t="shared" si="24"/>
        <v/>
      </c>
      <c r="AN125" s="5" t="str">
        <f t="shared" si="25"/>
        <v/>
      </c>
      <c r="AP125" s="5" t="str">
        <f t="shared" si="26"/>
        <v/>
      </c>
      <c r="AS125" s="5">
        <f t="shared" si="27"/>
        <v>242.92500000000001</v>
      </c>
      <c r="AT125" s="11">
        <f t="shared" si="29"/>
        <v>5.1170193893081417E-3</v>
      </c>
      <c r="AU125" s="5">
        <f t="shared" si="28"/>
        <v>5.1170193893081422</v>
      </c>
    </row>
    <row r="126" spans="1:47" ht="15" thickTop="1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>
        <f t="shared" ref="K126:AU126" si="40">SUM(K3:K125)</f>
        <v>2845.3400000000006</v>
      </c>
      <c r="L126" s="20">
        <f t="shared" si="40"/>
        <v>65.86</v>
      </c>
      <c r="M126" s="21">
        <f t="shared" si="40"/>
        <v>35.93</v>
      </c>
      <c r="N126" s="22">
        <f t="shared" si="40"/>
        <v>136.5</v>
      </c>
      <c r="O126" s="23">
        <f t="shared" si="40"/>
        <v>395605.58249999996</v>
      </c>
      <c r="P126" s="24">
        <f t="shared" si="40"/>
        <v>802.24</v>
      </c>
      <c r="Q126" s="23">
        <f t="shared" si="40"/>
        <v>2184972.7174999998</v>
      </c>
      <c r="R126" s="25">
        <f t="shared" si="40"/>
        <v>1459.3900000000006</v>
      </c>
      <c r="S126" s="23">
        <f t="shared" si="40"/>
        <v>1877001.4275000002</v>
      </c>
      <c r="T126" s="26">
        <f t="shared" si="40"/>
        <v>333.63</v>
      </c>
      <c r="U126" s="23">
        <f t="shared" si="40"/>
        <v>130715.14725000005</v>
      </c>
      <c r="V126" s="20">
        <f t="shared" si="40"/>
        <v>0</v>
      </c>
      <c r="W126" s="23">
        <f t="shared" si="40"/>
        <v>0</v>
      </c>
      <c r="X126" s="20">
        <f t="shared" si="40"/>
        <v>0</v>
      </c>
      <c r="Y126" s="23">
        <f t="shared" si="40"/>
        <v>0</v>
      </c>
      <c r="Z126" s="27">
        <f t="shared" si="40"/>
        <v>23.790000000000003</v>
      </c>
      <c r="AA126" s="23">
        <f t="shared" si="40"/>
        <v>3851.8388999999993</v>
      </c>
      <c r="AB126" s="28">
        <f t="shared" si="40"/>
        <v>20.919999999999998</v>
      </c>
      <c r="AC126" s="23">
        <f t="shared" si="40"/>
        <v>3048.5146999999997</v>
      </c>
      <c r="AD126" s="20">
        <f t="shared" si="40"/>
        <v>0</v>
      </c>
      <c r="AE126" s="20">
        <f t="shared" si="40"/>
        <v>0</v>
      </c>
      <c r="AF126" s="23">
        <f t="shared" si="40"/>
        <v>0</v>
      </c>
      <c r="AG126" s="27">
        <f t="shared" si="40"/>
        <v>68.87</v>
      </c>
      <c r="AH126" s="23">
        <f t="shared" si="40"/>
        <v>152197.37499999997</v>
      </c>
      <c r="AI126" s="20">
        <f t="shared" si="40"/>
        <v>0</v>
      </c>
      <c r="AJ126" s="23">
        <f t="shared" si="40"/>
        <v>0</v>
      </c>
      <c r="AK126" s="21">
        <f t="shared" si="40"/>
        <v>0.1</v>
      </c>
      <c r="AL126" s="23">
        <f t="shared" si="40"/>
        <v>424.86000000000007</v>
      </c>
      <c r="AM126" s="21">
        <f t="shared" si="40"/>
        <v>11.840000000000002</v>
      </c>
      <c r="AN126" s="23">
        <f t="shared" si="40"/>
        <v>83839.039999999979</v>
      </c>
      <c r="AO126" s="20">
        <f t="shared" si="40"/>
        <v>0</v>
      </c>
      <c r="AP126" s="23">
        <f t="shared" si="40"/>
        <v>0</v>
      </c>
      <c r="AQ126" s="20">
        <f t="shared" si="40"/>
        <v>17.990000000000002</v>
      </c>
      <c r="AR126" s="20">
        <f t="shared" si="40"/>
        <v>0</v>
      </c>
      <c r="AS126" s="23">
        <f t="shared" si="40"/>
        <v>4747392.6033499995</v>
      </c>
      <c r="AT126" s="20">
        <f t="shared" si="40"/>
        <v>100.00000000000003</v>
      </c>
      <c r="AU126" s="23">
        <f t="shared" si="40"/>
        <v>100000.00000000001</v>
      </c>
    </row>
    <row r="129" spans="2:3" x14ac:dyDescent="0.3">
      <c r="B129" s="29" t="s">
        <v>201</v>
      </c>
      <c r="C129" s="1">
        <f>SUM(K126,L126)</f>
        <v>2911.2000000000007</v>
      </c>
    </row>
  </sheetData>
  <conditionalFormatting sqref="I122:I125">
    <cfRule type="notContainsText" dxfId="0" priority="11" operator="notContains" text="#########">
      <formula>ISERROR(SEARCH("#########",I122))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77AFC-A6F8-426D-A8F0-A48C72E71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694073-EDD3-4920-987F-6091E2591C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2023-09-20T16:53:52Z</dcterms:created>
  <dcterms:modified xsi:type="dcterms:W3CDTF">2023-12-12T02:26:34Z</dcterms:modified>
</cp:coreProperties>
</file>