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Jackson County/Group 3/JD 60/"/>
    </mc:Choice>
  </mc:AlternateContent>
  <xr:revisionPtr revIDLastSave="4" documentId="13_ncr:1_{30540391-9092-4F15-A9DE-326972E419FE}" xr6:coauthVersionLast="47" xr6:coauthVersionMax="47" xr10:uidLastSave="{ACD088F0-2F75-4B72-9F19-7ABA30912C36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AS168" i="1" l="1"/>
  <c r="AS195" i="1" l="1"/>
  <c r="AS194" i="1"/>
  <c r="AS193" i="1"/>
  <c r="AS192" i="1"/>
  <c r="AS190" i="1"/>
  <c r="AS191" i="1"/>
  <c r="AS189" i="1"/>
  <c r="AS188" i="1"/>
  <c r="AS186" i="1"/>
  <c r="AS187" i="1"/>
  <c r="AS184" i="1"/>
  <c r="AS185" i="1"/>
  <c r="AR196" i="1" l="1"/>
  <c r="AQ196" i="1"/>
  <c r="AO196" i="1"/>
  <c r="AM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AS183" i="1"/>
  <c r="AP183" i="1"/>
  <c r="AN183" i="1"/>
  <c r="AL183" i="1"/>
  <c r="AS182" i="1"/>
  <c r="AP182" i="1"/>
  <c r="AN182" i="1"/>
  <c r="AL182" i="1"/>
  <c r="AS181" i="1"/>
  <c r="AP181" i="1"/>
  <c r="AN181" i="1"/>
  <c r="AL181" i="1"/>
  <c r="AS180" i="1"/>
  <c r="AP180" i="1"/>
  <c r="AN180" i="1"/>
  <c r="AL180" i="1"/>
  <c r="AS179" i="1"/>
  <c r="AP179" i="1"/>
  <c r="AN179" i="1"/>
  <c r="AL179" i="1"/>
  <c r="AS178" i="1"/>
  <c r="AP178" i="1"/>
  <c r="AN178" i="1"/>
  <c r="AL178" i="1"/>
  <c r="AS177" i="1"/>
  <c r="AP177" i="1"/>
  <c r="AN177" i="1"/>
  <c r="AL177" i="1"/>
  <c r="AS176" i="1"/>
  <c r="AP176" i="1"/>
  <c r="AN176" i="1"/>
  <c r="AL176" i="1"/>
  <c r="AS175" i="1"/>
  <c r="AP175" i="1"/>
  <c r="AN175" i="1"/>
  <c r="AL175" i="1"/>
  <c r="AS174" i="1"/>
  <c r="AP174" i="1"/>
  <c r="AN174" i="1"/>
  <c r="AL174" i="1"/>
  <c r="AS173" i="1"/>
  <c r="AP173" i="1"/>
  <c r="AN173" i="1"/>
  <c r="AL173" i="1"/>
  <c r="AS172" i="1"/>
  <c r="AP172" i="1"/>
  <c r="AN172" i="1"/>
  <c r="AL172" i="1"/>
  <c r="AS171" i="1"/>
  <c r="AP171" i="1"/>
  <c r="AN171" i="1"/>
  <c r="AL171" i="1"/>
  <c r="AS170" i="1"/>
  <c r="AP170" i="1"/>
  <c r="AN170" i="1"/>
  <c r="AL170" i="1"/>
  <c r="AS167" i="1"/>
  <c r="AP167" i="1"/>
  <c r="AN167" i="1"/>
  <c r="AL167" i="1"/>
  <c r="AS166" i="1"/>
  <c r="AP166" i="1"/>
  <c r="AN166" i="1"/>
  <c r="AL166" i="1"/>
  <c r="AS165" i="1"/>
  <c r="AP165" i="1"/>
  <c r="AN165" i="1"/>
  <c r="AL165" i="1"/>
  <c r="AS164" i="1"/>
  <c r="AP164" i="1"/>
  <c r="AN164" i="1"/>
  <c r="AL164" i="1"/>
  <c r="AS163" i="1"/>
  <c r="AP163" i="1"/>
  <c r="AN163" i="1"/>
  <c r="AL163" i="1"/>
  <c r="AS162" i="1"/>
  <c r="AP162" i="1"/>
  <c r="AN162" i="1"/>
  <c r="AL162" i="1"/>
  <c r="AS161" i="1"/>
  <c r="AP161" i="1"/>
  <c r="AN161" i="1"/>
  <c r="AL161" i="1"/>
  <c r="AS160" i="1"/>
  <c r="AP160" i="1"/>
  <c r="AN160" i="1"/>
  <c r="AL160" i="1"/>
  <c r="AS159" i="1"/>
  <c r="AP159" i="1"/>
  <c r="AN159" i="1"/>
  <c r="AL159" i="1"/>
  <c r="AS158" i="1"/>
  <c r="AP158" i="1"/>
  <c r="AN158" i="1"/>
  <c r="AL158" i="1"/>
  <c r="AS157" i="1"/>
  <c r="AP157" i="1"/>
  <c r="AN157" i="1"/>
  <c r="AL157" i="1"/>
  <c r="AS156" i="1"/>
  <c r="AP156" i="1"/>
  <c r="AN156" i="1"/>
  <c r="AL156" i="1"/>
  <c r="AS155" i="1"/>
  <c r="AP155" i="1"/>
  <c r="AN155" i="1"/>
  <c r="AL155" i="1"/>
  <c r="AS154" i="1"/>
  <c r="AP154" i="1"/>
  <c r="AN154" i="1"/>
  <c r="AL154" i="1"/>
  <c r="AS153" i="1"/>
  <c r="AP153" i="1"/>
  <c r="AN153" i="1"/>
  <c r="AL153" i="1"/>
  <c r="AS152" i="1"/>
  <c r="AP152" i="1"/>
  <c r="AN152" i="1"/>
  <c r="AL152" i="1"/>
  <c r="AS151" i="1"/>
  <c r="AP151" i="1"/>
  <c r="AN151" i="1"/>
  <c r="AL151" i="1"/>
  <c r="AS150" i="1"/>
  <c r="AP150" i="1"/>
  <c r="AN150" i="1"/>
  <c r="AL150" i="1"/>
  <c r="AS149" i="1"/>
  <c r="AP149" i="1"/>
  <c r="AN149" i="1"/>
  <c r="AL149" i="1"/>
  <c r="AS148" i="1"/>
  <c r="AP148" i="1"/>
  <c r="AN148" i="1"/>
  <c r="AL148" i="1"/>
  <c r="AS147" i="1"/>
  <c r="AP147" i="1"/>
  <c r="AN147" i="1"/>
  <c r="AL147" i="1"/>
  <c r="AS146" i="1"/>
  <c r="AP146" i="1"/>
  <c r="AN146" i="1"/>
  <c r="AL146" i="1"/>
  <c r="AS145" i="1"/>
  <c r="AP145" i="1"/>
  <c r="AN145" i="1"/>
  <c r="AL145" i="1"/>
  <c r="AS144" i="1"/>
  <c r="AP144" i="1"/>
  <c r="AN144" i="1"/>
  <c r="AL144" i="1"/>
  <c r="AS143" i="1"/>
  <c r="AP143" i="1"/>
  <c r="AN143" i="1"/>
  <c r="AL143" i="1"/>
  <c r="AS142" i="1"/>
  <c r="AP142" i="1"/>
  <c r="AN142" i="1"/>
  <c r="AL142" i="1"/>
  <c r="AS141" i="1"/>
  <c r="AP141" i="1"/>
  <c r="AN141" i="1"/>
  <c r="AL141" i="1"/>
  <c r="AS140" i="1"/>
  <c r="AP140" i="1"/>
  <c r="AN140" i="1"/>
  <c r="AL140" i="1"/>
  <c r="AS139" i="1"/>
  <c r="AP139" i="1"/>
  <c r="AN139" i="1"/>
  <c r="AL139" i="1"/>
  <c r="AS138" i="1"/>
  <c r="AP138" i="1"/>
  <c r="AN138" i="1"/>
  <c r="AL138" i="1"/>
  <c r="AS137" i="1"/>
  <c r="AP137" i="1"/>
  <c r="AN137" i="1"/>
  <c r="AL137" i="1"/>
  <c r="AS136" i="1"/>
  <c r="AP136" i="1"/>
  <c r="AN136" i="1"/>
  <c r="AL136" i="1"/>
  <c r="AS135" i="1"/>
  <c r="AP135" i="1"/>
  <c r="AN135" i="1"/>
  <c r="AL135" i="1"/>
  <c r="AS134" i="1"/>
  <c r="AP134" i="1"/>
  <c r="AN134" i="1"/>
  <c r="AL134" i="1"/>
  <c r="AS133" i="1"/>
  <c r="AP133" i="1"/>
  <c r="AN133" i="1"/>
  <c r="AL133" i="1"/>
  <c r="AS132" i="1"/>
  <c r="AP132" i="1"/>
  <c r="AN132" i="1"/>
  <c r="AL132" i="1"/>
  <c r="AS131" i="1"/>
  <c r="AP131" i="1"/>
  <c r="AN131" i="1"/>
  <c r="AL131" i="1"/>
  <c r="AS130" i="1"/>
  <c r="AP130" i="1"/>
  <c r="AN130" i="1"/>
  <c r="AL130" i="1"/>
  <c r="AS129" i="1"/>
  <c r="AP129" i="1"/>
  <c r="AN129" i="1"/>
  <c r="AL129" i="1"/>
  <c r="AS128" i="1"/>
  <c r="AP128" i="1"/>
  <c r="AN128" i="1"/>
  <c r="AL128" i="1"/>
  <c r="AS127" i="1"/>
  <c r="AP127" i="1"/>
  <c r="AN127" i="1"/>
  <c r="AL127" i="1"/>
  <c r="AS126" i="1"/>
  <c r="AP126" i="1"/>
  <c r="AN126" i="1"/>
  <c r="AL126" i="1"/>
  <c r="AS125" i="1"/>
  <c r="AP125" i="1"/>
  <c r="AN125" i="1"/>
  <c r="AL125" i="1"/>
  <c r="AS124" i="1"/>
  <c r="AP124" i="1"/>
  <c r="AN124" i="1"/>
  <c r="AL124" i="1"/>
  <c r="AS123" i="1"/>
  <c r="AP123" i="1"/>
  <c r="AN123" i="1"/>
  <c r="AL123" i="1"/>
  <c r="AS122" i="1"/>
  <c r="AP122" i="1"/>
  <c r="AN122" i="1"/>
  <c r="AL122" i="1"/>
  <c r="AS121" i="1"/>
  <c r="AP121" i="1"/>
  <c r="AN121" i="1"/>
  <c r="AL121" i="1"/>
  <c r="AS120" i="1"/>
  <c r="AP120" i="1"/>
  <c r="AN120" i="1"/>
  <c r="AL120" i="1"/>
  <c r="AS119" i="1"/>
  <c r="AP119" i="1"/>
  <c r="AN119" i="1"/>
  <c r="AL119" i="1"/>
  <c r="AS118" i="1"/>
  <c r="AP118" i="1"/>
  <c r="AN118" i="1"/>
  <c r="AL118" i="1"/>
  <c r="AS117" i="1"/>
  <c r="AP117" i="1"/>
  <c r="AN117" i="1"/>
  <c r="AL117" i="1"/>
  <c r="AS116" i="1"/>
  <c r="AP116" i="1"/>
  <c r="AN116" i="1"/>
  <c r="AL116" i="1"/>
  <c r="AS115" i="1"/>
  <c r="AP115" i="1"/>
  <c r="AN115" i="1"/>
  <c r="AL115" i="1"/>
  <c r="AS114" i="1"/>
  <c r="AP114" i="1"/>
  <c r="AN114" i="1"/>
  <c r="AL114" i="1"/>
  <c r="AS113" i="1"/>
  <c r="AP113" i="1"/>
  <c r="AN113" i="1"/>
  <c r="AL113" i="1"/>
  <c r="AS112" i="1"/>
  <c r="AP112" i="1"/>
  <c r="AN112" i="1"/>
  <c r="AL112" i="1"/>
  <c r="AS111" i="1"/>
  <c r="AP111" i="1"/>
  <c r="AN111" i="1"/>
  <c r="AL111" i="1"/>
  <c r="AS110" i="1"/>
  <c r="AP110" i="1"/>
  <c r="AN110" i="1"/>
  <c r="AL110" i="1"/>
  <c r="AS109" i="1"/>
  <c r="AP109" i="1"/>
  <c r="AN109" i="1"/>
  <c r="AL109" i="1"/>
  <c r="AS108" i="1"/>
  <c r="AP108" i="1"/>
  <c r="AN108" i="1"/>
  <c r="AL108" i="1"/>
  <c r="AS107" i="1"/>
  <c r="AP107" i="1"/>
  <c r="AN107" i="1"/>
  <c r="AL107" i="1"/>
  <c r="AS106" i="1"/>
  <c r="AP106" i="1"/>
  <c r="AN106" i="1"/>
  <c r="AL106" i="1"/>
  <c r="AS105" i="1"/>
  <c r="AP105" i="1"/>
  <c r="AN105" i="1"/>
  <c r="AL105" i="1"/>
  <c r="AS104" i="1"/>
  <c r="AP104" i="1"/>
  <c r="AN104" i="1"/>
  <c r="AL104" i="1"/>
  <c r="AS103" i="1"/>
  <c r="AP103" i="1"/>
  <c r="AN103" i="1"/>
  <c r="AL103" i="1"/>
  <c r="AS102" i="1"/>
  <c r="AP102" i="1"/>
  <c r="AN102" i="1"/>
  <c r="AL102" i="1"/>
  <c r="AS101" i="1"/>
  <c r="AP101" i="1"/>
  <c r="AN101" i="1"/>
  <c r="AL101" i="1"/>
  <c r="AS100" i="1"/>
  <c r="AP100" i="1"/>
  <c r="AN100" i="1"/>
  <c r="AL100" i="1"/>
  <c r="AS99" i="1"/>
  <c r="AP99" i="1"/>
  <c r="AN99" i="1"/>
  <c r="AL99" i="1"/>
  <c r="AS98" i="1"/>
  <c r="AP98" i="1"/>
  <c r="AN98" i="1"/>
  <c r="AL98" i="1"/>
  <c r="AS97" i="1"/>
  <c r="AP97" i="1"/>
  <c r="AN97" i="1"/>
  <c r="AL97" i="1"/>
  <c r="AS96" i="1"/>
  <c r="AP96" i="1"/>
  <c r="AN96" i="1"/>
  <c r="AL96" i="1"/>
  <c r="AS95" i="1"/>
  <c r="AP95" i="1"/>
  <c r="AN95" i="1"/>
  <c r="AL95" i="1"/>
  <c r="AS94" i="1"/>
  <c r="AP94" i="1"/>
  <c r="AN94" i="1"/>
  <c r="AL94" i="1"/>
  <c r="AS93" i="1"/>
  <c r="AP93" i="1"/>
  <c r="AN93" i="1"/>
  <c r="AL93" i="1"/>
  <c r="AS92" i="1"/>
  <c r="AP92" i="1"/>
  <c r="AN92" i="1"/>
  <c r="AL92" i="1"/>
  <c r="AS91" i="1"/>
  <c r="AP91" i="1"/>
  <c r="AN91" i="1"/>
  <c r="AL91" i="1"/>
  <c r="AS90" i="1"/>
  <c r="AP90" i="1"/>
  <c r="AN90" i="1"/>
  <c r="AL90" i="1"/>
  <c r="AS89" i="1"/>
  <c r="AP89" i="1"/>
  <c r="AN89" i="1"/>
  <c r="AL89" i="1"/>
  <c r="AS88" i="1"/>
  <c r="AP88" i="1"/>
  <c r="AN88" i="1"/>
  <c r="AL88" i="1"/>
  <c r="AS87" i="1"/>
  <c r="AP87" i="1"/>
  <c r="AN87" i="1"/>
  <c r="AL87" i="1"/>
  <c r="AS86" i="1"/>
  <c r="AP86" i="1"/>
  <c r="AN86" i="1"/>
  <c r="AL86" i="1"/>
  <c r="AS85" i="1"/>
  <c r="AP85" i="1"/>
  <c r="AN85" i="1"/>
  <c r="AL85" i="1"/>
  <c r="AS84" i="1"/>
  <c r="AP84" i="1"/>
  <c r="AN84" i="1"/>
  <c r="AL84" i="1"/>
  <c r="AS83" i="1"/>
  <c r="AP83" i="1"/>
  <c r="AN83" i="1"/>
  <c r="AL83" i="1"/>
  <c r="AS82" i="1"/>
  <c r="AP82" i="1"/>
  <c r="AN82" i="1"/>
  <c r="AL82" i="1"/>
  <c r="AS81" i="1"/>
  <c r="AP81" i="1"/>
  <c r="AN81" i="1"/>
  <c r="AL81" i="1"/>
  <c r="AS80" i="1"/>
  <c r="AP80" i="1"/>
  <c r="AN80" i="1"/>
  <c r="AL80" i="1"/>
  <c r="AS79" i="1"/>
  <c r="AP79" i="1"/>
  <c r="AN79" i="1"/>
  <c r="AL79" i="1"/>
  <c r="AS78" i="1"/>
  <c r="AP78" i="1"/>
  <c r="AN78" i="1"/>
  <c r="AL78" i="1"/>
  <c r="AS77" i="1"/>
  <c r="AP77" i="1"/>
  <c r="AN77" i="1"/>
  <c r="AL77" i="1"/>
  <c r="AS76" i="1"/>
  <c r="AP76" i="1"/>
  <c r="AN76" i="1"/>
  <c r="AL76" i="1"/>
  <c r="AS75" i="1"/>
  <c r="AP75" i="1"/>
  <c r="AN75" i="1"/>
  <c r="AL75" i="1"/>
  <c r="AS74" i="1"/>
  <c r="AP74" i="1"/>
  <c r="AN74" i="1"/>
  <c r="AL74" i="1"/>
  <c r="AS73" i="1"/>
  <c r="AP73" i="1"/>
  <c r="AN73" i="1"/>
  <c r="AL73" i="1"/>
  <c r="AS72" i="1"/>
  <c r="AP72" i="1"/>
  <c r="AN72" i="1"/>
  <c r="AL72" i="1"/>
  <c r="AS71" i="1"/>
  <c r="AP71" i="1"/>
  <c r="AN71" i="1"/>
  <c r="AL71" i="1"/>
  <c r="AS70" i="1"/>
  <c r="AP70" i="1"/>
  <c r="AN70" i="1"/>
  <c r="AL70" i="1"/>
  <c r="AS69" i="1"/>
  <c r="AP69" i="1"/>
  <c r="AN69" i="1"/>
  <c r="AL69" i="1"/>
  <c r="AS68" i="1"/>
  <c r="AP68" i="1"/>
  <c r="AN68" i="1"/>
  <c r="AL68" i="1"/>
  <c r="AS67" i="1"/>
  <c r="AP67" i="1"/>
  <c r="AN67" i="1"/>
  <c r="AL67" i="1"/>
  <c r="AS66" i="1"/>
  <c r="AP66" i="1"/>
  <c r="AN66" i="1"/>
  <c r="AL66" i="1"/>
  <c r="AS65" i="1"/>
  <c r="AP65" i="1"/>
  <c r="AN65" i="1"/>
  <c r="AL65" i="1"/>
  <c r="AS64" i="1"/>
  <c r="AP64" i="1"/>
  <c r="AN64" i="1"/>
  <c r="AL64" i="1"/>
  <c r="AS63" i="1"/>
  <c r="AP63" i="1"/>
  <c r="AN63" i="1"/>
  <c r="AL63" i="1"/>
  <c r="AS62" i="1"/>
  <c r="AP62" i="1"/>
  <c r="AN62" i="1"/>
  <c r="AL62" i="1"/>
  <c r="AS61" i="1"/>
  <c r="AP61" i="1"/>
  <c r="AN61" i="1"/>
  <c r="AL61" i="1"/>
  <c r="AS60" i="1"/>
  <c r="AP60" i="1"/>
  <c r="AN60" i="1"/>
  <c r="AL60" i="1"/>
  <c r="AS59" i="1"/>
  <c r="AP59" i="1"/>
  <c r="AN59" i="1"/>
  <c r="AL59" i="1"/>
  <c r="AS58" i="1"/>
  <c r="AP58" i="1"/>
  <c r="AN58" i="1"/>
  <c r="AL58" i="1"/>
  <c r="AS57" i="1"/>
  <c r="AP57" i="1"/>
  <c r="AN57" i="1"/>
  <c r="AL57" i="1"/>
  <c r="AS56" i="1"/>
  <c r="AP56" i="1"/>
  <c r="AN56" i="1"/>
  <c r="AL56" i="1"/>
  <c r="AS55" i="1"/>
  <c r="AP55" i="1"/>
  <c r="AN55" i="1"/>
  <c r="AL55" i="1"/>
  <c r="AS54" i="1"/>
  <c r="AP54" i="1"/>
  <c r="AN54" i="1"/>
  <c r="AL54" i="1"/>
  <c r="AS53" i="1"/>
  <c r="AP53" i="1"/>
  <c r="AN53" i="1"/>
  <c r="AL53" i="1"/>
  <c r="AS52" i="1"/>
  <c r="AP52" i="1"/>
  <c r="AN52" i="1"/>
  <c r="AL52" i="1"/>
  <c r="AS51" i="1"/>
  <c r="AP51" i="1"/>
  <c r="AN51" i="1"/>
  <c r="AL51" i="1"/>
  <c r="AS50" i="1"/>
  <c r="AP50" i="1"/>
  <c r="AN50" i="1"/>
  <c r="AL50" i="1"/>
  <c r="AS49" i="1"/>
  <c r="AP49" i="1"/>
  <c r="AN49" i="1"/>
  <c r="AL49" i="1"/>
  <c r="AS48" i="1"/>
  <c r="AP48" i="1"/>
  <c r="AN48" i="1"/>
  <c r="AL48" i="1"/>
  <c r="AS47" i="1"/>
  <c r="AP47" i="1"/>
  <c r="AN47" i="1"/>
  <c r="AL47" i="1"/>
  <c r="AS46" i="1"/>
  <c r="AP46" i="1"/>
  <c r="AN46" i="1"/>
  <c r="AL46" i="1"/>
  <c r="AS45" i="1"/>
  <c r="AP45" i="1"/>
  <c r="AN45" i="1"/>
  <c r="AL45" i="1"/>
  <c r="AS44" i="1"/>
  <c r="AP44" i="1"/>
  <c r="AN44" i="1"/>
  <c r="AL44" i="1"/>
  <c r="AS43" i="1"/>
  <c r="AP43" i="1"/>
  <c r="AN43" i="1"/>
  <c r="AL43" i="1"/>
  <c r="AS42" i="1"/>
  <c r="AP42" i="1"/>
  <c r="AN42" i="1"/>
  <c r="AL42" i="1"/>
  <c r="AS41" i="1"/>
  <c r="AP41" i="1"/>
  <c r="AN41" i="1"/>
  <c r="AL41" i="1"/>
  <c r="AS40" i="1"/>
  <c r="AP40" i="1"/>
  <c r="AN40" i="1"/>
  <c r="AL40" i="1"/>
  <c r="AS39" i="1"/>
  <c r="AP39" i="1"/>
  <c r="AN39" i="1"/>
  <c r="AL39" i="1"/>
  <c r="AS38" i="1"/>
  <c r="AP38" i="1"/>
  <c r="AN38" i="1"/>
  <c r="AL38" i="1"/>
  <c r="AS37" i="1"/>
  <c r="AP37" i="1"/>
  <c r="AN37" i="1"/>
  <c r="AL37" i="1"/>
  <c r="AS36" i="1"/>
  <c r="AP36" i="1"/>
  <c r="AN36" i="1"/>
  <c r="AL36" i="1"/>
  <c r="AS35" i="1"/>
  <c r="AP35" i="1"/>
  <c r="AN35" i="1"/>
  <c r="AL35" i="1"/>
  <c r="AS34" i="1"/>
  <c r="AP34" i="1"/>
  <c r="AN34" i="1"/>
  <c r="AL34" i="1"/>
  <c r="AS33" i="1"/>
  <c r="AP33" i="1"/>
  <c r="AN33" i="1"/>
  <c r="AL33" i="1"/>
  <c r="AS32" i="1"/>
  <c r="AP32" i="1"/>
  <c r="AN32" i="1"/>
  <c r="AL32" i="1"/>
  <c r="AS31" i="1"/>
  <c r="AP31" i="1"/>
  <c r="AN31" i="1"/>
  <c r="AL31" i="1"/>
  <c r="AS30" i="1"/>
  <c r="AP30" i="1"/>
  <c r="AN30" i="1"/>
  <c r="AL30" i="1"/>
  <c r="AS29" i="1"/>
  <c r="AP29" i="1"/>
  <c r="AN29" i="1"/>
  <c r="AL29" i="1"/>
  <c r="AS28" i="1"/>
  <c r="AP28" i="1"/>
  <c r="AN28" i="1"/>
  <c r="AL28" i="1"/>
  <c r="AS27" i="1"/>
  <c r="AP27" i="1"/>
  <c r="AN27" i="1"/>
  <c r="AL27" i="1"/>
  <c r="AS26" i="1"/>
  <c r="AP26" i="1"/>
  <c r="AN26" i="1"/>
  <c r="AL26" i="1"/>
  <c r="AS25" i="1"/>
  <c r="AP25" i="1"/>
  <c r="AN25" i="1"/>
  <c r="AL25" i="1"/>
  <c r="AS24" i="1"/>
  <c r="AP24" i="1"/>
  <c r="AN24" i="1"/>
  <c r="AL24" i="1"/>
  <c r="AS23" i="1"/>
  <c r="AP23" i="1"/>
  <c r="AN23" i="1"/>
  <c r="AL23" i="1"/>
  <c r="AS22" i="1"/>
  <c r="AP22" i="1"/>
  <c r="AN22" i="1"/>
  <c r="AL22" i="1"/>
  <c r="AS21" i="1"/>
  <c r="AP21" i="1"/>
  <c r="AN21" i="1"/>
  <c r="AL21" i="1"/>
  <c r="AS20" i="1"/>
  <c r="AP20" i="1"/>
  <c r="AN20" i="1"/>
  <c r="AL20" i="1"/>
  <c r="AS19" i="1"/>
  <c r="AP19" i="1"/>
  <c r="AN19" i="1"/>
  <c r="AL19" i="1"/>
  <c r="AS18" i="1"/>
  <c r="AP18" i="1"/>
  <c r="AN18" i="1"/>
  <c r="AL18" i="1"/>
  <c r="AS17" i="1"/>
  <c r="AP17" i="1"/>
  <c r="AN17" i="1"/>
  <c r="AL17" i="1"/>
  <c r="AS16" i="1"/>
  <c r="AP16" i="1"/>
  <c r="AN16" i="1"/>
  <c r="AL16" i="1"/>
  <c r="AS15" i="1"/>
  <c r="AP15" i="1"/>
  <c r="AN15" i="1"/>
  <c r="AL15" i="1"/>
  <c r="AS14" i="1"/>
  <c r="AP14" i="1"/>
  <c r="AN14" i="1"/>
  <c r="AL14" i="1"/>
  <c r="AS13" i="1"/>
  <c r="AP13" i="1"/>
  <c r="AN13" i="1"/>
  <c r="AL13" i="1"/>
  <c r="AS12" i="1"/>
  <c r="AP12" i="1"/>
  <c r="AN12" i="1"/>
  <c r="AL12" i="1"/>
  <c r="AS11" i="1"/>
  <c r="AP11" i="1"/>
  <c r="AN11" i="1"/>
  <c r="AL11" i="1"/>
  <c r="AS10" i="1"/>
  <c r="AP10" i="1"/>
  <c r="AN10" i="1"/>
  <c r="AL10" i="1"/>
  <c r="AS9" i="1"/>
  <c r="AP9" i="1"/>
  <c r="AN9" i="1"/>
  <c r="AL9" i="1"/>
  <c r="AS8" i="1"/>
  <c r="AP8" i="1"/>
  <c r="AN8" i="1"/>
  <c r="AL8" i="1"/>
  <c r="AS7" i="1"/>
  <c r="AP7" i="1"/>
  <c r="AN7" i="1"/>
  <c r="AL7" i="1"/>
  <c r="AS6" i="1"/>
  <c r="AP6" i="1"/>
  <c r="AN6" i="1"/>
  <c r="AL6" i="1"/>
  <c r="AS5" i="1"/>
  <c r="AP5" i="1"/>
  <c r="AN5" i="1"/>
  <c r="AL5" i="1"/>
  <c r="AS4" i="1"/>
  <c r="AP4" i="1"/>
  <c r="AN4" i="1"/>
  <c r="AL4" i="1"/>
  <c r="AS3" i="1"/>
  <c r="AP3" i="1"/>
  <c r="AN3" i="1"/>
  <c r="AL3" i="1"/>
  <c r="L3" i="1"/>
  <c r="K3" i="1"/>
  <c r="AS196" i="1" l="1"/>
  <c r="K196" i="1"/>
  <c r="L196" i="1"/>
  <c r="AL196" i="1"/>
  <c r="AN196" i="1"/>
  <c r="AP196" i="1"/>
  <c r="AT195" i="1" l="1"/>
  <c r="AU195" i="1" s="1"/>
  <c r="AT168" i="1"/>
  <c r="AU168" i="1" s="1"/>
  <c r="AT193" i="1"/>
  <c r="AU193" i="1" s="1"/>
  <c r="AT194" i="1"/>
  <c r="AU194" i="1" s="1"/>
  <c r="AT192" i="1"/>
  <c r="AU192" i="1" s="1"/>
  <c r="AT190" i="1"/>
  <c r="AU190" i="1" s="1"/>
  <c r="AT191" i="1"/>
  <c r="AU191" i="1" s="1"/>
  <c r="AT188" i="1"/>
  <c r="AU188" i="1" s="1"/>
  <c r="AT189" i="1"/>
  <c r="AU189" i="1" s="1"/>
  <c r="AT187" i="1"/>
  <c r="AU187" i="1" s="1"/>
  <c r="AT186" i="1"/>
  <c r="AU186" i="1" s="1"/>
  <c r="AT27" i="1"/>
  <c r="AU27" i="1" s="1"/>
  <c r="AT184" i="1"/>
  <c r="AU184" i="1" s="1"/>
  <c r="AT185" i="1"/>
  <c r="AU185" i="1" s="1"/>
  <c r="AT172" i="1"/>
  <c r="AU172" i="1" s="1"/>
  <c r="AT105" i="1"/>
  <c r="AU105" i="1" s="1"/>
  <c r="AT161" i="1"/>
  <c r="AU161" i="1" s="1"/>
  <c r="AT118" i="1"/>
  <c r="AU118" i="1" s="1"/>
  <c r="AT106" i="1"/>
  <c r="AU106" i="1" s="1"/>
  <c r="AT123" i="1"/>
  <c r="AU123" i="1" s="1"/>
  <c r="AT124" i="1"/>
  <c r="AU124" i="1" s="1"/>
  <c r="AT3" i="1"/>
  <c r="AU3" i="1" s="1"/>
  <c r="AT108" i="1"/>
  <c r="AU108" i="1" s="1"/>
  <c r="AT152" i="1"/>
  <c r="AU152" i="1" s="1"/>
  <c r="AT97" i="1"/>
  <c r="AU97" i="1" s="1"/>
  <c r="AT166" i="1"/>
  <c r="AU166" i="1" s="1"/>
  <c r="AT135" i="1"/>
  <c r="AU135" i="1" s="1"/>
  <c r="AT71" i="1"/>
  <c r="AU71" i="1" s="1"/>
  <c r="AT99" i="1"/>
  <c r="AU99" i="1" s="1"/>
  <c r="AT145" i="1"/>
  <c r="AU145" i="1" s="1"/>
  <c r="AT68" i="1"/>
  <c r="AU68" i="1" s="1"/>
  <c r="AT151" i="1"/>
  <c r="AU151" i="1" s="1"/>
  <c r="AT158" i="1"/>
  <c r="AU158" i="1" s="1"/>
  <c r="AT103" i="1"/>
  <c r="AU103" i="1" s="1"/>
  <c r="AT126" i="1"/>
  <c r="AU126" i="1" s="1"/>
  <c r="AT69" i="1"/>
  <c r="AU69" i="1" s="1"/>
  <c r="AT24" i="1"/>
  <c r="AU24" i="1" s="1"/>
  <c r="AT56" i="1"/>
  <c r="AU56" i="1" s="1"/>
  <c r="AT95" i="1"/>
  <c r="AU95" i="1" s="1"/>
  <c r="AT171" i="1"/>
  <c r="AU171" i="1" s="1"/>
  <c r="AT154" i="1"/>
  <c r="AU154" i="1" s="1"/>
  <c r="AT93" i="1"/>
  <c r="AU93" i="1" s="1"/>
  <c r="AT130" i="1"/>
  <c r="AU130" i="1" s="1"/>
  <c r="AT86" i="1"/>
  <c r="AU86" i="1" s="1"/>
  <c r="AT109" i="1"/>
  <c r="AU109" i="1" s="1"/>
  <c r="AT96" i="1"/>
  <c r="AU96" i="1" s="1"/>
  <c r="AT94" i="1"/>
  <c r="AU94" i="1" s="1"/>
  <c r="AT102" i="1"/>
  <c r="AU102" i="1" s="1"/>
  <c r="AT50" i="1"/>
  <c r="AU50" i="1" s="1"/>
  <c r="AT64" i="1"/>
  <c r="AU64" i="1" s="1"/>
  <c r="AT46" i="1"/>
  <c r="AU46" i="1" s="1"/>
  <c r="AT180" i="1"/>
  <c r="AU180" i="1" s="1"/>
  <c r="AT100" i="1"/>
  <c r="AU100" i="1" s="1"/>
  <c r="AT142" i="1"/>
  <c r="AU142" i="1" s="1"/>
  <c r="AT91" i="1"/>
  <c r="AU91" i="1" s="1"/>
  <c r="AT53" i="1"/>
  <c r="AU53" i="1" s="1"/>
  <c r="AT33" i="1"/>
  <c r="AU33" i="1" s="1"/>
  <c r="AT63" i="1"/>
  <c r="AU63" i="1" s="1"/>
  <c r="AT44" i="1"/>
  <c r="AU44" i="1" s="1"/>
  <c r="AT80" i="1"/>
  <c r="AU80" i="1" s="1"/>
  <c r="AT181" i="1"/>
  <c r="AU181" i="1" s="1"/>
  <c r="AT183" i="1"/>
  <c r="AU183" i="1" s="1"/>
  <c r="AT112" i="1"/>
  <c r="AU112" i="1" s="1"/>
  <c r="AT88" i="1"/>
  <c r="AU88" i="1" s="1"/>
  <c r="AT147" i="1"/>
  <c r="AU147" i="1" s="1"/>
  <c r="AT178" i="1"/>
  <c r="AU178" i="1" s="1"/>
  <c r="AT121" i="1"/>
  <c r="AU121" i="1" s="1"/>
  <c r="AT129" i="1"/>
  <c r="AU129" i="1" s="1"/>
  <c r="AT132" i="1"/>
  <c r="AU132" i="1" s="1"/>
  <c r="AT82" i="1"/>
  <c r="AU82" i="1" s="1"/>
  <c r="AT115" i="1"/>
  <c r="AU115" i="1" s="1"/>
  <c r="AT114" i="1"/>
  <c r="AU114" i="1" s="1"/>
  <c r="AT79" i="1"/>
  <c r="AU79" i="1" s="1"/>
  <c r="AT136" i="1"/>
  <c r="AU136" i="1" s="1"/>
  <c r="AT73" i="1"/>
  <c r="AU73" i="1" s="1"/>
  <c r="AT76" i="1"/>
  <c r="AU76" i="1" s="1"/>
  <c r="AT6" i="1"/>
  <c r="AU6" i="1" s="1"/>
  <c r="AT18" i="1"/>
  <c r="AU18" i="1" s="1"/>
  <c r="AT62" i="1"/>
  <c r="AU62" i="1" s="1"/>
  <c r="AT13" i="1"/>
  <c r="AU13" i="1" s="1"/>
  <c r="AT57" i="1"/>
  <c r="AU57" i="1" s="1"/>
  <c r="AT30" i="1"/>
  <c r="AU30" i="1" s="1"/>
  <c r="AT38" i="1"/>
  <c r="AU38" i="1" s="1"/>
  <c r="AT41" i="1"/>
  <c r="AU41" i="1" s="1"/>
  <c r="AT15" i="1"/>
  <c r="AU15" i="1" s="1"/>
  <c r="AT8" i="1"/>
  <c r="AU8" i="1" s="1"/>
  <c r="AT10" i="1"/>
  <c r="AU10" i="1" s="1"/>
  <c r="AT174" i="1"/>
  <c r="AU174" i="1" s="1"/>
  <c r="AT163" i="1"/>
  <c r="AU163" i="1" s="1"/>
  <c r="AT160" i="1"/>
  <c r="AU160" i="1" s="1"/>
  <c r="AT144" i="1"/>
  <c r="AU144" i="1" s="1"/>
  <c r="AT139" i="1"/>
  <c r="AU139" i="1" s="1"/>
  <c r="AT179" i="1"/>
  <c r="AU179" i="1" s="1"/>
  <c r="AT162" i="1"/>
  <c r="AU162" i="1" s="1"/>
  <c r="AT153" i="1"/>
  <c r="AU153" i="1" s="1"/>
  <c r="AT146" i="1"/>
  <c r="AU146" i="1" s="1"/>
  <c r="AT138" i="1"/>
  <c r="AU138" i="1" s="1"/>
  <c r="AT131" i="1"/>
  <c r="AU131" i="1" s="1"/>
  <c r="AT122" i="1"/>
  <c r="AU122" i="1" s="1"/>
  <c r="AT116" i="1"/>
  <c r="AU116" i="1" s="1"/>
  <c r="AT107" i="1"/>
  <c r="AU107" i="1" s="1"/>
  <c r="AT98" i="1"/>
  <c r="AU98" i="1" s="1"/>
  <c r="AT87" i="1"/>
  <c r="AU87" i="1" s="1"/>
  <c r="AT78" i="1"/>
  <c r="AU78" i="1" s="1"/>
  <c r="AT43" i="1"/>
  <c r="AU43" i="1" s="1"/>
  <c r="AT40" i="1"/>
  <c r="AU40" i="1" s="1"/>
  <c r="AT37" i="1"/>
  <c r="AU37" i="1" s="1"/>
  <c r="AT35" i="1"/>
  <c r="AU35" i="1" s="1"/>
  <c r="AT32" i="1"/>
  <c r="AU32" i="1" s="1"/>
  <c r="AT29" i="1"/>
  <c r="AU29" i="1" s="1"/>
  <c r="AT28" i="1"/>
  <c r="AU28" i="1" s="1"/>
  <c r="AT26" i="1"/>
  <c r="AU26" i="1" s="1"/>
  <c r="AT23" i="1"/>
  <c r="AU23" i="1" s="1"/>
  <c r="AT20" i="1"/>
  <c r="AU20" i="1" s="1"/>
  <c r="AT17" i="1"/>
  <c r="AU17" i="1" s="1"/>
  <c r="AT14" i="1"/>
  <c r="AU14" i="1" s="1"/>
  <c r="AT12" i="1"/>
  <c r="AU12" i="1" s="1"/>
  <c r="AT7" i="1"/>
  <c r="AU7" i="1" s="1"/>
  <c r="AT5" i="1"/>
  <c r="AU5" i="1" s="1"/>
  <c r="AT85" i="1"/>
  <c r="AU85" i="1" s="1"/>
  <c r="AT176" i="1"/>
  <c r="AU176" i="1" s="1"/>
  <c r="AT173" i="1"/>
  <c r="AU173" i="1" s="1"/>
  <c r="AT167" i="1"/>
  <c r="AU167" i="1" s="1"/>
  <c r="AT159" i="1"/>
  <c r="AU159" i="1" s="1"/>
  <c r="AT150" i="1"/>
  <c r="AU150" i="1" s="1"/>
  <c r="AT143" i="1"/>
  <c r="AU143" i="1" s="1"/>
  <c r="AT128" i="1"/>
  <c r="AU128" i="1" s="1"/>
  <c r="AT119" i="1"/>
  <c r="AU119" i="1" s="1"/>
  <c r="AT113" i="1"/>
  <c r="AU113" i="1" s="1"/>
  <c r="AT104" i="1"/>
  <c r="AU104" i="1" s="1"/>
  <c r="AT92" i="1"/>
  <c r="AU92" i="1" s="1"/>
  <c r="AT83" i="1"/>
  <c r="AU83" i="1" s="1"/>
  <c r="AT77" i="1"/>
  <c r="AU77" i="1" s="1"/>
  <c r="AT67" i="1"/>
  <c r="AU67" i="1" s="1"/>
  <c r="AT60" i="1"/>
  <c r="AU60" i="1" s="1"/>
  <c r="AT58" i="1"/>
  <c r="AU58" i="1" s="1"/>
  <c r="AT55" i="1"/>
  <c r="AU55" i="1" s="1"/>
  <c r="AT54" i="1"/>
  <c r="AU54" i="1" s="1"/>
  <c r="AT51" i="1"/>
  <c r="AU51" i="1" s="1"/>
  <c r="AT48" i="1"/>
  <c r="AU48" i="1" s="1"/>
  <c r="AT45" i="1"/>
  <c r="AU45" i="1" s="1"/>
  <c r="AT42" i="1"/>
  <c r="AU42" i="1" s="1"/>
  <c r="AT39" i="1"/>
  <c r="AU39" i="1" s="1"/>
  <c r="AT34" i="1"/>
  <c r="AU34" i="1" s="1"/>
  <c r="AT31" i="1"/>
  <c r="AU31" i="1" s="1"/>
  <c r="AT25" i="1"/>
  <c r="AU25" i="1" s="1"/>
  <c r="AT22" i="1"/>
  <c r="AU22" i="1" s="1"/>
  <c r="AT19" i="1"/>
  <c r="AU19" i="1" s="1"/>
  <c r="AT16" i="1"/>
  <c r="AU16" i="1" s="1"/>
  <c r="AT11" i="1"/>
  <c r="AU11" i="1" s="1"/>
  <c r="AT9" i="1"/>
  <c r="AU9" i="1" s="1"/>
  <c r="AT4" i="1"/>
  <c r="AU4" i="1" s="1"/>
  <c r="AT90" i="1"/>
  <c r="AU90" i="1" s="1"/>
  <c r="AT170" i="1"/>
  <c r="AU170" i="1" s="1"/>
  <c r="AT75" i="1"/>
  <c r="AU75" i="1" s="1"/>
  <c r="AT164" i="1"/>
  <c r="AU164" i="1" s="1"/>
  <c r="AT156" i="1"/>
  <c r="AU156" i="1" s="1"/>
  <c r="AT149" i="1"/>
  <c r="AU149" i="1" s="1"/>
  <c r="AT141" i="1"/>
  <c r="AU141" i="1" s="1"/>
  <c r="AT134" i="1"/>
  <c r="AU134" i="1" s="1"/>
  <c r="AT125" i="1"/>
  <c r="AU125" i="1" s="1"/>
  <c r="AT110" i="1"/>
  <c r="AU110" i="1" s="1"/>
  <c r="AT101" i="1"/>
  <c r="AU101" i="1" s="1"/>
  <c r="AT182" i="1"/>
  <c r="AU182" i="1" s="1"/>
  <c r="AT49" i="1"/>
  <c r="AU49" i="1" s="1"/>
  <c r="AT61" i="1"/>
  <c r="AU61" i="1" s="1"/>
  <c r="AT72" i="1"/>
  <c r="AU72" i="1" s="1"/>
  <c r="AT81" i="1"/>
  <c r="AU81" i="1" s="1"/>
  <c r="C199" i="1"/>
  <c r="AT155" i="1"/>
  <c r="AU155" i="1" s="1"/>
  <c r="AT165" i="1"/>
  <c r="AU165" i="1" s="1"/>
  <c r="AT133" i="1"/>
  <c r="AU133" i="1" s="1"/>
  <c r="AT36" i="1"/>
  <c r="AU36" i="1" s="1"/>
  <c r="AT66" i="1"/>
  <c r="AU66" i="1" s="1"/>
  <c r="AT117" i="1"/>
  <c r="AU117" i="1" s="1"/>
  <c r="AT65" i="1"/>
  <c r="AU65" i="1" s="1"/>
  <c r="AT177" i="1"/>
  <c r="AU177" i="1" s="1"/>
  <c r="AT137" i="1"/>
  <c r="AU137" i="1" s="1"/>
  <c r="AT84" i="1"/>
  <c r="AU84" i="1" s="1"/>
  <c r="AT175" i="1"/>
  <c r="AU175" i="1" s="1"/>
  <c r="AT120" i="1"/>
  <c r="AU120" i="1" s="1"/>
  <c r="AT70" i="1"/>
  <c r="AU70" i="1" s="1"/>
  <c r="AT148" i="1"/>
  <c r="AU148" i="1" s="1"/>
  <c r="AT127" i="1"/>
  <c r="AU127" i="1" s="1"/>
  <c r="AT89" i="1"/>
  <c r="AU89" i="1" s="1"/>
  <c r="AT140" i="1"/>
  <c r="AU140" i="1" s="1"/>
  <c r="AT157" i="1"/>
  <c r="AU157" i="1" s="1"/>
  <c r="AT111" i="1"/>
  <c r="AU111" i="1" s="1"/>
  <c r="AT21" i="1"/>
  <c r="AU21" i="1" s="1"/>
  <c r="AT52" i="1"/>
  <c r="AU52" i="1" s="1"/>
  <c r="AT47" i="1"/>
  <c r="AU47" i="1" s="1"/>
  <c r="AT59" i="1"/>
  <c r="AU59" i="1" s="1"/>
  <c r="AT74" i="1"/>
  <c r="AU74" i="1" s="1"/>
  <c r="AU196" i="1" l="1"/>
  <c r="AT196" i="1"/>
</calcChain>
</file>

<file path=xl/sharedStrings.xml><?xml version="1.0" encoding="utf-8"?>
<sst xmlns="http://schemas.openxmlformats.org/spreadsheetml/2006/main" count="980" uniqueCount="238">
  <si>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</si>
  <si>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</si>
  <si>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</si>
  <si>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</si>
  <si>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</si>
  <si>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</si>
  <si>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</si>
  <si>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</si>
  <si>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</si>
  <si>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</si>
  <si>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</si>
  <si>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</si>
  <si>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</si>
  <si>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</si>
  <si>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</si>
  <si>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</si>
  <si>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</si>
  <si>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</si>
  <si>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</si>
  <si>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</si>
  <si>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</si>
  <si>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</si>
  <si>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</si>
  <si>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</si>
  <si>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</si>
  <si>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</si>
  <si>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</si>
  <si>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</si>
  <si>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</si>
  <si>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</si>
  <si>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</si>
  <si>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</si>
  <si>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</si>
  <si>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</si>
  <si>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</si>
  <si>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</si>
  <si>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</si>
  <si>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</si>
  <si>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</si>
  <si>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</si>
  <si>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</si>
  <si>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</si>
  <si>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</si>
  <si>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</si>
  <si>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</si>
  <si>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</si>
  <si>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</si>
  <si>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</si>
  <si>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</si>
  <si>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20.007.0300</t>
  </si>
  <si>
    <t>CAROLYN GEESMAN</t>
  </si>
  <si>
    <t>57610 810TH ST</t>
  </si>
  <si>
    <t>JACKSON MN 56143</t>
  </si>
  <si>
    <t>SENW</t>
  </si>
  <si>
    <t>20.007.0400</t>
  </si>
  <si>
    <t>NESW</t>
  </si>
  <si>
    <t>NWSE</t>
  </si>
  <si>
    <t>SWSE</t>
  </si>
  <si>
    <t>SESW</t>
  </si>
  <si>
    <t>20.007.0600</t>
  </si>
  <si>
    <t>ROBERT &amp; JUNE STALL FAM TRUST</t>
  </si>
  <si>
    <t>30649 DEER DR</t>
  </si>
  <si>
    <t>HUXLEY IA 50124</t>
  </si>
  <si>
    <t>SESE</t>
  </si>
  <si>
    <t>20.007.0700</t>
  </si>
  <si>
    <t>MERVA FRANSEN FAM TRUST ETAL</t>
  </si>
  <si>
    <t>93187 480TH AVE</t>
  </si>
  <si>
    <t>WINDOM MN 56101</t>
  </si>
  <si>
    <t>NWSW</t>
  </si>
  <si>
    <t>SWSW</t>
  </si>
  <si>
    <t>TERESA SATHE TRUST ETAL</t>
  </si>
  <si>
    <t>PO BOX 6510</t>
  </si>
  <si>
    <t>INCLINE VILLAGE NV 89450</t>
  </si>
  <si>
    <t>20.015.0700</t>
  </si>
  <si>
    <t>DALLAS A HANSEN REV TRUST</t>
  </si>
  <si>
    <t>79802 560TH AVENUE</t>
  </si>
  <si>
    <t>20.016.0100</t>
  </si>
  <si>
    <t>TERESA LUELLA SATHE TRUST ETAL</t>
  </si>
  <si>
    <t>20.016.0300</t>
  </si>
  <si>
    <t>SENE</t>
  </si>
  <si>
    <t>NESE</t>
  </si>
  <si>
    <t>SWNE</t>
  </si>
  <si>
    <t>20.016.0400</t>
  </si>
  <si>
    <t>CURTIS J &amp; CECELIA A HANDEVIDT</t>
  </si>
  <si>
    <t>57448 790TH ST</t>
  </si>
  <si>
    <t>20.016.0600</t>
  </si>
  <si>
    <t>JEROME M &amp; SANDRA J HONNETTE</t>
  </si>
  <si>
    <t>926 SPRINGFIELD PKWY</t>
  </si>
  <si>
    <t>NWNW</t>
  </si>
  <si>
    <t>SWNW</t>
  </si>
  <si>
    <t>20.017.0100</t>
  </si>
  <si>
    <t>MATTHEW L &amp; JILL R BENSON</t>
  </si>
  <si>
    <t>79563 570TH AVE</t>
  </si>
  <si>
    <t>20.017.0115</t>
  </si>
  <si>
    <t>20.017.0125</t>
  </si>
  <si>
    <t>ARNOLD E BENSON LIVING TRUST</t>
  </si>
  <si>
    <t>1320 SPRINGFIELD PKWY</t>
  </si>
  <si>
    <t>NENE</t>
  </si>
  <si>
    <t>NWNE</t>
  </si>
  <si>
    <t>20.017.0150</t>
  </si>
  <si>
    <t>MATTHEW L BENSON ETAL</t>
  </si>
  <si>
    <t>20.017.0200</t>
  </si>
  <si>
    <t>EARL TUSA ETAL</t>
  </si>
  <si>
    <t>75329 600TH AVE</t>
  </si>
  <si>
    <t>ALPHA MN 56111</t>
  </si>
  <si>
    <t>20.017.0215</t>
  </si>
  <si>
    <t>20.017.0225</t>
  </si>
  <si>
    <t>BARRET D HANSEN</t>
  </si>
  <si>
    <t>79802 560TH AVE</t>
  </si>
  <si>
    <t>20.017.0250</t>
  </si>
  <si>
    <t>20.017.0300</t>
  </si>
  <si>
    <t>20.017.0325</t>
  </si>
  <si>
    <t>NENW</t>
  </si>
  <si>
    <t>20.017.0400</t>
  </si>
  <si>
    <t>20.017.0425</t>
  </si>
  <si>
    <t>20.018.0100</t>
  </si>
  <si>
    <t>20.018.0200</t>
  </si>
  <si>
    <t>BRENNEN J SANDGREN</t>
  </si>
  <si>
    <t>79961 560TH AVE</t>
  </si>
  <si>
    <t>20.018.0300</t>
  </si>
  <si>
    <t>PAUL &amp; DORIS EMBRETSON TRUST</t>
  </si>
  <si>
    <t>2685 E CLEARVIEW</t>
  </si>
  <si>
    <t>REPUBLIC MO 65738</t>
  </si>
  <si>
    <t>20.018.0350</t>
  </si>
  <si>
    <t>LEO H HACKER</t>
  </si>
  <si>
    <t>150 JACKSON ST</t>
  </si>
  <si>
    <t>20.018.0400</t>
  </si>
  <si>
    <t>JAMES &amp; DAWN ASCHEMAN</t>
  </si>
  <si>
    <t>57088 780TH ST</t>
  </si>
  <si>
    <t>20.018.0450</t>
  </si>
  <si>
    <t>STEVEN C BENTS</t>
  </si>
  <si>
    <t>55804 790TH ST</t>
  </si>
  <si>
    <t>20.018.0500</t>
  </si>
  <si>
    <t>20.018.0510</t>
  </si>
  <si>
    <t>JAMES M JASPER</t>
  </si>
  <si>
    <t>616 1/2 2ND ST</t>
  </si>
  <si>
    <t>20.018.0525</t>
  </si>
  <si>
    <t>LAST DECK INC</t>
  </si>
  <si>
    <t>79434 550TH AVE</t>
  </si>
  <si>
    <t>20.018.0600</t>
  </si>
  <si>
    <t>JOANN WINTHER</t>
  </si>
  <si>
    <t>55346 790TH ST</t>
  </si>
  <si>
    <t>20.018.0625</t>
  </si>
  <si>
    <t>20.018.0650</t>
  </si>
  <si>
    <t>20.018.0700</t>
  </si>
  <si>
    <t>JUSTIN &amp; STACI WARMKA</t>
  </si>
  <si>
    <t>1390 SPRINGFIELD PKWY</t>
  </si>
  <si>
    <t>20.018.0800</t>
  </si>
  <si>
    <t>LELAND FRANSEN TEST TRUST B</t>
  </si>
  <si>
    <t>1508 NORTH HWY  APT 307</t>
  </si>
  <si>
    <t>20.018.1000</t>
  </si>
  <si>
    <t>CHERYL M DVORAK</t>
  </si>
  <si>
    <t>55311 840TH ST</t>
  </si>
  <si>
    <t>20.019.0100</t>
  </si>
  <si>
    <t>DAVID NASBY FAMILY FARMS LLC</t>
  </si>
  <si>
    <t>PO BOX 128</t>
  </si>
  <si>
    <t>20.019.0200</t>
  </si>
  <si>
    <t>UNIONVILLE SPORTSMAN CLUB INC</t>
  </si>
  <si>
    <t>20.019.0250</t>
  </si>
  <si>
    <t>PRECISION CAPITAL LLC</t>
  </si>
  <si>
    <t>1905 1ST AVE</t>
  </si>
  <si>
    <t>20.019.0275</t>
  </si>
  <si>
    <t>20.019.0500</t>
  </si>
  <si>
    <t>THOMAS &amp; ANNETTE ZEBEDEE</t>
  </si>
  <si>
    <t>72430 PETERSBURG RD</t>
  </si>
  <si>
    <t>20.019.0600</t>
  </si>
  <si>
    <t>WILLIAM C &amp; JUDITH ASCHEMAN</t>
  </si>
  <si>
    <t>56590 780TH ST</t>
  </si>
  <si>
    <t>20.020.0100</t>
  </si>
  <si>
    <t>CAROL NEAL ETAL</t>
  </si>
  <si>
    <t>316 PARK ST</t>
  </si>
  <si>
    <t>20.020.0200</t>
  </si>
  <si>
    <t>20.020.0300</t>
  </si>
  <si>
    <t>BWT HOLDINGS LLLP</t>
  </si>
  <si>
    <t>PO BOX 165</t>
  </si>
  <si>
    <t>20.020.0400</t>
  </si>
  <si>
    <t>20.020.0500</t>
  </si>
  <si>
    <t>20.020.0650</t>
  </si>
  <si>
    <t>DALE E &amp; BRENDA ASCHEMAN</t>
  </si>
  <si>
    <t>56142 780TH ST</t>
  </si>
  <si>
    <t>20.020.0700</t>
  </si>
  <si>
    <t>20.021.0100</t>
  </si>
  <si>
    <t>BRYON R NEAL ETAL</t>
  </si>
  <si>
    <t>80252 550TH AVE</t>
  </si>
  <si>
    <t>20.021.0150</t>
  </si>
  <si>
    <t>TRIMONT EVANG COVENANT CHURCH</t>
  </si>
  <si>
    <t>PO BOX 273</t>
  </si>
  <si>
    <t>TRIMONT MN 56176</t>
  </si>
  <si>
    <t>20.021.0300</t>
  </si>
  <si>
    <t>20.021.0350</t>
  </si>
  <si>
    <t>STEVEN E &amp; JENNIFER J TUSA</t>
  </si>
  <si>
    <t>59117 760TH ST</t>
  </si>
  <si>
    <t>20.021.0400</t>
  </si>
  <si>
    <t>20.021.0500</t>
  </si>
  <si>
    <t>20.021.0550</t>
  </si>
  <si>
    <t>KENNETH E &amp; ELIZABETH WOLKEN</t>
  </si>
  <si>
    <t>78872 570TH AVE</t>
  </si>
  <si>
    <t>20.021.0600</t>
  </si>
  <si>
    <t>20.022.0600</t>
  </si>
  <si>
    <t>20.028.0600</t>
  </si>
  <si>
    <t>BRENT CHOZEN TRUST ETAL</t>
  </si>
  <si>
    <t>1514 SAYLES DR</t>
  </si>
  <si>
    <t>20.028.0625</t>
  </si>
  <si>
    <t>MARK &amp; MARGARET SASKER</t>
  </si>
  <si>
    <t>77812 570TH AVE</t>
  </si>
  <si>
    <t>20.029.0100</t>
  </si>
  <si>
    <t>DONALD ZEBEDEE &amp; SONS INC</t>
  </si>
  <si>
    <t>76577 580TH AVE</t>
  </si>
  <si>
    <t>20.029.0300</t>
  </si>
  <si>
    <t>20.029.0500</t>
  </si>
  <si>
    <t>LON W ROSENBROOK</t>
  </si>
  <si>
    <t>56389 780TH ST</t>
  </si>
  <si>
    <t>20.030.0100</t>
  </si>
  <si>
    <t>JEFFREY R TEWES</t>
  </si>
  <si>
    <t>75858 US HWY 71</t>
  </si>
  <si>
    <t>560TH AVE</t>
  </si>
  <si>
    <t>570TH AVE</t>
  </si>
  <si>
    <t>580TH AVE</t>
  </si>
  <si>
    <t>789TH ST</t>
  </si>
  <si>
    <t>790TH ST</t>
  </si>
  <si>
    <t>CSAH 14</t>
  </si>
  <si>
    <t>CSAH 23</t>
  </si>
  <si>
    <t>CSAH 34</t>
  </si>
  <si>
    <t>JACKSON</t>
  </si>
  <si>
    <t>CITY OF JACKSON</t>
  </si>
  <si>
    <t>USTH 90</t>
  </si>
  <si>
    <t>TOTAL WATERSHED ACRES:</t>
  </si>
  <si>
    <t>US HWYS</t>
  </si>
  <si>
    <t>JACKSON CTY RDS</t>
  </si>
  <si>
    <t>WISCONSIN TWP RDS</t>
  </si>
  <si>
    <t>RAILROAD</t>
  </si>
  <si>
    <t>CPKC</t>
  </si>
  <si>
    <t>7550 OGDEN DALE ROAD SE</t>
  </si>
  <si>
    <t>CALGARY, AB T2C 4X9</t>
  </si>
  <si>
    <t>2151 BASSETT DRIVE</t>
  </si>
  <si>
    <t>MANKATO MN 56001-6888</t>
  </si>
  <si>
    <t>53053 780TH ST</t>
  </si>
  <si>
    <t>82 WEST ASHLEY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</si>
</sst>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4" borderId="0" xfId="0" applyNumberFormat="1" applyFont="1" applyFill="1" applyAlignment="1">
      <alignment horizontal="center"/>
    </xf>
    <xf numFmtId="4" fontId="4" fillId="5" borderId="0" xfId="0" applyNumberFormat="1" applyFont="1" applyFill="1" applyAlignment="1">
      <alignment horizontal="center"/>
    </xf>
    <xf numFmtId="4" fontId="4" fillId="6" borderId="0" xfId="0" applyNumberFormat="1" applyFont="1" applyFill="1" applyAlignment="1">
      <alignment horizontal="center"/>
    </xf>
    <xf numFmtId="4" fontId="4" fillId="7" borderId="0" xfId="0" applyNumberFormat="1" applyFont="1" applyFill="1" applyAlignment="1">
      <alignment horizontal="center"/>
    </xf>
    <xf numFmtId="4" fontId="4" fillId="8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/>
    <xf numFmtId="4" fontId="3" fillId="0" borderId="0" xfId="0" applyNumberFormat="1" applyFont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4" fontId="3" fillId="4" borderId="0" xfId="0" applyNumberFormat="1" applyFont="1" applyFill="1" applyAlignment="1">
      <alignment horizontal="center"/>
    </xf>
    <xf numFmtId="4" fontId="3" fillId="5" borderId="0" xfId="0" applyNumberFormat="1" applyFont="1" applyFill="1" applyAlignment="1">
      <alignment horizontal="center"/>
    </xf>
    <xf numFmtId="4" fontId="3" fillId="6" borderId="0" xfId="0" applyNumberFormat="1" applyFont="1" applyFill="1" applyAlignment="1">
      <alignment horizontal="center"/>
    </xf>
    <xf numFmtId="4" fontId="3" fillId="7" borderId="0" xfId="0" applyNumberFormat="1" applyFont="1" applyFill="1" applyAlignment="1">
      <alignment horizontal="center"/>
    </xf>
    <xf numFmtId="4" fontId="3" fillId="8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9"/>
  <sheetViews>
    <sheetView tabSelected="1" workbookViewId="0">
      <pane xSplit="1" ySplit="2" topLeftCell="B151" activePane="bottomRight" state="frozen"/>
      <selection pane="topRight" activeCell="B1" sqref="B1"/>
      <selection pane="bottomLeft" activeCell="A3" sqref="A3"/>
      <selection pane="bottomRight" activeCell="A168" sqref="A168:XFD168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customWidth="1"/>
    <col min="23" max="23" width="17.6640625" style="5" customWidth="1"/>
    <col min="24" max="24" width="17.6640625" style="2" customWidth="1"/>
    <col min="25" max="25" width="17.6640625" style="5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customWidth="1"/>
    <col min="32" max="32" width="17.6640625" style="5" customWidth="1"/>
    <col min="33" max="33" width="17.6640625" style="9" customWidth="1"/>
    <col min="34" max="34" width="17.6640625" style="5" customWidth="1"/>
    <col min="35" max="35" width="19.6640625" style="2" customWidth="1"/>
    <col min="36" max="36" width="19.6640625" style="5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customWidth="1"/>
    <col min="42" max="42" width="17.6640625" style="5" customWidth="1"/>
    <col min="43" max="44" width="17.6640625" style="2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4333.8</v>
      </c>
      <c r="AN1" s="5">
        <v>7223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>
        <v>7</v>
      </c>
      <c r="G3" s="1">
        <v>102</v>
      </c>
      <c r="H3" s="1">
        <v>34</v>
      </c>
      <c r="I3" s="2">
        <v>40.47</v>
      </c>
      <c r="J3" s="2">
        <v>40.47</v>
      </c>
      <c r="K3" s="2">
        <f t="shared" ref="K3" si="0">SUM(N3,P3,R3,T3,V3,X3,Z3,AB3,AE3,AG3,AI3)</f>
        <v>0.09</v>
      </c>
      <c r="L3" s="2">
        <f t="shared" ref="L3" si="1">SUM(M3,AD3,AK3,AM3,AO3,AQ3,AR3)</f>
        <v>0</v>
      </c>
      <c r="R3" s="7">
        <v>0.09</v>
      </c>
      <c r="S3" s="5">
        <v>88.2</v>
      </c>
      <c r="AL3" s="5" t="str">
        <f t="shared" ref="AL3:AL57" si="2">IF(AK3&gt;0,AK3*$AL$1,"")</f>
        <v/>
      </c>
      <c r="AN3" s="5" t="str">
        <f t="shared" ref="AN3:AN57" si="3">IF(AM3&gt;0,AM3*$AN$1,"")</f>
        <v/>
      </c>
      <c r="AP3" s="5" t="str">
        <f t="shared" ref="AP3:AP57" si="4">IF(AO3&gt;0,AO3*$AP$1,"")</f>
        <v/>
      </c>
      <c r="AS3" s="5">
        <f t="shared" ref="AS3:AS57" si="5">SUM(O3,Q3,S3,U3,W3,Y3,AA3,AC3,AF3,AH3,AJ3)</f>
        <v>88.2</v>
      </c>
      <c r="AT3" s="11">
        <f t="shared" ref="AT3:AT34" si="6">(AS3/$AS$196)*100</f>
        <v>1.8646783946255586E-3</v>
      </c>
      <c r="AU3" s="5">
        <f t="shared" ref="AU3:AU57" si="7">(AT3/100)*$AU$1</f>
        <v>1.8646783946255585</v>
      </c>
    </row>
    <row r="4" spans="1:47" x14ac:dyDescent="0.3">
      <c r="A4" s="1" t="s">
        <v>54</v>
      </c>
      <c r="B4" s="1" t="s">
        <v>50</v>
      </c>
      <c r="C4" s="1" t="s">
        <v>51</v>
      </c>
      <c r="D4" s="1" t="s">
        <v>52</v>
      </c>
      <c r="E4" s="1" t="s">
        <v>55</v>
      </c>
      <c r="F4" s="1">
        <v>7</v>
      </c>
      <c r="G4" s="1">
        <v>102</v>
      </c>
      <c r="H4" s="1">
        <v>34</v>
      </c>
      <c r="I4" s="2">
        <v>100</v>
      </c>
      <c r="J4" s="2">
        <v>0.35</v>
      </c>
      <c r="K4" s="2">
        <f t="shared" ref="K4:K67" si="8">SUM(N4,P4,R4,T4,V4,X4,Z4,AB4,AE4,AG4,AI4)</f>
        <v>0.06</v>
      </c>
      <c r="L4" s="2">
        <f t="shared" ref="L4:L67" si="9">SUM(M4,AD4,AK4,AM4,AO4,AQ4,AR4)</f>
        <v>0</v>
      </c>
      <c r="P4" s="6">
        <v>0.06</v>
      </c>
      <c r="Q4" s="5">
        <v>97.14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97.14</v>
      </c>
      <c r="AT4" s="11">
        <f t="shared" si="6"/>
        <v>2.0536832114957681E-3</v>
      </c>
      <c r="AU4" s="5">
        <f t="shared" si="7"/>
        <v>2.0536832114957684</v>
      </c>
    </row>
    <row r="5" spans="1:47" x14ac:dyDescent="0.3">
      <c r="A5" s="1" t="s">
        <v>54</v>
      </c>
      <c r="B5" s="1" t="s">
        <v>50</v>
      </c>
      <c r="C5" s="1" t="s">
        <v>51</v>
      </c>
      <c r="D5" s="1" t="s">
        <v>52</v>
      </c>
      <c r="E5" s="1" t="s">
        <v>56</v>
      </c>
      <c r="F5" s="1">
        <v>7</v>
      </c>
      <c r="G5" s="1">
        <v>102</v>
      </c>
      <c r="H5" s="1">
        <v>34</v>
      </c>
      <c r="I5" s="2">
        <v>100</v>
      </c>
      <c r="J5" s="2">
        <v>40.119999999999997</v>
      </c>
      <c r="K5" s="2">
        <f t="shared" si="8"/>
        <v>0.3</v>
      </c>
      <c r="L5" s="2">
        <f t="shared" si="9"/>
        <v>0</v>
      </c>
      <c r="P5" s="6">
        <v>0.3</v>
      </c>
      <c r="Q5" s="5">
        <v>485.7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485.7</v>
      </c>
      <c r="AT5" s="11">
        <f t="shared" si="6"/>
        <v>1.026841605747884E-2</v>
      </c>
      <c r="AU5" s="5">
        <f t="shared" si="7"/>
        <v>10.26841605747884</v>
      </c>
    </row>
    <row r="6" spans="1:47" x14ac:dyDescent="0.3">
      <c r="A6" s="1" t="s">
        <v>54</v>
      </c>
      <c r="B6" s="1" t="s">
        <v>50</v>
      </c>
      <c r="C6" s="1" t="s">
        <v>51</v>
      </c>
      <c r="D6" s="1" t="s">
        <v>52</v>
      </c>
      <c r="E6" s="1" t="s">
        <v>57</v>
      </c>
      <c r="F6" s="1">
        <v>7</v>
      </c>
      <c r="G6" s="1">
        <v>102</v>
      </c>
      <c r="H6" s="1">
        <v>34</v>
      </c>
      <c r="I6" s="2">
        <v>100</v>
      </c>
      <c r="J6" s="2">
        <v>0.08</v>
      </c>
      <c r="K6" s="2">
        <f t="shared" si="8"/>
        <v>0.02</v>
      </c>
      <c r="L6" s="2">
        <f t="shared" si="9"/>
        <v>0</v>
      </c>
      <c r="P6" s="6">
        <v>0.02</v>
      </c>
      <c r="Q6" s="5">
        <v>32.380000000000003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32.380000000000003</v>
      </c>
      <c r="AT6" s="11">
        <f t="shared" si="6"/>
        <v>6.8456107049858948E-4</v>
      </c>
      <c r="AU6" s="5">
        <f t="shared" si="7"/>
        <v>0.6845610704985895</v>
      </c>
    </row>
    <row r="7" spans="1:4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>
        <v>7</v>
      </c>
      <c r="G7" s="1">
        <v>102</v>
      </c>
      <c r="H7" s="1">
        <v>34</v>
      </c>
      <c r="I7" s="2">
        <v>95.56</v>
      </c>
      <c r="J7" s="2">
        <v>17.850000000000001</v>
      </c>
      <c r="K7" s="2">
        <f t="shared" si="8"/>
        <v>1.57</v>
      </c>
      <c r="L7" s="2">
        <f t="shared" si="9"/>
        <v>0</v>
      </c>
      <c r="P7" s="6">
        <v>1.57</v>
      </c>
      <c r="Q7" s="5">
        <v>2541.83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2541.83</v>
      </c>
      <c r="AT7" s="11">
        <f t="shared" si="6"/>
        <v>5.3738044034139267E-2</v>
      </c>
      <c r="AU7" s="5">
        <f t="shared" si="7"/>
        <v>53.738044034139264</v>
      </c>
    </row>
    <row r="8" spans="1:47" x14ac:dyDescent="0.3">
      <c r="A8" s="1" t="s">
        <v>59</v>
      </c>
      <c r="B8" s="1" t="s">
        <v>60</v>
      </c>
      <c r="C8" s="1" t="s">
        <v>61</v>
      </c>
      <c r="D8" s="1" t="s">
        <v>62</v>
      </c>
      <c r="E8" s="1" t="s">
        <v>57</v>
      </c>
      <c r="F8" s="1">
        <v>7</v>
      </c>
      <c r="G8" s="1">
        <v>102</v>
      </c>
      <c r="H8" s="1">
        <v>34</v>
      </c>
      <c r="I8" s="2">
        <v>95.56</v>
      </c>
      <c r="J8" s="2">
        <v>36.520000000000003</v>
      </c>
      <c r="K8" s="2">
        <f t="shared" si="8"/>
        <v>29.71</v>
      </c>
      <c r="L8" s="2">
        <f t="shared" si="9"/>
        <v>0</v>
      </c>
      <c r="N8" s="4">
        <v>12.67</v>
      </c>
      <c r="O8" s="5">
        <v>24402.42</v>
      </c>
      <c r="P8" s="6">
        <v>17.04</v>
      </c>
      <c r="Q8" s="5">
        <v>27587.759999999998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51990.179999999993</v>
      </c>
      <c r="AT8" s="11">
        <f t="shared" si="6"/>
        <v>1.0991492673321293</v>
      </c>
      <c r="AU8" s="5">
        <f t="shared" si="7"/>
        <v>1099.1492673321293</v>
      </c>
    </row>
    <row r="9" spans="1:47" x14ac:dyDescent="0.3">
      <c r="A9" s="1" t="s">
        <v>59</v>
      </c>
      <c r="B9" s="1" t="s">
        <v>60</v>
      </c>
      <c r="C9" s="1" t="s">
        <v>61</v>
      </c>
      <c r="D9" s="1" t="s">
        <v>62</v>
      </c>
      <c r="E9" s="1" t="s">
        <v>58</v>
      </c>
      <c r="F9" s="1">
        <v>7</v>
      </c>
      <c r="G9" s="1">
        <v>102</v>
      </c>
      <c r="H9" s="1">
        <v>34</v>
      </c>
      <c r="I9" s="2">
        <v>95.56</v>
      </c>
      <c r="J9" s="2">
        <v>0.68</v>
      </c>
      <c r="K9" s="2">
        <f t="shared" si="8"/>
        <v>0.67</v>
      </c>
      <c r="L9" s="2">
        <f t="shared" si="9"/>
        <v>0</v>
      </c>
      <c r="N9" s="4">
        <v>0.21</v>
      </c>
      <c r="O9" s="5">
        <v>404.46</v>
      </c>
      <c r="P9" s="6">
        <v>0.46</v>
      </c>
      <c r="Q9" s="5">
        <v>744.74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1149.2</v>
      </c>
      <c r="AT9" s="11">
        <f t="shared" si="6"/>
        <v>2.4295786973964763E-2</v>
      </c>
      <c r="AU9" s="5">
        <f t="shared" si="7"/>
        <v>24.295786973964763</v>
      </c>
    </row>
    <row r="10" spans="1:47" x14ac:dyDescent="0.3">
      <c r="A10" s="1" t="s">
        <v>64</v>
      </c>
      <c r="B10" s="1" t="s">
        <v>65</v>
      </c>
      <c r="C10" s="1" t="s">
        <v>66</v>
      </c>
      <c r="D10" s="1" t="s">
        <v>67</v>
      </c>
      <c r="E10" s="1" t="s">
        <v>68</v>
      </c>
      <c r="F10" s="1">
        <v>7</v>
      </c>
      <c r="G10" s="1">
        <v>102</v>
      </c>
      <c r="H10" s="1">
        <v>34</v>
      </c>
      <c r="I10" s="2">
        <v>161.91999999999999</v>
      </c>
      <c r="J10" s="2">
        <v>38.99</v>
      </c>
      <c r="K10" s="2">
        <f t="shared" si="8"/>
        <v>14.450000000000001</v>
      </c>
      <c r="L10" s="2">
        <f t="shared" si="9"/>
        <v>0</v>
      </c>
      <c r="R10" s="7">
        <v>10.050000000000001</v>
      </c>
      <c r="S10" s="5">
        <v>9849</v>
      </c>
      <c r="Z10" s="9">
        <v>2.46</v>
      </c>
      <c r="AA10" s="5">
        <v>289.29599999999999</v>
      </c>
      <c r="AB10" s="10">
        <v>1.94</v>
      </c>
      <c r="AC10" s="5">
        <v>205.3296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10343.625599999999</v>
      </c>
      <c r="AT10" s="11">
        <f t="shared" si="6"/>
        <v>0.21867953717024749</v>
      </c>
      <c r="AU10" s="5">
        <f t="shared" si="7"/>
        <v>218.67953717024747</v>
      </c>
    </row>
    <row r="11" spans="1:47" x14ac:dyDescent="0.3">
      <c r="A11" s="1" t="s">
        <v>64</v>
      </c>
      <c r="B11" s="1" t="s">
        <v>65</v>
      </c>
      <c r="C11" s="1" t="s">
        <v>66</v>
      </c>
      <c r="D11" s="1" t="s">
        <v>67</v>
      </c>
      <c r="E11" s="1" t="s">
        <v>55</v>
      </c>
      <c r="F11" s="1">
        <v>7</v>
      </c>
      <c r="G11" s="1">
        <v>102</v>
      </c>
      <c r="H11" s="1">
        <v>34</v>
      </c>
      <c r="I11" s="2">
        <v>161.91999999999999</v>
      </c>
      <c r="J11" s="2">
        <v>40.54</v>
      </c>
      <c r="K11" s="2">
        <f t="shared" si="8"/>
        <v>25.71</v>
      </c>
      <c r="L11" s="2">
        <f t="shared" si="9"/>
        <v>0</v>
      </c>
      <c r="N11" s="4">
        <v>0.05</v>
      </c>
      <c r="O11" s="5">
        <v>96.300000000000011</v>
      </c>
      <c r="P11" s="6">
        <v>16.97</v>
      </c>
      <c r="Q11" s="5">
        <v>27474.43</v>
      </c>
      <c r="R11" s="7">
        <v>8.69</v>
      </c>
      <c r="S11" s="5">
        <v>8516.1999999999989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36086.93</v>
      </c>
      <c r="AT11" s="11">
        <f t="shared" si="6"/>
        <v>0.76293105101320757</v>
      </c>
      <c r="AU11" s="5">
        <f t="shared" si="7"/>
        <v>762.93105101320759</v>
      </c>
    </row>
    <row r="12" spans="1:47" x14ac:dyDescent="0.3">
      <c r="A12" s="1" t="s">
        <v>64</v>
      </c>
      <c r="B12" s="1" t="s">
        <v>65</v>
      </c>
      <c r="C12" s="1" t="s">
        <v>66</v>
      </c>
      <c r="D12" s="1" t="s">
        <v>67</v>
      </c>
      <c r="E12" s="1" t="s">
        <v>69</v>
      </c>
      <c r="F12" s="1">
        <v>7</v>
      </c>
      <c r="G12" s="1">
        <v>102</v>
      </c>
      <c r="H12" s="1">
        <v>34</v>
      </c>
      <c r="I12" s="2">
        <v>161.91999999999999</v>
      </c>
      <c r="J12" s="2">
        <v>37.159999999999997</v>
      </c>
      <c r="K12" s="2">
        <f t="shared" si="8"/>
        <v>9.3800000000000008</v>
      </c>
      <c r="L12" s="2">
        <f t="shared" si="9"/>
        <v>0</v>
      </c>
      <c r="R12" s="7">
        <v>6.95</v>
      </c>
      <c r="S12" s="5">
        <v>6811</v>
      </c>
      <c r="T12" s="8">
        <v>1.58</v>
      </c>
      <c r="U12" s="5">
        <v>464.52</v>
      </c>
      <c r="Z12" s="9">
        <v>0.85</v>
      </c>
      <c r="AA12" s="5">
        <v>99.96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7375.4800000000005</v>
      </c>
      <c r="AT12" s="11">
        <f t="shared" si="6"/>
        <v>0.15592855108835507</v>
      </c>
      <c r="AU12" s="5">
        <f t="shared" si="7"/>
        <v>155.92855108835505</v>
      </c>
    </row>
    <row r="13" spans="1:47" x14ac:dyDescent="0.3">
      <c r="A13" s="1" t="s">
        <v>64</v>
      </c>
      <c r="B13" s="1" t="s">
        <v>65</v>
      </c>
      <c r="C13" s="1" t="s">
        <v>66</v>
      </c>
      <c r="D13" s="1" t="s">
        <v>67</v>
      </c>
      <c r="E13" s="1" t="s">
        <v>58</v>
      </c>
      <c r="F13" s="1">
        <v>7</v>
      </c>
      <c r="G13" s="1">
        <v>102</v>
      </c>
      <c r="H13" s="1">
        <v>34</v>
      </c>
      <c r="I13" s="2">
        <v>161.91999999999999</v>
      </c>
      <c r="J13" s="2">
        <v>38.42</v>
      </c>
      <c r="K13" s="2">
        <f t="shared" si="8"/>
        <v>38.379999999999995</v>
      </c>
      <c r="L13" s="2">
        <f t="shared" si="9"/>
        <v>0</v>
      </c>
      <c r="N13" s="4">
        <v>4.32</v>
      </c>
      <c r="O13" s="5">
        <v>8320.32</v>
      </c>
      <c r="P13" s="6">
        <v>19.95</v>
      </c>
      <c r="Q13" s="5">
        <v>32299.05</v>
      </c>
      <c r="R13" s="7">
        <v>12.92</v>
      </c>
      <c r="S13" s="5">
        <v>12661.6</v>
      </c>
      <c r="T13" s="8">
        <v>1.19</v>
      </c>
      <c r="U13" s="5">
        <v>349.86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53630.829999999994</v>
      </c>
      <c r="AT13" s="11">
        <f t="shared" si="6"/>
        <v>1.1338350338643564</v>
      </c>
      <c r="AU13" s="5">
        <f t="shared" si="7"/>
        <v>1133.8350338643563</v>
      </c>
    </row>
    <row r="14" spans="1:47" x14ac:dyDescent="0.3">
      <c r="A14" s="1" t="s">
        <v>73</v>
      </c>
      <c r="B14" s="1" t="s">
        <v>74</v>
      </c>
      <c r="C14" s="1" t="s">
        <v>75</v>
      </c>
      <c r="D14" s="1" t="s">
        <v>52</v>
      </c>
      <c r="E14" s="1" t="s">
        <v>69</v>
      </c>
      <c r="F14" s="1">
        <v>15</v>
      </c>
      <c r="G14" s="1">
        <v>102</v>
      </c>
      <c r="H14" s="1">
        <v>34</v>
      </c>
      <c r="I14" s="2">
        <v>75.72</v>
      </c>
      <c r="J14" s="2">
        <v>34.18</v>
      </c>
      <c r="K14" s="2">
        <f t="shared" si="8"/>
        <v>24.979999999999997</v>
      </c>
      <c r="L14" s="2">
        <f t="shared" si="9"/>
        <v>0</v>
      </c>
      <c r="P14" s="6">
        <v>23.08</v>
      </c>
      <c r="Q14" s="5">
        <v>65391.41</v>
      </c>
      <c r="R14" s="7">
        <v>1.9</v>
      </c>
      <c r="S14" s="5">
        <v>3258.5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68649.91</v>
      </c>
      <c r="AT14" s="11">
        <f t="shared" si="6"/>
        <v>1.4513605892289012</v>
      </c>
      <c r="AU14" s="5">
        <f t="shared" si="7"/>
        <v>1451.3605892289013</v>
      </c>
    </row>
    <row r="15" spans="1:47" s="41" customFormat="1" x14ac:dyDescent="0.3">
      <c r="A15" s="30" t="s">
        <v>76</v>
      </c>
      <c r="B15" s="30" t="s">
        <v>77</v>
      </c>
      <c r="C15" s="30" t="s">
        <v>71</v>
      </c>
      <c r="D15" s="30" t="s">
        <v>72</v>
      </c>
      <c r="E15" s="30" t="s">
        <v>58</v>
      </c>
      <c r="F15" s="30">
        <v>16</v>
      </c>
      <c r="G15" s="30">
        <v>102</v>
      </c>
      <c r="H15" s="30">
        <v>34</v>
      </c>
      <c r="I15" s="31">
        <v>124.74</v>
      </c>
      <c r="J15" s="2">
        <v>31.49</v>
      </c>
      <c r="K15" s="2">
        <f t="shared" si="8"/>
        <v>31.49</v>
      </c>
      <c r="L15" s="2">
        <f t="shared" si="9"/>
        <v>0</v>
      </c>
      <c r="M15" s="32"/>
      <c r="N15" s="33">
        <v>2.86</v>
      </c>
      <c r="O15" s="34">
        <v>6885.45</v>
      </c>
      <c r="P15" s="35">
        <v>18.95</v>
      </c>
      <c r="Q15" s="34">
        <v>41385.6875</v>
      </c>
      <c r="R15" s="36">
        <v>7.64</v>
      </c>
      <c r="S15" s="34">
        <v>9628.5</v>
      </c>
      <c r="T15" s="37"/>
      <c r="U15" s="34"/>
      <c r="V15" s="31"/>
      <c r="W15" s="34"/>
      <c r="X15" s="31"/>
      <c r="Y15" s="34"/>
      <c r="Z15" s="38">
        <v>1.65</v>
      </c>
      <c r="AA15" s="34">
        <v>336.63</v>
      </c>
      <c r="AB15" s="39">
        <v>0.39</v>
      </c>
      <c r="AC15" s="34">
        <v>62.181000000000012</v>
      </c>
      <c r="AD15" s="31"/>
      <c r="AE15" s="31"/>
      <c r="AF15" s="34"/>
      <c r="AG15" s="38"/>
      <c r="AH15" s="34"/>
      <c r="AI15" s="31"/>
      <c r="AJ15" s="34"/>
      <c r="AK15" s="32"/>
      <c r="AL15" s="34" t="str">
        <f t="shared" si="2"/>
        <v/>
      </c>
      <c r="AM15" s="32"/>
      <c r="AN15" s="34" t="str">
        <f t="shared" si="3"/>
        <v/>
      </c>
      <c r="AO15" s="31"/>
      <c r="AP15" s="34" t="str">
        <f t="shared" si="4"/>
        <v/>
      </c>
      <c r="AQ15" s="31"/>
      <c r="AR15" s="31"/>
      <c r="AS15" s="34">
        <f t="shared" si="5"/>
        <v>58298.448499999991</v>
      </c>
      <c r="AT15" s="40">
        <f t="shared" si="6"/>
        <v>1.2325153895480814</v>
      </c>
      <c r="AU15" s="34">
        <f t="shared" si="7"/>
        <v>1232.5153895480812</v>
      </c>
    </row>
    <row r="16" spans="1:47" x14ac:dyDescent="0.3">
      <c r="A16" s="1" t="s">
        <v>76</v>
      </c>
      <c r="B16" s="1" t="s">
        <v>77</v>
      </c>
      <c r="C16" s="1" t="s">
        <v>71</v>
      </c>
      <c r="D16" s="1" t="s">
        <v>72</v>
      </c>
      <c r="E16" s="1" t="s">
        <v>57</v>
      </c>
      <c r="F16" s="1">
        <v>16</v>
      </c>
      <c r="G16" s="1">
        <v>102</v>
      </c>
      <c r="H16" s="1">
        <v>34</v>
      </c>
      <c r="I16" s="2">
        <v>124.74</v>
      </c>
      <c r="J16" s="2">
        <v>24.2</v>
      </c>
      <c r="K16" s="2">
        <f t="shared" si="8"/>
        <v>22.680000000000003</v>
      </c>
      <c r="L16" s="2">
        <f t="shared" si="9"/>
        <v>1.54</v>
      </c>
      <c r="N16" s="4">
        <v>6.05</v>
      </c>
      <c r="O16" s="5">
        <v>20391.525000000001</v>
      </c>
      <c r="P16" s="6">
        <v>16.600000000000001</v>
      </c>
      <c r="Q16" s="5">
        <v>46772.910000000011</v>
      </c>
      <c r="Z16" s="9">
        <v>0.03</v>
      </c>
      <c r="AA16" s="5">
        <v>6.1739999999999986</v>
      </c>
      <c r="AL16" s="5" t="str">
        <f t="shared" si="2"/>
        <v/>
      </c>
      <c r="AM16" s="3">
        <v>0.61</v>
      </c>
      <c r="AN16" s="5">
        <f t="shared" si="3"/>
        <v>4406.03</v>
      </c>
      <c r="AP16" s="5" t="str">
        <f t="shared" si="4"/>
        <v/>
      </c>
      <c r="AQ16" s="2">
        <v>0.93</v>
      </c>
      <c r="AS16" s="5">
        <f t="shared" si="5"/>
        <v>67170.609000000011</v>
      </c>
      <c r="AT16" s="11">
        <f t="shared" si="6"/>
        <v>1.4200859790945703</v>
      </c>
      <c r="AU16" s="5">
        <f t="shared" si="7"/>
        <v>1420.0859790945703</v>
      </c>
    </row>
    <row r="17" spans="1:47" x14ac:dyDescent="0.3">
      <c r="A17" s="1" t="s">
        <v>76</v>
      </c>
      <c r="B17" s="1" t="s">
        <v>77</v>
      </c>
      <c r="C17" s="1" t="s">
        <v>71</v>
      </c>
      <c r="D17" s="1" t="s">
        <v>72</v>
      </c>
      <c r="E17" s="1" t="s">
        <v>68</v>
      </c>
      <c r="F17" s="1">
        <v>16</v>
      </c>
      <c r="G17" s="1">
        <v>102</v>
      </c>
      <c r="H17" s="1">
        <v>34</v>
      </c>
      <c r="I17" s="2">
        <v>124.74</v>
      </c>
      <c r="J17" s="2">
        <v>0.06</v>
      </c>
      <c r="K17" s="2">
        <f t="shared" si="8"/>
        <v>0.06</v>
      </c>
      <c r="L17" s="2">
        <f t="shared" si="9"/>
        <v>0</v>
      </c>
      <c r="P17" s="6">
        <v>0.04</v>
      </c>
      <c r="Q17" s="5">
        <v>80.95</v>
      </c>
      <c r="R17" s="7">
        <v>0.02</v>
      </c>
      <c r="S17" s="5">
        <v>24.5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105.45</v>
      </c>
      <c r="AT17" s="11">
        <f t="shared" si="6"/>
        <v>2.2293688969757955E-3</v>
      </c>
      <c r="AU17" s="5">
        <f t="shared" si="7"/>
        <v>2.2293688969757954</v>
      </c>
    </row>
    <row r="18" spans="1:47" x14ac:dyDescent="0.3">
      <c r="A18" s="1" t="s">
        <v>76</v>
      </c>
      <c r="B18" s="1" t="s">
        <v>77</v>
      </c>
      <c r="C18" s="1" t="s">
        <v>71</v>
      </c>
      <c r="D18" s="1" t="s">
        <v>72</v>
      </c>
      <c r="E18" s="1" t="s">
        <v>55</v>
      </c>
      <c r="F18" s="1">
        <v>16</v>
      </c>
      <c r="G18" s="1">
        <v>102</v>
      </c>
      <c r="H18" s="1">
        <v>34</v>
      </c>
      <c r="I18" s="2">
        <v>124.74</v>
      </c>
      <c r="J18" s="2">
        <v>0.02</v>
      </c>
      <c r="K18" s="2">
        <f t="shared" si="8"/>
        <v>0.02</v>
      </c>
      <c r="L18" s="2">
        <f t="shared" si="9"/>
        <v>0</v>
      </c>
      <c r="P18" s="6">
        <v>0.02</v>
      </c>
      <c r="Q18" s="5">
        <v>40.475000000000001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40.475000000000001</v>
      </c>
      <c r="AT18" s="11">
        <f t="shared" si="6"/>
        <v>8.5570133812323693E-4</v>
      </c>
      <c r="AU18" s="5">
        <f t="shared" si="7"/>
        <v>0.8557013381232369</v>
      </c>
    </row>
    <row r="19" spans="1:47" s="41" customFormat="1" x14ac:dyDescent="0.3">
      <c r="A19" s="30" t="s">
        <v>76</v>
      </c>
      <c r="B19" s="30" t="s">
        <v>77</v>
      </c>
      <c r="C19" s="30" t="s">
        <v>71</v>
      </c>
      <c r="D19" s="30" t="s">
        <v>72</v>
      </c>
      <c r="E19" s="30" t="s">
        <v>69</v>
      </c>
      <c r="F19" s="30">
        <v>16</v>
      </c>
      <c r="G19" s="30">
        <v>102</v>
      </c>
      <c r="H19" s="30">
        <v>34</v>
      </c>
      <c r="I19" s="31">
        <v>124.74</v>
      </c>
      <c r="J19" s="2">
        <v>32.01</v>
      </c>
      <c r="K19" s="2">
        <f t="shared" si="8"/>
        <v>32.01</v>
      </c>
      <c r="L19" s="2">
        <f t="shared" si="9"/>
        <v>0</v>
      </c>
      <c r="M19" s="32"/>
      <c r="N19" s="33"/>
      <c r="O19" s="34"/>
      <c r="P19" s="35">
        <v>15.17</v>
      </c>
      <c r="Q19" s="34">
        <v>30765.047500000001</v>
      </c>
      <c r="R19" s="36">
        <v>16.13</v>
      </c>
      <c r="S19" s="34">
        <v>19773.95</v>
      </c>
      <c r="T19" s="37">
        <v>0.71000000000000008</v>
      </c>
      <c r="U19" s="34">
        <v>260.92500000000001</v>
      </c>
      <c r="V19" s="31"/>
      <c r="W19" s="34"/>
      <c r="X19" s="31"/>
      <c r="Y19" s="34"/>
      <c r="Z19" s="38"/>
      <c r="AA19" s="34"/>
      <c r="AB19" s="39"/>
      <c r="AC19" s="34"/>
      <c r="AD19" s="31"/>
      <c r="AE19" s="31"/>
      <c r="AF19" s="34"/>
      <c r="AG19" s="38"/>
      <c r="AH19" s="34"/>
      <c r="AI19" s="31"/>
      <c r="AJ19" s="34"/>
      <c r="AK19" s="32"/>
      <c r="AL19" s="34" t="str">
        <f t="shared" si="2"/>
        <v/>
      </c>
      <c r="AM19" s="32"/>
      <c r="AN19" s="34" t="str">
        <f t="shared" si="3"/>
        <v/>
      </c>
      <c r="AO19" s="31"/>
      <c r="AP19" s="34" t="str">
        <f t="shared" si="4"/>
        <v/>
      </c>
      <c r="AQ19" s="31"/>
      <c r="AR19" s="31"/>
      <c r="AS19" s="34">
        <f t="shared" si="5"/>
        <v>50799.922500000001</v>
      </c>
      <c r="AT19" s="40">
        <f t="shared" si="6"/>
        <v>1.0739854641088751</v>
      </c>
      <c r="AU19" s="34">
        <f t="shared" si="7"/>
        <v>1073.9854641088752</v>
      </c>
    </row>
    <row r="20" spans="1:47" x14ac:dyDescent="0.3">
      <c r="A20" s="1" t="s">
        <v>76</v>
      </c>
      <c r="B20" s="1" t="s">
        <v>77</v>
      </c>
      <c r="C20" s="1" t="s">
        <v>71</v>
      </c>
      <c r="D20" s="1" t="s">
        <v>72</v>
      </c>
      <c r="E20" s="1" t="s">
        <v>63</v>
      </c>
      <c r="F20" s="1">
        <v>16</v>
      </c>
      <c r="G20" s="1">
        <v>102</v>
      </c>
      <c r="H20" s="1">
        <v>34</v>
      </c>
      <c r="I20" s="2">
        <v>124.74</v>
      </c>
      <c r="J20" s="2">
        <v>27.63</v>
      </c>
      <c r="K20" s="2">
        <f t="shared" si="8"/>
        <v>27.04</v>
      </c>
      <c r="L20" s="2">
        <f t="shared" si="9"/>
        <v>0.6</v>
      </c>
      <c r="N20" s="4">
        <v>1.53</v>
      </c>
      <c r="O20" s="5">
        <v>5156.8649999999998</v>
      </c>
      <c r="P20" s="6">
        <v>13.36</v>
      </c>
      <c r="Q20" s="5">
        <v>37415.089999999997</v>
      </c>
      <c r="R20" s="7">
        <v>10.67</v>
      </c>
      <c r="S20" s="5">
        <v>17044.650000000001</v>
      </c>
      <c r="T20" s="8">
        <v>1.48</v>
      </c>
      <c r="U20" s="5">
        <v>726.18000000000006</v>
      </c>
      <c r="AL20" s="5" t="str">
        <f t="shared" si="2"/>
        <v/>
      </c>
      <c r="AM20" s="3">
        <v>0.23</v>
      </c>
      <c r="AN20" s="5">
        <f t="shared" si="3"/>
        <v>1661.29</v>
      </c>
      <c r="AP20" s="5" t="str">
        <f t="shared" si="4"/>
        <v/>
      </c>
      <c r="AQ20" s="2">
        <v>0.37</v>
      </c>
      <c r="AS20" s="5">
        <f t="shared" si="5"/>
        <v>60342.784999999996</v>
      </c>
      <c r="AT20" s="11">
        <f t="shared" si="6"/>
        <v>1.2757356854992656</v>
      </c>
      <c r="AU20" s="5">
        <f t="shared" si="7"/>
        <v>1275.7356854992656</v>
      </c>
    </row>
    <row r="21" spans="1:47" x14ac:dyDescent="0.3">
      <c r="A21" s="1" t="s">
        <v>78</v>
      </c>
      <c r="B21" s="1" t="s">
        <v>70</v>
      </c>
      <c r="C21" s="1" t="s">
        <v>71</v>
      </c>
      <c r="D21" s="1" t="s">
        <v>72</v>
      </c>
      <c r="E21" s="1" t="s">
        <v>79</v>
      </c>
      <c r="F21" s="1">
        <v>16</v>
      </c>
      <c r="G21" s="1">
        <v>102</v>
      </c>
      <c r="H21" s="1">
        <v>34</v>
      </c>
      <c r="I21" s="2">
        <v>124.22</v>
      </c>
      <c r="J21" s="2">
        <v>16.309999999999999</v>
      </c>
      <c r="K21" s="2">
        <f t="shared" si="8"/>
        <v>1.7</v>
      </c>
      <c r="L21" s="2">
        <f t="shared" si="9"/>
        <v>0</v>
      </c>
      <c r="P21" s="6">
        <v>7.0000000000000007E-2</v>
      </c>
      <c r="Q21" s="5">
        <v>141.66249999999999</v>
      </c>
      <c r="R21" s="7">
        <v>1.63</v>
      </c>
      <c r="S21" s="5">
        <v>1996.75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2138.4124999999999</v>
      </c>
      <c r="AT21" s="11">
        <f t="shared" si="6"/>
        <v>4.5209201672871055E-2</v>
      </c>
      <c r="AU21" s="5">
        <f t="shared" si="7"/>
        <v>45.209201672871053</v>
      </c>
    </row>
    <row r="22" spans="1:47" x14ac:dyDescent="0.3">
      <c r="A22" s="1" t="s">
        <v>78</v>
      </c>
      <c r="B22" s="1" t="s">
        <v>70</v>
      </c>
      <c r="C22" s="1" t="s">
        <v>71</v>
      </c>
      <c r="D22" s="1" t="s">
        <v>72</v>
      </c>
      <c r="E22" s="1" t="s">
        <v>56</v>
      </c>
      <c r="F22" s="1">
        <v>16</v>
      </c>
      <c r="G22" s="1">
        <v>102</v>
      </c>
      <c r="H22" s="1">
        <v>34</v>
      </c>
      <c r="I22" s="2">
        <v>124.22</v>
      </c>
      <c r="J22" s="2">
        <v>40.299999999999997</v>
      </c>
      <c r="K22" s="2">
        <f t="shared" si="8"/>
        <v>40</v>
      </c>
      <c r="L22" s="2">
        <f t="shared" si="9"/>
        <v>0</v>
      </c>
      <c r="N22" s="4">
        <v>9.31</v>
      </c>
      <c r="O22" s="5">
        <v>22413.825000000001</v>
      </c>
      <c r="P22" s="6">
        <v>19.98</v>
      </c>
      <c r="Q22" s="5">
        <v>40434.525000000001</v>
      </c>
      <c r="R22" s="7">
        <v>10.71</v>
      </c>
      <c r="S22" s="5">
        <v>13119.75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75968.100000000006</v>
      </c>
      <c r="AT22" s="11">
        <f t="shared" si="6"/>
        <v>1.6060779450198854</v>
      </c>
      <c r="AU22" s="5">
        <f t="shared" si="7"/>
        <v>1606.0779450198854</v>
      </c>
    </row>
    <row r="23" spans="1:47" x14ac:dyDescent="0.3">
      <c r="A23" s="1" t="s">
        <v>78</v>
      </c>
      <c r="B23" s="1" t="s">
        <v>70</v>
      </c>
      <c r="C23" s="1" t="s">
        <v>71</v>
      </c>
      <c r="D23" s="1" t="s">
        <v>72</v>
      </c>
      <c r="E23" s="1" t="s">
        <v>80</v>
      </c>
      <c r="F23" s="1">
        <v>16</v>
      </c>
      <c r="G23" s="1">
        <v>102</v>
      </c>
      <c r="H23" s="1">
        <v>34</v>
      </c>
      <c r="I23" s="2">
        <v>124.22</v>
      </c>
      <c r="J23" s="2">
        <v>39.049999999999997</v>
      </c>
      <c r="K23" s="2">
        <f t="shared" si="8"/>
        <v>14.75</v>
      </c>
      <c r="L23" s="2">
        <f t="shared" si="9"/>
        <v>0</v>
      </c>
      <c r="N23" s="4">
        <v>0.67</v>
      </c>
      <c r="O23" s="5">
        <v>1613.0250000000001</v>
      </c>
      <c r="P23" s="6">
        <v>12.59</v>
      </c>
      <c r="Q23" s="5">
        <v>25479.012500000001</v>
      </c>
      <c r="R23" s="7">
        <v>1.49</v>
      </c>
      <c r="S23" s="5">
        <v>1825.25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28917.287500000002</v>
      </c>
      <c r="AT23" s="11">
        <f t="shared" si="6"/>
        <v>0.61135420898441883</v>
      </c>
      <c r="AU23" s="5">
        <f t="shared" si="7"/>
        <v>611.35420898441885</v>
      </c>
    </row>
    <row r="24" spans="1:47" x14ac:dyDescent="0.3">
      <c r="A24" s="1" t="s">
        <v>78</v>
      </c>
      <c r="B24" s="1" t="s">
        <v>70</v>
      </c>
      <c r="C24" s="1" t="s">
        <v>71</v>
      </c>
      <c r="D24" s="1" t="s">
        <v>72</v>
      </c>
      <c r="E24" s="1" t="s">
        <v>57</v>
      </c>
      <c r="F24" s="1">
        <v>16</v>
      </c>
      <c r="G24" s="1">
        <v>102</v>
      </c>
      <c r="H24" s="1">
        <v>34</v>
      </c>
      <c r="I24" s="2">
        <v>124.22</v>
      </c>
      <c r="J24" s="2">
        <v>5.68</v>
      </c>
      <c r="K24" s="2">
        <f t="shared" si="8"/>
        <v>10.87</v>
      </c>
      <c r="L24" s="2">
        <f t="shared" si="9"/>
        <v>0</v>
      </c>
      <c r="N24" s="4">
        <v>6.6</v>
      </c>
      <c r="O24" s="5">
        <v>15889.5</v>
      </c>
      <c r="P24" s="6">
        <v>4.2699999999999996</v>
      </c>
      <c r="Q24" s="5">
        <v>8940.9274999999998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24830.427499999998</v>
      </c>
      <c r="AT24" s="11">
        <f t="shared" si="6"/>
        <v>0.52495194658238464</v>
      </c>
      <c r="AU24" s="5">
        <f t="shared" si="7"/>
        <v>524.95194658238472</v>
      </c>
    </row>
    <row r="25" spans="1:47" x14ac:dyDescent="0.3">
      <c r="A25" s="1" t="s">
        <v>78</v>
      </c>
      <c r="B25" s="1" t="s">
        <v>70</v>
      </c>
      <c r="C25" s="1" t="s">
        <v>71</v>
      </c>
      <c r="D25" s="1" t="s">
        <v>72</v>
      </c>
      <c r="E25" s="1" t="s">
        <v>81</v>
      </c>
      <c r="F25" s="1">
        <v>16</v>
      </c>
      <c r="G25" s="1">
        <v>102</v>
      </c>
      <c r="H25" s="1">
        <v>34</v>
      </c>
      <c r="I25" s="2">
        <v>124.22</v>
      </c>
      <c r="J25" s="2">
        <v>16.79</v>
      </c>
      <c r="K25" s="2">
        <f t="shared" si="8"/>
        <v>1.43</v>
      </c>
      <c r="L25" s="2">
        <f t="shared" si="9"/>
        <v>0</v>
      </c>
      <c r="P25" s="6">
        <v>0.03</v>
      </c>
      <c r="Q25" s="5">
        <v>60.712499999999999</v>
      </c>
      <c r="R25" s="7">
        <v>1.4</v>
      </c>
      <c r="S25" s="5">
        <v>1715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1775.7125000000001</v>
      </c>
      <c r="AT25" s="11">
        <f t="shared" si="6"/>
        <v>3.7541187458237382E-2</v>
      </c>
      <c r="AU25" s="5">
        <f t="shared" si="7"/>
        <v>37.541187458237381</v>
      </c>
    </row>
    <row r="26" spans="1:47" x14ac:dyDescent="0.3">
      <c r="A26" s="1" t="s">
        <v>78</v>
      </c>
      <c r="B26" s="1" t="s">
        <v>70</v>
      </c>
      <c r="C26" s="1" t="s">
        <v>71</v>
      </c>
      <c r="D26" s="1" t="s">
        <v>72</v>
      </c>
      <c r="E26" s="1" t="s">
        <v>63</v>
      </c>
      <c r="F26" s="1">
        <v>16</v>
      </c>
      <c r="G26" s="1">
        <v>102</v>
      </c>
      <c r="H26" s="1">
        <v>34</v>
      </c>
      <c r="I26" s="2">
        <v>124.22</v>
      </c>
      <c r="J26" s="2">
        <v>1.61</v>
      </c>
      <c r="K26" s="2">
        <f t="shared" si="8"/>
        <v>5.92</v>
      </c>
      <c r="L26" s="2">
        <f t="shared" si="9"/>
        <v>0</v>
      </c>
      <c r="N26" s="4">
        <v>1.07</v>
      </c>
      <c r="O26" s="5">
        <v>2576.0250000000001</v>
      </c>
      <c r="P26" s="6">
        <v>1.97</v>
      </c>
      <c r="Q26" s="5">
        <v>3986.7874999999999</v>
      </c>
      <c r="R26" s="7">
        <v>2.88</v>
      </c>
      <c r="S26" s="5">
        <v>3528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10090.8125</v>
      </c>
      <c r="AT26" s="11">
        <f t="shared" si="6"/>
        <v>0.21333469447808981</v>
      </c>
      <c r="AU26" s="5">
        <f t="shared" si="7"/>
        <v>213.3346944780898</v>
      </c>
    </row>
    <row r="27" spans="1:47" x14ac:dyDescent="0.3">
      <c r="A27" s="1" t="s">
        <v>82</v>
      </c>
      <c r="B27" s="1" t="s">
        <v>83</v>
      </c>
      <c r="C27" s="1" t="s">
        <v>84</v>
      </c>
      <c r="D27" s="1" t="s">
        <v>52</v>
      </c>
      <c r="E27" s="1" t="s">
        <v>58</v>
      </c>
      <c r="F27" s="1">
        <v>16</v>
      </c>
      <c r="G27" s="1">
        <v>102</v>
      </c>
      <c r="H27" s="1">
        <v>34</v>
      </c>
      <c r="I27" s="2">
        <v>4.37</v>
      </c>
      <c r="J27" s="2">
        <v>4.37</v>
      </c>
      <c r="K27" s="2">
        <f t="shared" si="8"/>
        <v>4.3600000000000003</v>
      </c>
      <c r="L27" s="2">
        <f t="shared" si="9"/>
        <v>0</v>
      </c>
      <c r="P27" s="6">
        <v>0.71</v>
      </c>
      <c r="Q27" s="5">
        <v>1728.2825</v>
      </c>
      <c r="R27" s="7">
        <v>1.28</v>
      </c>
      <c r="S27" s="5">
        <v>1754.2</v>
      </c>
      <c r="Z27" s="9">
        <v>0.61</v>
      </c>
      <c r="AA27" s="5">
        <v>123.774</v>
      </c>
      <c r="AB27" s="10">
        <v>1.76</v>
      </c>
      <c r="AC27" s="5">
        <v>274.12560000000002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3880.3820999999998</v>
      </c>
      <c r="AT27" s="11">
        <f t="shared" si="6"/>
        <v>8.203701433970241E-2</v>
      </c>
      <c r="AU27" s="5">
        <f t="shared" si="7"/>
        <v>82.037014339702409</v>
      </c>
    </row>
    <row r="28" spans="1:47" x14ac:dyDescent="0.3">
      <c r="A28" s="1" t="s">
        <v>85</v>
      </c>
      <c r="B28" s="1" t="s">
        <v>86</v>
      </c>
      <c r="C28" s="1" t="s">
        <v>87</v>
      </c>
      <c r="D28" s="1" t="s">
        <v>52</v>
      </c>
      <c r="E28" s="1" t="s">
        <v>53</v>
      </c>
      <c r="F28" s="1">
        <v>16</v>
      </c>
      <c r="G28" s="1">
        <v>102</v>
      </c>
      <c r="H28" s="1">
        <v>34</v>
      </c>
      <c r="I28" s="2">
        <v>234.1</v>
      </c>
      <c r="J28" s="2">
        <v>39.82</v>
      </c>
      <c r="K28" s="2">
        <f t="shared" si="8"/>
        <v>0.48</v>
      </c>
      <c r="L28" s="2">
        <f t="shared" si="9"/>
        <v>0</v>
      </c>
      <c r="R28" s="7">
        <v>0.15</v>
      </c>
      <c r="S28" s="5">
        <v>183.75</v>
      </c>
      <c r="T28" s="8">
        <v>0.33</v>
      </c>
      <c r="U28" s="5">
        <v>121.27500000000001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305.02499999999998</v>
      </c>
      <c r="AT28" s="11">
        <f t="shared" si="6"/>
        <v>6.4486794480800554E-3</v>
      </c>
      <c r="AU28" s="5">
        <f t="shared" si="7"/>
        <v>6.448679448080056</v>
      </c>
    </row>
    <row r="29" spans="1:47" x14ac:dyDescent="0.3">
      <c r="A29" s="1" t="s">
        <v>85</v>
      </c>
      <c r="B29" s="1" t="s">
        <v>86</v>
      </c>
      <c r="C29" s="1" t="s">
        <v>87</v>
      </c>
      <c r="D29" s="1" t="s">
        <v>52</v>
      </c>
      <c r="E29" s="1" t="s">
        <v>68</v>
      </c>
      <c r="F29" s="1">
        <v>16</v>
      </c>
      <c r="G29" s="1">
        <v>102</v>
      </c>
      <c r="H29" s="1">
        <v>34</v>
      </c>
      <c r="I29" s="2">
        <v>234.1</v>
      </c>
      <c r="J29" s="2">
        <v>38.840000000000003</v>
      </c>
      <c r="K29" s="2">
        <f t="shared" si="8"/>
        <v>38.83</v>
      </c>
      <c r="L29" s="2">
        <f t="shared" si="9"/>
        <v>0</v>
      </c>
      <c r="N29" s="4">
        <v>6.94</v>
      </c>
      <c r="O29" s="5">
        <v>16708.05</v>
      </c>
      <c r="P29" s="6">
        <v>10.88</v>
      </c>
      <c r="Q29" s="5">
        <v>22034.59</v>
      </c>
      <c r="R29" s="7">
        <v>18.670000000000002</v>
      </c>
      <c r="S29" s="5">
        <v>22870.75</v>
      </c>
      <c r="T29" s="8">
        <v>2.34</v>
      </c>
      <c r="U29" s="5">
        <v>859.94999999999993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62473.34</v>
      </c>
      <c r="AT29" s="11">
        <f t="shared" si="6"/>
        <v>1.3207787680056313</v>
      </c>
      <c r="AU29" s="5">
        <f t="shared" si="7"/>
        <v>1320.7787680056313</v>
      </c>
    </row>
    <row r="30" spans="1:47" x14ac:dyDescent="0.3">
      <c r="A30" s="1" t="s">
        <v>85</v>
      </c>
      <c r="B30" s="1" t="s">
        <v>86</v>
      </c>
      <c r="C30" s="1" t="s">
        <v>87</v>
      </c>
      <c r="D30" s="1" t="s">
        <v>52</v>
      </c>
      <c r="E30" s="1" t="s">
        <v>55</v>
      </c>
      <c r="F30" s="1">
        <v>16</v>
      </c>
      <c r="G30" s="1">
        <v>102</v>
      </c>
      <c r="H30" s="1">
        <v>34</v>
      </c>
      <c r="I30" s="2">
        <v>234.1</v>
      </c>
      <c r="J30" s="2">
        <v>40</v>
      </c>
      <c r="K30" s="2">
        <f t="shared" si="8"/>
        <v>36.509999999999991</v>
      </c>
      <c r="L30" s="2">
        <f t="shared" si="9"/>
        <v>0</v>
      </c>
      <c r="N30" s="4">
        <v>0.22</v>
      </c>
      <c r="O30" s="5">
        <v>529.65</v>
      </c>
      <c r="P30" s="6">
        <v>16.79</v>
      </c>
      <c r="Q30" s="5">
        <v>33978.762499999997</v>
      </c>
      <c r="R30" s="7">
        <v>19.309999999999999</v>
      </c>
      <c r="S30" s="5">
        <v>23654.75</v>
      </c>
      <c r="T30" s="8">
        <v>0.19</v>
      </c>
      <c r="U30" s="5">
        <v>69.825000000000003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58232.987499999996</v>
      </c>
      <c r="AT30" s="11">
        <f t="shared" si="6"/>
        <v>1.231131447230728</v>
      </c>
      <c r="AU30" s="5">
        <f t="shared" si="7"/>
        <v>1231.1314472307281</v>
      </c>
    </row>
    <row r="31" spans="1:47" x14ac:dyDescent="0.3">
      <c r="A31" s="1" t="s">
        <v>85</v>
      </c>
      <c r="B31" s="1" t="s">
        <v>86</v>
      </c>
      <c r="C31" s="1" t="s">
        <v>87</v>
      </c>
      <c r="D31" s="1" t="s">
        <v>52</v>
      </c>
      <c r="E31" s="1" t="s">
        <v>88</v>
      </c>
      <c r="F31" s="1">
        <v>16</v>
      </c>
      <c r="G31" s="1">
        <v>102</v>
      </c>
      <c r="H31" s="1">
        <v>34</v>
      </c>
      <c r="I31" s="2">
        <v>234.1</v>
      </c>
      <c r="J31" s="2">
        <v>31.82</v>
      </c>
      <c r="K31" s="2">
        <f t="shared" si="8"/>
        <v>1.05</v>
      </c>
      <c r="L31" s="2">
        <f t="shared" si="9"/>
        <v>0</v>
      </c>
      <c r="P31" s="6">
        <v>0.04</v>
      </c>
      <c r="Q31" s="5">
        <v>80.95</v>
      </c>
      <c r="R31" s="7">
        <v>1.01</v>
      </c>
      <c r="S31" s="5">
        <v>1237.25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1318.2</v>
      </c>
      <c r="AT31" s="11">
        <f t="shared" si="6"/>
        <v>2.7868696823077223E-2</v>
      </c>
      <c r="AU31" s="5">
        <f t="shared" si="7"/>
        <v>27.868696823077226</v>
      </c>
    </row>
    <row r="32" spans="1:47" x14ac:dyDescent="0.3">
      <c r="A32" s="1" t="s">
        <v>85</v>
      </c>
      <c r="B32" s="1" t="s">
        <v>86</v>
      </c>
      <c r="C32" s="1" t="s">
        <v>87</v>
      </c>
      <c r="D32" s="1" t="s">
        <v>52</v>
      </c>
      <c r="E32" s="1" t="s">
        <v>89</v>
      </c>
      <c r="F32" s="1">
        <v>16</v>
      </c>
      <c r="G32" s="1">
        <v>102</v>
      </c>
      <c r="H32" s="1">
        <v>34</v>
      </c>
      <c r="I32" s="2">
        <v>234.1</v>
      </c>
      <c r="J32" s="2">
        <v>38.75</v>
      </c>
      <c r="K32" s="2">
        <f t="shared" si="8"/>
        <v>22.61</v>
      </c>
      <c r="L32" s="2">
        <f t="shared" si="9"/>
        <v>0</v>
      </c>
      <c r="N32" s="4">
        <v>1.65</v>
      </c>
      <c r="O32" s="5">
        <v>3972.375</v>
      </c>
      <c r="P32" s="6">
        <v>14.31</v>
      </c>
      <c r="Q32" s="5">
        <v>28959.862499999999</v>
      </c>
      <c r="R32" s="7">
        <v>6.04</v>
      </c>
      <c r="S32" s="5">
        <v>7399</v>
      </c>
      <c r="T32" s="8">
        <v>0.61</v>
      </c>
      <c r="U32" s="5">
        <v>224.17500000000001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40555.412500000006</v>
      </c>
      <c r="AT32" s="11">
        <f t="shared" si="6"/>
        <v>0.85740137725484489</v>
      </c>
      <c r="AU32" s="5">
        <f t="shared" si="7"/>
        <v>857.40137725484487</v>
      </c>
    </row>
    <row r="33" spans="1:47" x14ac:dyDescent="0.3">
      <c r="A33" s="1" t="s">
        <v>90</v>
      </c>
      <c r="B33" s="1" t="s">
        <v>91</v>
      </c>
      <c r="C33" s="1" t="s">
        <v>92</v>
      </c>
      <c r="D33" s="1" t="s">
        <v>52</v>
      </c>
      <c r="E33" s="1" t="s">
        <v>79</v>
      </c>
      <c r="F33" s="1">
        <v>17</v>
      </c>
      <c r="G33" s="1">
        <v>102</v>
      </c>
      <c r="H33" s="1">
        <v>34</v>
      </c>
      <c r="I33" s="2">
        <v>2.5</v>
      </c>
      <c r="J33" s="2">
        <v>2.29</v>
      </c>
      <c r="K33" s="2">
        <f t="shared" si="8"/>
        <v>2.29</v>
      </c>
      <c r="L33" s="2">
        <f t="shared" si="9"/>
        <v>0</v>
      </c>
      <c r="P33" s="6">
        <v>0.02</v>
      </c>
      <c r="Q33" s="5">
        <v>40.475000000000001</v>
      </c>
      <c r="R33" s="7">
        <v>0.02</v>
      </c>
      <c r="S33" s="5">
        <v>24.5</v>
      </c>
      <c r="T33" s="8">
        <v>0.02</v>
      </c>
      <c r="U33" s="5">
        <v>10.29</v>
      </c>
      <c r="Z33" s="9">
        <v>1.62</v>
      </c>
      <c r="AA33" s="5">
        <v>282.82799999999997</v>
      </c>
      <c r="AB33" s="10">
        <v>0.61</v>
      </c>
      <c r="AC33" s="5">
        <v>80.703000000000003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438.79599999999994</v>
      </c>
      <c r="AT33" s="11">
        <f t="shared" si="6"/>
        <v>9.2767961547405506E-3</v>
      </c>
      <c r="AU33" s="5">
        <f t="shared" si="7"/>
        <v>9.2767961547405502</v>
      </c>
    </row>
    <row r="34" spans="1:47" x14ac:dyDescent="0.3">
      <c r="A34" s="1" t="s">
        <v>93</v>
      </c>
      <c r="B34" s="1" t="s">
        <v>91</v>
      </c>
      <c r="C34" s="1" t="s">
        <v>92</v>
      </c>
      <c r="D34" s="1" t="s">
        <v>52</v>
      </c>
      <c r="E34" s="1" t="s">
        <v>79</v>
      </c>
      <c r="F34" s="1">
        <v>17</v>
      </c>
      <c r="G34" s="1">
        <v>102</v>
      </c>
      <c r="H34" s="1">
        <v>34</v>
      </c>
      <c r="I34" s="2">
        <v>2.5</v>
      </c>
      <c r="J34" s="2">
        <v>2.5099999999999998</v>
      </c>
      <c r="K34" s="2">
        <f t="shared" si="8"/>
        <v>2.5099999999999998</v>
      </c>
      <c r="L34" s="2">
        <f t="shared" si="9"/>
        <v>0</v>
      </c>
      <c r="R34" s="7">
        <v>0.26</v>
      </c>
      <c r="S34" s="5">
        <v>421.4</v>
      </c>
      <c r="T34" s="8">
        <v>0.05</v>
      </c>
      <c r="U34" s="5">
        <v>25.725000000000001</v>
      </c>
      <c r="Z34" s="9">
        <v>1.25</v>
      </c>
      <c r="AA34" s="5">
        <v>243.13800000000001</v>
      </c>
      <c r="AB34" s="10">
        <v>0.95</v>
      </c>
      <c r="AC34" s="5">
        <v>154.26179999999999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5"/>
        <v>844.52480000000003</v>
      </c>
      <c r="AT34" s="11">
        <f t="shared" si="6"/>
        <v>1.7854502815028015E-2</v>
      </c>
      <c r="AU34" s="5">
        <f t="shared" si="7"/>
        <v>17.854502815028017</v>
      </c>
    </row>
    <row r="35" spans="1:47" x14ac:dyDescent="0.3">
      <c r="A35" s="1" t="s">
        <v>94</v>
      </c>
      <c r="B35" s="1" t="s">
        <v>95</v>
      </c>
      <c r="C35" s="1" t="s">
        <v>96</v>
      </c>
      <c r="D35" s="1" t="s">
        <v>52</v>
      </c>
      <c r="E35" s="1" t="s">
        <v>81</v>
      </c>
      <c r="F35" s="1">
        <v>17</v>
      </c>
      <c r="G35" s="1">
        <v>102</v>
      </c>
      <c r="H35" s="1">
        <v>34</v>
      </c>
      <c r="I35" s="2">
        <v>115</v>
      </c>
      <c r="J35" s="2">
        <v>39.92</v>
      </c>
      <c r="K35" s="2">
        <f t="shared" si="8"/>
        <v>39.92</v>
      </c>
      <c r="L35" s="2">
        <f t="shared" si="9"/>
        <v>0</v>
      </c>
      <c r="N35" s="4">
        <v>2.13</v>
      </c>
      <c r="O35" s="5">
        <v>4102.38</v>
      </c>
      <c r="P35" s="6">
        <v>19.86</v>
      </c>
      <c r="Q35" s="5">
        <v>33914.002500000002</v>
      </c>
      <c r="R35" s="7">
        <v>17.66</v>
      </c>
      <c r="S35" s="5">
        <v>21758.45</v>
      </c>
      <c r="T35" s="8">
        <v>0.27</v>
      </c>
      <c r="U35" s="5">
        <v>99.224999999999994</v>
      </c>
      <c r="AL35" s="5" t="str">
        <f t="shared" si="2"/>
        <v/>
      </c>
      <c r="AN35" s="5" t="str">
        <f t="shared" si="3"/>
        <v/>
      </c>
      <c r="AP35" s="5" t="str">
        <f t="shared" si="4"/>
        <v/>
      </c>
      <c r="AS35" s="5">
        <f t="shared" si="5"/>
        <v>59874.057500000003</v>
      </c>
      <c r="AT35" s="11">
        <f t="shared" ref="AT35:AT66" si="10">(AS35/$AS$196)*100</f>
        <v>1.2658260931838818</v>
      </c>
      <c r="AU35" s="5">
        <f t="shared" si="7"/>
        <v>1265.826093183882</v>
      </c>
    </row>
    <row r="36" spans="1:47" x14ac:dyDescent="0.3">
      <c r="A36" s="1" t="s">
        <v>94</v>
      </c>
      <c r="B36" s="1" t="s">
        <v>95</v>
      </c>
      <c r="C36" s="1" t="s">
        <v>96</v>
      </c>
      <c r="D36" s="1" t="s">
        <v>52</v>
      </c>
      <c r="E36" s="1" t="s">
        <v>97</v>
      </c>
      <c r="F36" s="1">
        <v>17</v>
      </c>
      <c r="G36" s="1">
        <v>102</v>
      </c>
      <c r="H36" s="1">
        <v>34</v>
      </c>
      <c r="I36" s="2">
        <v>115</v>
      </c>
      <c r="J36" s="2">
        <v>36.729999999999997</v>
      </c>
      <c r="K36" s="2">
        <f t="shared" si="8"/>
        <v>26.490000000000002</v>
      </c>
      <c r="L36" s="2">
        <f t="shared" si="9"/>
        <v>0</v>
      </c>
      <c r="P36" s="6">
        <v>14.27</v>
      </c>
      <c r="Q36" s="5">
        <v>28878.912499999999</v>
      </c>
      <c r="R36" s="7">
        <v>12.22</v>
      </c>
      <c r="S36" s="5">
        <v>14969.5</v>
      </c>
      <c r="AL36" s="5" t="str">
        <f t="shared" si="2"/>
        <v/>
      </c>
      <c r="AN36" s="5" t="str">
        <f t="shared" si="3"/>
        <v/>
      </c>
      <c r="AP36" s="5" t="str">
        <f t="shared" si="4"/>
        <v/>
      </c>
      <c r="AS36" s="5">
        <f t="shared" si="5"/>
        <v>43848.412499999999</v>
      </c>
      <c r="AT36" s="11">
        <f t="shared" si="10"/>
        <v>0.92702026561654505</v>
      </c>
      <c r="AU36" s="5">
        <f t="shared" si="7"/>
        <v>927.02026561654498</v>
      </c>
    </row>
    <row r="37" spans="1:47" x14ac:dyDescent="0.3">
      <c r="A37" s="1" t="s">
        <v>94</v>
      </c>
      <c r="B37" s="1" t="s">
        <v>95</v>
      </c>
      <c r="C37" s="1" t="s">
        <v>96</v>
      </c>
      <c r="D37" s="1" t="s">
        <v>52</v>
      </c>
      <c r="E37" s="1" t="s">
        <v>79</v>
      </c>
      <c r="F37" s="1">
        <v>17</v>
      </c>
      <c r="G37" s="1">
        <v>102</v>
      </c>
      <c r="H37" s="1">
        <v>34</v>
      </c>
      <c r="I37" s="2">
        <v>115</v>
      </c>
      <c r="J37" s="2">
        <v>34.11</v>
      </c>
      <c r="K37" s="2">
        <f t="shared" si="8"/>
        <v>34.11</v>
      </c>
      <c r="L37" s="2">
        <f t="shared" si="9"/>
        <v>0</v>
      </c>
      <c r="P37" s="6">
        <v>10.76</v>
      </c>
      <c r="Q37" s="5">
        <v>22819.805</v>
      </c>
      <c r="R37" s="7">
        <v>21.65</v>
      </c>
      <c r="S37" s="5">
        <v>30647.05</v>
      </c>
      <c r="T37" s="8">
        <v>1.61</v>
      </c>
      <c r="U37" s="5">
        <v>828.34500000000003</v>
      </c>
      <c r="Z37" s="9">
        <v>0.09</v>
      </c>
      <c r="AA37" s="5">
        <v>18.521999999999998</v>
      </c>
      <c r="AL37" s="5" t="str">
        <f t="shared" si="2"/>
        <v/>
      </c>
      <c r="AN37" s="5" t="str">
        <f t="shared" si="3"/>
        <v/>
      </c>
      <c r="AP37" s="5" t="str">
        <f t="shared" si="4"/>
        <v/>
      </c>
      <c r="AS37" s="5">
        <f t="shared" si="5"/>
        <v>54313.721999999994</v>
      </c>
      <c r="AT37" s="11">
        <f t="shared" si="10"/>
        <v>1.1482723803299191</v>
      </c>
      <c r="AU37" s="5">
        <f t="shared" si="7"/>
        <v>1148.2723803299191</v>
      </c>
    </row>
    <row r="38" spans="1:47" x14ac:dyDescent="0.3">
      <c r="A38" s="1" t="s">
        <v>99</v>
      </c>
      <c r="B38" s="1" t="s">
        <v>100</v>
      </c>
      <c r="C38" s="1" t="s">
        <v>92</v>
      </c>
      <c r="D38" s="1" t="s">
        <v>52</v>
      </c>
      <c r="E38" s="1" t="s">
        <v>98</v>
      </c>
      <c r="F38" s="1">
        <v>17</v>
      </c>
      <c r="G38" s="1">
        <v>102</v>
      </c>
      <c r="H38" s="1">
        <v>34</v>
      </c>
      <c r="I38" s="2">
        <v>40</v>
      </c>
      <c r="J38" s="2">
        <v>37.68</v>
      </c>
      <c r="K38" s="2">
        <f t="shared" si="8"/>
        <v>37.590000000000003</v>
      </c>
      <c r="L38" s="2">
        <f t="shared" si="9"/>
        <v>0</v>
      </c>
      <c r="P38" s="6">
        <v>2.8</v>
      </c>
      <c r="Q38" s="5">
        <v>4533.2</v>
      </c>
      <c r="R38" s="7">
        <v>28.05</v>
      </c>
      <c r="S38" s="5">
        <v>33871.25</v>
      </c>
      <c r="T38" s="8">
        <v>6.74</v>
      </c>
      <c r="U38" s="5">
        <v>2476.9499999999998</v>
      </c>
      <c r="AL38" s="5" t="str">
        <f t="shared" si="2"/>
        <v/>
      </c>
      <c r="AN38" s="5" t="str">
        <f t="shared" si="3"/>
        <v/>
      </c>
      <c r="AP38" s="5" t="str">
        <f t="shared" si="4"/>
        <v/>
      </c>
      <c r="AS38" s="5">
        <f t="shared" si="5"/>
        <v>40881.399999999994</v>
      </c>
      <c r="AT38" s="11">
        <f t="shared" si="10"/>
        <v>0.86429323494382426</v>
      </c>
      <c r="AU38" s="5">
        <f t="shared" si="7"/>
        <v>864.29323494382425</v>
      </c>
    </row>
    <row r="39" spans="1:47" x14ac:dyDescent="0.3">
      <c r="A39" s="1" t="s">
        <v>101</v>
      </c>
      <c r="B39" s="1" t="s">
        <v>102</v>
      </c>
      <c r="C39" s="1" t="s">
        <v>103</v>
      </c>
      <c r="D39" s="1" t="s">
        <v>104</v>
      </c>
      <c r="E39" s="1" t="s">
        <v>55</v>
      </c>
      <c r="F39" s="1">
        <v>17</v>
      </c>
      <c r="G39" s="1">
        <v>102</v>
      </c>
      <c r="H39" s="1">
        <v>34</v>
      </c>
      <c r="I39" s="2">
        <v>92</v>
      </c>
      <c r="J39" s="2">
        <v>7.97</v>
      </c>
      <c r="K39" s="2">
        <f t="shared" si="8"/>
        <v>7.9700000000000006</v>
      </c>
      <c r="L39" s="2">
        <f t="shared" si="9"/>
        <v>0</v>
      </c>
      <c r="P39" s="6">
        <v>1.6</v>
      </c>
      <c r="Q39" s="5">
        <v>3238</v>
      </c>
      <c r="R39" s="7">
        <v>6.37</v>
      </c>
      <c r="S39" s="5">
        <v>7803.25</v>
      </c>
      <c r="AL39" s="5" t="str">
        <f t="shared" si="2"/>
        <v/>
      </c>
      <c r="AN39" s="5" t="str">
        <f t="shared" si="3"/>
        <v/>
      </c>
      <c r="AP39" s="5" t="str">
        <f t="shared" si="4"/>
        <v/>
      </c>
      <c r="AS39" s="5">
        <f t="shared" si="5"/>
        <v>11041.25</v>
      </c>
      <c r="AT39" s="11">
        <f t="shared" si="10"/>
        <v>0.23342834835214793</v>
      </c>
      <c r="AU39" s="5">
        <f t="shared" si="7"/>
        <v>233.42834835214794</v>
      </c>
    </row>
    <row r="40" spans="1:47" x14ac:dyDescent="0.3">
      <c r="A40" s="1" t="s">
        <v>101</v>
      </c>
      <c r="B40" s="1" t="s">
        <v>102</v>
      </c>
      <c r="C40" s="1" t="s">
        <v>103</v>
      </c>
      <c r="D40" s="1" t="s">
        <v>104</v>
      </c>
      <c r="E40" s="1" t="s">
        <v>68</v>
      </c>
      <c r="F40" s="1">
        <v>17</v>
      </c>
      <c r="G40" s="1">
        <v>102</v>
      </c>
      <c r="H40" s="1">
        <v>34</v>
      </c>
      <c r="I40" s="2">
        <v>92</v>
      </c>
      <c r="J40" s="2">
        <v>7.9</v>
      </c>
      <c r="K40" s="2">
        <f t="shared" si="8"/>
        <v>7.89</v>
      </c>
      <c r="L40" s="2">
        <f t="shared" si="9"/>
        <v>0</v>
      </c>
      <c r="R40" s="7">
        <v>3.88</v>
      </c>
      <c r="S40" s="5">
        <v>4753</v>
      </c>
      <c r="T40" s="8">
        <v>4.01</v>
      </c>
      <c r="U40" s="5">
        <v>1473.675</v>
      </c>
      <c r="AL40" s="5" t="str">
        <f t="shared" si="2"/>
        <v/>
      </c>
      <c r="AN40" s="5" t="str">
        <f t="shared" si="3"/>
        <v/>
      </c>
      <c r="AP40" s="5" t="str">
        <f t="shared" si="4"/>
        <v/>
      </c>
      <c r="AS40" s="5">
        <f t="shared" si="5"/>
        <v>6226.6750000000002</v>
      </c>
      <c r="AT40" s="11">
        <f t="shared" si="10"/>
        <v>0.13164111499835715</v>
      </c>
      <c r="AU40" s="5">
        <f t="shared" si="7"/>
        <v>131.64111499835715</v>
      </c>
    </row>
    <row r="41" spans="1:47" s="41" customFormat="1" x14ac:dyDescent="0.3">
      <c r="A41" s="30" t="s">
        <v>101</v>
      </c>
      <c r="B41" s="30" t="s">
        <v>102</v>
      </c>
      <c r="C41" s="30" t="s">
        <v>103</v>
      </c>
      <c r="D41" s="30" t="s">
        <v>104</v>
      </c>
      <c r="E41" s="30" t="s">
        <v>58</v>
      </c>
      <c r="F41" s="30">
        <v>17</v>
      </c>
      <c r="G41" s="30">
        <v>102</v>
      </c>
      <c r="H41" s="30">
        <v>34</v>
      </c>
      <c r="I41" s="31">
        <v>92</v>
      </c>
      <c r="J41" s="2">
        <v>36.04</v>
      </c>
      <c r="K41" s="2">
        <f t="shared" si="8"/>
        <v>36.04</v>
      </c>
      <c r="L41" s="2">
        <f t="shared" si="9"/>
        <v>0</v>
      </c>
      <c r="M41" s="32"/>
      <c r="N41" s="33"/>
      <c r="O41" s="34"/>
      <c r="P41" s="35">
        <v>0.76</v>
      </c>
      <c r="Q41" s="34">
        <v>1538.05</v>
      </c>
      <c r="R41" s="36">
        <v>32.840000000000003</v>
      </c>
      <c r="S41" s="34">
        <v>40229</v>
      </c>
      <c r="T41" s="37">
        <v>2.44</v>
      </c>
      <c r="U41" s="34">
        <v>896.7</v>
      </c>
      <c r="V41" s="31"/>
      <c r="W41" s="34"/>
      <c r="X41" s="31"/>
      <c r="Y41" s="34"/>
      <c r="Z41" s="38"/>
      <c r="AA41" s="34"/>
      <c r="AB41" s="39"/>
      <c r="AC41" s="34"/>
      <c r="AD41" s="31"/>
      <c r="AE41" s="31"/>
      <c r="AF41" s="34"/>
      <c r="AG41" s="38"/>
      <c r="AH41" s="34"/>
      <c r="AI41" s="31"/>
      <c r="AJ41" s="34"/>
      <c r="AK41" s="32"/>
      <c r="AL41" s="34" t="str">
        <f t="shared" si="2"/>
        <v/>
      </c>
      <c r="AM41" s="32"/>
      <c r="AN41" s="34" t="str">
        <f t="shared" si="3"/>
        <v/>
      </c>
      <c r="AO41" s="31"/>
      <c r="AP41" s="34" t="str">
        <f t="shared" si="4"/>
        <v/>
      </c>
      <c r="AQ41" s="31"/>
      <c r="AR41" s="31"/>
      <c r="AS41" s="34">
        <f t="shared" si="5"/>
        <v>42663.75</v>
      </c>
      <c r="AT41" s="40">
        <f t="shared" si="10"/>
        <v>0.90197474896492258</v>
      </c>
      <c r="AU41" s="34">
        <f t="shared" si="7"/>
        <v>901.97474896492258</v>
      </c>
    </row>
    <row r="42" spans="1:47" s="41" customFormat="1" x14ac:dyDescent="0.3">
      <c r="A42" s="30" t="s">
        <v>101</v>
      </c>
      <c r="B42" s="30" t="s">
        <v>102</v>
      </c>
      <c r="C42" s="30" t="s">
        <v>103</v>
      </c>
      <c r="D42" s="30" t="s">
        <v>104</v>
      </c>
      <c r="E42" s="30" t="s">
        <v>69</v>
      </c>
      <c r="F42" s="30">
        <v>17</v>
      </c>
      <c r="G42" s="30">
        <v>102</v>
      </c>
      <c r="H42" s="30">
        <v>34</v>
      </c>
      <c r="I42" s="31">
        <v>92</v>
      </c>
      <c r="J42" s="2">
        <v>35.480000000000004</v>
      </c>
      <c r="K42" s="2">
        <f t="shared" si="8"/>
        <v>35.480000000000004</v>
      </c>
      <c r="L42" s="2">
        <f t="shared" si="9"/>
        <v>0</v>
      </c>
      <c r="M42" s="32"/>
      <c r="N42" s="33"/>
      <c r="O42" s="34"/>
      <c r="P42" s="35"/>
      <c r="Q42" s="34"/>
      <c r="R42" s="36">
        <v>11.22</v>
      </c>
      <c r="S42" s="34">
        <v>13744.5</v>
      </c>
      <c r="T42" s="37">
        <v>24.26</v>
      </c>
      <c r="U42" s="34">
        <v>8915.5500000000011</v>
      </c>
      <c r="V42" s="31"/>
      <c r="W42" s="34"/>
      <c r="X42" s="31"/>
      <c r="Y42" s="34"/>
      <c r="Z42" s="38"/>
      <c r="AA42" s="34"/>
      <c r="AB42" s="39"/>
      <c r="AC42" s="34"/>
      <c r="AD42" s="31"/>
      <c r="AE42" s="31"/>
      <c r="AF42" s="34"/>
      <c r="AG42" s="38"/>
      <c r="AH42" s="34"/>
      <c r="AI42" s="31"/>
      <c r="AJ42" s="34"/>
      <c r="AK42" s="32"/>
      <c r="AL42" s="34" t="str">
        <f t="shared" si="2"/>
        <v/>
      </c>
      <c r="AM42" s="32"/>
      <c r="AN42" s="34" t="str">
        <f t="shared" si="3"/>
        <v/>
      </c>
      <c r="AO42" s="31"/>
      <c r="AP42" s="34" t="str">
        <f t="shared" si="4"/>
        <v/>
      </c>
      <c r="AQ42" s="31"/>
      <c r="AR42" s="31"/>
      <c r="AS42" s="34">
        <f t="shared" si="5"/>
        <v>22660.050000000003</v>
      </c>
      <c r="AT42" s="40">
        <f t="shared" si="10"/>
        <v>0.4790669575525498</v>
      </c>
      <c r="AU42" s="34">
        <f t="shared" si="7"/>
        <v>479.06695755254981</v>
      </c>
    </row>
    <row r="43" spans="1:47" x14ac:dyDescent="0.3">
      <c r="A43" s="1" t="s">
        <v>105</v>
      </c>
      <c r="B43" s="1" t="s">
        <v>74</v>
      </c>
      <c r="C43" s="1" t="s">
        <v>75</v>
      </c>
      <c r="D43" s="1" t="s">
        <v>52</v>
      </c>
      <c r="E43" s="1" t="s">
        <v>55</v>
      </c>
      <c r="F43" s="1">
        <v>17</v>
      </c>
      <c r="G43" s="1">
        <v>102</v>
      </c>
      <c r="H43" s="1">
        <v>34</v>
      </c>
      <c r="I43" s="2">
        <v>40</v>
      </c>
      <c r="J43" s="2">
        <v>19.989999999999998</v>
      </c>
      <c r="K43" s="2">
        <f t="shared" si="8"/>
        <v>19.990000000000002</v>
      </c>
      <c r="L43" s="2">
        <f t="shared" si="9"/>
        <v>0</v>
      </c>
      <c r="N43" s="4">
        <v>8.39</v>
      </c>
      <c r="O43" s="5">
        <v>20198.924999999999</v>
      </c>
      <c r="P43" s="6">
        <v>10.16</v>
      </c>
      <c r="Q43" s="5">
        <v>20561.3</v>
      </c>
      <c r="R43" s="7">
        <v>1.44</v>
      </c>
      <c r="S43" s="5">
        <v>1764</v>
      </c>
      <c r="AL43" s="5" t="str">
        <f t="shared" si="2"/>
        <v/>
      </c>
      <c r="AN43" s="5" t="str">
        <f t="shared" si="3"/>
        <v/>
      </c>
      <c r="AP43" s="5" t="str">
        <f t="shared" si="4"/>
        <v/>
      </c>
      <c r="AS43" s="5">
        <f t="shared" si="5"/>
        <v>42524.224999999999</v>
      </c>
      <c r="AT43" s="11">
        <f t="shared" si="10"/>
        <v>0.89902498419156507</v>
      </c>
      <c r="AU43" s="5">
        <f t="shared" si="7"/>
        <v>899.02498419156507</v>
      </c>
    </row>
    <row r="44" spans="1:47" x14ac:dyDescent="0.3">
      <c r="A44" s="1" t="s">
        <v>105</v>
      </c>
      <c r="B44" s="1" t="s">
        <v>74</v>
      </c>
      <c r="C44" s="1" t="s">
        <v>75</v>
      </c>
      <c r="D44" s="1" t="s">
        <v>52</v>
      </c>
      <c r="E44" s="1" t="s">
        <v>68</v>
      </c>
      <c r="F44" s="1">
        <v>17</v>
      </c>
      <c r="G44" s="1">
        <v>102</v>
      </c>
      <c r="H44" s="1">
        <v>34</v>
      </c>
      <c r="I44" s="2">
        <v>40</v>
      </c>
      <c r="J44" s="2">
        <v>19.59</v>
      </c>
      <c r="K44" s="2">
        <f t="shared" si="8"/>
        <v>19.590000000000003</v>
      </c>
      <c r="L44" s="2">
        <f t="shared" si="9"/>
        <v>0</v>
      </c>
      <c r="P44" s="6">
        <v>2.2000000000000002</v>
      </c>
      <c r="Q44" s="5">
        <v>4452.25</v>
      </c>
      <c r="R44" s="7">
        <v>8.9700000000000006</v>
      </c>
      <c r="S44" s="5">
        <v>10988.25</v>
      </c>
      <c r="T44" s="8">
        <v>5.21</v>
      </c>
      <c r="U44" s="5">
        <v>1914.675</v>
      </c>
      <c r="Z44" s="9">
        <v>1.25</v>
      </c>
      <c r="AA44" s="5">
        <v>183.75</v>
      </c>
      <c r="AB44" s="10">
        <v>1.96</v>
      </c>
      <c r="AC44" s="5">
        <v>259.30799999999999</v>
      </c>
      <c r="AL44" s="5" t="str">
        <f t="shared" si="2"/>
        <v/>
      </c>
      <c r="AN44" s="5" t="str">
        <f t="shared" si="3"/>
        <v/>
      </c>
      <c r="AP44" s="5" t="str">
        <f t="shared" si="4"/>
        <v/>
      </c>
      <c r="AS44" s="5">
        <f t="shared" si="5"/>
        <v>17798.233</v>
      </c>
      <c r="AT44" s="11">
        <f t="shared" si="10"/>
        <v>0.37628095847632248</v>
      </c>
      <c r="AU44" s="5">
        <f t="shared" si="7"/>
        <v>376.28095847632244</v>
      </c>
    </row>
    <row r="45" spans="1:47" x14ac:dyDescent="0.3">
      <c r="A45" s="1" t="s">
        <v>106</v>
      </c>
      <c r="B45" s="1" t="s">
        <v>107</v>
      </c>
      <c r="C45" s="1" t="s">
        <v>108</v>
      </c>
      <c r="D45" s="1" t="s">
        <v>52</v>
      </c>
      <c r="E45" s="1" t="s">
        <v>55</v>
      </c>
      <c r="F45" s="1">
        <v>17</v>
      </c>
      <c r="G45" s="1">
        <v>102</v>
      </c>
      <c r="H45" s="1">
        <v>34</v>
      </c>
      <c r="I45" s="2">
        <v>24.5</v>
      </c>
      <c r="J45" s="2">
        <v>12.25</v>
      </c>
      <c r="K45" s="2">
        <f t="shared" si="8"/>
        <v>12.26</v>
      </c>
      <c r="L45" s="2">
        <f t="shared" si="9"/>
        <v>0</v>
      </c>
      <c r="N45" s="4">
        <v>8.59</v>
      </c>
      <c r="O45" s="5">
        <v>20006.325000000001</v>
      </c>
      <c r="P45" s="6">
        <v>3.67</v>
      </c>
      <c r="Q45" s="5">
        <v>7330.0225</v>
      </c>
      <c r="AL45" s="5" t="str">
        <f t="shared" si="2"/>
        <v/>
      </c>
      <c r="AN45" s="5" t="str">
        <f t="shared" si="3"/>
        <v/>
      </c>
      <c r="AP45" s="5" t="str">
        <f t="shared" si="4"/>
        <v/>
      </c>
      <c r="AS45" s="5">
        <f t="shared" si="5"/>
        <v>27336.3475</v>
      </c>
      <c r="AT45" s="11">
        <f t="shared" si="10"/>
        <v>0.57793080012728348</v>
      </c>
      <c r="AU45" s="5">
        <f t="shared" si="7"/>
        <v>577.93080012728342</v>
      </c>
    </row>
    <row r="46" spans="1:47" x14ac:dyDescent="0.3">
      <c r="A46" s="1" t="s">
        <v>106</v>
      </c>
      <c r="B46" s="1" t="s">
        <v>107</v>
      </c>
      <c r="C46" s="1" t="s">
        <v>108</v>
      </c>
      <c r="D46" s="1" t="s">
        <v>52</v>
      </c>
      <c r="E46" s="1" t="s">
        <v>68</v>
      </c>
      <c r="F46" s="1">
        <v>17</v>
      </c>
      <c r="G46" s="1">
        <v>102</v>
      </c>
      <c r="H46" s="1">
        <v>34</v>
      </c>
      <c r="I46" s="2">
        <v>24.5</v>
      </c>
      <c r="J46" s="2">
        <v>11.99</v>
      </c>
      <c r="K46" s="2">
        <f t="shared" si="8"/>
        <v>11.989999999999998</v>
      </c>
      <c r="L46" s="2">
        <f t="shared" si="9"/>
        <v>0</v>
      </c>
      <c r="P46" s="6">
        <v>9.5299999999999994</v>
      </c>
      <c r="Q46" s="5">
        <v>19286.337500000001</v>
      </c>
      <c r="R46" s="7">
        <v>2.46</v>
      </c>
      <c r="S46" s="5">
        <v>3013.5</v>
      </c>
      <c r="AL46" s="5" t="str">
        <f t="shared" si="2"/>
        <v/>
      </c>
      <c r="AN46" s="5" t="str">
        <f t="shared" si="3"/>
        <v/>
      </c>
      <c r="AP46" s="5" t="str">
        <f t="shared" si="4"/>
        <v/>
      </c>
      <c r="AS46" s="5">
        <f t="shared" si="5"/>
        <v>22299.837500000001</v>
      </c>
      <c r="AT46" s="11">
        <f t="shared" si="10"/>
        <v>0.47145153276542889</v>
      </c>
      <c r="AU46" s="5">
        <f t="shared" si="7"/>
        <v>471.45153276542891</v>
      </c>
    </row>
    <row r="47" spans="1:47" s="41" customFormat="1" x14ac:dyDescent="0.3">
      <c r="A47" s="30" t="s">
        <v>109</v>
      </c>
      <c r="B47" s="30" t="s">
        <v>102</v>
      </c>
      <c r="C47" s="30" t="s">
        <v>103</v>
      </c>
      <c r="D47" s="30" t="s">
        <v>104</v>
      </c>
      <c r="E47" s="30" t="s">
        <v>57</v>
      </c>
      <c r="F47" s="30">
        <v>17</v>
      </c>
      <c r="G47" s="30">
        <v>102</v>
      </c>
      <c r="H47" s="30">
        <v>34</v>
      </c>
      <c r="I47" s="31">
        <v>151.5</v>
      </c>
      <c r="J47" s="2">
        <v>32.9</v>
      </c>
      <c r="K47" s="2">
        <f t="shared" si="8"/>
        <v>32.9</v>
      </c>
      <c r="L47" s="2">
        <f t="shared" si="9"/>
        <v>0</v>
      </c>
      <c r="M47" s="32"/>
      <c r="N47" s="33">
        <v>4.8199999999999994</v>
      </c>
      <c r="O47" s="34">
        <v>11604.15</v>
      </c>
      <c r="P47" s="35">
        <v>20.059999999999999</v>
      </c>
      <c r="Q47" s="34">
        <v>40596.425000000003</v>
      </c>
      <c r="R47" s="36">
        <v>8.02</v>
      </c>
      <c r="S47" s="34">
        <v>9824.5</v>
      </c>
      <c r="T47" s="37"/>
      <c r="U47" s="34"/>
      <c r="V47" s="31"/>
      <c r="W47" s="34"/>
      <c r="X47" s="31"/>
      <c r="Y47" s="34"/>
      <c r="Z47" s="38"/>
      <c r="AA47" s="34"/>
      <c r="AB47" s="39"/>
      <c r="AC47" s="34"/>
      <c r="AD47" s="31"/>
      <c r="AE47" s="31"/>
      <c r="AF47" s="34"/>
      <c r="AG47" s="38"/>
      <c r="AH47" s="34"/>
      <c r="AI47" s="31"/>
      <c r="AJ47" s="34"/>
      <c r="AK47" s="32"/>
      <c r="AL47" s="34" t="str">
        <f t="shared" si="2"/>
        <v/>
      </c>
      <c r="AM47" s="32"/>
      <c r="AN47" s="34" t="str">
        <f t="shared" si="3"/>
        <v/>
      </c>
      <c r="AO47" s="31"/>
      <c r="AP47" s="34" t="str">
        <f t="shared" si="4"/>
        <v/>
      </c>
      <c r="AQ47" s="31"/>
      <c r="AR47" s="31"/>
      <c r="AS47" s="34">
        <f t="shared" si="5"/>
        <v>62025.075000000004</v>
      </c>
      <c r="AT47" s="40">
        <f t="shared" si="10"/>
        <v>1.3113017831919487</v>
      </c>
      <c r="AU47" s="34">
        <f t="shared" si="7"/>
        <v>1311.3017831919487</v>
      </c>
    </row>
    <row r="48" spans="1:47" x14ac:dyDescent="0.3">
      <c r="A48" s="1" t="s">
        <v>109</v>
      </c>
      <c r="B48" s="1" t="s">
        <v>102</v>
      </c>
      <c r="C48" s="1" t="s">
        <v>103</v>
      </c>
      <c r="D48" s="1" t="s">
        <v>104</v>
      </c>
      <c r="E48" s="1" t="s">
        <v>80</v>
      </c>
      <c r="F48" s="1">
        <v>17</v>
      </c>
      <c r="G48" s="1">
        <v>102</v>
      </c>
      <c r="H48" s="1">
        <v>34</v>
      </c>
      <c r="I48" s="2">
        <v>151.5</v>
      </c>
      <c r="J48" s="2">
        <v>39.15</v>
      </c>
      <c r="K48" s="2">
        <f t="shared" si="8"/>
        <v>39.15</v>
      </c>
      <c r="L48" s="2">
        <f t="shared" si="9"/>
        <v>0</v>
      </c>
      <c r="N48" s="4">
        <v>0.28999999999999998</v>
      </c>
      <c r="O48" s="5">
        <v>698.17499999999995</v>
      </c>
      <c r="P48" s="6">
        <v>21.07</v>
      </c>
      <c r="Q48" s="5">
        <v>47351.702499999999</v>
      </c>
      <c r="R48" s="7">
        <v>7.63</v>
      </c>
      <c r="S48" s="5">
        <v>11855.55</v>
      </c>
      <c r="T48" s="8">
        <v>10.16</v>
      </c>
      <c r="U48" s="5">
        <v>5221.4399999999996</v>
      </c>
      <c r="AL48" s="5" t="str">
        <f t="shared" si="2"/>
        <v/>
      </c>
      <c r="AN48" s="5" t="str">
        <f t="shared" si="3"/>
        <v/>
      </c>
      <c r="AP48" s="5" t="str">
        <f t="shared" si="4"/>
        <v/>
      </c>
      <c r="AS48" s="5">
        <f t="shared" si="5"/>
        <v>65126.867500000008</v>
      </c>
      <c r="AT48" s="11">
        <f t="shared" si="10"/>
        <v>1.3768782623230327</v>
      </c>
      <c r="AU48" s="5">
        <f t="shared" si="7"/>
        <v>1376.8782623230327</v>
      </c>
    </row>
    <row r="49" spans="1:47" x14ac:dyDescent="0.3">
      <c r="A49" s="1" t="s">
        <v>109</v>
      </c>
      <c r="B49" s="1" t="s">
        <v>102</v>
      </c>
      <c r="C49" s="1" t="s">
        <v>103</v>
      </c>
      <c r="D49" s="1" t="s">
        <v>104</v>
      </c>
      <c r="E49" s="1" t="s">
        <v>56</v>
      </c>
      <c r="F49" s="1">
        <v>17</v>
      </c>
      <c r="G49" s="1">
        <v>102</v>
      </c>
      <c r="H49" s="1">
        <v>34</v>
      </c>
      <c r="I49" s="2">
        <v>151.5</v>
      </c>
      <c r="J49" s="2">
        <v>40.14</v>
      </c>
      <c r="K49" s="2">
        <f t="shared" si="8"/>
        <v>40.000000000000007</v>
      </c>
      <c r="L49" s="2">
        <f t="shared" si="9"/>
        <v>0</v>
      </c>
      <c r="N49" s="4">
        <v>1.21</v>
      </c>
      <c r="O49" s="5">
        <v>2913.0749999999998</v>
      </c>
      <c r="P49" s="6">
        <v>33.240000000000009</v>
      </c>
      <c r="Q49" s="5">
        <v>68730.597500000003</v>
      </c>
      <c r="R49" s="7">
        <v>5.55</v>
      </c>
      <c r="S49" s="5">
        <v>6886.95</v>
      </c>
      <c r="AL49" s="5" t="str">
        <f t="shared" si="2"/>
        <v/>
      </c>
      <c r="AN49" s="5" t="str">
        <f t="shared" si="3"/>
        <v/>
      </c>
      <c r="AP49" s="5" t="str">
        <f t="shared" si="4"/>
        <v/>
      </c>
      <c r="AS49" s="5">
        <f t="shared" si="5"/>
        <v>78530.622499999998</v>
      </c>
      <c r="AT49" s="11">
        <f t="shared" si="10"/>
        <v>1.6602534590957569</v>
      </c>
      <c r="AU49" s="5">
        <f t="shared" si="7"/>
        <v>1660.2534590957571</v>
      </c>
    </row>
    <row r="50" spans="1:47" s="41" customFormat="1" x14ac:dyDescent="0.3">
      <c r="A50" s="30" t="s">
        <v>109</v>
      </c>
      <c r="B50" s="30" t="s">
        <v>102</v>
      </c>
      <c r="C50" s="30" t="s">
        <v>103</v>
      </c>
      <c r="D50" s="30" t="s">
        <v>104</v>
      </c>
      <c r="E50" s="30" t="s">
        <v>63</v>
      </c>
      <c r="F50" s="30">
        <v>17</v>
      </c>
      <c r="G50" s="30">
        <v>102</v>
      </c>
      <c r="H50" s="30">
        <v>34</v>
      </c>
      <c r="I50" s="31">
        <v>151.5</v>
      </c>
      <c r="J50" s="2">
        <v>32.090000000000003</v>
      </c>
      <c r="K50" s="2">
        <f t="shared" si="8"/>
        <v>32.090000000000003</v>
      </c>
      <c r="L50" s="2">
        <f t="shared" si="9"/>
        <v>0</v>
      </c>
      <c r="M50" s="32"/>
      <c r="N50" s="33">
        <v>22.17</v>
      </c>
      <c r="O50" s="34">
        <v>53682.434999999998</v>
      </c>
      <c r="P50" s="35">
        <v>8.7500000000000018</v>
      </c>
      <c r="Q50" s="34">
        <v>19197.2925</v>
      </c>
      <c r="R50" s="36">
        <v>1.17</v>
      </c>
      <c r="S50" s="34">
        <v>1928.15</v>
      </c>
      <c r="T50" s="37"/>
      <c r="U50" s="34"/>
      <c r="V50" s="31"/>
      <c r="W50" s="34"/>
      <c r="X50" s="31"/>
      <c r="Y50" s="34"/>
      <c r="Z50" s="38"/>
      <c r="AA50" s="34"/>
      <c r="AB50" s="39"/>
      <c r="AC50" s="34"/>
      <c r="AD50" s="31"/>
      <c r="AE50" s="31"/>
      <c r="AF50" s="34"/>
      <c r="AG50" s="38"/>
      <c r="AH50" s="34"/>
      <c r="AI50" s="31"/>
      <c r="AJ50" s="34"/>
      <c r="AK50" s="32"/>
      <c r="AL50" s="34" t="str">
        <f t="shared" si="2"/>
        <v/>
      </c>
      <c r="AM50" s="32"/>
      <c r="AN50" s="34" t="str">
        <f t="shared" si="3"/>
        <v/>
      </c>
      <c r="AO50" s="31"/>
      <c r="AP50" s="34" t="str">
        <f t="shared" si="4"/>
        <v/>
      </c>
      <c r="AQ50" s="31"/>
      <c r="AR50" s="31"/>
      <c r="AS50" s="34">
        <f t="shared" si="5"/>
        <v>74807.877499999988</v>
      </c>
      <c r="AT50" s="40">
        <f t="shared" si="10"/>
        <v>1.5815491261002883</v>
      </c>
      <c r="AU50" s="34">
        <f t="shared" si="7"/>
        <v>1581.5491261002883</v>
      </c>
    </row>
    <row r="51" spans="1:47" x14ac:dyDescent="0.3">
      <c r="A51" s="1" t="s">
        <v>110</v>
      </c>
      <c r="B51" s="1" t="s">
        <v>74</v>
      </c>
      <c r="C51" s="1" t="s">
        <v>75</v>
      </c>
      <c r="D51" s="1" t="s">
        <v>52</v>
      </c>
      <c r="E51" s="1" t="s">
        <v>88</v>
      </c>
      <c r="F51" s="1">
        <v>17</v>
      </c>
      <c r="G51" s="1">
        <v>102</v>
      </c>
      <c r="H51" s="1">
        <v>34</v>
      </c>
      <c r="I51" s="2">
        <v>5.23</v>
      </c>
      <c r="J51" s="2">
        <v>4.9000000000000004</v>
      </c>
      <c r="K51" s="2">
        <f t="shared" si="8"/>
        <v>4.91</v>
      </c>
      <c r="L51" s="2">
        <f t="shared" si="9"/>
        <v>0</v>
      </c>
      <c r="R51" s="7">
        <v>0.55000000000000004</v>
      </c>
      <c r="S51" s="5">
        <v>543.9</v>
      </c>
      <c r="T51" s="8">
        <v>0.15</v>
      </c>
      <c r="U51" s="5">
        <v>44.1</v>
      </c>
      <c r="Z51" s="9">
        <v>3.43</v>
      </c>
      <c r="AA51" s="5">
        <v>414.54</v>
      </c>
      <c r="AB51" s="10">
        <v>0.78</v>
      </c>
      <c r="AC51" s="5">
        <v>98.960400000000007</v>
      </c>
      <c r="AL51" s="5" t="str">
        <f t="shared" si="2"/>
        <v/>
      </c>
      <c r="AN51" s="5" t="str">
        <f t="shared" si="3"/>
        <v/>
      </c>
      <c r="AP51" s="5" t="str">
        <f t="shared" si="4"/>
        <v/>
      </c>
      <c r="AS51" s="5">
        <f t="shared" si="5"/>
        <v>1101.5003999999999</v>
      </c>
      <c r="AT51" s="11">
        <f t="shared" si="10"/>
        <v>2.3287346911013723E-2</v>
      </c>
      <c r="AU51" s="5">
        <f t="shared" si="7"/>
        <v>23.287346911013724</v>
      </c>
    </row>
    <row r="52" spans="1:47" x14ac:dyDescent="0.3">
      <c r="A52" s="1" t="s">
        <v>111</v>
      </c>
      <c r="B52" s="1" t="s">
        <v>107</v>
      </c>
      <c r="C52" s="1" t="s">
        <v>108</v>
      </c>
      <c r="D52" s="1" t="s">
        <v>52</v>
      </c>
      <c r="E52" s="1" t="s">
        <v>112</v>
      </c>
      <c r="F52" s="1">
        <v>17</v>
      </c>
      <c r="G52" s="1">
        <v>102</v>
      </c>
      <c r="H52" s="1">
        <v>34</v>
      </c>
      <c r="I52" s="2">
        <v>74.77</v>
      </c>
      <c r="J52" s="2">
        <v>37.68</v>
      </c>
      <c r="K52" s="2">
        <f t="shared" si="8"/>
        <v>16.600000000000001</v>
      </c>
      <c r="L52" s="2">
        <f t="shared" si="9"/>
        <v>0</v>
      </c>
      <c r="P52" s="6">
        <v>3</v>
      </c>
      <c r="Q52" s="5">
        <v>4857</v>
      </c>
      <c r="R52" s="7">
        <v>12.52</v>
      </c>
      <c r="S52" s="5">
        <v>10978.45</v>
      </c>
      <c r="T52" s="8">
        <v>1.08</v>
      </c>
      <c r="U52" s="5">
        <v>429.3</v>
      </c>
      <c r="AL52" s="5" t="str">
        <f t="shared" si="2"/>
        <v/>
      </c>
      <c r="AN52" s="5" t="str">
        <f t="shared" si="3"/>
        <v/>
      </c>
      <c r="AP52" s="5" t="str">
        <f t="shared" si="4"/>
        <v/>
      </c>
      <c r="AS52" s="5">
        <f t="shared" si="5"/>
        <v>16264.75</v>
      </c>
      <c r="AT52" s="11">
        <f t="shared" si="10"/>
        <v>0.34386086075947908</v>
      </c>
      <c r="AU52" s="5">
        <f t="shared" si="7"/>
        <v>343.86086075947912</v>
      </c>
    </row>
    <row r="53" spans="1:47" x14ac:dyDescent="0.3">
      <c r="A53" s="1" t="s">
        <v>111</v>
      </c>
      <c r="B53" s="1" t="s">
        <v>107</v>
      </c>
      <c r="C53" s="1" t="s">
        <v>108</v>
      </c>
      <c r="D53" s="1" t="s">
        <v>52</v>
      </c>
      <c r="E53" s="1" t="s">
        <v>88</v>
      </c>
      <c r="F53" s="1">
        <v>17</v>
      </c>
      <c r="G53" s="1">
        <v>102</v>
      </c>
      <c r="H53" s="1">
        <v>34</v>
      </c>
      <c r="I53" s="2">
        <v>74.77</v>
      </c>
      <c r="J53" s="2">
        <v>31.91</v>
      </c>
      <c r="K53" s="2">
        <f t="shared" si="8"/>
        <v>11.84</v>
      </c>
      <c r="L53" s="2">
        <f t="shared" si="9"/>
        <v>0</v>
      </c>
      <c r="R53" s="7">
        <v>11.23</v>
      </c>
      <c r="S53" s="5">
        <v>11262.65</v>
      </c>
      <c r="T53" s="8">
        <v>0.54</v>
      </c>
      <c r="U53" s="5">
        <v>158.76</v>
      </c>
      <c r="AB53" s="10">
        <v>7.0000000000000007E-2</v>
      </c>
      <c r="AC53" s="5">
        <v>9.261000000000001</v>
      </c>
      <c r="AL53" s="5" t="str">
        <f t="shared" si="2"/>
        <v/>
      </c>
      <c r="AN53" s="5" t="str">
        <f t="shared" si="3"/>
        <v/>
      </c>
      <c r="AP53" s="5" t="str">
        <f t="shared" si="4"/>
        <v/>
      </c>
      <c r="AS53" s="5">
        <f t="shared" si="5"/>
        <v>11430.671</v>
      </c>
      <c r="AT53" s="11">
        <f t="shared" si="10"/>
        <v>0.24166128401103093</v>
      </c>
      <c r="AU53" s="5">
        <f t="shared" si="7"/>
        <v>241.66128401103092</v>
      </c>
    </row>
    <row r="54" spans="1:47" x14ac:dyDescent="0.3">
      <c r="A54" s="1" t="s">
        <v>113</v>
      </c>
      <c r="B54" s="1" t="s">
        <v>107</v>
      </c>
      <c r="C54" s="1" t="s">
        <v>108</v>
      </c>
      <c r="D54" s="1" t="s">
        <v>52</v>
      </c>
      <c r="E54" s="1" t="s">
        <v>89</v>
      </c>
      <c r="F54" s="1">
        <v>17</v>
      </c>
      <c r="G54" s="1">
        <v>102</v>
      </c>
      <c r="H54" s="1">
        <v>34</v>
      </c>
      <c r="I54" s="2">
        <v>40</v>
      </c>
      <c r="J54" s="2">
        <v>19.52</v>
      </c>
      <c r="K54" s="2">
        <f t="shared" si="8"/>
        <v>19.52</v>
      </c>
      <c r="L54" s="2">
        <f t="shared" si="9"/>
        <v>0</v>
      </c>
      <c r="P54" s="6">
        <v>3.7</v>
      </c>
      <c r="Q54" s="5">
        <v>7487.875</v>
      </c>
      <c r="R54" s="7">
        <v>15.82</v>
      </c>
      <c r="S54" s="5">
        <v>19230.05</v>
      </c>
      <c r="AL54" s="5" t="str">
        <f t="shared" si="2"/>
        <v/>
      </c>
      <c r="AN54" s="5" t="str">
        <f t="shared" si="3"/>
        <v/>
      </c>
      <c r="AP54" s="5" t="str">
        <f t="shared" si="4"/>
        <v/>
      </c>
      <c r="AS54" s="5">
        <f t="shared" si="5"/>
        <v>26717.924999999999</v>
      </c>
      <c r="AT54" s="11">
        <f t="shared" si="10"/>
        <v>0.5648564342032435</v>
      </c>
      <c r="AU54" s="5">
        <f t="shared" si="7"/>
        <v>564.85643420324357</v>
      </c>
    </row>
    <row r="55" spans="1:47" x14ac:dyDescent="0.3">
      <c r="A55" s="1" t="s">
        <v>113</v>
      </c>
      <c r="B55" s="1" t="s">
        <v>107</v>
      </c>
      <c r="C55" s="1" t="s">
        <v>108</v>
      </c>
      <c r="D55" s="1" t="s">
        <v>52</v>
      </c>
      <c r="E55" s="1" t="s">
        <v>53</v>
      </c>
      <c r="F55" s="1">
        <v>17</v>
      </c>
      <c r="G55" s="1">
        <v>102</v>
      </c>
      <c r="H55" s="1">
        <v>34</v>
      </c>
      <c r="I55" s="2">
        <v>40</v>
      </c>
      <c r="J55" s="2">
        <v>19.96</v>
      </c>
      <c r="K55" s="2">
        <f t="shared" si="8"/>
        <v>19.95</v>
      </c>
      <c r="L55" s="2">
        <f t="shared" si="9"/>
        <v>0</v>
      </c>
      <c r="P55" s="6">
        <v>13.26</v>
      </c>
      <c r="Q55" s="5">
        <v>23175.985000000001</v>
      </c>
      <c r="R55" s="7">
        <v>6.69</v>
      </c>
      <c r="S55" s="5">
        <v>7550.9</v>
      </c>
      <c r="AL55" s="5" t="str">
        <f t="shared" si="2"/>
        <v/>
      </c>
      <c r="AN55" s="5" t="str">
        <f t="shared" si="3"/>
        <v/>
      </c>
      <c r="AP55" s="5" t="str">
        <f t="shared" si="4"/>
        <v/>
      </c>
      <c r="AS55" s="5">
        <f t="shared" si="5"/>
        <v>30726.885000000002</v>
      </c>
      <c r="AT55" s="11">
        <f t="shared" si="10"/>
        <v>0.64961177543814241</v>
      </c>
      <c r="AU55" s="5">
        <f t="shared" si="7"/>
        <v>649.61177543814244</v>
      </c>
    </row>
    <row r="56" spans="1:47" x14ac:dyDescent="0.3">
      <c r="A56" s="1" t="s">
        <v>114</v>
      </c>
      <c r="B56" s="1" t="s">
        <v>107</v>
      </c>
      <c r="C56" s="1" t="s">
        <v>108</v>
      </c>
      <c r="D56" s="1" t="s">
        <v>52</v>
      </c>
      <c r="E56" s="1" t="s">
        <v>89</v>
      </c>
      <c r="F56" s="1">
        <v>17</v>
      </c>
      <c r="G56" s="1">
        <v>102</v>
      </c>
      <c r="H56" s="1">
        <v>34</v>
      </c>
      <c r="I56" s="2">
        <v>40</v>
      </c>
      <c r="J56" s="2">
        <v>19.600000000000001</v>
      </c>
      <c r="K56" s="2">
        <f t="shared" si="8"/>
        <v>19.59</v>
      </c>
      <c r="L56" s="2">
        <f t="shared" si="9"/>
        <v>0</v>
      </c>
      <c r="P56" s="6">
        <v>15.79</v>
      </c>
      <c r="Q56" s="5">
        <v>31955.012500000001</v>
      </c>
      <c r="R56" s="7">
        <v>3.8</v>
      </c>
      <c r="S56" s="5">
        <v>4655</v>
      </c>
      <c r="AL56" s="5" t="str">
        <f t="shared" si="2"/>
        <v/>
      </c>
      <c r="AN56" s="5" t="str">
        <f t="shared" si="3"/>
        <v/>
      </c>
      <c r="AP56" s="5" t="str">
        <f t="shared" si="4"/>
        <v/>
      </c>
      <c r="AS56" s="5">
        <f t="shared" si="5"/>
        <v>36610.012499999997</v>
      </c>
      <c r="AT56" s="11">
        <f t="shared" si="10"/>
        <v>0.7739897883868665</v>
      </c>
      <c r="AU56" s="5">
        <f t="shared" si="7"/>
        <v>773.98978838686651</v>
      </c>
    </row>
    <row r="57" spans="1:47" x14ac:dyDescent="0.3">
      <c r="A57" s="1" t="s">
        <v>114</v>
      </c>
      <c r="B57" s="1" t="s">
        <v>107</v>
      </c>
      <c r="C57" s="1" t="s">
        <v>108</v>
      </c>
      <c r="D57" s="1" t="s">
        <v>52</v>
      </c>
      <c r="E57" s="1" t="s">
        <v>53</v>
      </c>
      <c r="F57" s="1">
        <v>17</v>
      </c>
      <c r="G57" s="1">
        <v>102</v>
      </c>
      <c r="H57" s="1">
        <v>34</v>
      </c>
      <c r="I57" s="2">
        <v>40</v>
      </c>
      <c r="J57" s="2">
        <v>20.010000000000002</v>
      </c>
      <c r="K57" s="2">
        <f t="shared" si="8"/>
        <v>20.02</v>
      </c>
      <c r="L57" s="2">
        <f t="shared" si="9"/>
        <v>0</v>
      </c>
      <c r="N57" s="4">
        <v>3.56</v>
      </c>
      <c r="O57" s="5">
        <v>6871.0050000000001</v>
      </c>
      <c r="P57" s="6">
        <v>16.46</v>
      </c>
      <c r="Q57" s="5">
        <v>30133.637500000001</v>
      </c>
      <c r="AL57" s="5" t="str">
        <f t="shared" si="2"/>
        <v/>
      </c>
      <c r="AN57" s="5" t="str">
        <f t="shared" si="3"/>
        <v/>
      </c>
      <c r="AP57" s="5" t="str">
        <f t="shared" si="4"/>
        <v/>
      </c>
      <c r="AS57" s="5">
        <f t="shared" si="5"/>
        <v>37004.642500000002</v>
      </c>
      <c r="AT57" s="11">
        <f t="shared" si="10"/>
        <v>0.78233285000672026</v>
      </c>
      <c r="AU57" s="5">
        <f t="shared" si="7"/>
        <v>782.33285000672026</v>
      </c>
    </row>
    <row r="58" spans="1:47" x14ac:dyDescent="0.3">
      <c r="A58" s="1" t="s">
        <v>115</v>
      </c>
      <c r="B58" s="1" t="s">
        <v>107</v>
      </c>
      <c r="C58" s="1" t="s">
        <v>108</v>
      </c>
      <c r="D58" s="1" t="s">
        <v>52</v>
      </c>
      <c r="E58" s="1" t="s">
        <v>97</v>
      </c>
      <c r="F58" s="1">
        <v>18</v>
      </c>
      <c r="G58" s="1">
        <v>102</v>
      </c>
      <c r="H58" s="1">
        <v>34</v>
      </c>
      <c r="I58" s="2">
        <v>14.77</v>
      </c>
      <c r="J58" s="2">
        <v>13.16</v>
      </c>
      <c r="K58" s="2">
        <f t="shared" si="8"/>
        <v>13.149999999999999</v>
      </c>
      <c r="L58" s="2">
        <f t="shared" si="9"/>
        <v>0</v>
      </c>
      <c r="P58" s="6">
        <v>12.87</v>
      </c>
      <c r="Q58" s="5">
        <v>21407.227500000001</v>
      </c>
      <c r="R58" s="7">
        <v>0.25</v>
      </c>
      <c r="S58" s="5">
        <v>245</v>
      </c>
      <c r="Z58" s="9">
        <v>0.03</v>
      </c>
      <c r="AA58" s="5">
        <v>4.41</v>
      </c>
      <c r="AL58" s="5" t="str">
        <f t="shared" ref="AL58:AL110" si="11">IF(AK58&gt;0,AK58*$AL$1,"")</f>
        <v/>
      </c>
      <c r="AN58" s="5" t="str">
        <f t="shared" ref="AN58:AN110" si="12">IF(AM58&gt;0,AM58*$AN$1,"")</f>
        <v/>
      </c>
      <c r="AP58" s="5" t="str">
        <f t="shared" ref="AP58:AP110" si="13">IF(AO58&gt;0,AO58*$AP$1,"")</f>
        <v/>
      </c>
      <c r="AS58" s="5">
        <f t="shared" ref="AS58:AS110" si="14">SUM(O58,Q58,S58,U58,W58,Y58,AA58,AC58,AF58,AH58,AJ58)</f>
        <v>21656.637500000001</v>
      </c>
      <c r="AT58" s="11">
        <f t="shared" si="10"/>
        <v>0.45785333386040444</v>
      </c>
      <c r="AU58" s="5">
        <f t="shared" ref="AU58:AU110" si="15">(AT58/100)*$AU$1</f>
        <v>457.8533338604044</v>
      </c>
    </row>
    <row r="59" spans="1:47" x14ac:dyDescent="0.3">
      <c r="A59" s="1" t="s">
        <v>116</v>
      </c>
      <c r="B59" s="1" t="s">
        <v>117</v>
      </c>
      <c r="C59" s="1" t="s">
        <v>118</v>
      </c>
      <c r="D59" s="1" t="s">
        <v>52</v>
      </c>
      <c r="E59" s="1" t="s">
        <v>97</v>
      </c>
      <c r="F59" s="1">
        <v>18</v>
      </c>
      <c r="G59" s="1">
        <v>102</v>
      </c>
      <c r="H59" s="1">
        <v>34</v>
      </c>
      <c r="I59" s="2">
        <v>2.5</v>
      </c>
      <c r="J59" s="2">
        <v>1.96</v>
      </c>
      <c r="K59" s="2">
        <f t="shared" si="8"/>
        <v>1.8800000000000001</v>
      </c>
      <c r="L59" s="2">
        <f t="shared" si="9"/>
        <v>0</v>
      </c>
      <c r="P59" s="6">
        <v>0.23</v>
      </c>
      <c r="Q59" s="5">
        <v>376.41750000000002</v>
      </c>
      <c r="Z59" s="9">
        <v>0.87</v>
      </c>
      <c r="AA59" s="5">
        <v>126.42</v>
      </c>
      <c r="AB59" s="10">
        <v>0.78</v>
      </c>
      <c r="AC59" s="5">
        <v>101.34180000000001</v>
      </c>
      <c r="AL59" s="5" t="str">
        <f t="shared" si="11"/>
        <v/>
      </c>
      <c r="AN59" s="5" t="str">
        <f t="shared" si="12"/>
        <v/>
      </c>
      <c r="AP59" s="5" t="str">
        <f t="shared" si="13"/>
        <v/>
      </c>
      <c r="AS59" s="5">
        <f t="shared" si="14"/>
        <v>604.17930000000001</v>
      </c>
      <c r="AT59" s="11">
        <f t="shared" si="10"/>
        <v>1.277324361893417E-2</v>
      </c>
      <c r="AU59" s="5">
        <f t="shared" si="15"/>
        <v>12.77324361893417</v>
      </c>
    </row>
    <row r="60" spans="1:47" x14ac:dyDescent="0.3">
      <c r="A60" s="1" t="s">
        <v>119</v>
      </c>
      <c r="B60" s="1" t="s">
        <v>120</v>
      </c>
      <c r="C60" s="1" t="s">
        <v>121</v>
      </c>
      <c r="D60" s="1" t="s">
        <v>122</v>
      </c>
      <c r="E60" s="1" t="s">
        <v>97</v>
      </c>
      <c r="F60" s="1">
        <v>18</v>
      </c>
      <c r="G60" s="1">
        <v>102</v>
      </c>
      <c r="H60" s="1">
        <v>34</v>
      </c>
      <c r="I60" s="2">
        <v>203.11</v>
      </c>
      <c r="J60" s="2">
        <v>16.48</v>
      </c>
      <c r="K60" s="2">
        <f t="shared" si="8"/>
        <v>16.48</v>
      </c>
      <c r="L60" s="2">
        <f t="shared" si="9"/>
        <v>0</v>
      </c>
      <c r="N60" s="4">
        <v>7.0000000000000007E-2</v>
      </c>
      <c r="O60" s="5">
        <v>134.82</v>
      </c>
      <c r="P60" s="6">
        <v>16.05</v>
      </c>
      <c r="Q60" s="5">
        <v>28640.11</v>
      </c>
      <c r="R60" s="7">
        <v>0.16</v>
      </c>
      <c r="S60" s="5">
        <v>196</v>
      </c>
      <c r="Z60" s="9">
        <v>0.08</v>
      </c>
      <c r="AA60" s="5">
        <v>11.76</v>
      </c>
      <c r="AB60" s="10">
        <v>0.12</v>
      </c>
      <c r="AC60" s="5">
        <v>15.875999999999999</v>
      </c>
      <c r="AL60" s="5" t="str">
        <f t="shared" si="11"/>
        <v/>
      </c>
      <c r="AN60" s="5" t="str">
        <f t="shared" si="12"/>
        <v/>
      </c>
      <c r="AP60" s="5" t="str">
        <f t="shared" si="13"/>
        <v/>
      </c>
      <c r="AS60" s="5">
        <f t="shared" si="14"/>
        <v>28998.565999999999</v>
      </c>
      <c r="AT60" s="11">
        <f t="shared" si="10"/>
        <v>0.61307255663631866</v>
      </c>
      <c r="AU60" s="5">
        <f t="shared" si="15"/>
        <v>613.07255663631861</v>
      </c>
    </row>
    <row r="61" spans="1:47" x14ac:dyDescent="0.3">
      <c r="A61" s="1" t="s">
        <v>119</v>
      </c>
      <c r="B61" s="1" t="s">
        <v>120</v>
      </c>
      <c r="C61" s="1" t="s">
        <v>121</v>
      </c>
      <c r="D61" s="1" t="s">
        <v>122</v>
      </c>
      <c r="E61" s="1" t="s">
        <v>53</v>
      </c>
      <c r="F61" s="1">
        <v>18</v>
      </c>
      <c r="G61" s="1">
        <v>102</v>
      </c>
      <c r="H61" s="1">
        <v>34</v>
      </c>
      <c r="I61" s="2">
        <v>203.11</v>
      </c>
      <c r="J61" s="2">
        <v>40.78</v>
      </c>
      <c r="K61" s="2">
        <f t="shared" si="8"/>
        <v>33.450000000000003</v>
      </c>
      <c r="L61" s="2">
        <f t="shared" si="9"/>
        <v>0</v>
      </c>
      <c r="N61" s="4">
        <v>5.96</v>
      </c>
      <c r="O61" s="5">
        <v>14406.48</v>
      </c>
      <c r="P61" s="6">
        <v>18.45</v>
      </c>
      <c r="Q61" s="5">
        <v>39552.17</v>
      </c>
      <c r="R61" s="7">
        <v>8.9099999999999984</v>
      </c>
      <c r="S61" s="5">
        <v>11397.4</v>
      </c>
      <c r="T61" s="8">
        <v>0.13</v>
      </c>
      <c r="U61" s="5">
        <v>50.715000000000003</v>
      </c>
      <c r="AL61" s="5" t="str">
        <f t="shared" si="11"/>
        <v/>
      </c>
      <c r="AN61" s="5" t="str">
        <f t="shared" si="12"/>
        <v/>
      </c>
      <c r="AP61" s="5" t="str">
        <f t="shared" si="13"/>
        <v/>
      </c>
      <c r="AS61" s="5">
        <f t="shared" si="14"/>
        <v>65406.764999999992</v>
      </c>
      <c r="AT61" s="11">
        <f t="shared" si="10"/>
        <v>1.3827957092726888</v>
      </c>
      <c r="AU61" s="5">
        <f t="shared" si="15"/>
        <v>1382.7957092726888</v>
      </c>
    </row>
    <row r="62" spans="1:47" x14ac:dyDescent="0.3">
      <c r="A62" s="1" t="s">
        <v>119</v>
      </c>
      <c r="B62" s="1" t="s">
        <v>120</v>
      </c>
      <c r="C62" s="1" t="s">
        <v>121</v>
      </c>
      <c r="D62" s="1" t="s">
        <v>122</v>
      </c>
      <c r="E62" s="1" t="s">
        <v>81</v>
      </c>
      <c r="F62" s="1">
        <v>18</v>
      </c>
      <c r="G62" s="1">
        <v>102</v>
      </c>
      <c r="H62" s="1">
        <v>34</v>
      </c>
      <c r="I62" s="2">
        <v>203.11</v>
      </c>
      <c r="J62" s="2">
        <v>39.74</v>
      </c>
      <c r="K62" s="2">
        <f t="shared" si="8"/>
        <v>39.729999999999997</v>
      </c>
      <c r="L62" s="2">
        <f t="shared" si="9"/>
        <v>0</v>
      </c>
      <c r="N62" s="4">
        <v>0.47</v>
      </c>
      <c r="O62" s="5">
        <v>1131.5250000000001</v>
      </c>
      <c r="P62" s="6">
        <v>30.7</v>
      </c>
      <c r="Q62" s="5">
        <v>72919.759999999995</v>
      </c>
      <c r="R62" s="7">
        <v>8.5599999999999987</v>
      </c>
      <c r="S62" s="5">
        <v>12818.4</v>
      </c>
      <c r="AL62" s="5" t="str">
        <f t="shared" si="11"/>
        <v/>
      </c>
      <c r="AN62" s="5" t="str">
        <f t="shared" si="12"/>
        <v/>
      </c>
      <c r="AP62" s="5" t="str">
        <f t="shared" si="13"/>
        <v/>
      </c>
      <c r="AS62" s="5">
        <f t="shared" si="14"/>
        <v>86869.684999999983</v>
      </c>
      <c r="AT62" s="11">
        <f t="shared" si="10"/>
        <v>1.8365535687917001</v>
      </c>
      <c r="AU62" s="5">
        <f t="shared" si="15"/>
        <v>1836.5535687916999</v>
      </c>
    </row>
    <row r="63" spans="1:47" x14ac:dyDescent="0.3">
      <c r="A63" s="1" t="s">
        <v>119</v>
      </c>
      <c r="B63" s="1" t="s">
        <v>120</v>
      </c>
      <c r="C63" s="1" t="s">
        <v>121</v>
      </c>
      <c r="D63" s="1" t="s">
        <v>122</v>
      </c>
      <c r="E63" s="1" t="s">
        <v>79</v>
      </c>
      <c r="F63" s="1">
        <v>18</v>
      </c>
      <c r="G63" s="1">
        <v>102</v>
      </c>
      <c r="H63" s="1">
        <v>34</v>
      </c>
      <c r="I63" s="2">
        <v>203.11</v>
      </c>
      <c r="J63" s="2">
        <v>35.79</v>
      </c>
      <c r="K63" s="2">
        <f t="shared" si="8"/>
        <v>35.78</v>
      </c>
      <c r="L63" s="2">
        <f t="shared" si="9"/>
        <v>0</v>
      </c>
      <c r="N63" s="4">
        <v>16.010000000000002</v>
      </c>
      <c r="O63" s="5">
        <v>38890.754999999997</v>
      </c>
      <c r="P63" s="6">
        <v>19.73</v>
      </c>
      <c r="Q63" s="5">
        <v>40620.709999999992</v>
      </c>
      <c r="Z63" s="9">
        <v>0.04</v>
      </c>
      <c r="AA63" s="5">
        <v>5.88</v>
      </c>
      <c r="AL63" s="5" t="str">
        <f t="shared" si="11"/>
        <v/>
      </c>
      <c r="AN63" s="5" t="str">
        <f t="shared" si="12"/>
        <v/>
      </c>
      <c r="AP63" s="5" t="str">
        <f t="shared" si="13"/>
        <v/>
      </c>
      <c r="AS63" s="5">
        <f t="shared" si="14"/>
        <v>79517.345000000001</v>
      </c>
      <c r="AT63" s="11">
        <f t="shared" si="10"/>
        <v>1.6811142315134544</v>
      </c>
      <c r="AU63" s="5">
        <f t="shared" si="15"/>
        <v>1681.1142315134546</v>
      </c>
    </row>
    <row r="64" spans="1:47" s="41" customFormat="1" x14ac:dyDescent="0.3">
      <c r="A64" s="30" t="s">
        <v>119</v>
      </c>
      <c r="B64" s="30" t="s">
        <v>120</v>
      </c>
      <c r="C64" s="30" t="s">
        <v>121</v>
      </c>
      <c r="D64" s="30" t="s">
        <v>122</v>
      </c>
      <c r="E64" s="30" t="s">
        <v>98</v>
      </c>
      <c r="F64" s="30">
        <v>18</v>
      </c>
      <c r="G64" s="30">
        <v>102</v>
      </c>
      <c r="H64" s="30">
        <v>34</v>
      </c>
      <c r="I64" s="31">
        <v>203.11</v>
      </c>
      <c r="J64" s="2">
        <v>26.36</v>
      </c>
      <c r="K64" s="2">
        <f t="shared" si="8"/>
        <v>26.36</v>
      </c>
      <c r="L64" s="2">
        <f t="shared" si="9"/>
        <v>0</v>
      </c>
      <c r="M64" s="32"/>
      <c r="N64" s="33">
        <v>12.92</v>
      </c>
      <c r="O64" s="34">
        <v>29761.514999999999</v>
      </c>
      <c r="P64" s="35">
        <v>13.44</v>
      </c>
      <c r="Q64" s="34">
        <v>25418.3</v>
      </c>
      <c r="R64" s="36"/>
      <c r="S64" s="34"/>
      <c r="T64" s="37"/>
      <c r="U64" s="34"/>
      <c r="V64" s="31"/>
      <c r="W64" s="34"/>
      <c r="X64" s="31"/>
      <c r="Y64" s="34"/>
      <c r="Z64" s="38"/>
      <c r="AA64" s="34"/>
      <c r="AB64" s="39"/>
      <c r="AC64" s="34"/>
      <c r="AD64" s="31"/>
      <c r="AE64" s="31"/>
      <c r="AF64" s="34"/>
      <c r="AG64" s="38"/>
      <c r="AH64" s="34"/>
      <c r="AI64" s="31"/>
      <c r="AJ64" s="34"/>
      <c r="AK64" s="32"/>
      <c r="AL64" s="34" t="str">
        <f t="shared" si="11"/>
        <v/>
      </c>
      <c r="AM64" s="32"/>
      <c r="AN64" s="34" t="str">
        <f t="shared" si="12"/>
        <v/>
      </c>
      <c r="AO64" s="31"/>
      <c r="AP64" s="34" t="str">
        <f t="shared" si="13"/>
        <v/>
      </c>
      <c r="AQ64" s="31"/>
      <c r="AR64" s="31"/>
      <c r="AS64" s="34">
        <f t="shared" si="14"/>
        <v>55179.815000000002</v>
      </c>
      <c r="AT64" s="40">
        <f t="shared" si="10"/>
        <v>1.1665828667793121</v>
      </c>
      <c r="AU64" s="34">
        <f t="shared" si="15"/>
        <v>1166.5828667793121</v>
      </c>
    </row>
    <row r="65" spans="1:47" x14ac:dyDescent="0.3">
      <c r="A65" s="1" t="s">
        <v>119</v>
      </c>
      <c r="B65" s="1" t="s">
        <v>120</v>
      </c>
      <c r="C65" s="1" t="s">
        <v>121</v>
      </c>
      <c r="D65" s="1" t="s">
        <v>122</v>
      </c>
      <c r="E65" s="1" t="s">
        <v>112</v>
      </c>
      <c r="F65" s="1">
        <v>18</v>
      </c>
      <c r="G65" s="1">
        <v>102</v>
      </c>
      <c r="H65" s="1">
        <v>34</v>
      </c>
      <c r="I65" s="2">
        <v>203.11</v>
      </c>
      <c r="J65" s="2">
        <v>0.69</v>
      </c>
      <c r="K65" s="2">
        <f t="shared" si="8"/>
        <v>0.69</v>
      </c>
      <c r="L65" s="2">
        <f t="shared" si="9"/>
        <v>0</v>
      </c>
      <c r="P65" s="6">
        <v>0.19</v>
      </c>
      <c r="Q65" s="5">
        <v>461.41500000000002</v>
      </c>
      <c r="R65" s="7">
        <v>0.5</v>
      </c>
      <c r="S65" s="5">
        <v>735</v>
      </c>
      <c r="AL65" s="5" t="str">
        <f t="shared" si="11"/>
        <v/>
      </c>
      <c r="AN65" s="5" t="str">
        <f t="shared" si="12"/>
        <v/>
      </c>
      <c r="AP65" s="5" t="str">
        <f t="shared" si="13"/>
        <v/>
      </c>
      <c r="AS65" s="5">
        <f t="shared" si="14"/>
        <v>1196.415</v>
      </c>
      <c r="AT65" s="11">
        <f t="shared" si="10"/>
        <v>2.5293981876484552E-2</v>
      </c>
      <c r="AU65" s="5">
        <f t="shared" si="15"/>
        <v>25.293981876484551</v>
      </c>
    </row>
    <row r="66" spans="1:47" x14ac:dyDescent="0.3">
      <c r="A66" s="1" t="s">
        <v>119</v>
      </c>
      <c r="B66" s="1" t="s">
        <v>120</v>
      </c>
      <c r="C66" s="1" t="s">
        <v>121</v>
      </c>
      <c r="D66" s="1" t="s">
        <v>122</v>
      </c>
      <c r="E66" s="1" t="s">
        <v>89</v>
      </c>
      <c r="F66" s="1">
        <v>18</v>
      </c>
      <c r="G66" s="1">
        <v>102</v>
      </c>
      <c r="H66" s="1">
        <v>34</v>
      </c>
      <c r="I66" s="2">
        <v>203.11</v>
      </c>
      <c r="J66" s="2">
        <v>38.28</v>
      </c>
      <c r="K66" s="2">
        <f t="shared" si="8"/>
        <v>38.25</v>
      </c>
      <c r="L66" s="2">
        <f t="shared" si="9"/>
        <v>0</v>
      </c>
      <c r="N66" s="4">
        <v>10.66</v>
      </c>
      <c r="O66" s="5">
        <v>30777.48</v>
      </c>
      <c r="P66" s="6">
        <v>17.850000000000001</v>
      </c>
      <c r="Q66" s="5">
        <v>38204.352500000001</v>
      </c>
      <c r="R66" s="7">
        <v>4.21</v>
      </c>
      <c r="S66" s="5">
        <v>5353.25</v>
      </c>
      <c r="T66" s="8">
        <v>5.39</v>
      </c>
      <c r="U66" s="5">
        <v>2127.8249999999998</v>
      </c>
      <c r="X66" s="2">
        <v>0.14000000000000001</v>
      </c>
      <c r="Y66" s="5">
        <v>51.45</v>
      </c>
      <c r="AL66" s="5" t="str">
        <f t="shared" si="11"/>
        <v/>
      </c>
      <c r="AN66" s="5" t="str">
        <f t="shared" si="12"/>
        <v/>
      </c>
      <c r="AP66" s="5" t="str">
        <f t="shared" si="13"/>
        <v/>
      </c>
      <c r="AS66" s="5">
        <f t="shared" si="14"/>
        <v>76514.357499999998</v>
      </c>
      <c r="AT66" s="11">
        <f t="shared" si="10"/>
        <v>1.6176266361553977</v>
      </c>
      <c r="AU66" s="5">
        <f t="shared" si="15"/>
        <v>1617.6266361553976</v>
      </c>
    </row>
    <row r="67" spans="1:47" x14ac:dyDescent="0.3">
      <c r="A67" s="1" t="s">
        <v>123</v>
      </c>
      <c r="B67" s="1" t="s">
        <v>124</v>
      </c>
      <c r="C67" s="1" t="s">
        <v>125</v>
      </c>
      <c r="D67" s="1" t="s">
        <v>52</v>
      </c>
      <c r="E67" s="1" t="s">
        <v>97</v>
      </c>
      <c r="F67" s="1">
        <v>18</v>
      </c>
      <c r="G67" s="1">
        <v>102</v>
      </c>
      <c r="H67" s="1">
        <v>34</v>
      </c>
      <c r="I67" s="2">
        <v>5.97</v>
      </c>
      <c r="J67" s="2">
        <v>3.14</v>
      </c>
      <c r="K67" s="2">
        <f t="shared" si="8"/>
        <v>3.13</v>
      </c>
      <c r="L67" s="2">
        <f t="shared" si="9"/>
        <v>0</v>
      </c>
      <c r="P67" s="6">
        <v>0.18</v>
      </c>
      <c r="Q67" s="5">
        <v>364.27499999999998</v>
      </c>
      <c r="Z67" s="9">
        <v>2</v>
      </c>
      <c r="AA67" s="5">
        <v>294</v>
      </c>
      <c r="AB67" s="10">
        <v>0.95</v>
      </c>
      <c r="AC67" s="5">
        <v>125.685</v>
      </c>
      <c r="AL67" s="5" t="str">
        <f t="shared" si="11"/>
        <v/>
      </c>
      <c r="AN67" s="5" t="str">
        <f t="shared" si="12"/>
        <v/>
      </c>
      <c r="AP67" s="5" t="str">
        <f t="shared" si="13"/>
        <v/>
      </c>
      <c r="AS67" s="5">
        <f t="shared" si="14"/>
        <v>783.96</v>
      </c>
      <c r="AT67" s="11">
        <f t="shared" ref="AT67:AT98" si="16">(AS67/$AS$196)*100</f>
        <v>1.6574073404202416E-2</v>
      </c>
      <c r="AU67" s="5">
        <f t="shared" si="15"/>
        <v>16.574073404202416</v>
      </c>
    </row>
    <row r="68" spans="1:47" x14ac:dyDescent="0.3">
      <c r="A68" s="1" t="s">
        <v>123</v>
      </c>
      <c r="B68" s="1" t="s">
        <v>124</v>
      </c>
      <c r="C68" s="1" t="s">
        <v>125</v>
      </c>
      <c r="D68" s="1" t="s">
        <v>52</v>
      </c>
      <c r="E68" s="1" t="s">
        <v>79</v>
      </c>
      <c r="F68" s="1">
        <v>18</v>
      </c>
      <c r="G68" s="1">
        <v>102</v>
      </c>
      <c r="H68" s="1">
        <v>34</v>
      </c>
      <c r="I68" s="2">
        <v>5.97</v>
      </c>
      <c r="J68" s="2">
        <v>2.68</v>
      </c>
      <c r="K68" s="2">
        <f t="shared" ref="K68:K130" si="17">SUM(N68,P68,R68,T68,V68,X68,Z68,AB68,AE68,AG68,AI68)</f>
        <v>2.6799999999999997</v>
      </c>
      <c r="L68" s="2">
        <f t="shared" ref="L68:L130" si="18">SUM(M68,AD68,AK68,AM68,AO68,AQ68,AR68)</f>
        <v>0</v>
      </c>
      <c r="P68" s="6">
        <v>0.15</v>
      </c>
      <c r="Q68" s="5">
        <v>303.5625</v>
      </c>
      <c r="Z68" s="9">
        <v>1.78</v>
      </c>
      <c r="AA68" s="5">
        <v>261.66000000000003</v>
      </c>
      <c r="AB68" s="10">
        <v>0.75</v>
      </c>
      <c r="AC68" s="5">
        <v>99.225000000000009</v>
      </c>
      <c r="AL68" s="5" t="str">
        <f t="shared" si="11"/>
        <v/>
      </c>
      <c r="AN68" s="5" t="str">
        <f t="shared" si="12"/>
        <v/>
      </c>
      <c r="AP68" s="5" t="str">
        <f t="shared" si="13"/>
        <v/>
      </c>
      <c r="AS68" s="5">
        <f t="shared" si="14"/>
        <v>664.4475000000001</v>
      </c>
      <c r="AT68" s="11">
        <f t="shared" si="16"/>
        <v>1.4047402467267189E-2</v>
      </c>
      <c r="AU68" s="5">
        <f t="shared" si="15"/>
        <v>14.047402467267188</v>
      </c>
    </row>
    <row r="69" spans="1:47" x14ac:dyDescent="0.3">
      <c r="A69" s="1" t="s">
        <v>126</v>
      </c>
      <c r="B69" s="1" t="s">
        <v>127</v>
      </c>
      <c r="C69" s="1" t="s">
        <v>128</v>
      </c>
      <c r="D69" s="1" t="s">
        <v>52</v>
      </c>
      <c r="E69" s="1" t="s">
        <v>56</v>
      </c>
      <c r="F69" s="1">
        <v>18</v>
      </c>
      <c r="G69" s="1">
        <v>102</v>
      </c>
      <c r="H69" s="1">
        <v>34</v>
      </c>
      <c r="I69" s="2">
        <v>151.16999999999999</v>
      </c>
      <c r="J69" s="2">
        <v>40.06</v>
      </c>
      <c r="K69" s="2">
        <f t="shared" si="17"/>
        <v>40</v>
      </c>
      <c r="L69" s="2">
        <f t="shared" si="18"/>
        <v>0</v>
      </c>
      <c r="P69" s="6">
        <v>5.08</v>
      </c>
      <c r="Q69" s="5">
        <v>10604.45</v>
      </c>
      <c r="R69" s="7">
        <v>26.06</v>
      </c>
      <c r="S69" s="5">
        <v>33476.800000000003</v>
      </c>
      <c r="T69" s="8">
        <v>8.86</v>
      </c>
      <c r="U69" s="5">
        <v>3281.04</v>
      </c>
      <c r="AL69" s="5" t="str">
        <f t="shared" si="11"/>
        <v/>
      </c>
      <c r="AN69" s="5" t="str">
        <f t="shared" si="12"/>
        <v/>
      </c>
      <c r="AP69" s="5" t="str">
        <f t="shared" si="13"/>
        <v/>
      </c>
      <c r="AS69" s="5">
        <f t="shared" si="14"/>
        <v>47362.29</v>
      </c>
      <c r="AT69" s="11">
        <f t="shared" si="16"/>
        <v>1.0013088308729041</v>
      </c>
      <c r="AU69" s="5">
        <f t="shared" si="15"/>
        <v>1001.3088308729041</v>
      </c>
    </row>
    <row r="70" spans="1:47" x14ac:dyDescent="0.3">
      <c r="A70" s="1" t="s">
        <v>126</v>
      </c>
      <c r="B70" s="1" t="s">
        <v>127</v>
      </c>
      <c r="C70" s="1" t="s">
        <v>128</v>
      </c>
      <c r="D70" s="1" t="s">
        <v>52</v>
      </c>
      <c r="E70" s="1" t="s">
        <v>55</v>
      </c>
      <c r="F70" s="1">
        <v>18</v>
      </c>
      <c r="G70" s="1">
        <v>102</v>
      </c>
      <c r="H70" s="1">
        <v>34</v>
      </c>
      <c r="I70" s="2">
        <v>151.16999999999999</v>
      </c>
      <c r="J70" s="2">
        <v>0.47</v>
      </c>
      <c r="K70" s="2">
        <f t="shared" si="17"/>
        <v>0.47000000000000003</v>
      </c>
      <c r="L70" s="2">
        <f t="shared" si="18"/>
        <v>0</v>
      </c>
      <c r="P70" s="6">
        <v>0.39</v>
      </c>
      <c r="Q70" s="5">
        <v>789.26250000000005</v>
      </c>
      <c r="R70" s="7">
        <v>0.08</v>
      </c>
      <c r="S70" s="5">
        <v>98</v>
      </c>
      <c r="AL70" s="5" t="str">
        <f t="shared" si="11"/>
        <v/>
      </c>
      <c r="AN70" s="5" t="str">
        <f t="shared" si="12"/>
        <v/>
      </c>
      <c r="AP70" s="5" t="str">
        <f t="shared" si="13"/>
        <v/>
      </c>
      <c r="AS70" s="5">
        <f t="shared" si="14"/>
        <v>887.26250000000005</v>
      </c>
      <c r="AT70" s="11">
        <f t="shared" si="16"/>
        <v>1.8758040976320403E-2</v>
      </c>
      <c r="AU70" s="5">
        <f t="shared" si="15"/>
        <v>18.758040976320405</v>
      </c>
    </row>
    <row r="71" spans="1:47" x14ac:dyDescent="0.3">
      <c r="A71" s="1" t="s">
        <v>126</v>
      </c>
      <c r="B71" s="1" t="s">
        <v>127</v>
      </c>
      <c r="C71" s="1" t="s">
        <v>128</v>
      </c>
      <c r="D71" s="1" t="s">
        <v>52</v>
      </c>
      <c r="E71" s="1" t="s">
        <v>81</v>
      </c>
      <c r="F71" s="1">
        <v>18</v>
      </c>
      <c r="G71" s="1">
        <v>102</v>
      </c>
      <c r="H71" s="1">
        <v>34</v>
      </c>
      <c r="I71" s="2">
        <v>151.16999999999999</v>
      </c>
      <c r="J71" s="2">
        <v>0.36</v>
      </c>
      <c r="K71" s="2">
        <f t="shared" si="17"/>
        <v>0.36</v>
      </c>
      <c r="L71" s="2">
        <f t="shared" si="18"/>
        <v>0</v>
      </c>
      <c r="P71" s="6">
        <v>0.22</v>
      </c>
      <c r="Q71" s="5">
        <v>599.03</v>
      </c>
      <c r="R71" s="7">
        <v>0.14000000000000001</v>
      </c>
      <c r="S71" s="5">
        <v>240.1</v>
      </c>
      <c r="AL71" s="5" t="str">
        <f t="shared" si="11"/>
        <v/>
      </c>
      <c r="AN71" s="5" t="str">
        <f t="shared" si="12"/>
        <v/>
      </c>
      <c r="AP71" s="5" t="str">
        <f t="shared" si="13"/>
        <v/>
      </c>
      <c r="AS71" s="5">
        <f t="shared" si="14"/>
        <v>839.13</v>
      </c>
      <c r="AT71" s="11">
        <f t="shared" si="16"/>
        <v>1.7740448767371256E-2</v>
      </c>
      <c r="AU71" s="5">
        <f t="shared" si="15"/>
        <v>17.740448767371255</v>
      </c>
    </row>
    <row r="72" spans="1:47" x14ac:dyDescent="0.3">
      <c r="A72" s="1" t="s">
        <v>126</v>
      </c>
      <c r="B72" s="1" t="s">
        <v>127</v>
      </c>
      <c r="C72" s="1" t="s">
        <v>128</v>
      </c>
      <c r="D72" s="1" t="s">
        <v>52</v>
      </c>
      <c r="E72" s="1" t="s">
        <v>79</v>
      </c>
      <c r="F72" s="1">
        <v>18</v>
      </c>
      <c r="G72" s="1">
        <v>102</v>
      </c>
      <c r="H72" s="1">
        <v>34</v>
      </c>
      <c r="I72" s="2">
        <v>151.16999999999999</v>
      </c>
      <c r="J72" s="2">
        <v>0.54</v>
      </c>
      <c r="K72" s="2">
        <f t="shared" si="17"/>
        <v>0.55000000000000016</v>
      </c>
      <c r="L72" s="2">
        <f t="shared" si="18"/>
        <v>0</v>
      </c>
      <c r="N72" s="4">
        <v>0.22</v>
      </c>
      <c r="O72" s="5">
        <v>529.65</v>
      </c>
      <c r="P72" s="6">
        <v>0.33000000000000013</v>
      </c>
      <c r="Q72" s="5">
        <v>684.02750000000003</v>
      </c>
      <c r="AL72" s="5" t="str">
        <f t="shared" si="11"/>
        <v/>
      </c>
      <c r="AN72" s="5" t="str">
        <f t="shared" si="12"/>
        <v/>
      </c>
      <c r="AP72" s="5" t="str">
        <f t="shared" si="13"/>
        <v/>
      </c>
      <c r="AS72" s="5">
        <f t="shared" si="14"/>
        <v>1213.6775</v>
      </c>
      <c r="AT72" s="11">
        <f t="shared" si="16"/>
        <v>2.5658936647314754E-2</v>
      </c>
      <c r="AU72" s="5">
        <f t="shared" si="15"/>
        <v>25.658936647314757</v>
      </c>
    </row>
    <row r="73" spans="1:47" x14ac:dyDescent="0.3">
      <c r="A73" s="1" t="s">
        <v>126</v>
      </c>
      <c r="B73" s="1" t="s">
        <v>127</v>
      </c>
      <c r="C73" s="1" t="s">
        <v>128</v>
      </c>
      <c r="D73" s="1" t="s">
        <v>52</v>
      </c>
      <c r="E73" s="1" t="s">
        <v>63</v>
      </c>
      <c r="F73" s="1">
        <v>18</v>
      </c>
      <c r="G73" s="1">
        <v>102</v>
      </c>
      <c r="H73" s="1">
        <v>34</v>
      </c>
      <c r="I73" s="2">
        <v>151.16999999999999</v>
      </c>
      <c r="J73" s="2">
        <v>29.08</v>
      </c>
      <c r="K73" s="2">
        <f t="shared" si="17"/>
        <v>29.080000000000002</v>
      </c>
      <c r="L73" s="2">
        <f t="shared" si="18"/>
        <v>0</v>
      </c>
      <c r="R73" s="7">
        <v>22.59</v>
      </c>
      <c r="S73" s="5">
        <v>27672.75</v>
      </c>
      <c r="T73" s="8">
        <v>6.11</v>
      </c>
      <c r="U73" s="5">
        <v>2245.4250000000002</v>
      </c>
      <c r="Z73" s="9">
        <v>0.03</v>
      </c>
      <c r="AA73" s="5">
        <v>4.41</v>
      </c>
      <c r="AB73" s="10">
        <v>0.35</v>
      </c>
      <c r="AC73" s="5">
        <v>43.394399999999997</v>
      </c>
      <c r="AL73" s="5" t="str">
        <f t="shared" si="11"/>
        <v/>
      </c>
      <c r="AN73" s="5" t="str">
        <f t="shared" si="12"/>
        <v/>
      </c>
      <c r="AP73" s="5" t="str">
        <f t="shared" si="13"/>
        <v/>
      </c>
      <c r="AS73" s="5">
        <f t="shared" si="14"/>
        <v>29965.9794</v>
      </c>
      <c r="AT73" s="11">
        <f t="shared" si="16"/>
        <v>0.63352510613349844</v>
      </c>
      <c r="AU73" s="5">
        <f t="shared" si="15"/>
        <v>633.52510613349841</v>
      </c>
    </row>
    <row r="74" spans="1:47" x14ac:dyDescent="0.3">
      <c r="A74" s="1" t="s">
        <v>126</v>
      </c>
      <c r="B74" s="1" t="s">
        <v>127</v>
      </c>
      <c r="C74" s="1" t="s">
        <v>128</v>
      </c>
      <c r="D74" s="1" t="s">
        <v>52</v>
      </c>
      <c r="E74" s="1" t="s">
        <v>57</v>
      </c>
      <c r="F74" s="1">
        <v>18</v>
      </c>
      <c r="G74" s="1">
        <v>102</v>
      </c>
      <c r="H74" s="1">
        <v>34</v>
      </c>
      <c r="I74" s="2">
        <v>151.16999999999999</v>
      </c>
      <c r="J74" s="2">
        <v>37.31</v>
      </c>
      <c r="K74" s="2">
        <f t="shared" si="17"/>
        <v>37.31</v>
      </c>
      <c r="L74" s="2">
        <f t="shared" si="18"/>
        <v>0</v>
      </c>
      <c r="P74" s="6">
        <v>9.0500000000000007</v>
      </c>
      <c r="Q74" s="5">
        <v>14651.95</v>
      </c>
      <c r="R74" s="7">
        <v>22.67</v>
      </c>
      <c r="S74" s="5">
        <v>23627.8</v>
      </c>
      <c r="T74" s="8">
        <v>4.99</v>
      </c>
      <c r="U74" s="5">
        <v>1825.0050000000001</v>
      </c>
      <c r="Z74" s="9">
        <v>0.1</v>
      </c>
      <c r="AA74" s="5">
        <v>11.76</v>
      </c>
      <c r="AB74" s="10">
        <v>0.5</v>
      </c>
      <c r="AC74" s="5">
        <v>52.92</v>
      </c>
      <c r="AL74" s="5" t="str">
        <f t="shared" si="11"/>
        <v/>
      </c>
      <c r="AN74" s="5" t="str">
        <f t="shared" si="12"/>
        <v/>
      </c>
      <c r="AP74" s="5" t="str">
        <f t="shared" si="13"/>
        <v/>
      </c>
      <c r="AS74" s="5">
        <f t="shared" si="14"/>
        <v>40169.434999999998</v>
      </c>
      <c r="AT74" s="11">
        <f t="shared" si="16"/>
        <v>0.84924124227682229</v>
      </c>
      <c r="AU74" s="5">
        <f t="shared" si="15"/>
        <v>849.24124227682228</v>
      </c>
    </row>
    <row r="75" spans="1:47" x14ac:dyDescent="0.3">
      <c r="A75" s="1" t="s">
        <v>126</v>
      </c>
      <c r="B75" s="1" t="s">
        <v>127</v>
      </c>
      <c r="C75" s="1" t="s">
        <v>128</v>
      </c>
      <c r="D75" s="1" t="s">
        <v>52</v>
      </c>
      <c r="E75" s="1" t="s">
        <v>80</v>
      </c>
      <c r="F75" s="1">
        <v>18</v>
      </c>
      <c r="G75" s="1">
        <v>102</v>
      </c>
      <c r="H75" s="1">
        <v>34</v>
      </c>
      <c r="I75" s="2">
        <v>151.16999999999999</v>
      </c>
      <c r="J75" s="2">
        <v>38.86</v>
      </c>
      <c r="K75" s="2">
        <f t="shared" si="17"/>
        <v>38.86</v>
      </c>
      <c r="L75" s="2">
        <f t="shared" si="18"/>
        <v>0</v>
      </c>
      <c r="N75" s="4">
        <v>2.15</v>
      </c>
      <c r="O75" s="5">
        <v>5176.125</v>
      </c>
      <c r="P75" s="6">
        <v>12.62</v>
      </c>
      <c r="Q75" s="5">
        <v>25539.724999999999</v>
      </c>
      <c r="R75" s="7">
        <v>23.56</v>
      </c>
      <c r="S75" s="5">
        <v>28861</v>
      </c>
      <c r="T75" s="8">
        <v>0.53</v>
      </c>
      <c r="U75" s="5">
        <v>194.77500000000001</v>
      </c>
      <c r="AL75" s="5" t="str">
        <f t="shared" si="11"/>
        <v/>
      </c>
      <c r="AN75" s="5" t="str">
        <f t="shared" si="12"/>
        <v/>
      </c>
      <c r="AP75" s="5" t="str">
        <f t="shared" si="13"/>
        <v/>
      </c>
      <c r="AS75" s="5">
        <f t="shared" si="14"/>
        <v>59771.625</v>
      </c>
      <c r="AT75" s="11">
        <f t="shared" si="16"/>
        <v>1.2636605186979695</v>
      </c>
      <c r="AU75" s="5">
        <f t="shared" si="15"/>
        <v>1263.6605186979693</v>
      </c>
    </row>
    <row r="76" spans="1:47" x14ac:dyDescent="0.3">
      <c r="A76" s="1" t="s">
        <v>126</v>
      </c>
      <c r="B76" s="1" t="s">
        <v>127</v>
      </c>
      <c r="C76" s="1" t="s">
        <v>128</v>
      </c>
      <c r="D76" s="1" t="s">
        <v>52</v>
      </c>
      <c r="E76" s="1" t="s">
        <v>58</v>
      </c>
      <c r="F76" s="1">
        <v>18</v>
      </c>
      <c r="G76" s="1">
        <v>102</v>
      </c>
      <c r="H76" s="1">
        <v>34</v>
      </c>
      <c r="I76" s="2">
        <v>151.16999999999999</v>
      </c>
      <c r="J76" s="2">
        <v>0.16</v>
      </c>
      <c r="K76" s="2">
        <f t="shared" si="17"/>
        <v>0.15</v>
      </c>
      <c r="L76" s="2">
        <f t="shared" si="18"/>
        <v>0</v>
      </c>
      <c r="R76" s="7">
        <v>0.15</v>
      </c>
      <c r="S76" s="5">
        <v>161.69999999999999</v>
      </c>
      <c r="AL76" s="5" t="str">
        <f t="shared" si="11"/>
        <v/>
      </c>
      <c r="AN76" s="5" t="str">
        <f t="shared" si="12"/>
        <v/>
      </c>
      <c r="AP76" s="5" t="str">
        <f t="shared" si="13"/>
        <v/>
      </c>
      <c r="AS76" s="5">
        <f t="shared" si="14"/>
        <v>161.69999999999999</v>
      </c>
      <c r="AT76" s="11">
        <f t="shared" si="16"/>
        <v>3.4185770568135238E-3</v>
      </c>
      <c r="AU76" s="5">
        <f t="shared" si="15"/>
        <v>3.4185770568135241</v>
      </c>
    </row>
    <row r="77" spans="1:47" x14ac:dyDescent="0.3">
      <c r="A77" s="1" t="s">
        <v>129</v>
      </c>
      <c r="B77" s="1" t="s">
        <v>130</v>
      </c>
      <c r="C77" s="1" t="s">
        <v>131</v>
      </c>
      <c r="D77" s="1" t="s">
        <v>52</v>
      </c>
      <c r="E77" s="1" t="s">
        <v>63</v>
      </c>
      <c r="F77" s="1">
        <v>18</v>
      </c>
      <c r="G77" s="1">
        <v>102</v>
      </c>
      <c r="H77" s="1">
        <v>34</v>
      </c>
      <c r="I77" s="2">
        <v>6.73</v>
      </c>
      <c r="J77" s="2">
        <v>6.34</v>
      </c>
      <c r="K77" s="2">
        <f t="shared" si="17"/>
        <v>5.64</v>
      </c>
      <c r="L77" s="2">
        <f t="shared" si="18"/>
        <v>0</v>
      </c>
      <c r="Z77" s="9">
        <v>1.04</v>
      </c>
      <c r="AA77" s="5">
        <v>137.71</v>
      </c>
      <c r="AB77" s="10">
        <v>4.5999999999999996</v>
      </c>
      <c r="AC77" s="5">
        <v>580.26779999999997</v>
      </c>
      <c r="AL77" s="5" t="str">
        <f t="shared" si="11"/>
        <v/>
      </c>
      <c r="AN77" s="5" t="str">
        <f t="shared" si="12"/>
        <v/>
      </c>
      <c r="AP77" s="5" t="str">
        <f t="shared" si="13"/>
        <v/>
      </c>
      <c r="AS77" s="5">
        <f t="shared" si="14"/>
        <v>717.9778</v>
      </c>
      <c r="AT77" s="11">
        <f t="shared" si="16"/>
        <v>1.5179112148308282E-2</v>
      </c>
      <c r="AU77" s="5">
        <f t="shared" si="15"/>
        <v>15.179112148308281</v>
      </c>
    </row>
    <row r="78" spans="1:47" x14ac:dyDescent="0.3">
      <c r="A78" s="1" t="s">
        <v>129</v>
      </c>
      <c r="B78" s="1" t="s">
        <v>130</v>
      </c>
      <c r="C78" s="1" t="s">
        <v>131</v>
      </c>
      <c r="D78" s="1" t="s">
        <v>52</v>
      </c>
      <c r="E78" s="1" t="s">
        <v>57</v>
      </c>
      <c r="F78" s="1">
        <v>18</v>
      </c>
      <c r="G78" s="1">
        <v>102</v>
      </c>
      <c r="H78" s="1">
        <v>34</v>
      </c>
      <c r="I78" s="2">
        <v>6.73</v>
      </c>
      <c r="J78" s="2">
        <v>1.0900000000000001</v>
      </c>
      <c r="K78" s="2">
        <f t="shared" si="17"/>
        <v>1.0900000000000001</v>
      </c>
      <c r="L78" s="2">
        <f t="shared" si="18"/>
        <v>0</v>
      </c>
      <c r="Z78" s="9">
        <v>0.08</v>
      </c>
      <c r="AA78" s="5">
        <v>9.4079999999999995</v>
      </c>
      <c r="AB78" s="10">
        <v>1.01</v>
      </c>
      <c r="AC78" s="5">
        <v>106.8984</v>
      </c>
      <c r="AL78" s="5" t="str">
        <f t="shared" si="11"/>
        <v/>
      </c>
      <c r="AN78" s="5" t="str">
        <f t="shared" si="12"/>
        <v/>
      </c>
      <c r="AP78" s="5" t="str">
        <f t="shared" si="13"/>
        <v/>
      </c>
      <c r="AS78" s="5">
        <f t="shared" si="14"/>
        <v>116.3064</v>
      </c>
      <c r="AT78" s="11">
        <f t="shared" si="16"/>
        <v>2.4588892430462365E-3</v>
      </c>
      <c r="AU78" s="5">
        <f t="shared" si="15"/>
        <v>2.4588892430462361</v>
      </c>
    </row>
    <row r="79" spans="1:47" x14ac:dyDescent="0.3">
      <c r="A79" s="1" t="s">
        <v>132</v>
      </c>
      <c r="B79" s="1" t="s">
        <v>74</v>
      </c>
      <c r="C79" s="1" t="s">
        <v>75</v>
      </c>
      <c r="D79" s="1" t="s">
        <v>52</v>
      </c>
      <c r="E79" s="1" t="s">
        <v>53</v>
      </c>
      <c r="F79" s="1">
        <v>18</v>
      </c>
      <c r="G79" s="1">
        <v>102</v>
      </c>
      <c r="H79" s="1">
        <v>34</v>
      </c>
      <c r="I79" s="2">
        <v>103.62</v>
      </c>
      <c r="J79" s="2">
        <v>0.16</v>
      </c>
      <c r="K79" s="2">
        <f t="shared" si="17"/>
        <v>0.16</v>
      </c>
      <c r="L79" s="2">
        <f t="shared" si="18"/>
        <v>0</v>
      </c>
      <c r="N79" s="4">
        <v>0.1</v>
      </c>
      <c r="O79" s="5">
        <v>240.75</v>
      </c>
      <c r="P79" s="6">
        <v>0.04</v>
      </c>
      <c r="Q79" s="5">
        <v>89.045000000000002</v>
      </c>
      <c r="R79" s="7">
        <v>0.02</v>
      </c>
      <c r="S79" s="5">
        <v>24.5</v>
      </c>
      <c r="AL79" s="5" t="str">
        <f t="shared" si="11"/>
        <v/>
      </c>
      <c r="AN79" s="5" t="str">
        <f t="shared" si="12"/>
        <v/>
      </c>
      <c r="AP79" s="5" t="str">
        <f t="shared" si="13"/>
        <v/>
      </c>
      <c r="AS79" s="5">
        <f t="shared" si="14"/>
        <v>354.29500000000002</v>
      </c>
      <c r="AT79" s="11">
        <f t="shared" si="16"/>
        <v>7.4903200887059219E-3</v>
      </c>
      <c r="AU79" s="5">
        <f t="shared" si="15"/>
        <v>7.4903200887059223</v>
      </c>
    </row>
    <row r="80" spans="1:47" x14ac:dyDescent="0.3">
      <c r="A80" s="1" t="s">
        <v>132</v>
      </c>
      <c r="B80" s="1" t="s">
        <v>74</v>
      </c>
      <c r="C80" s="1" t="s">
        <v>75</v>
      </c>
      <c r="D80" s="1" t="s">
        <v>52</v>
      </c>
      <c r="E80" s="1" t="s">
        <v>68</v>
      </c>
      <c r="F80" s="1">
        <v>18</v>
      </c>
      <c r="G80" s="1">
        <v>102</v>
      </c>
      <c r="H80" s="1">
        <v>34</v>
      </c>
      <c r="I80" s="2">
        <v>103.62</v>
      </c>
      <c r="J80" s="2">
        <v>21.2</v>
      </c>
      <c r="K80" s="2">
        <f t="shared" si="17"/>
        <v>21.2</v>
      </c>
      <c r="L80" s="2">
        <f t="shared" si="18"/>
        <v>0</v>
      </c>
      <c r="P80" s="6">
        <v>7.49</v>
      </c>
      <c r="Q80" s="5">
        <v>15157.887500000001</v>
      </c>
      <c r="R80" s="7">
        <v>12.24</v>
      </c>
      <c r="S80" s="5">
        <v>15229.2</v>
      </c>
      <c r="T80" s="8">
        <v>1.47</v>
      </c>
      <c r="U80" s="5">
        <v>728.3850000000001</v>
      </c>
      <c r="AL80" s="5" t="str">
        <f t="shared" si="11"/>
        <v/>
      </c>
      <c r="AN80" s="5" t="str">
        <f t="shared" si="12"/>
        <v/>
      </c>
      <c r="AP80" s="5" t="str">
        <f t="shared" si="13"/>
        <v/>
      </c>
      <c r="AS80" s="5">
        <f t="shared" si="14"/>
        <v>31115.4725</v>
      </c>
      <c r="AT80" s="11">
        <f t="shared" si="16"/>
        <v>0.65782708967478143</v>
      </c>
      <c r="AU80" s="5">
        <f t="shared" si="15"/>
        <v>657.82708967478152</v>
      </c>
    </row>
    <row r="81" spans="1:47" x14ac:dyDescent="0.3">
      <c r="A81" s="1" t="s">
        <v>132</v>
      </c>
      <c r="B81" s="1" t="s">
        <v>74</v>
      </c>
      <c r="C81" s="1" t="s">
        <v>75</v>
      </c>
      <c r="D81" s="1" t="s">
        <v>52</v>
      </c>
      <c r="E81" s="1" t="s">
        <v>69</v>
      </c>
      <c r="F81" s="1">
        <v>18</v>
      </c>
      <c r="G81" s="1">
        <v>102</v>
      </c>
      <c r="H81" s="1">
        <v>34</v>
      </c>
      <c r="I81" s="2">
        <v>103.62</v>
      </c>
      <c r="J81" s="2">
        <v>19.739999999999998</v>
      </c>
      <c r="K81" s="2">
        <f t="shared" si="17"/>
        <v>19.739999999999998</v>
      </c>
      <c r="L81" s="2">
        <f t="shared" si="18"/>
        <v>0</v>
      </c>
      <c r="P81" s="6">
        <v>7.22</v>
      </c>
      <c r="Q81" s="5">
        <v>14611.475</v>
      </c>
      <c r="R81" s="7">
        <v>12.52</v>
      </c>
      <c r="S81" s="5">
        <v>15337</v>
      </c>
      <c r="AL81" s="5" t="str">
        <f t="shared" si="11"/>
        <v/>
      </c>
      <c r="AN81" s="5" t="str">
        <f t="shared" si="12"/>
        <v/>
      </c>
      <c r="AP81" s="5" t="str">
        <f t="shared" si="13"/>
        <v/>
      </c>
      <c r="AS81" s="5">
        <f t="shared" si="14"/>
        <v>29948.474999999999</v>
      </c>
      <c r="AT81" s="11">
        <f t="shared" si="16"/>
        <v>0.63315503723904387</v>
      </c>
      <c r="AU81" s="5">
        <f t="shared" si="15"/>
        <v>633.15503723904385</v>
      </c>
    </row>
    <row r="82" spans="1:47" x14ac:dyDescent="0.3">
      <c r="A82" s="1" t="s">
        <v>132</v>
      </c>
      <c r="B82" s="1" t="s">
        <v>74</v>
      </c>
      <c r="C82" s="1" t="s">
        <v>75</v>
      </c>
      <c r="D82" s="1" t="s">
        <v>52</v>
      </c>
      <c r="E82" s="1" t="s">
        <v>55</v>
      </c>
      <c r="F82" s="1">
        <v>18</v>
      </c>
      <c r="G82" s="1">
        <v>102</v>
      </c>
      <c r="H82" s="1">
        <v>34</v>
      </c>
      <c r="I82" s="2">
        <v>103.62</v>
      </c>
      <c r="J82" s="2">
        <v>40.83</v>
      </c>
      <c r="K82" s="2">
        <f t="shared" si="17"/>
        <v>39.99</v>
      </c>
      <c r="L82" s="2">
        <f t="shared" si="18"/>
        <v>0</v>
      </c>
      <c r="N82" s="4">
        <v>7.52</v>
      </c>
      <c r="O82" s="5">
        <v>18104.400000000001</v>
      </c>
      <c r="P82" s="6">
        <v>21.85</v>
      </c>
      <c r="Q82" s="5">
        <v>44316.077499999999</v>
      </c>
      <c r="R82" s="7">
        <v>8.7199999999999989</v>
      </c>
      <c r="S82" s="5">
        <v>11000.5</v>
      </c>
      <c r="T82" s="8">
        <v>1.9</v>
      </c>
      <c r="U82" s="5">
        <v>890.81999999999994</v>
      </c>
      <c r="AL82" s="5" t="str">
        <f t="shared" si="11"/>
        <v/>
      </c>
      <c r="AN82" s="5" t="str">
        <f t="shared" si="12"/>
        <v/>
      </c>
      <c r="AP82" s="5" t="str">
        <f t="shared" si="13"/>
        <v/>
      </c>
      <c r="AS82" s="5">
        <f t="shared" si="14"/>
        <v>74311.797500000015</v>
      </c>
      <c r="AT82" s="11">
        <f t="shared" si="16"/>
        <v>1.5710612614970481</v>
      </c>
      <c r="AU82" s="5">
        <f t="shared" si="15"/>
        <v>1571.061261497048</v>
      </c>
    </row>
    <row r="83" spans="1:47" x14ac:dyDescent="0.3">
      <c r="A83" s="1" t="s">
        <v>132</v>
      </c>
      <c r="B83" s="1" t="s">
        <v>74</v>
      </c>
      <c r="C83" s="1" t="s">
        <v>75</v>
      </c>
      <c r="D83" s="1" t="s">
        <v>52</v>
      </c>
      <c r="E83" s="1" t="s">
        <v>58</v>
      </c>
      <c r="F83" s="1">
        <v>18</v>
      </c>
      <c r="G83" s="1">
        <v>102</v>
      </c>
      <c r="H83" s="1">
        <v>34</v>
      </c>
      <c r="I83" s="2">
        <v>103.62</v>
      </c>
      <c r="J83" s="2">
        <v>21.04</v>
      </c>
      <c r="K83" s="2">
        <f t="shared" si="17"/>
        <v>21.040000000000003</v>
      </c>
      <c r="L83" s="2">
        <f t="shared" si="18"/>
        <v>0</v>
      </c>
      <c r="P83" s="6">
        <v>2.76</v>
      </c>
      <c r="Q83" s="5">
        <v>5585.5499999999993</v>
      </c>
      <c r="R83" s="7">
        <v>18.260000000000002</v>
      </c>
      <c r="S83" s="5">
        <v>22111.25</v>
      </c>
      <c r="Z83" s="9">
        <v>0.02</v>
      </c>
      <c r="AA83" s="5">
        <v>2.94</v>
      </c>
      <c r="AL83" s="5" t="str">
        <f t="shared" si="11"/>
        <v/>
      </c>
      <c r="AN83" s="5" t="str">
        <f t="shared" si="12"/>
        <v/>
      </c>
      <c r="AP83" s="5" t="str">
        <f t="shared" si="13"/>
        <v/>
      </c>
      <c r="AS83" s="5">
        <f t="shared" si="14"/>
        <v>27699.739999999998</v>
      </c>
      <c r="AT83" s="11">
        <f t="shared" si="16"/>
        <v>0.58561345481570704</v>
      </c>
      <c r="AU83" s="5">
        <f t="shared" si="15"/>
        <v>585.61345481570709</v>
      </c>
    </row>
    <row r="84" spans="1:47" x14ac:dyDescent="0.3">
      <c r="A84" s="1" t="s">
        <v>133</v>
      </c>
      <c r="B84" s="1" t="s">
        <v>134</v>
      </c>
      <c r="C84" s="1" t="s">
        <v>135</v>
      </c>
      <c r="D84" s="1" t="s">
        <v>52</v>
      </c>
      <c r="E84" s="1" t="s">
        <v>69</v>
      </c>
      <c r="F84" s="1">
        <v>18</v>
      </c>
      <c r="G84" s="1">
        <v>102</v>
      </c>
      <c r="H84" s="1">
        <v>34</v>
      </c>
      <c r="I84" s="2">
        <v>2.5</v>
      </c>
      <c r="J84" s="2">
        <v>2.2400000000000002</v>
      </c>
      <c r="K84" s="2">
        <f t="shared" si="17"/>
        <v>2.25</v>
      </c>
      <c r="L84" s="2">
        <f t="shared" si="18"/>
        <v>0</v>
      </c>
      <c r="R84" s="7">
        <v>0.08</v>
      </c>
      <c r="S84" s="5">
        <v>98</v>
      </c>
      <c r="X84" s="2">
        <v>2.17</v>
      </c>
      <c r="Y84" s="5">
        <v>797.47500000000002</v>
      </c>
      <c r="AL84" s="5" t="str">
        <f t="shared" si="11"/>
        <v/>
      </c>
      <c r="AN84" s="5" t="str">
        <f t="shared" si="12"/>
        <v/>
      </c>
      <c r="AP84" s="5" t="str">
        <f t="shared" si="13"/>
        <v/>
      </c>
      <c r="AS84" s="5">
        <f t="shared" si="14"/>
        <v>895.47500000000002</v>
      </c>
      <c r="AT84" s="11">
        <f t="shared" si="16"/>
        <v>1.8931665367656714E-2</v>
      </c>
      <c r="AU84" s="5">
        <f t="shared" si="15"/>
        <v>18.931665367656713</v>
      </c>
    </row>
    <row r="85" spans="1:47" x14ac:dyDescent="0.3">
      <c r="A85" s="1" t="s">
        <v>136</v>
      </c>
      <c r="B85" s="1" t="s">
        <v>137</v>
      </c>
      <c r="C85" s="1" t="s">
        <v>138</v>
      </c>
      <c r="D85" s="1" t="s">
        <v>52</v>
      </c>
      <c r="E85" s="1" t="s">
        <v>68</v>
      </c>
      <c r="F85" s="1">
        <v>18</v>
      </c>
      <c r="G85" s="1">
        <v>102</v>
      </c>
      <c r="H85" s="1">
        <v>34</v>
      </c>
      <c r="I85" s="2">
        <v>12.56</v>
      </c>
      <c r="J85" s="2">
        <v>12.02</v>
      </c>
      <c r="K85" s="2">
        <f t="shared" si="17"/>
        <v>12.02</v>
      </c>
      <c r="L85" s="2">
        <f t="shared" si="18"/>
        <v>0</v>
      </c>
      <c r="P85" s="6">
        <v>0.23</v>
      </c>
      <c r="Q85" s="5">
        <v>465.46249999999998</v>
      </c>
      <c r="R85" s="7">
        <v>4.0599999999999996</v>
      </c>
      <c r="S85" s="5">
        <v>5012.7</v>
      </c>
      <c r="T85" s="8">
        <v>1.19</v>
      </c>
      <c r="U85" s="5">
        <v>479.95499999999998</v>
      </c>
      <c r="X85" s="2">
        <v>6.5399999999999991</v>
      </c>
      <c r="Y85" s="5">
        <v>2403.4499999999998</v>
      </c>
      <c r="AL85" s="5" t="str">
        <f t="shared" si="11"/>
        <v/>
      </c>
      <c r="AN85" s="5" t="str">
        <f t="shared" si="12"/>
        <v/>
      </c>
      <c r="AP85" s="5" t="str">
        <f t="shared" si="13"/>
        <v/>
      </c>
      <c r="AS85" s="5">
        <f t="shared" si="14"/>
        <v>8361.5674999999992</v>
      </c>
      <c r="AT85" s="11">
        <f t="shared" si="16"/>
        <v>0.17677589866727034</v>
      </c>
      <c r="AU85" s="5">
        <f t="shared" si="15"/>
        <v>176.77589866727033</v>
      </c>
    </row>
    <row r="86" spans="1:47" x14ac:dyDescent="0.3">
      <c r="A86" s="1" t="s">
        <v>139</v>
      </c>
      <c r="B86" s="1" t="s">
        <v>140</v>
      </c>
      <c r="C86" s="1" t="s">
        <v>141</v>
      </c>
      <c r="D86" s="1" t="s">
        <v>52</v>
      </c>
      <c r="E86" s="1" t="s">
        <v>58</v>
      </c>
      <c r="F86" s="1">
        <v>18</v>
      </c>
      <c r="G86" s="1">
        <v>102</v>
      </c>
      <c r="H86" s="1">
        <v>34</v>
      </c>
      <c r="I86" s="2">
        <v>10</v>
      </c>
      <c r="J86" s="2">
        <v>9.32</v>
      </c>
      <c r="K86" s="2">
        <f t="shared" si="17"/>
        <v>9.31</v>
      </c>
      <c r="L86" s="2">
        <f t="shared" si="18"/>
        <v>0</v>
      </c>
      <c r="R86" s="7">
        <v>0.75</v>
      </c>
      <c r="S86" s="5">
        <v>918.75</v>
      </c>
      <c r="T86" s="8">
        <v>0.14000000000000001</v>
      </c>
      <c r="U86" s="5">
        <v>51.45</v>
      </c>
      <c r="Z86" s="9">
        <v>1.17</v>
      </c>
      <c r="AA86" s="5">
        <v>171.696</v>
      </c>
      <c r="AB86" s="10">
        <v>7.25</v>
      </c>
      <c r="AC86" s="5">
        <v>937.7424000000002</v>
      </c>
      <c r="AL86" s="5" t="str">
        <f t="shared" si="11"/>
        <v/>
      </c>
      <c r="AN86" s="5" t="str">
        <f t="shared" si="12"/>
        <v/>
      </c>
      <c r="AP86" s="5" t="str">
        <f t="shared" si="13"/>
        <v/>
      </c>
      <c r="AS86" s="5">
        <f t="shared" si="14"/>
        <v>2079.6384000000003</v>
      </c>
      <c r="AT86" s="11">
        <f t="shared" si="16"/>
        <v>4.3966630307411179E-2</v>
      </c>
      <c r="AU86" s="5">
        <f t="shared" si="15"/>
        <v>43.96663030741118</v>
      </c>
    </row>
    <row r="87" spans="1:47" x14ac:dyDescent="0.3">
      <c r="A87" s="1" t="s">
        <v>142</v>
      </c>
      <c r="B87" s="1" t="s">
        <v>74</v>
      </c>
      <c r="C87" s="1" t="s">
        <v>75</v>
      </c>
      <c r="D87" s="1" t="s">
        <v>52</v>
      </c>
      <c r="E87" s="1" t="s">
        <v>58</v>
      </c>
      <c r="F87" s="1">
        <v>18</v>
      </c>
      <c r="G87" s="1">
        <v>102</v>
      </c>
      <c r="H87" s="1">
        <v>34</v>
      </c>
      <c r="I87" s="2">
        <v>1.37</v>
      </c>
      <c r="J87" s="2">
        <v>1.28</v>
      </c>
      <c r="K87" s="2">
        <f t="shared" si="17"/>
        <v>1.28</v>
      </c>
      <c r="L87" s="2">
        <f t="shared" si="18"/>
        <v>0</v>
      </c>
      <c r="R87" s="7">
        <v>1.27</v>
      </c>
      <c r="S87" s="5">
        <v>1555.75</v>
      </c>
      <c r="T87" s="8">
        <v>0.01</v>
      </c>
      <c r="U87" s="5">
        <v>3.6749999999999998</v>
      </c>
      <c r="AL87" s="5" t="str">
        <f t="shared" si="11"/>
        <v/>
      </c>
      <c r="AN87" s="5" t="str">
        <f t="shared" si="12"/>
        <v/>
      </c>
      <c r="AP87" s="5" t="str">
        <f t="shared" si="13"/>
        <v/>
      </c>
      <c r="AS87" s="5">
        <f t="shared" si="14"/>
        <v>1559.425</v>
      </c>
      <c r="AT87" s="11">
        <f t="shared" si="16"/>
        <v>3.2968549949421333E-2</v>
      </c>
      <c r="AU87" s="5">
        <f t="shared" si="15"/>
        <v>32.96854994942133</v>
      </c>
    </row>
    <row r="88" spans="1:47" x14ac:dyDescent="0.3">
      <c r="A88" s="1" t="s">
        <v>143</v>
      </c>
      <c r="B88" s="1" t="s">
        <v>74</v>
      </c>
      <c r="C88" s="1" t="s">
        <v>75</v>
      </c>
      <c r="D88" s="1" t="s">
        <v>52</v>
      </c>
      <c r="E88" s="1" t="s">
        <v>58</v>
      </c>
      <c r="F88" s="1">
        <v>18</v>
      </c>
      <c r="G88" s="1">
        <v>102</v>
      </c>
      <c r="H88" s="1">
        <v>34</v>
      </c>
      <c r="I88" s="2">
        <v>8.6300000000000008</v>
      </c>
      <c r="J88" s="2">
        <v>7.98</v>
      </c>
      <c r="K88" s="2">
        <f t="shared" si="17"/>
        <v>7.98</v>
      </c>
      <c r="L88" s="2">
        <f t="shared" si="18"/>
        <v>0</v>
      </c>
      <c r="R88" s="7">
        <v>4.57</v>
      </c>
      <c r="S88" s="5">
        <v>4721.1499999999996</v>
      </c>
      <c r="T88" s="8">
        <v>3.3</v>
      </c>
      <c r="U88" s="5">
        <v>1083.3900000000001</v>
      </c>
      <c r="Z88" s="9">
        <v>0.11</v>
      </c>
      <c r="AA88" s="5">
        <v>15.288</v>
      </c>
      <c r="AL88" s="5" t="str">
        <f t="shared" si="11"/>
        <v/>
      </c>
      <c r="AN88" s="5" t="str">
        <f t="shared" si="12"/>
        <v/>
      </c>
      <c r="AP88" s="5" t="str">
        <f t="shared" si="13"/>
        <v/>
      </c>
      <c r="AS88" s="5">
        <f t="shared" si="14"/>
        <v>5819.8279999999995</v>
      </c>
      <c r="AT88" s="11">
        <f t="shared" si="16"/>
        <v>0.12303976793692602</v>
      </c>
      <c r="AU88" s="5">
        <f t="shared" si="15"/>
        <v>123.03976793692601</v>
      </c>
    </row>
    <row r="89" spans="1:47" x14ac:dyDescent="0.3">
      <c r="A89" s="1" t="s">
        <v>144</v>
      </c>
      <c r="B89" s="1" t="s">
        <v>145</v>
      </c>
      <c r="C89" s="1" t="s">
        <v>146</v>
      </c>
      <c r="D89" s="1" t="s">
        <v>52</v>
      </c>
      <c r="E89" s="1" t="s">
        <v>68</v>
      </c>
      <c r="F89" s="1">
        <v>18</v>
      </c>
      <c r="G89" s="1">
        <v>102</v>
      </c>
      <c r="H89" s="1">
        <v>34</v>
      </c>
      <c r="I89" s="2">
        <v>3.44</v>
      </c>
      <c r="J89" s="2">
        <v>3.02</v>
      </c>
      <c r="K89" s="2">
        <f t="shared" si="17"/>
        <v>3.01</v>
      </c>
      <c r="L89" s="2">
        <f t="shared" si="18"/>
        <v>0</v>
      </c>
      <c r="X89" s="2">
        <v>3.01</v>
      </c>
      <c r="Y89" s="5">
        <v>1106.175</v>
      </c>
      <c r="AL89" s="5" t="str">
        <f t="shared" si="11"/>
        <v/>
      </c>
      <c r="AN89" s="5" t="str">
        <f t="shared" si="12"/>
        <v/>
      </c>
      <c r="AP89" s="5" t="str">
        <f t="shared" si="13"/>
        <v/>
      </c>
      <c r="AS89" s="5">
        <f t="shared" si="14"/>
        <v>1106.175</v>
      </c>
      <c r="AT89" s="11">
        <f t="shared" si="16"/>
        <v>2.338617486592888E-2</v>
      </c>
      <c r="AU89" s="5">
        <f t="shared" si="15"/>
        <v>23.386174865928879</v>
      </c>
    </row>
    <row r="90" spans="1:47" x14ac:dyDescent="0.3">
      <c r="A90" s="1" t="s">
        <v>147</v>
      </c>
      <c r="B90" s="1" t="s">
        <v>148</v>
      </c>
      <c r="C90" s="1" t="s">
        <v>149</v>
      </c>
      <c r="D90" s="1" t="s">
        <v>52</v>
      </c>
      <c r="E90" s="1" t="s">
        <v>98</v>
      </c>
      <c r="F90" s="1">
        <v>18</v>
      </c>
      <c r="G90" s="1">
        <v>102</v>
      </c>
      <c r="H90" s="1">
        <v>34</v>
      </c>
      <c r="I90" s="2">
        <v>55.62</v>
      </c>
      <c r="J90" s="2">
        <v>0.11</v>
      </c>
      <c r="K90" s="2">
        <f t="shared" si="17"/>
        <v>0.11</v>
      </c>
      <c r="L90" s="2">
        <f t="shared" si="18"/>
        <v>0</v>
      </c>
      <c r="N90" s="4">
        <v>0.02</v>
      </c>
      <c r="O90" s="5">
        <v>48.15</v>
      </c>
      <c r="P90" s="6">
        <v>0.09</v>
      </c>
      <c r="Q90" s="5">
        <v>182.13749999999999</v>
      </c>
      <c r="AL90" s="5" t="str">
        <f t="shared" si="11"/>
        <v/>
      </c>
      <c r="AN90" s="5" t="str">
        <f t="shared" si="12"/>
        <v/>
      </c>
      <c r="AP90" s="5" t="str">
        <f t="shared" si="13"/>
        <v/>
      </c>
      <c r="AS90" s="5">
        <f t="shared" si="14"/>
        <v>230.28749999999999</v>
      </c>
      <c r="AT90" s="11">
        <f t="shared" si="16"/>
        <v>4.8686182063756613E-3</v>
      </c>
      <c r="AU90" s="5">
        <f t="shared" si="15"/>
        <v>4.8686182063756611</v>
      </c>
    </row>
    <row r="91" spans="1:47" x14ac:dyDescent="0.3">
      <c r="A91" s="1" t="s">
        <v>147</v>
      </c>
      <c r="B91" s="1" t="s">
        <v>148</v>
      </c>
      <c r="C91" s="1" t="s">
        <v>149</v>
      </c>
      <c r="D91" s="1" t="s">
        <v>52</v>
      </c>
      <c r="E91" s="1" t="s">
        <v>88</v>
      </c>
      <c r="F91" s="1">
        <v>18</v>
      </c>
      <c r="G91" s="1">
        <v>102</v>
      </c>
      <c r="H91" s="1">
        <v>34</v>
      </c>
      <c r="I91" s="2">
        <v>55.62</v>
      </c>
      <c r="J91" s="2">
        <v>23.05</v>
      </c>
      <c r="K91" s="2">
        <f t="shared" si="17"/>
        <v>12.33</v>
      </c>
      <c r="L91" s="2">
        <f t="shared" si="18"/>
        <v>0</v>
      </c>
      <c r="N91" s="4">
        <v>0.57999999999999996</v>
      </c>
      <c r="O91" s="5">
        <v>1396.35</v>
      </c>
      <c r="P91" s="6">
        <v>11.72</v>
      </c>
      <c r="Q91" s="5">
        <v>23718.35</v>
      </c>
      <c r="Z91" s="9">
        <v>0.03</v>
      </c>
      <c r="AA91" s="5">
        <v>4.41</v>
      </c>
      <c r="AL91" s="5" t="str">
        <f t="shared" si="11"/>
        <v/>
      </c>
      <c r="AN91" s="5" t="str">
        <f t="shared" si="12"/>
        <v/>
      </c>
      <c r="AP91" s="5" t="str">
        <f t="shared" si="13"/>
        <v/>
      </c>
      <c r="AS91" s="5">
        <f t="shared" si="14"/>
        <v>25119.109999999997</v>
      </c>
      <c r="AT91" s="11">
        <f t="shared" si="16"/>
        <v>0.53105512141975975</v>
      </c>
      <c r="AU91" s="5">
        <f t="shared" si="15"/>
        <v>531.05512141975976</v>
      </c>
    </row>
    <row r="92" spans="1:47" x14ac:dyDescent="0.3">
      <c r="A92" s="1" t="s">
        <v>147</v>
      </c>
      <c r="B92" s="1" t="s">
        <v>148</v>
      </c>
      <c r="C92" s="1" t="s">
        <v>149</v>
      </c>
      <c r="D92" s="1" t="s">
        <v>52</v>
      </c>
      <c r="E92" s="1" t="s">
        <v>112</v>
      </c>
      <c r="F92" s="1">
        <v>18</v>
      </c>
      <c r="G92" s="1">
        <v>102</v>
      </c>
      <c r="H92" s="1">
        <v>34</v>
      </c>
      <c r="I92" s="2">
        <v>55.62</v>
      </c>
      <c r="J92" s="2">
        <v>28.89</v>
      </c>
      <c r="K92" s="2">
        <f t="shared" si="17"/>
        <v>26.85</v>
      </c>
      <c r="L92" s="2">
        <f t="shared" si="18"/>
        <v>0</v>
      </c>
      <c r="N92" s="4">
        <v>0.98</v>
      </c>
      <c r="O92" s="5">
        <v>2359.35</v>
      </c>
      <c r="P92" s="6">
        <v>11.81</v>
      </c>
      <c r="Q92" s="5">
        <v>23900.487499999999</v>
      </c>
      <c r="R92" s="7">
        <v>12.31</v>
      </c>
      <c r="S92" s="5">
        <v>15079.75</v>
      </c>
      <c r="T92" s="8">
        <v>1.75</v>
      </c>
      <c r="U92" s="5">
        <v>643.125</v>
      </c>
      <c r="AL92" s="5" t="str">
        <f t="shared" si="11"/>
        <v/>
      </c>
      <c r="AN92" s="5" t="str">
        <f t="shared" si="12"/>
        <v/>
      </c>
      <c r="AP92" s="5" t="str">
        <f t="shared" si="13"/>
        <v/>
      </c>
      <c r="AS92" s="5">
        <f t="shared" si="14"/>
        <v>41982.712499999994</v>
      </c>
      <c r="AT92" s="11">
        <f t="shared" si="16"/>
        <v>0.88757660937104721</v>
      </c>
      <c r="AU92" s="5">
        <f t="shared" si="15"/>
        <v>887.5766093710472</v>
      </c>
    </row>
    <row r="93" spans="1:47" x14ac:dyDescent="0.3">
      <c r="A93" s="1" t="s">
        <v>150</v>
      </c>
      <c r="B93" s="1" t="s">
        <v>151</v>
      </c>
      <c r="C93" s="1" t="s">
        <v>152</v>
      </c>
      <c r="D93" s="1" t="s">
        <v>52</v>
      </c>
      <c r="E93" s="1" t="s">
        <v>88</v>
      </c>
      <c r="F93" s="1">
        <v>18</v>
      </c>
      <c r="G93" s="1">
        <v>102</v>
      </c>
      <c r="H93" s="1">
        <v>34</v>
      </c>
      <c r="I93" s="2">
        <v>6.05</v>
      </c>
      <c r="J93" s="2">
        <v>5.36</v>
      </c>
      <c r="K93" s="2">
        <f t="shared" si="17"/>
        <v>2.0099999999999998</v>
      </c>
      <c r="L93" s="2">
        <f t="shared" si="18"/>
        <v>0</v>
      </c>
      <c r="P93" s="6">
        <v>0.01</v>
      </c>
      <c r="Q93" s="5">
        <v>20.237500000000001</v>
      </c>
      <c r="Z93" s="9">
        <v>2</v>
      </c>
      <c r="AA93" s="5">
        <v>294</v>
      </c>
      <c r="AL93" s="5" t="str">
        <f t="shared" si="11"/>
        <v/>
      </c>
      <c r="AN93" s="5" t="str">
        <f t="shared" si="12"/>
        <v/>
      </c>
      <c r="AP93" s="5" t="str">
        <f t="shared" si="13"/>
        <v/>
      </c>
      <c r="AS93" s="5">
        <f t="shared" si="14"/>
        <v>314.23750000000001</v>
      </c>
      <c r="AT93" s="11">
        <f t="shared" si="16"/>
        <v>6.6434453178134808E-3</v>
      </c>
      <c r="AU93" s="5">
        <f t="shared" si="15"/>
        <v>6.6434453178134811</v>
      </c>
    </row>
    <row r="94" spans="1:47" x14ac:dyDescent="0.3">
      <c r="A94" s="1" t="s">
        <v>153</v>
      </c>
      <c r="B94" s="1" t="s">
        <v>154</v>
      </c>
      <c r="C94" s="1" t="s">
        <v>155</v>
      </c>
      <c r="D94" s="1" t="s">
        <v>67</v>
      </c>
      <c r="E94" s="1" t="s">
        <v>79</v>
      </c>
      <c r="F94" s="1">
        <v>19</v>
      </c>
      <c r="G94" s="1">
        <v>102</v>
      </c>
      <c r="H94" s="1">
        <v>34</v>
      </c>
      <c r="I94" s="2">
        <v>194.7</v>
      </c>
      <c r="J94" s="2">
        <v>39.6</v>
      </c>
      <c r="K94" s="2">
        <f t="shared" si="17"/>
        <v>39.61</v>
      </c>
      <c r="L94" s="2">
        <f t="shared" si="18"/>
        <v>0</v>
      </c>
      <c r="P94" s="6">
        <v>29.71</v>
      </c>
      <c r="Q94" s="5">
        <v>48100.49</v>
      </c>
      <c r="R94" s="7">
        <v>9.9</v>
      </c>
      <c r="S94" s="5">
        <v>9702</v>
      </c>
      <c r="AL94" s="5" t="str">
        <f t="shared" si="11"/>
        <v/>
      </c>
      <c r="AN94" s="5" t="str">
        <f t="shared" si="12"/>
        <v/>
      </c>
      <c r="AP94" s="5" t="str">
        <f t="shared" si="13"/>
        <v/>
      </c>
      <c r="AS94" s="5">
        <f t="shared" si="14"/>
        <v>57802.49</v>
      </c>
      <c r="AT94" s="11">
        <f t="shared" si="16"/>
        <v>1.2220300936344659</v>
      </c>
      <c r="AU94" s="5">
        <f t="shared" si="15"/>
        <v>1222.0300936344661</v>
      </c>
    </row>
    <row r="95" spans="1:47" x14ac:dyDescent="0.3">
      <c r="A95" s="1" t="s">
        <v>153</v>
      </c>
      <c r="B95" s="1" t="s">
        <v>154</v>
      </c>
      <c r="C95" s="1" t="s">
        <v>155</v>
      </c>
      <c r="D95" s="1" t="s">
        <v>67</v>
      </c>
      <c r="E95" s="1" t="s">
        <v>53</v>
      </c>
      <c r="F95" s="1">
        <v>19</v>
      </c>
      <c r="G95" s="1">
        <v>102</v>
      </c>
      <c r="H95" s="1">
        <v>34</v>
      </c>
      <c r="I95" s="2">
        <v>194.7</v>
      </c>
      <c r="J95" s="2">
        <v>0.3</v>
      </c>
      <c r="K95" s="2">
        <f t="shared" si="17"/>
        <v>0.30000000000000004</v>
      </c>
      <c r="L95" s="2">
        <f t="shared" si="18"/>
        <v>0</v>
      </c>
      <c r="P95" s="6">
        <v>0.03</v>
      </c>
      <c r="Q95" s="5">
        <v>48.57</v>
      </c>
      <c r="R95" s="7">
        <v>0.27</v>
      </c>
      <c r="S95" s="5">
        <v>264.60000000000002</v>
      </c>
      <c r="AL95" s="5" t="str">
        <f t="shared" si="11"/>
        <v/>
      </c>
      <c r="AN95" s="5" t="str">
        <f t="shared" si="12"/>
        <v/>
      </c>
      <c r="AP95" s="5" t="str">
        <f t="shared" si="13"/>
        <v/>
      </c>
      <c r="AS95" s="5">
        <f t="shared" si="14"/>
        <v>313.17</v>
      </c>
      <c r="AT95" s="11">
        <f t="shared" si="16"/>
        <v>6.6208767896245597E-3</v>
      </c>
      <c r="AU95" s="5">
        <f t="shared" si="15"/>
        <v>6.6208767896245604</v>
      </c>
    </row>
    <row r="96" spans="1:47" x14ac:dyDescent="0.3">
      <c r="A96" s="1" t="s">
        <v>153</v>
      </c>
      <c r="B96" s="1" t="s">
        <v>154</v>
      </c>
      <c r="C96" s="1" t="s">
        <v>155</v>
      </c>
      <c r="D96" s="1" t="s">
        <v>67</v>
      </c>
      <c r="E96" s="1" t="s">
        <v>112</v>
      </c>
      <c r="F96" s="1">
        <v>19</v>
      </c>
      <c r="G96" s="1">
        <v>102</v>
      </c>
      <c r="H96" s="1">
        <v>34</v>
      </c>
      <c r="I96" s="2">
        <v>194.7</v>
      </c>
      <c r="J96" s="2">
        <v>0.41</v>
      </c>
      <c r="K96" s="2">
        <f t="shared" si="17"/>
        <v>0.4</v>
      </c>
      <c r="L96" s="2">
        <f t="shared" si="18"/>
        <v>0</v>
      </c>
      <c r="P96" s="6">
        <v>0.13</v>
      </c>
      <c r="Q96" s="5">
        <v>307.61</v>
      </c>
      <c r="R96" s="7">
        <v>0.27</v>
      </c>
      <c r="S96" s="5">
        <v>264.60000000000002</v>
      </c>
      <c r="AL96" s="5" t="str">
        <f t="shared" si="11"/>
        <v/>
      </c>
      <c r="AN96" s="5" t="str">
        <f t="shared" si="12"/>
        <v/>
      </c>
      <c r="AP96" s="5" t="str">
        <f t="shared" si="13"/>
        <v/>
      </c>
      <c r="AS96" s="5">
        <f t="shared" si="14"/>
        <v>572.21</v>
      </c>
      <c r="AT96" s="11">
        <f t="shared" si="16"/>
        <v>1.2097365353613276E-2</v>
      </c>
      <c r="AU96" s="5">
        <f t="shared" si="15"/>
        <v>12.097365353613275</v>
      </c>
    </row>
    <row r="97" spans="1:47" x14ac:dyDescent="0.3">
      <c r="A97" s="1" t="s">
        <v>153</v>
      </c>
      <c r="B97" s="1" t="s">
        <v>154</v>
      </c>
      <c r="C97" s="1" t="s">
        <v>155</v>
      </c>
      <c r="D97" s="1" t="s">
        <v>67</v>
      </c>
      <c r="E97" s="1" t="s">
        <v>56</v>
      </c>
      <c r="F97" s="1">
        <v>19</v>
      </c>
      <c r="G97" s="1">
        <v>102</v>
      </c>
      <c r="H97" s="1">
        <v>34</v>
      </c>
      <c r="I97" s="2">
        <v>194.7</v>
      </c>
      <c r="J97" s="2">
        <v>0.94</v>
      </c>
      <c r="K97" s="2">
        <f t="shared" si="17"/>
        <v>0.94</v>
      </c>
      <c r="L97" s="2">
        <f t="shared" si="18"/>
        <v>0</v>
      </c>
      <c r="P97" s="6">
        <v>0.21</v>
      </c>
      <c r="Q97" s="5">
        <v>339.99</v>
      </c>
      <c r="R97" s="7">
        <v>0.66</v>
      </c>
      <c r="S97" s="5">
        <v>646.80000000000007</v>
      </c>
      <c r="T97" s="8">
        <v>7.0000000000000007E-2</v>
      </c>
      <c r="U97" s="5">
        <v>20.58</v>
      </c>
      <c r="AL97" s="5" t="str">
        <f t="shared" si="11"/>
        <v/>
      </c>
      <c r="AN97" s="5" t="str">
        <f t="shared" si="12"/>
        <v/>
      </c>
      <c r="AP97" s="5" t="str">
        <f t="shared" si="13"/>
        <v/>
      </c>
      <c r="AS97" s="5">
        <f t="shared" si="14"/>
        <v>1007.3700000000001</v>
      </c>
      <c r="AT97" s="11">
        <f t="shared" si="16"/>
        <v>2.1297291092901918E-2</v>
      </c>
      <c r="AU97" s="5">
        <f t="shared" si="15"/>
        <v>21.297291092901919</v>
      </c>
    </row>
    <row r="98" spans="1:47" x14ac:dyDescent="0.3">
      <c r="A98" s="1" t="s">
        <v>153</v>
      </c>
      <c r="B98" s="1" t="s">
        <v>154</v>
      </c>
      <c r="C98" s="1" t="s">
        <v>155</v>
      </c>
      <c r="D98" s="1" t="s">
        <v>67</v>
      </c>
      <c r="E98" s="1" t="s">
        <v>80</v>
      </c>
      <c r="F98" s="1">
        <v>19</v>
      </c>
      <c r="G98" s="1">
        <v>102</v>
      </c>
      <c r="H98" s="1">
        <v>34</v>
      </c>
      <c r="I98" s="2">
        <v>194.7</v>
      </c>
      <c r="J98" s="2">
        <v>38.44</v>
      </c>
      <c r="K98" s="2">
        <f t="shared" si="17"/>
        <v>38.440000000000005</v>
      </c>
      <c r="L98" s="2">
        <f t="shared" si="18"/>
        <v>0</v>
      </c>
      <c r="P98" s="6">
        <v>18.16</v>
      </c>
      <c r="Q98" s="5">
        <v>29401.040000000001</v>
      </c>
      <c r="R98" s="7">
        <v>19.510000000000002</v>
      </c>
      <c r="S98" s="5">
        <v>19200.650000000001</v>
      </c>
      <c r="T98" s="8">
        <v>0.77</v>
      </c>
      <c r="U98" s="5">
        <v>241.815</v>
      </c>
      <c r="AL98" s="5" t="str">
        <f t="shared" si="11"/>
        <v/>
      </c>
      <c r="AN98" s="5" t="str">
        <f t="shared" si="12"/>
        <v/>
      </c>
      <c r="AP98" s="5" t="str">
        <f t="shared" si="13"/>
        <v/>
      </c>
      <c r="AS98" s="5">
        <f t="shared" si="14"/>
        <v>48843.505000000005</v>
      </c>
      <c r="AT98" s="11">
        <f t="shared" si="16"/>
        <v>1.0326239057968871</v>
      </c>
      <c r="AU98" s="5">
        <f t="shared" si="15"/>
        <v>1032.6239057968871</v>
      </c>
    </row>
    <row r="99" spans="1:47" x14ac:dyDescent="0.3">
      <c r="A99" s="1" t="s">
        <v>153</v>
      </c>
      <c r="B99" s="1" t="s">
        <v>154</v>
      </c>
      <c r="C99" s="1" t="s">
        <v>155</v>
      </c>
      <c r="D99" s="1" t="s">
        <v>67</v>
      </c>
      <c r="E99" s="1" t="s">
        <v>98</v>
      </c>
      <c r="F99" s="1">
        <v>19</v>
      </c>
      <c r="G99" s="1">
        <v>102</v>
      </c>
      <c r="H99" s="1">
        <v>34</v>
      </c>
      <c r="I99" s="2">
        <v>194.7</v>
      </c>
      <c r="J99" s="2">
        <v>33.46</v>
      </c>
      <c r="K99" s="2">
        <f t="shared" si="17"/>
        <v>33.46</v>
      </c>
      <c r="L99" s="2">
        <f t="shared" si="18"/>
        <v>0</v>
      </c>
      <c r="P99" s="6">
        <v>18.239999999999998</v>
      </c>
      <c r="Q99" s="5">
        <v>31279.08</v>
      </c>
      <c r="R99" s="7">
        <v>11.69</v>
      </c>
      <c r="S99" s="5">
        <v>11456.2</v>
      </c>
      <c r="Z99" s="9">
        <v>2.46</v>
      </c>
      <c r="AA99" s="5">
        <v>289.29599999999999</v>
      </c>
      <c r="AB99" s="10">
        <v>1.07</v>
      </c>
      <c r="AC99" s="5">
        <v>113.2488</v>
      </c>
      <c r="AL99" s="5" t="str">
        <f t="shared" si="11"/>
        <v/>
      </c>
      <c r="AN99" s="5" t="str">
        <f t="shared" si="12"/>
        <v/>
      </c>
      <c r="AP99" s="5" t="str">
        <f t="shared" si="13"/>
        <v/>
      </c>
      <c r="AS99" s="5">
        <f t="shared" si="14"/>
        <v>43137.824800000002</v>
      </c>
      <c r="AT99" s="11">
        <f t="shared" ref="AT99:AT130" si="19">(AS99/$AS$196)*100</f>
        <v>0.91199739110773936</v>
      </c>
      <c r="AU99" s="5">
        <f t="shared" si="15"/>
        <v>911.99739110773942</v>
      </c>
    </row>
    <row r="100" spans="1:47" x14ac:dyDescent="0.3">
      <c r="A100" s="1" t="s">
        <v>153</v>
      </c>
      <c r="B100" s="1" t="s">
        <v>154</v>
      </c>
      <c r="C100" s="1" t="s">
        <v>155</v>
      </c>
      <c r="D100" s="1" t="s">
        <v>67</v>
      </c>
      <c r="E100" s="1" t="s">
        <v>97</v>
      </c>
      <c r="F100" s="1">
        <v>19</v>
      </c>
      <c r="G100" s="1">
        <v>102</v>
      </c>
      <c r="H100" s="1">
        <v>34</v>
      </c>
      <c r="I100" s="2">
        <v>194.7</v>
      </c>
      <c r="J100" s="2">
        <v>37.74</v>
      </c>
      <c r="K100" s="2">
        <f t="shared" si="17"/>
        <v>37.74</v>
      </c>
      <c r="L100" s="2">
        <f t="shared" si="18"/>
        <v>0</v>
      </c>
      <c r="P100" s="6">
        <v>11.85</v>
      </c>
      <c r="Q100" s="5">
        <v>19185.150000000001</v>
      </c>
      <c r="R100" s="7">
        <v>23.47</v>
      </c>
      <c r="S100" s="5">
        <v>23044.7</v>
      </c>
      <c r="T100" s="8">
        <v>2.42</v>
      </c>
      <c r="U100" s="5">
        <v>884.20500000000004</v>
      </c>
      <c r="AL100" s="5" t="str">
        <f t="shared" si="11"/>
        <v/>
      </c>
      <c r="AN100" s="5" t="str">
        <f t="shared" si="12"/>
        <v/>
      </c>
      <c r="AP100" s="5" t="str">
        <f t="shared" si="13"/>
        <v/>
      </c>
      <c r="AS100" s="5">
        <f t="shared" si="14"/>
        <v>43114.055000000008</v>
      </c>
      <c r="AT100" s="11">
        <f t="shared" si="19"/>
        <v>0.9114948623945357</v>
      </c>
      <c r="AU100" s="5">
        <f t="shared" si="15"/>
        <v>911.49486239453563</v>
      </c>
    </row>
    <row r="101" spans="1:47" x14ac:dyDescent="0.3">
      <c r="A101" s="1" t="s">
        <v>153</v>
      </c>
      <c r="B101" s="1" t="s">
        <v>154</v>
      </c>
      <c r="C101" s="1" t="s">
        <v>155</v>
      </c>
      <c r="D101" s="1" t="s">
        <v>67</v>
      </c>
      <c r="E101" s="1" t="s">
        <v>81</v>
      </c>
      <c r="F101" s="1">
        <v>19</v>
      </c>
      <c r="G101" s="1">
        <v>102</v>
      </c>
      <c r="H101" s="1">
        <v>34</v>
      </c>
      <c r="I101" s="2">
        <v>194.7</v>
      </c>
      <c r="J101" s="2">
        <v>39.32</v>
      </c>
      <c r="K101" s="2">
        <f t="shared" si="17"/>
        <v>39.32</v>
      </c>
      <c r="L101" s="2">
        <f t="shared" si="18"/>
        <v>0</v>
      </c>
      <c r="P101" s="6">
        <v>15.05</v>
      </c>
      <c r="Q101" s="5">
        <v>24365.95</v>
      </c>
      <c r="R101" s="7">
        <v>24.27</v>
      </c>
      <c r="S101" s="5">
        <v>23784.6</v>
      </c>
      <c r="AL101" s="5" t="str">
        <f t="shared" si="11"/>
        <v/>
      </c>
      <c r="AN101" s="5" t="str">
        <f t="shared" si="12"/>
        <v/>
      </c>
      <c r="AP101" s="5" t="str">
        <f t="shared" si="13"/>
        <v/>
      </c>
      <c r="AS101" s="5">
        <f t="shared" si="14"/>
        <v>48150.55</v>
      </c>
      <c r="AT101" s="11">
        <f t="shared" si="19"/>
        <v>1.0179738126342142</v>
      </c>
      <c r="AU101" s="5">
        <f t="shared" si="15"/>
        <v>1017.9738126342143</v>
      </c>
    </row>
    <row r="102" spans="1:47" x14ac:dyDescent="0.3">
      <c r="A102" s="1" t="s">
        <v>156</v>
      </c>
      <c r="B102" s="1" t="s">
        <v>157</v>
      </c>
      <c r="C102" s="1" t="s">
        <v>155</v>
      </c>
      <c r="D102" s="1" t="s">
        <v>67</v>
      </c>
      <c r="E102" s="1" t="s">
        <v>53</v>
      </c>
      <c r="F102" s="1">
        <v>19</v>
      </c>
      <c r="G102" s="1">
        <v>102</v>
      </c>
      <c r="H102" s="1">
        <v>34</v>
      </c>
      <c r="I102" s="2">
        <v>65.819999999999993</v>
      </c>
      <c r="J102" s="2">
        <v>29.8</v>
      </c>
      <c r="K102" s="2">
        <f t="shared" si="17"/>
        <v>27.08</v>
      </c>
      <c r="L102" s="2">
        <f t="shared" si="18"/>
        <v>0</v>
      </c>
      <c r="P102" s="6">
        <v>0.31</v>
      </c>
      <c r="Q102" s="5">
        <v>501.89</v>
      </c>
      <c r="R102" s="7">
        <v>16.54</v>
      </c>
      <c r="S102" s="5">
        <v>16209.2</v>
      </c>
      <c r="T102" s="8">
        <v>10.15</v>
      </c>
      <c r="U102" s="5">
        <v>2984.1</v>
      </c>
      <c r="X102" s="2">
        <v>0.08</v>
      </c>
      <c r="Y102" s="5">
        <v>23.52</v>
      </c>
      <c r="AL102" s="5" t="str">
        <f t="shared" si="11"/>
        <v/>
      </c>
      <c r="AN102" s="5" t="str">
        <f t="shared" si="12"/>
        <v/>
      </c>
      <c r="AP102" s="5" t="str">
        <f t="shared" si="13"/>
        <v/>
      </c>
      <c r="AS102" s="5">
        <f t="shared" si="14"/>
        <v>19718.71</v>
      </c>
      <c r="AT102" s="11">
        <f t="shared" si="19"/>
        <v>0.416882681483979</v>
      </c>
      <c r="AU102" s="5">
        <f t="shared" si="15"/>
        <v>416.88268148397901</v>
      </c>
    </row>
    <row r="103" spans="1:47" x14ac:dyDescent="0.3">
      <c r="A103" s="1" t="s">
        <v>156</v>
      </c>
      <c r="B103" s="1" t="s">
        <v>157</v>
      </c>
      <c r="C103" s="1" t="s">
        <v>155</v>
      </c>
      <c r="D103" s="1" t="s">
        <v>67</v>
      </c>
      <c r="E103" s="1" t="s">
        <v>112</v>
      </c>
      <c r="F103" s="1">
        <v>19</v>
      </c>
      <c r="G103" s="1">
        <v>102</v>
      </c>
      <c r="H103" s="1">
        <v>34</v>
      </c>
      <c r="I103" s="2">
        <v>65.819999999999993</v>
      </c>
      <c r="J103" s="2">
        <v>16.52</v>
      </c>
      <c r="K103" s="2">
        <f t="shared" si="17"/>
        <v>16.510000000000002</v>
      </c>
      <c r="L103" s="2">
        <f t="shared" si="18"/>
        <v>0</v>
      </c>
      <c r="P103" s="6">
        <v>3.9</v>
      </c>
      <c r="Q103" s="5">
        <v>9689.7150000000001</v>
      </c>
      <c r="R103" s="7">
        <v>12.6</v>
      </c>
      <c r="S103" s="5">
        <v>13656.3</v>
      </c>
      <c r="X103" s="2">
        <v>0.01</v>
      </c>
      <c r="Y103" s="5">
        <v>5.1449999999999996</v>
      </c>
      <c r="AL103" s="5" t="str">
        <f t="shared" si="11"/>
        <v/>
      </c>
      <c r="AN103" s="5" t="str">
        <f t="shared" si="12"/>
        <v/>
      </c>
      <c r="AP103" s="5" t="str">
        <f t="shared" si="13"/>
        <v/>
      </c>
      <c r="AS103" s="5">
        <f t="shared" si="14"/>
        <v>23351.16</v>
      </c>
      <c r="AT103" s="11">
        <f t="shared" si="19"/>
        <v>0.49367804468758003</v>
      </c>
      <c r="AU103" s="5">
        <f t="shared" si="15"/>
        <v>493.67804468758004</v>
      </c>
    </row>
    <row r="104" spans="1:47" x14ac:dyDescent="0.3">
      <c r="A104" s="1" t="s">
        <v>158</v>
      </c>
      <c r="B104" s="1" t="s">
        <v>159</v>
      </c>
      <c r="C104" s="1" t="s">
        <v>160</v>
      </c>
      <c r="D104" s="1" t="s">
        <v>67</v>
      </c>
      <c r="E104" s="1" t="s">
        <v>53</v>
      </c>
      <c r="F104" s="1">
        <v>19</v>
      </c>
      <c r="G104" s="1">
        <v>102</v>
      </c>
      <c r="H104" s="1">
        <v>34</v>
      </c>
      <c r="I104" s="2">
        <v>30.07</v>
      </c>
      <c r="J104" s="2">
        <v>5.5</v>
      </c>
      <c r="K104" s="2">
        <f t="shared" si="17"/>
        <v>3.72</v>
      </c>
      <c r="L104" s="2">
        <f t="shared" si="18"/>
        <v>0</v>
      </c>
      <c r="X104" s="2">
        <v>3.72</v>
      </c>
      <c r="Y104" s="5">
        <v>1093.68</v>
      </c>
      <c r="AL104" s="5" t="str">
        <f t="shared" si="11"/>
        <v/>
      </c>
      <c r="AN104" s="5" t="str">
        <f t="shared" si="12"/>
        <v/>
      </c>
      <c r="AP104" s="5" t="str">
        <f t="shared" si="13"/>
        <v/>
      </c>
      <c r="AS104" s="5">
        <f t="shared" si="14"/>
        <v>1093.68</v>
      </c>
      <c r="AT104" s="11">
        <f t="shared" si="19"/>
        <v>2.3122012093356927E-2</v>
      </c>
      <c r="AU104" s="5">
        <f t="shared" si="15"/>
        <v>23.122012093356929</v>
      </c>
    </row>
    <row r="105" spans="1:47" x14ac:dyDescent="0.3">
      <c r="A105" s="1" t="s">
        <v>158</v>
      </c>
      <c r="B105" s="1" t="s">
        <v>159</v>
      </c>
      <c r="C105" s="1" t="s">
        <v>160</v>
      </c>
      <c r="D105" s="1" t="s">
        <v>67</v>
      </c>
      <c r="E105" s="1" t="s">
        <v>112</v>
      </c>
      <c r="F105" s="1">
        <v>19</v>
      </c>
      <c r="G105" s="1">
        <v>102</v>
      </c>
      <c r="H105" s="1">
        <v>34</v>
      </c>
      <c r="I105" s="2">
        <v>30.07</v>
      </c>
      <c r="J105" s="2">
        <v>6.24</v>
      </c>
      <c r="K105" s="2">
        <f t="shared" si="17"/>
        <v>2.59</v>
      </c>
      <c r="L105" s="2">
        <f t="shared" si="18"/>
        <v>0</v>
      </c>
      <c r="X105" s="2">
        <v>2.59</v>
      </c>
      <c r="Y105" s="5">
        <v>1063.5450000000001</v>
      </c>
      <c r="AL105" s="5" t="str">
        <f t="shared" si="11"/>
        <v/>
      </c>
      <c r="AN105" s="5" t="str">
        <f t="shared" si="12"/>
        <v/>
      </c>
      <c r="AP105" s="5" t="str">
        <f t="shared" si="13"/>
        <v/>
      </c>
      <c r="AS105" s="5">
        <f t="shared" si="14"/>
        <v>1063.5450000000001</v>
      </c>
      <c r="AT105" s="11">
        <f t="shared" si="19"/>
        <v>2.2484913641859863E-2</v>
      </c>
      <c r="AU105" s="5">
        <f t="shared" si="15"/>
        <v>22.484913641859862</v>
      </c>
    </row>
    <row r="106" spans="1:47" x14ac:dyDescent="0.3">
      <c r="A106" s="1" t="s">
        <v>158</v>
      </c>
      <c r="B106" s="1" t="s">
        <v>159</v>
      </c>
      <c r="C106" s="1" t="s">
        <v>160</v>
      </c>
      <c r="D106" s="1" t="s">
        <v>67</v>
      </c>
      <c r="E106" s="1" t="s">
        <v>89</v>
      </c>
      <c r="F106" s="1">
        <v>19</v>
      </c>
      <c r="G106" s="1">
        <v>102</v>
      </c>
      <c r="H106" s="1">
        <v>34</v>
      </c>
      <c r="I106" s="2">
        <v>30.07</v>
      </c>
      <c r="J106" s="2">
        <v>2.04</v>
      </c>
      <c r="K106" s="2">
        <f t="shared" si="17"/>
        <v>7.0000000000000007E-2</v>
      </c>
      <c r="L106" s="2">
        <f t="shared" si="18"/>
        <v>0</v>
      </c>
      <c r="X106" s="2">
        <v>7.0000000000000007E-2</v>
      </c>
      <c r="Y106" s="5">
        <v>20.58</v>
      </c>
      <c r="AL106" s="5" t="str">
        <f t="shared" si="11"/>
        <v/>
      </c>
      <c r="AN106" s="5" t="str">
        <f t="shared" si="12"/>
        <v/>
      </c>
      <c r="AP106" s="5" t="str">
        <f t="shared" si="13"/>
        <v/>
      </c>
      <c r="AS106" s="5">
        <f t="shared" si="14"/>
        <v>20.58</v>
      </c>
      <c r="AT106" s="11">
        <f t="shared" si="19"/>
        <v>4.3509162541263029E-4</v>
      </c>
      <c r="AU106" s="5">
        <f t="shared" si="15"/>
        <v>0.4350916254126303</v>
      </c>
    </row>
    <row r="107" spans="1:47" x14ac:dyDescent="0.3">
      <c r="A107" s="1" t="s">
        <v>161</v>
      </c>
      <c r="B107" s="1" t="s">
        <v>159</v>
      </c>
      <c r="C107" s="1" t="s">
        <v>160</v>
      </c>
      <c r="D107" s="1" t="s">
        <v>67</v>
      </c>
      <c r="E107" s="1" t="s">
        <v>53</v>
      </c>
      <c r="F107" s="1">
        <v>19</v>
      </c>
      <c r="G107" s="1">
        <v>102</v>
      </c>
      <c r="H107" s="1">
        <v>34</v>
      </c>
      <c r="I107" s="2">
        <v>10</v>
      </c>
      <c r="J107" s="2">
        <v>4.51</v>
      </c>
      <c r="K107" s="2">
        <f t="shared" si="17"/>
        <v>4.5</v>
      </c>
      <c r="L107" s="2">
        <f t="shared" si="18"/>
        <v>0</v>
      </c>
      <c r="R107" s="7">
        <v>0.01</v>
      </c>
      <c r="S107" s="5">
        <v>9.8000000000000007</v>
      </c>
      <c r="T107" s="8">
        <v>0.02</v>
      </c>
      <c r="U107" s="5">
        <v>5.88</v>
      </c>
      <c r="X107" s="2">
        <v>4.47</v>
      </c>
      <c r="Y107" s="5">
        <v>1314.18</v>
      </c>
      <c r="AL107" s="5" t="str">
        <f t="shared" si="11"/>
        <v/>
      </c>
      <c r="AN107" s="5" t="str">
        <f t="shared" si="12"/>
        <v/>
      </c>
      <c r="AP107" s="5" t="str">
        <f t="shared" si="13"/>
        <v/>
      </c>
      <c r="AS107" s="5">
        <f t="shared" si="14"/>
        <v>1329.8600000000001</v>
      </c>
      <c r="AT107" s="11">
        <f t="shared" si="19"/>
        <v>2.8115206461187592E-2</v>
      </c>
      <c r="AU107" s="5">
        <f t="shared" si="15"/>
        <v>28.11520646118759</v>
      </c>
    </row>
    <row r="108" spans="1:47" x14ac:dyDescent="0.3">
      <c r="A108" s="1" t="s">
        <v>161</v>
      </c>
      <c r="B108" s="1" t="s">
        <v>159</v>
      </c>
      <c r="C108" s="1" t="s">
        <v>160</v>
      </c>
      <c r="D108" s="1" t="s">
        <v>67</v>
      </c>
      <c r="E108" s="1" t="s">
        <v>112</v>
      </c>
      <c r="F108" s="1">
        <v>19</v>
      </c>
      <c r="G108" s="1">
        <v>102</v>
      </c>
      <c r="H108" s="1">
        <v>34</v>
      </c>
      <c r="I108" s="2">
        <v>10</v>
      </c>
      <c r="J108" s="2">
        <v>5.26</v>
      </c>
      <c r="K108" s="2">
        <f t="shared" si="17"/>
        <v>5.26</v>
      </c>
      <c r="L108" s="2">
        <f t="shared" si="18"/>
        <v>0</v>
      </c>
      <c r="X108" s="2">
        <v>5.26</v>
      </c>
      <c r="Y108" s="5">
        <v>2051.3850000000002</v>
      </c>
      <c r="AL108" s="5" t="str">
        <f t="shared" si="11"/>
        <v/>
      </c>
      <c r="AN108" s="5" t="str">
        <f t="shared" si="12"/>
        <v/>
      </c>
      <c r="AP108" s="5" t="str">
        <f t="shared" si="13"/>
        <v/>
      </c>
      <c r="AS108" s="5">
        <f t="shared" si="14"/>
        <v>2051.3850000000002</v>
      </c>
      <c r="AT108" s="11">
        <f t="shared" si="19"/>
        <v>4.3369311661666125E-2</v>
      </c>
      <c r="AU108" s="5">
        <f t="shared" si="15"/>
        <v>43.369311661666124</v>
      </c>
    </row>
    <row r="109" spans="1:47" x14ac:dyDescent="0.3">
      <c r="A109" s="1" t="s">
        <v>162</v>
      </c>
      <c r="B109" s="1" t="s">
        <v>163</v>
      </c>
      <c r="C109" s="1" t="s">
        <v>164</v>
      </c>
      <c r="D109" s="1" t="s">
        <v>52</v>
      </c>
      <c r="E109" s="1" t="s">
        <v>55</v>
      </c>
      <c r="F109" s="1">
        <v>19</v>
      </c>
      <c r="G109" s="1">
        <v>102</v>
      </c>
      <c r="H109" s="1">
        <v>34</v>
      </c>
      <c r="I109" s="2">
        <v>231.88</v>
      </c>
      <c r="J109" s="2">
        <v>40.86</v>
      </c>
      <c r="K109" s="2">
        <f t="shared" si="17"/>
        <v>4.1999999999999993</v>
      </c>
      <c r="L109" s="2">
        <f t="shared" si="18"/>
        <v>0</v>
      </c>
      <c r="P109" s="6">
        <v>0.19</v>
      </c>
      <c r="Q109" s="5">
        <v>307.61</v>
      </c>
      <c r="R109" s="7">
        <v>0.69</v>
      </c>
      <c r="S109" s="5">
        <v>676.19999999999993</v>
      </c>
      <c r="T109" s="8">
        <v>3.32</v>
      </c>
      <c r="U109" s="5">
        <v>976.07999999999993</v>
      </c>
      <c r="AL109" s="5" t="str">
        <f t="shared" si="11"/>
        <v/>
      </c>
      <c r="AN109" s="5" t="str">
        <f t="shared" si="12"/>
        <v/>
      </c>
      <c r="AP109" s="5" t="str">
        <f t="shared" si="13"/>
        <v/>
      </c>
      <c r="AS109" s="5">
        <f t="shared" si="14"/>
        <v>1959.8899999999999</v>
      </c>
      <c r="AT109" s="11">
        <f t="shared" si="19"/>
        <v>4.1434972095722063E-2</v>
      </c>
      <c r="AU109" s="5">
        <f t="shared" si="15"/>
        <v>41.43497209572206</v>
      </c>
    </row>
    <row r="110" spans="1:47" x14ac:dyDescent="0.3">
      <c r="A110" s="1" t="s">
        <v>162</v>
      </c>
      <c r="B110" s="1" t="s">
        <v>163</v>
      </c>
      <c r="C110" s="1" t="s">
        <v>164</v>
      </c>
      <c r="D110" s="1" t="s">
        <v>52</v>
      </c>
      <c r="E110" s="1" t="s">
        <v>53</v>
      </c>
      <c r="F110" s="1">
        <v>19</v>
      </c>
      <c r="G110" s="1">
        <v>102</v>
      </c>
      <c r="H110" s="1">
        <v>34</v>
      </c>
      <c r="I110" s="2">
        <v>231.88</v>
      </c>
      <c r="J110" s="2">
        <v>0.73</v>
      </c>
      <c r="K110" s="2">
        <f t="shared" si="17"/>
        <v>0.6</v>
      </c>
      <c r="L110" s="2">
        <f t="shared" si="18"/>
        <v>0</v>
      </c>
      <c r="P110" s="6">
        <v>0.06</v>
      </c>
      <c r="Q110" s="5">
        <v>97.14</v>
      </c>
      <c r="R110" s="7">
        <v>0.11</v>
      </c>
      <c r="S110" s="5">
        <v>107.8</v>
      </c>
      <c r="T110" s="8">
        <v>0.43</v>
      </c>
      <c r="U110" s="5">
        <v>126.42</v>
      </c>
      <c r="AL110" s="5" t="str">
        <f t="shared" si="11"/>
        <v/>
      </c>
      <c r="AN110" s="5" t="str">
        <f t="shared" si="12"/>
        <v/>
      </c>
      <c r="AP110" s="5" t="str">
        <f t="shared" si="13"/>
        <v/>
      </c>
      <c r="AS110" s="5">
        <f t="shared" si="14"/>
        <v>331.36</v>
      </c>
      <c r="AT110" s="11">
        <f t="shared" si="19"/>
        <v>7.0054402816680855E-3</v>
      </c>
      <c r="AU110" s="5">
        <f t="shared" si="15"/>
        <v>7.0054402816680854</v>
      </c>
    </row>
    <row r="111" spans="1:47" x14ac:dyDescent="0.3">
      <c r="A111" s="1" t="s">
        <v>162</v>
      </c>
      <c r="B111" s="1" t="s">
        <v>163</v>
      </c>
      <c r="C111" s="1" t="s">
        <v>164</v>
      </c>
      <c r="D111" s="1" t="s">
        <v>52</v>
      </c>
      <c r="E111" s="1" t="s">
        <v>56</v>
      </c>
      <c r="F111" s="1">
        <v>19</v>
      </c>
      <c r="G111" s="1">
        <v>102</v>
      </c>
      <c r="H111" s="1">
        <v>34</v>
      </c>
      <c r="I111" s="2">
        <v>231.88</v>
      </c>
      <c r="J111" s="2">
        <v>38.96</v>
      </c>
      <c r="K111" s="2">
        <f t="shared" si="17"/>
        <v>27.119999999999997</v>
      </c>
      <c r="L111" s="2">
        <f t="shared" si="18"/>
        <v>0</v>
      </c>
      <c r="P111" s="6">
        <v>5.03</v>
      </c>
      <c r="Q111" s="5">
        <v>8143.5700000000006</v>
      </c>
      <c r="R111" s="7">
        <v>13.31</v>
      </c>
      <c r="S111" s="5">
        <v>13043.8</v>
      </c>
      <c r="T111" s="8">
        <v>8.7799999999999994</v>
      </c>
      <c r="U111" s="5">
        <v>2581.3200000000002</v>
      </c>
      <c r="AL111" s="5" t="str">
        <f t="shared" ref="AL111:AL165" si="20">IF(AK111&gt;0,AK111*$AL$1,"")</f>
        <v/>
      </c>
      <c r="AN111" s="5" t="str">
        <f t="shared" ref="AN111:AN165" si="21">IF(AM111&gt;0,AM111*$AN$1,"")</f>
        <v/>
      </c>
      <c r="AP111" s="5" t="str">
        <f t="shared" ref="AP111:AP165" si="22">IF(AO111&gt;0,AO111*$AP$1,"")</f>
        <v/>
      </c>
      <c r="AS111" s="5">
        <f t="shared" ref="AS111:AS165" si="23">SUM(O111,Q111,S111,U111,W111,Y111,AA111,AC111,AF111,AH111,AJ111)</f>
        <v>23768.69</v>
      </c>
      <c r="AT111" s="11">
        <f t="shared" si="19"/>
        <v>0.50250524616272751</v>
      </c>
      <c r="AU111" s="5">
        <f t="shared" ref="AU111:AU165" si="24">(AT111/100)*$AU$1</f>
        <v>502.50524616272747</v>
      </c>
    </row>
    <row r="112" spans="1:47" x14ac:dyDescent="0.3">
      <c r="A112" s="1" t="s">
        <v>162</v>
      </c>
      <c r="B112" s="1" t="s">
        <v>163</v>
      </c>
      <c r="C112" s="1" t="s">
        <v>164</v>
      </c>
      <c r="D112" s="1" t="s">
        <v>52</v>
      </c>
      <c r="E112" s="1" t="s">
        <v>57</v>
      </c>
      <c r="F112" s="1">
        <v>19</v>
      </c>
      <c r="G112" s="1">
        <v>102</v>
      </c>
      <c r="H112" s="1">
        <v>34</v>
      </c>
      <c r="I112" s="2">
        <v>231.88</v>
      </c>
      <c r="J112" s="2">
        <v>37.71</v>
      </c>
      <c r="K112" s="2">
        <f t="shared" si="17"/>
        <v>0.05</v>
      </c>
      <c r="L112" s="2">
        <f t="shared" si="18"/>
        <v>0</v>
      </c>
      <c r="T112" s="8">
        <v>0.05</v>
      </c>
      <c r="U112" s="5">
        <v>14.7</v>
      </c>
      <c r="AL112" s="5" t="str">
        <f t="shared" si="20"/>
        <v/>
      </c>
      <c r="AN112" s="5" t="str">
        <f t="shared" si="21"/>
        <v/>
      </c>
      <c r="AP112" s="5" t="str">
        <f t="shared" si="22"/>
        <v/>
      </c>
      <c r="AS112" s="5">
        <f t="shared" si="23"/>
        <v>14.7</v>
      </c>
      <c r="AT112" s="11">
        <f t="shared" si="19"/>
        <v>3.1077973243759307E-4</v>
      </c>
      <c r="AU112" s="5">
        <f t="shared" si="24"/>
        <v>0.31077973243759305</v>
      </c>
    </row>
    <row r="113" spans="1:47" x14ac:dyDescent="0.3">
      <c r="A113" s="1" t="s">
        <v>162</v>
      </c>
      <c r="B113" s="1" t="s">
        <v>163</v>
      </c>
      <c r="C113" s="1" t="s">
        <v>164</v>
      </c>
      <c r="D113" s="1" t="s">
        <v>52</v>
      </c>
      <c r="E113" s="1" t="s">
        <v>81</v>
      </c>
      <c r="F113" s="1">
        <v>19</v>
      </c>
      <c r="G113" s="1">
        <v>102</v>
      </c>
      <c r="H113" s="1">
        <v>34</v>
      </c>
      <c r="I113" s="2">
        <v>231.88</v>
      </c>
      <c r="J113" s="2">
        <v>0.28000000000000003</v>
      </c>
      <c r="K113" s="2">
        <f t="shared" si="17"/>
        <v>0.28000000000000003</v>
      </c>
      <c r="L113" s="2">
        <f t="shared" si="18"/>
        <v>0</v>
      </c>
      <c r="P113" s="6">
        <v>0.28000000000000003</v>
      </c>
      <c r="Q113" s="5">
        <v>453.32000000000011</v>
      </c>
      <c r="AL113" s="5" t="str">
        <f t="shared" si="20"/>
        <v/>
      </c>
      <c r="AN113" s="5" t="str">
        <f t="shared" si="21"/>
        <v/>
      </c>
      <c r="AP113" s="5" t="str">
        <f t="shared" si="22"/>
        <v/>
      </c>
      <c r="AS113" s="5">
        <f t="shared" si="23"/>
        <v>453.32000000000011</v>
      </c>
      <c r="AT113" s="11">
        <f t="shared" si="19"/>
        <v>9.5838549869802538E-3</v>
      </c>
      <c r="AU113" s="5">
        <f t="shared" si="24"/>
        <v>9.5838549869802527</v>
      </c>
    </row>
    <row r="114" spans="1:47" x14ac:dyDescent="0.3">
      <c r="A114" s="1" t="s">
        <v>165</v>
      </c>
      <c r="B114" s="1" t="s">
        <v>166</v>
      </c>
      <c r="C114" s="1" t="s">
        <v>167</v>
      </c>
      <c r="D114" s="1" t="s">
        <v>52</v>
      </c>
      <c r="E114" s="1" t="s">
        <v>63</v>
      </c>
      <c r="F114" s="1">
        <v>19</v>
      </c>
      <c r="G114" s="1">
        <v>102</v>
      </c>
      <c r="H114" s="1">
        <v>34</v>
      </c>
      <c r="I114" s="2">
        <v>40</v>
      </c>
      <c r="J114" s="2">
        <v>38</v>
      </c>
      <c r="K114" s="2">
        <f t="shared" si="17"/>
        <v>35.89</v>
      </c>
      <c r="L114" s="2">
        <f t="shared" si="18"/>
        <v>0</v>
      </c>
      <c r="P114" s="6">
        <v>0.34</v>
      </c>
      <c r="Q114" s="5">
        <v>688.07500000000005</v>
      </c>
      <c r="R114" s="7">
        <v>14.11</v>
      </c>
      <c r="S114" s="5">
        <v>17284.75</v>
      </c>
      <c r="T114" s="8">
        <v>21.44</v>
      </c>
      <c r="U114" s="5">
        <v>7790.2650000000003</v>
      </c>
      <c r="AL114" s="5" t="str">
        <f t="shared" si="20"/>
        <v/>
      </c>
      <c r="AN114" s="5" t="str">
        <f t="shared" si="21"/>
        <v/>
      </c>
      <c r="AP114" s="5" t="str">
        <f t="shared" si="22"/>
        <v/>
      </c>
      <c r="AS114" s="5">
        <f t="shared" si="23"/>
        <v>25763.09</v>
      </c>
      <c r="AT114" s="11">
        <f t="shared" si="19"/>
        <v>0.54466981067793407</v>
      </c>
      <c r="AU114" s="5">
        <f t="shared" si="24"/>
        <v>544.66981067793404</v>
      </c>
    </row>
    <row r="115" spans="1:47" x14ac:dyDescent="0.3">
      <c r="A115" s="1" t="s">
        <v>165</v>
      </c>
      <c r="B115" s="1" t="s">
        <v>166</v>
      </c>
      <c r="C115" s="1" t="s">
        <v>167</v>
      </c>
      <c r="D115" s="1" t="s">
        <v>52</v>
      </c>
      <c r="E115" s="1" t="s">
        <v>56</v>
      </c>
      <c r="F115" s="1">
        <v>19</v>
      </c>
      <c r="G115" s="1">
        <v>102</v>
      </c>
      <c r="H115" s="1">
        <v>34</v>
      </c>
      <c r="I115" s="2">
        <v>40</v>
      </c>
      <c r="J115" s="2">
        <v>0.03</v>
      </c>
      <c r="K115" s="2">
        <f t="shared" si="17"/>
        <v>0.03</v>
      </c>
      <c r="L115" s="2">
        <f t="shared" si="18"/>
        <v>0</v>
      </c>
      <c r="T115" s="8">
        <v>0.03</v>
      </c>
      <c r="U115" s="5">
        <v>8.82</v>
      </c>
      <c r="AL115" s="5" t="str">
        <f t="shared" si="20"/>
        <v/>
      </c>
      <c r="AN115" s="5" t="str">
        <f t="shared" si="21"/>
        <v/>
      </c>
      <c r="AP115" s="5" t="str">
        <f t="shared" si="22"/>
        <v/>
      </c>
      <c r="AS115" s="5">
        <f t="shared" si="23"/>
        <v>8.82</v>
      </c>
      <c r="AT115" s="11">
        <f t="shared" si="19"/>
        <v>1.8646783946255587E-4</v>
      </c>
      <c r="AU115" s="5">
        <f t="shared" si="24"/>
        <v>0.18646783946255588</v>
      </c>
    </row>
    <row r="116" spans="1:47" x14ac:dyDescent="0.3">
      <c r="A116" s="1" t="s">
        <v>165</v>
      </c>
      <c r="B116" s="1" t="s">
        <v>166</v>
      </c>
      <c r="C116" s="1" t="s">
        <v>167</v>
      </c>
      <c r="D116" s="1" t="s">
        <v>52</v>
      </c>
      <c r="E116" s="1" t="s">
        <v>57</v>
      </c>
      <c r="F116" s="1">
        <v>19</v>
      </c>
      <c r="G116" s="1">
        <v>102</v>
      </c>
      <c r="H116" s="1">
        <v>34</v>
      </c>
      <c r="I116" s="2">
        <v>40</v>
      </c>
      <c r="J116" s="2">
        <v>0.48</v>
      </c>
      <c r="K116" s="2">
        <f t="shared" si="17"/>
        <v>0.05</v>
      </c>
      <c r="L116" s="2">
        <f t="shared" si="18"/>
        <v>0</v>
      </c>
      <c r="T116" s="8">
        <v>0.05</v>
      </c>
      <c r="U116" s="5">
        <v>14.7</v>
      </c>
      <c r="AL116" s="5" t="str">
        <f t="shared" si="20"/>
        <v/>
      </c>
      <c r="AN116" s="5" t="str">
        <f t="shared" si="21"/>
        <v/>
      </c>
      <c r="AP116" s="5" t="str">
        <f t="shared" si="22"/>
        <v/>
      </c>
      <c r="AS116" s="5">
        <f t="shared" si="23"/>
        <v>14.7</v>
      </c>
      <c r="AT116" s="11">
        <f t="shared" si="19"/>
        <v>3.1077973243759307E-4</v>
      </c>
      <c r="AU116" s="5">
        <f t="shared" si="24"/>
        <v>0.31077973243759305</v>
      </c>
    </row>
    <row r="117" spans="1:47" x14ac:dyDescent="0.3">
      <c r="A117" s="1" t="s">
        <v>165</v>
      </c>
      <c r="B117" s="1" t="s">
        <v>166</v>
      </c>
      <c r="C117" s="1" t="s">
        <v>167</v>
      </c>
      <c r="D117" s="1" t="s">
        <v>52</v>
      </c>
      <c r="E117" s="1" t="s">
        <v>80</v>
      </c>
      <c r="F117" s="1">
        <v>19</v>
      </c>
      <c r="G117" s="1">
        <v>102</v>
      </c>
      <c r="H117" s="1">
        <v>34</v>
      </c>
      <c r="I117" s="2">
        <v>40</v>
      </c>
      <c r="J117" s="2">
        <v>1.59</v>
      </c>
      <c r="K117" s="2">
        <f t="shared" si="17"/>
        <v>1.59</v>
      </c>
      <c r="L117" s="2">
        <f t="shared" si="18"/>
        <v>0</v>
      </c>
      <c r="R117" s="7">
        <v>0.26</v>
      </c>
      <c r="S117" s="5">
        <v>269.5</v>
      </c>
      <c r="T117" s="8">
        <v>1.33</v>
      </c>
      <c r="U117" s="5">
        <v>404.98500000000001</v>
      </c>
      <c r="AL117" s="5" t="str">
        <f t="shared" si="20"/>
        <v/>
      </c>
      <c r="AN117" s="5" t="str">
        <f t="shared" si="21"/>
        <v/>
      </c>
      <c r="AP117" s="5" t="str">
        <f t="shared" si="22"/>
        <v/>
      </c>
      <c r="AS117" s="5">
        <f t="shared" si="23"/>
        <v>674.48500000000001</v>
      </c>
      <c r="AT117" s="11">
        <f t="shared" si="19"/>
        <v>1.4259610056678229E-2</v>
      </c>
      <c r="AU117" s="5">
        <f t="shared" si="24"/>
        <v>14.259610056678229</v>
      </c>
    </row>
    <row r="118" spans="1:47" x14ac:dyDescent="0.3">
      <c r="A118" s="1" t="s">
        <v>168</v>
      </c>
      <c r="B118" s="1" t="s">
        <v>169</v>
      </c>
      <c r="C118" s="1" t="s">
        <v>170</v>
      </c>
      <c r="D118" s="1" t="s">
        <v>52</v>
      </c>
      <c r="E118" s="1" t="s">
        <v>79</v>
      </c>
      <c r="F118" s="1">
        <v>20</v>
      </c>
      <c r="G118" s="1">
        <v>102</v>
      </c>
      <c r="H118" s="1">
        <v>34</v>
      </c>
      <c r="I118" s="2">
        <v>160</v>
      </c>
      <c r="J118" s="2">
        <v>39.35</v>
      </c>
      <c r="K118" s="2">
        <f t="shared" si="17"/>
        <v>25.31</v>
      </c>
      <c r="L118" s="2">
        <f t="shared" si="18"/>
        <v>0</v>
      </c>
      <c r="P118" s="6">
        <v>10.31</v>
      </c>
      <c r="Q118" s="5">
        <v>20759.627499999999</v>
      </c>
      <c r="R118" s="7">
        <v>13.95</v>
      </c>
      <c r="S118" s="5">
        <v>17091.2</v>
      </c>
      <c r="T118" s="8">
        <v>1.05</v>
      </c>
      <c r="U118" s="5">
        <v>388.815</v>
      </c>
      <c r="AL118" s="5" t="str">
        <f t="shared" si="20"/>
        <v/>
      </c>
      <c r="AN118" s="5" t="str">
        <f t="shared" si="21"/>
        <v/>
      </c>
      <c r="AP118" s="5" t="str">
        <f t="shared" si="22"/>
        <v/>
      </c>
      <c r="AS118" s="5">
        <f t="shared" si="23"/>
        <v>38239.642500000002</v>
      </c>
      <c r="AT118" s="11">
        <f t="shared" si="19"/>
        <v>0.80844257582715751</v>
      </c>
      <c r="AU118" s="5">
        <f t="shared" si="24"/>
        <v>808.4425758271575</v>
      </c>
    </row>
    <row r="119" spans="1:47" x14ac:dyDescent="0.3">
      <c r="A119" s="1" t="s">
        <v>168</v>
      </c>
      <c r="B119" s="1" t="s">
        <v>169</v>
      </c>
      <c r="C119" s="1" t="s">
        <v>170</v>
      </c>
      <c r="D119" s="1" t="s">
        <v>52</v>
      </c>
      <c r="E119" s="1" t="s">
        <v>112</v>
      </c>
      <c r="F119" s="1">
        <v>20</v>
      </c>
      <c r="G119" s="1">
        <v>102</v>
      </c>
      <c r="H119" s="1">
        <v>34</v>
      </c>
      <c r="I119" s="2">
        <v>160</v>
      </c>
      <c r="J119" s="2">
        <v>0.52</v>
      </c>
      <c r="K119" s="2">
        <f t="shared" si="17"/>
        <v>0.54</v>
      </c>
      <c r="L119" s="2">
        <f t="shared" si="18"/>
        <v>0</v>
      </c>
      <c r="P119" s="6">
        <v>0.41</v>
      </c>
      <c r="Q119" s="5">
        <v>967.35249999999996</v>
      </c>
      <c r="R119" s="7">
        <v>0.13</v>
      </c>
      <c r="S119" s="5">
        <v>188.65</v>
      </c>
      <c r="AL119" s="5" t="str">
        <f t="shared" si="20"/>
        <v/>
      </c>
      <c r="AN119" s="5" t="str">
        <f t="shared" si="21"/>
        <v/>
      </c>
      <c r="AP119" s="5" t="str">
        <f t="shared" si="22"/>
        <v/>
      </c>
      <c r="AS119" s="5">
        <f t="shared" si="23"/>
        <v>1156.0025000000001</v>
      </c>
      <c r="AT119" s="11">
        <f t="shared" si="19"/>
        <v>2.4439601880761136E-2</v>
      </c>
      <c r="AU119" s="5">
        <f t="shared" si="24"/>
        <v>24.439601880761135</v>
      </c>
    </row>
    <row r="120" spans="1:47" x14ac:dyDescent="0.3">
      <c r="A120" s="1" t="s">
        <v>168</v>
      </c>
      <c r="B120" s="1" t="s">
        <v>169</v>
      </c>
      <c r="C120" s="1" t="s">
        <v>170</v>
      </c>
      <c r="D120" s="1" t="s">
        <v>52</v>
      </c>
      <c r="E120" s="1" t="s">
        <v>98</v>
      </c>
      <c r="F120" s="1">
        <v>20</v>
      </c>
      <c r="G120" s="1">
        <v>102</v>
      </c>
      <c r="H120" s="1">
        <v>34</v>
      </c>
      <c r="I120" s="2">
        <v>160</v>
      </c>
      <c r="J120" s="2">
        <v>39.74</v>
      </c>
      <c r="K120" s="2">
        <f t="shared" si="17"/>
        <v>39.730000000000004</v>
      </c>
      <c r="L120" s="2">
        <f t="shared" si="18"/>
        <v>0</v>
      </c>
      <c r="N120" s="4">
        <v>11.22</v>
      </c>
      <c r="O120" s="5">
        <v>28764.81</v>
      </c>
      <c r="P120" s="6">
        <v>28.05</v>
      </c>
      <c r="Q120" s="5">
        <v>60060.852499999994</v>
      </c>
      <c r="R120" s="7">
        <v>0.46</v>
      </c>
      <c r="S120" s="5">
        <v>646.79999999999995</v>
      </c>
      <c r="AL120" s="5" t="str">
        <f t="shared" si="20"/>
        <v/>
      </c>
      <c r="AN120" s="5" t="str">
        <f t="shared" si="21"/>
        <v/>
      </c>
      <c r="AP120" s="5" t="str">
        <f t="shared" si="22"/>
        <v/>
      </c>
      <c r="AS120" s="5">
        <f t="shared" si="23"/>
        <v>89472.462499999994</v>
      </c>
      <c r="AT120" s="11">
        <f t="shared" si="19"/>
        <v>1.8915801330804478</v>
      </c>
      <c r="AU120" s="5">
        <f t="shared" si="24"/>
        <v>1891.5801330804477</v>
      </c>
    </row>
    <row r="121" spans="1:47" x14ac:dyDescent="0.3">
      <c r="A121" s="1" t="s">
        <v>168</v>
      </c>
      <c r="B121" s="1" t="s">
        <v>169</v>
      </c>
      <c r="C121" s="1" t="s">
        <v>170</v>
      </c>
      <c r="D121" s="1" t="s">
        <v>52</v>
      </c>
      <c r="E121" s="1" t="s">
        <v>81</v>
      </c>
      <c r="F121" s="1">
        <v>20</v>
      </c>
      <c r="G121" s="1">
        <v>102</v>
      </c>
      <c r="H121" s="1">
        <v>34</v>
      </c>
      <c r="I121" s="2">
        <v>160</v>
      </c>
      <c r="J121" s="2">
        <v>40.46</v>
      </c>
      <c r="K121" s="2">
        <f t="shared" si="17"/>
        <v>39.99</v>
      </c>
      <c r="L121" s="2">
        <f t="shared" si="18"/>
        <v>0</v>
      </c>
      <c r="N121" s="4">
        <v>6.81</v>
      </c>
      <c r="O121" s="5">
        <v>16395.075000000001</v>
      </c>
      <c r="P121" s="6">
        <v>31.9</v>
      </c>
      <c r="Q121" s="5">
        <v>64557.625</v>
      </c>
      <c r="R121" s="7">
        <v>1.28</v>
      </c>
      <c r="S121" s="5">
        <v>1568</v>
      </c>
      <c r="AL121" s="5" t="str">
        <f t="shared" si="20"/>
        <v/>
      </c>
      <c r="AN121" s="5" t="str">
        <f t="shared" si="21"/>
        <v/>
      </c>
      <c r="AP121" s="5" t="str">
        <f t="shared" si="22"/>
        <v/>
      </c>
      <c r="AS121" s="5">
        <f t="shared" si="23"/>
        <v>82520.7</v>
      </c>
      <c r="AT121" s="11">
        <f t="shared" si="19"/>
        <v>1.7446095963648223</v>
      </c>
      <c r="AU121" s="5">
        <f t="shared" si="24"/>
        <v>1744.6095963648222</v>
      </c>
    </row>
    <row r="122" spans="1:47" x14ac:dyDescent="0.3">
      <c r="A122" s="1" t="s">
        <v>168</v>
      </c>
      <c r="B122" s="1" t="s">
        <v>169</v>
      </c>
      <c r="C122" s="1" t="s">
        <v>170</v>
      </c>
      <c r="D122" s="1" t="s">
        <v>52</v>
      </c>
      <c r="E122" s="1" t="s">
        <v>97</v>
      </c>
      <c r="F122" s="1">
        <v>20</v>
      </c>
      <c r="G122" s="1">
        <v>102</v>
      </c>
      <c r="H122" s="1">
        <v>34</v>
      </c>
      <c r="I122" s="2">
        <v>160</v>
      </c>
      <c r="J122" s="2">
        <v>38.86</v>
      </c>
      <c r="K122" s="2">
        <f t="shared" si="17"/>
        <v>38.630000000000003</v>
      </c>
      <c r="L122" s="2">
        <f t="shared" si="18"/>
        <v>0</v>
      </c>
      <c r="N122" s="4">
        <v>0.48</v>
      </c>
      <c r="O122" s="5">
        <v>1155.5999999999999</v>
      </c>
      <c r="P122" s="6">
        <v>29.28</v>
      </c>
      <c r="Q122" s="5">
        <v>62477.21</v>
      </c>
      <c r="R122" s="7">
        <v>8.11</v>
      </c>
      <c r="S122" s="5">
        <v>10963.75</v>
      </c>
      <c r="T122" s="8">
        <v>0.76</v>
      </c>
      <c r="U122" s="5">
        <v>308.7</v>
      </c>
      <c r="AL122" s="5" t="str">
        <f t="shared" si="20"/>
        <v/>
      </c>
      <c r="AN122" s="5" t="str">
        <f t="shared" si="21"/>
        <v/>
      </c>
      <c r="AP122" s="5" t="str">
        <f t="shared" si="22"/>
        <v/>
      </c>
      <c r="AS122" s="5">
        <f t="shared" si="23"/>
        <v>74905.259999999995</v>
      </c>
      <c r="AT122" s="11">
        <f t="shared" si="19"/>
        <v>1.5836079361202955</v>
      </c>
      <c r="AU122" s="5">
        <f t="shared" si="24"/>
        <v>1583.6079361202956</v>
      </c>
    </row>
    <row r="123" spans="1:47" x14ac:dyDescent="0.3">
      <c r="A123" s="1" t="s">
        <v>168</v>
      </c>
      <c r="B123" s="1" t="s">
        <v>169</v>
      </c>
      <c r="C123" s="1" t="s">
        <v>170</v>
      </c>
      <c r="D123" s="1" t="s">
        <v>52</v>
      </c>
      <c r="E123" s="1" t="s">
        <v>53</v>
      </c>
      <c r="F123" s="1">
        <v>20</v>
      </c>
      <c r="G123" s="1">
        <v>102</v>
      </c>
      <c r="H123" s="1">
        <v>34</v>
      </c>
      <c r="I123" s="2">
        <v>160</v>
      </c>
      <c r="J123" s="2">
        <v>0.38</v>
      </c>
      <c r="K123" s="2">
        <f t="shared" si="17"/>
        <v>0.38</v>
      </c>
      <c r="L123" s="2">
        <f t="shared" si="18"/>
        <v>0</v>
      </c>
      <c r="N123" s="4">
        <v>0.06</v>
      </c>
      <c r="O123" s="5">
        <v>144.44999999999999</v>
      </c>
      <c r="P123" s="6">
        <v>0.11</v>
      </c>
      <c r="Q123" s="5">
        <v>222.61250000000001</v>
      </c>
      <c r="R123" s="7">
        <v>0.21</v>
      </c>
      <c r="S123" s="5">
        <v>257.25</v>
      </c>
      <c r="AL123" s="5" t="str">
        <f t="shared" si="20"/>
        <v/>
      </c>
      <c r="AN123" s="5" t="str">
        <f t="shared" si="21"/>
        <v/>
      </c>
      <c r="AP123" s="5" t="str">
        <f t="shared" si="22"/>
        <v/>
      </c>
      <c r="AS123" s="5">
        <f t="shared" si="23"/>
        <v>624.3125</v>
      </c>
      <c r="AT123" s="11">
        <f t="shared" si="19"/>
        <v>1.3198889231798969E-2</v>
      </c>
      <c r="AU123" s="5">
        <f t="shared" si="24"/>
        <v>13.198889231798969</v>
      </c>
    </row>
    <row r="124" spans="1:47" x14ac:dyDescent="0.3">
      <c r="A124" s="1" t="s">
        <v>171</v>
      </c>
      <c r="B124" s="1" t="s">
        <v>166</v>
      </c>
      <c r="C124" s="1" t="s">
        <v>167</v>
      </c>
      <c r="D124" s="1" t="s">
        <v>52</v>
      </c>
      <c r="E124" s="1" t="s">
        <v>56</v>
      </c>
      <c r="F124" s="1">
        <v>20</v>
      </c>
      <c r="G124" s="1">
        <v>102</v>
      </c>
      <c r="H124" s="1">
        <v>34</v>
      </c>
      <c r="I124" s="2">
        <v>60</v>
      </c>
      <c r="J124" s="2">
        <v>20.420000000000002</v>
      </c>
      <c r="K124" s="2">
        <f t="shared" si="17"/>
        <v>20.41</v>
      </c>
      <c r="L124" s="2">
        <f t="shared" si="18"/>
        <v>0</v>
      </c>
      <c r="N124" s="4">
        <v>14</v>
      </c>
      <c r="O124" s="5">
        <v>33425.730000000003</v>
      </c>
      <c r="P124" s="6">
        <v>6.41</v>
      </c>
      <c r="Q124" s="5">
        <v>11919.887500000001</v>
      </c>
      <c r="AL124" s="5" t="str">
        <f t="shared" si="20"/>
        <v/>
      </c>
      <c r="AN124" s="5" t="str">
        <f t="shared" si="21"/>
        <v/>
      </c>
      <c r="AP124" s="5" t="str">
        <f t="shared" si="22"/>
        <v/>
      </c>
      <c r="AS124" s="5">
        <f t="shared" si="23"/>
        <v>45345.617500000008</v>
      </c>
      <c r="AT124" s="11">
        <f t="shared" si="19"/>
        <v>0.958673392780098</v>
      </c>
      <c r="AU124" s="5">
        <f t="shared" si="24"/>
        <v>958.67339278009797</v>
      </c>
    </row>
    <row r="125" spans="1:47" x14ac:dyDescent="0.3">
      <c r="A125" s="1" t="s">
        <v>171</v>
      </c>
      <c r="B125" s="1" t="s">
        <v>166</v>
      </c>
      <c r="C125" s="1" t="s">
        <v>167</v>
      </c>
      <c r="D125" s="1" t="s">
        <v>52</v>
      </c>
      <c r="E125" s="1" t="s">
        <v>80</v>
      </c>
      <c r="F125" s="1">
        <v>20</v>
      </c>
      <c r="G125" s="1">
        <v>102</v>
      </c>
      <c r="H125" s="1">
        <v>34</v>
      </c>
      <c r="I125" s="2">
        <v>60</v>
      </c>
      <c r="J125" s="2">
        <v>39.380000000000003</v>
      </c>
      <c r="K125" s="2">
        <f t="shared" si="17"/>
        <v>36.119999999999997</v>
      </c>
      <c r="L125" s="2">
        <f t="shared" si="18"/>
        <v>0</v>
      </c>
      <c r="N125" s="4">
        <v>16.03</v>
      </c>
      <c r="O125" s="5">
        <v>31196.384999999998</v>
      </c>
      <c r="P125" s="6">
        <v>15.78</v>
      </c>
      <c r="Q125" s="5">
        <v>31408.6</v>
      </c>
      <c r="R125" s="7">
        <v>4.2699999999999996</v>
      </c>
      <c r="S125" s="5">
        <v>6921.25</v>
      </c>
      <c r="T125" s="8">
        <v>0.04</v>
      </c>
      <c r="U125" s="5">
        <v>20.58</v>
      </c>
      <c r="AL125" s="5" t="str">
        <f t="shared" si="20"/>
        <v/>
      </c>
      <c r="AN125" s="5" t="str">
        <f t="shared" si="21"/>
        <v/>
      </c>
      <c r="AP125" s="5" t="str">
        <f t="shared" si="22"/>
        <v/>
      </c>
      <c r="AS125" s="5">
        <f t="shared" si="23"/>
        <v>69546.815000000002</v>
      </c>
      <c r="AT125" s="11">
        <f t="shared" si="19"/>
        <v>1.4703224869106657</v>
      </c>
      <c r="AU125" s="5">
        <f t="shared" si="24"/>
        <v>1470.3224869106657</v>
      </c>
    </row>
    <row r="126" spans="1:47" x14ac:dyDescent="0.3">
      <c r="A126" s="1" t="s">
        <v>172</v>
      </c>
      <c r="B126" s="1" t="s">
        <v>173</v>
      </c>
      <c r="C126" s="1" t="s">
        <v>174</v>
      </c>
      <c r="D126" s="1" t="s">
        <v>52</v>
      </c>
      <c r="E126" s="1" t="s">
        <v>57</v>
      </c>
      <c r="F126" s="1">
        <v>20</v>
      </c>
      <c r="G126" s="1">
        <v>102</v>
      </c>
      <c r="H126" s="1">
        <v>34</v>
      </c>
      <c r="I126" s="2">
        <v>60</v>
      </c>
      <c r="J126" s="2">
        <v>19.399999999999999</v>
      </c>
      <c r="K126" s="2">
        <f t="shared" si="17"/>
        <v>19.399999999999999</v>
      </c>
      <c r="L126" s="2">
        <f t="shared" si="18"/>
        <v>0</v>
      </c>
      <c r="N126" s="4">
        <v>5.1999999999999993</v>
      </c>
      <c r="O126" s="5">
        <v>12490.11</v>
      </c>
      <c r="P126" s="6">
        <v>5.47</v>
      </c>
      <c r="Q126" s="5">
        <v>9641.1450000000004</v>
      </c>
      <c r="R126" s="7">
        <v>8.59</v>
      </c>
      <c r="S126" s="5">
        <v>8423.1</v>
      </c>
      <c r="T126" s="8">
        <v>0.14000000000000001</v>
      </c>
      <c r="U126" s="5">
        <v>41.16</v>
      </c>
      <c r="AL126" s="5" t="str">
        <f t="shared" si="20"/>
        <v/>
      </c>
      <c r="AN126" s="5" t="str">
        <f t="shared" si="21"/>
        <v/>
      </c>
      <c r="AP126" s="5" t="str">
        <f t="shared" si="22"/>
        <v/>
      </c>
      <c r="AS126" s="5">
        <f t="shared" si="23"/>
        <v>30595.515000000003</v>
      </c>
      <c r="AT126" s="11">
        <f t="shared" si="19"/>
        <v>0.64683441942111342</v>
      </c>
      <c r="AU126" s="5">
        <f t="shared" si="24"/>
        <v>646.83441942111347</v>
      </c>
    </row>
    <row r="127" spans="1:47" x14ac:dyDescent="0.3">
      <c r="A127" s="1" t="s">
        <v>172</v>
      </c>
      <c r="B127" s="1" t="s">
        <v>173</v>
      </c>
      <c r="C127" s="1" t="s">
        <v>174</v>
      </c>
      <c r="D127" s="1" t="s">
        <v>52</v>
      </c>
      <c r="E127" s="1" t="s">
        <v>63</v>
      </c>
      <c r="F127" s="1">
        <v>20</v>
      </c>
      <c r="G127" s="1">
        <v>102</v>
      </c>
      <c r="H127" s="1">
        <v>34</v>
      </c>
      <c r="I127" s="2">
        <v>60</v>
      </c>
      <c r="J127" s="2">
        <v>37.659999999999997</v>
      </c>
      <c r="K127" s="2">
        <f t="shared" si="17"/>
        <v>37.65</v>
      </c>
      <c r="L127" s="2">
        <f t="shared" si="18"/>
        <v>0</v>
      </c>
      <c r="N127" s="4">
        <v>5.55</v>
      </c>
      <c r="O127" s="5">
        <v>10694.115</v>
      </c>
      <c r="P127" s="6">
        <v>31.27</v>
      </c>
      <c r="Q127" s="5">
        <v>50670.652499999997</v>
      </c>
      <c r="R127" s="7">
        <v>0.83</v>
      </c>
      <c r="S127" s="5">
        <v>813.4</v>
      </c>
      <c r="AL127" s="5" t="str">
        <f t="shared" si="20"/>
        <v/>
      </c>
      <c r="AN127" s="5" t="str">
        <f t="shared" si="21"/>
        <v/>
      </c>
      <c r="AP127" s="5" t="str">
        <f t="shared" si="22"/>
        <v/>
      </c>
      <c r="AS127" s="5">
        <f t="shared" si="23"/>
        <v>62178.167499999996</v>
      </c>
      <c r="AT127" s="11">
        <f t="shared" si="19"/>
        <v>1.3145383849734589</v>
      </c>
      <c r="AU127" s="5">
        <f t="shared" si="24"/>
        <v>1314.5383849734587</v>
      </c>
    </row>
    <row r="128" spans="1:47" x14ac:dyDescent="0.3">
      <c r="A128" s="1" t="s">
        <v>175</v>
      </c>
      <c r="B128" s="1" t="s">
        <v>166</v>
      </c>
      <c r="C128" s="1" t="s">
        <v>167</v>
      </c>
      <c r="D128" s="1" t="s">
        <v>52</v>
      </c>
      <c r="E128" s="1" t="s">
        <v>68</v>
      </c>
      <c r="F128" s="1">
        <v>20</v>
      </c>
      <c r="G128" s="1">
        <v>102</v>
      </c>
      <c r="H128" s="1">
        <v>34</v>
      </c>
      <c r="I128" s="2">
        <v>113</v>
      </c>
      <c r="J128" s="2">
        <v>0.11</v>
      </c>
      <c r="K128" s="2">
        <f t="shared" si="17"/>
        <v>0.11000000000000001</v>
      </c>
      <c r="L128" s="2">
        <f t="shared" si="18"/>
        <v>0</v>
      </c>
      <c r="P128" s="6">
        <v>7.0000000000000007E-2</v>
      </c>
      <c r="Q128" s="5">
        <v>182.13749999999999</v>
      </c>
      <c r="R128" s="7">
        <v>0.04</v>
      </c>
      <c r="S128" s="5">
        <v>58.8</v>
      </c>
      <c r="AL128" s="5" t="str">
        <f t="shared" si="20"/>
        <v/>
      </c>
      <c r="AN128" s="5" t="str">
        <f t="shared" si="21"/>
        <v/>
      </c>
      <c r="AP128" s="5" t="str">
        <f t="shared" si="22"/>
        <v/>
      </c>
      <c r="AS128" s="5">
        <f t="shared" si="23"/>
        <v>240.9375</v>
      </c>
      <c r="AT128" s="11">
        <f t="shared" si="19"/>
        <v>5.0937749513049382E-3</v>
      </c>
      <c r="AU128" s="5">
        <f t="shared" si="24"/>
        <v>5.0937749513049377</v>
      </c>
    </row>
    <row r="129" spans="1:47" x14ac:dyDescent="0.3">
      <c r="A129" s="1" t="s">
        <v>175</v>
      </c>
      <c r="B129" s="1" t="s">
        <v>166</v>
      </c>
      <c r="C129" s="1" t="s">
        <v>167</v>
      </c>
      <c r="D129" s="1" t="s">
        <v>52</v>
      </c>
      <c r="E129" s="1" t="s">
        <v>57</v>
      </c>
      <c r="F129" s="1">
        <v>20</v>
      </c>
      <c r="G129" s="1">
        <v>102</v>
      </c>
      <c r="H129" s="1">
        <v>34</v>
      </c>
      <c r="I129" s="2">
        <v>113</v>
      </c>
      <c r="J129" s="2">
        <v>13.05</v>
      </c>
      <c r="K129" s="2">
        <f t="shared" si="17"/>
        <v>13.05</v>
      </c>
      <c r="L129" s="2">
        <f t="shared" si="18"/>
        <v>0</v>
      </c>
      <c r="N129" s="4">
        <v>0.31</v>
      </c>
      <c r="O129" s="5">
        <v>746.32500000000005</v>
      </c>
      <c r="P129" s="6">
        <v>12.32</v>
      </c>
      <c r="Q129" s="5">
        <v>24928.552500000002</v>
      </c>
      <c r="Z129" s="9">
        <v>0.17</v>
      </c>
      <c r="AA129" s="5">
        <v>24.99</v>
      </c>
      <c r="AB129" s="10">
        <v>0.25</v>
      </c>
      <c r="AC129" s="5">
        <v>33.075000000000003</v>
      </c>
      <c r="AL129" s="5" t="str">
        <f t="shared" si="20"/>
        <v/>
      </c>
      <c r="AN129" s="5" t="str">
        <f t="shared" si="21"/>
        <v/>
      </c>
      <c r="AP129" s="5" t="str">
        <f t="shared" si="22"/>
        <v/>
      </c>
      <c r="AS129" s="5">
        <f t="shared" si="23"/>
        <v>25732.942500000005</v>
      </c>
      <c r="AT129" s="11">
        <f t="shared" si="19"/>
        <v>0.54403244795795713</v>
      </c>
      <c r="AU129" s="5">
        <f t="shared" si="24"/>
        <v>544.03244795795717</v>
      </c>
    </row>
    <row r="130" spans="1:47" x14ac:dyDescent="0.3">
      <c r="A130" s="1" t="s">
        <v>175</v>
      </c>
      <c r="B130" s="1" t="s">
        <v>166</v>
      </c>
      <c r="C130" s="1" t="s">
        <v>167</v>
      </c>
      <c r="D130" s="1" t="s">
        <v>52</v>
      </c>
      <c r="E130" s="1" t="s">
        <v>56</v>
      </c>
      <c r="F130" s="1">
        <v>20</v>
      </c>
      <c r="G130" s="1">
        <v>102</v>
      </c>
      <c r="H130" s="1">
        <v>34</v>
      </c>
      <c r="I130" s="2">
        <v>113</v>
      </c>
      <c r="J130" s="2">
        <v>20.059999999999999</v>
      </c>
      <c r="K130" s="2">
        <f t="shared" si="17"/>
        <v>20.059999999999999</v>
      </c>
      <c r="L130" s="2">
        <f t="shared" si="18"/>
        <v>0</v>
      </c>
      <c r="N130" s="4">
        <v>12.78</v>
      </c>
      <c r="O130" s="5">
        <v>30767.85</v>
      </c>
      <c r="P130" s="6">
        <v>7.28</v>
      </c>
      <c r="Q130" s="5">
        <v>14732.9</v>
      </c>
      <c r="AL130" s="5" t="str">
        <f t="shared" si="20"/>
        <v/>
      </c>
      <c r="AN130" s="5" t="str">
        <f t="shared" si="21"/>
        <v/>
      </c>
      <c r="AP130" s="5" t="str">
        <f t="shared" si="22"/>
        <v/>
      </c>
      <c r="AS130" s="5">
        <f t="shared" si="23"/>
        <v>45500.75</v>
      </c>
      <c r="AT130" s="11">
        <f t="shared" si="19"/>
        <v>0.96195312317753845</v>
      </c>
      <c r="AU130" s="5">
        <f t="shared" si="24"/>
        <v>961.95312317753837</v>
      </c>
    </row>
    <row r="131" spans="1:47" x14ac:dyDescent="0.3">
      <c r="A131" s="1" t="s">
        <v>175</v>
      </c>
      <c r="B131" s="1" t="s">
        <v>166</v>
      </c>
      <c r="C131" s="1" t="s">
        <v>167</v>
      </c>
      <c r="D131" s="1" t="s">
        <v>52</v>
      </c>
      <c r="E131" s="1" t="s">
        <v>58</v>
      </c>
      <c r="F131" s="1">
        <v>20</v>
      </c>
      <c r="G131" s="1">
        <v>102</v>
      </c>
      <c r="H131" s="1">
        <v>34</v>
      </c>
      <c r="I131" s="2">
        <v>113</v>
      </c>
      <c r="J131" s="2">
        <v>38.450000000000003</v>
      </c>
      <c r="K131" s="2">
        <f t="shared" ref="K131:K194" si="25">SUM(N131,P131,R131,T131,V131,X131,Z131,AB131,AE131,AG131,AI131)</f>
        <v>38.43</v>
      </c>
      <c r="L131" s="2">
        <f t="shared" ref="L131:L194" si="26">SUM(M131,AD131,AK131,AM131,AO131,AQ131,AR131)</f>
        <v>0</v>
      </c>
      <c r="P131" s="6">
        <v>25.89</v>
      </c>
      <c r="Q131" s="5">
        <v>52394.887499999997</v>
      </c>
      <c r="R131" s="7">
        <v>12.54</v>
      </c>
      <c r="S131" s="5">
        <v>15361.5</v>
      </c>
      <c r="AL131" s="5" t="str">
        <f t="shared" si="20"/>
        <v/>
      </c>
      <c r="AN131" s="5" t="str">
        <f t="shared" si="21"/>
        <v/>
      </c>
      <c r="AP131" s="5" t="str">
        <f t="shared" si="22"/>
        <v/>
      </c>
      <c r="AS131" s="5">
        <f t="shared" si="23"/>
        <v>67756.387499999997</v>
      </c>
      <c r="AT131" s="11">
        <f t="shared" ref="AT131:AT162" si="27">(AS131/$AS$196)*100</f>
        <v>1.4324702025978147</v>
      </c>
      <c r="AU131" s="5">
        <f t="shared" si="24"/>
        <v>1432.4702025978147</v>
      </c>
    </row>
    <row r="132" spans="1:47" x14ac:dyDescent="0.3">
      <c r="A132" s="1" t="s">
        <v>175</v>
      </c>
      <c r="B132" s="1" t="s">
        <v>166</v>
      </c>
      <c r="C132" s="1" t="s">
        <v>167</v>
      </c>
      <c r="D132" s="1" t="s">
        <v>52</v>
      </c>
      <c r="E132" s="1" t="s">
        <v>55</v>
      </c>
      <c r="F132" s="1">
        <v>20</v>
      </c>
      <c r="G132" s="1">
        <v>102</v>
      </c>
      <c r="H132" s="1">
        <v>34</v>
      </c>
      <c r="I132" s="2">
        <v>113</v>
      </c>
      <c r="J132" s="2">
        <v>40.33</v>
      </c>
      <c r="K132" s="2">
        <f t="shared" si="25"/>
        <v>40</v>
      </c>
      <c r="L132" s="2">
        <f t="shared" si="26"/>
        <v>0</v>
      </c>
      <c r="N132" s="4">
        <v>1.45</v>
      </c>
      <c r="O132" s="5">
        <v>3490.875</v>
      </c>
      <c r="P132" s="6">
        <v>23.63</v>
      </c>
      <c r="Q132" s="5">
        <v>48088.347500000003</v>
      </c>
      <c r="R132" s="7">
        <v>14.92</v>
      </c>
      <c r="S132" s="5">
        <v>18330.900000000001</v>
      </c>
      <c r="AL132" s="5" t="str">
        <f t="shared" si="20"/>
        <v/>
      </c>
      <c r="AN132" s="5" t="str">
        <f t="shared" si="21"/>
        <v/>
      </c>
      <c r="AP132" s="5" t="str">
        <f t="shared" si="22"/>
        <v/>
      </c>
      <c r="AS132" s="5">
        <f t="shared" si="23"/>
        <v>69910.122499999998</v>
      </c>
      <c r="AT132" s="11">
        <f t="shared" si="27"/>
        <v>1.4780033445734257</v>
      </c>
      <c r="AU132" s="5">
        <f t="shared" si="24"/>
        <v>1478.0033445734259</v>
      </c>
    </row>
    <row r="133" spans="1:47" x14ac:dyDescent="0.3">
      <c r="A133" s="1" t="s">
        <v>175</v>
      </c>
      <c r="B133" s="1" t="s">
        <v>166</v>
      </c>
      <c r="C133" s="1" t="s">
        <v>167</v>
      </c>
      <c r="D133" s="1" t="s">
        <v>52</v>
      </c>
      <c r="E133" s="1" t="s">
        <v>69</v>
      </c>
      <c r="F133" s="1">
        <v>20</v>
      </c>
      <c r="G133" s="1">
        <v>102</v>
      </c>
      <c r="H133" s="1">
        <v>34</v>
      </c>
      <c r="I133" s="2">
        <v>113</v>
      </c>
      <c r="J133" s="2">
        <v>0.04</v>
      </c>
      <c r="K133" s="2">
        <f t="shared" si="25"/>
        <v>0.04</v>
      </c>
      <c r="L133" s="2">
        <f t="shared" si="26"/>
        <v>0</v>
      </c>
      <c r="P133" s="6">
        <v>0.04</v>
      </c>
      <c r="Q133" s="5">
        <v>80.95</v>
      </c>
      <c r="AL133" s="5" t="str">
        <f t="shared" si="20"/>
        <v/>
      </c>
      <c r="AN133" s="5" t="str">
        <f t="shared" si="21"/>
        <v/>
      </c>
      <c r="AP133" s="5" t="str">
        <f t="shared" si="22"/>
        <v/>
      </c>
      <c r="AS133" s="5">
        <f t="shared" si="23"/>
        <v>80.95</v>
      </c>
      <c r="AT133" s="11">
        <f t="shared" si="27"/>
        <v>1.7114026762464739E-3</v>
      </c>
      <c r="AU133" s="5">
        <f t="shared" si="24"/>
        <v>1.7114026762464738</v>
      </c>
    </row>
    <row r="134" spans="1:47" x14ac:dyDescent="0.3">
      <c r="A134" s="1" t="s">
        <v>176</v>
      </c>
      <c r="B134" s="1" t="s">
        <v>166</v>
      </c>
      <c r="C134" s="1" t="s">
        <v>167</v>
      </c>
      <c r="D134" s="1" t="s">
        <v>52</v>
      </c>
      <c r="E134" s="1" t="s">
        <v>57</v>
      </c>
      <c r="F134" s="1">
        <v>20</v>
      </c>
      <c r="G134" s="1">
        <v>102</v>
      </c>
      <c r="H134" s="1">
        <v>34</v>
      </c>
      <c r="I134" s="2">
        <v>7</v>
      </c>
      <c r="J134" s="2">
        <v>6.25</v>
      </c>
      <c r="K134" s="2">
        <f t="shared" si="25"/>
        <v>6.24</v>
      </c>
      <c r="L134" s="2">
        <f t="shared" si="26"/>
        <v>0</v>
      </c>
      <c r="P134" s="6">
        <v>0.4</v>
      </c>
      <c r="Q134" s="5">
        <v>801.40499999999997</v>
      </c>
      <c r="R134" s="7">
        <v>0.67</v>
      </c>
      <c r="S134" s="5">
        <v>688.45</v>
      </c>
      <c r="T134" s="8">
        <v>0.56999999999999995</v>
      </c>
      <c r="U134" s="5">
        <v>167.58</v>
      </c>
      <c r="Z134" s="9">
        <v>2.16</v>
      </c>
      <c r="AA134" s="5">
        <v>311.64</v>
      </c>
      <c r="AB134" s="10">
        <v>2.44</v>
      </c>
      <c r="AC134" s="5">
        <v>314.34480000000008</v>
      </c>
      <c r="AL134" s="5" t="str">
        <f t="shared" si="20"/>
        <v/>
      </c>
      <c r="AN134" s="5" t="str">
        <f t="shared" si="21"/>
        <v/>
      </c>
      <c r="AP134" s="5" t="str">
        <f t="shared" si="22"/>
        <v/>
      </c>
      <c r="AS134" s="5">
        <f t="shared" si="23"/>
        <v>2283.4197999999997</v>
      </c>
      <c r="AT134" s="11">
        <f t="shared" si="27"/>
        <v>4.827487037324505E-2</v>
      </c>
      <c r="AU134" s="5">
        <f t="shared" si="24"/>
        <v>48.274870373245051</v>
      </c>
    </row>
    <row r="135" spans="1:47" x14ac:dyDescent="0.3">
      <c r="A135" s="1" t="s">
        <v>177</v>
      </c>
      <c r="B135" s="1" t="s">
        <v>178</v>
      </c>
      <c r="C135" s="1" t="s">
        <v>179</v>
      </c>
      <c r="D135" s="1" t="s">
        <v>52</v>
      </c>
      <c r="E135" s="1" t="s">
        <v>68</v>
      </c>
      <c r="F135" s="1">
        <v>20</v>
      </c>
      <c r="G135" s="1">
        <v>102</v>
      </c>
      <c r="H135" s="1">
        <v>34</v>
      </c>
      <c r="I135" s="2">
        <v>80</v>
      </c>
      <c r="J135" s="2">
        <v>40.340000000000003</v>
      </c>
      <c r="K135" s="2">
        <f t="shared" si="25"/>
        <v>40</v>
      </c>
      <c r="L135" s="2">
        <f t="shared" si="26"/>
        <v>0</v>
      </c>
      <c r="P135" s="6">
        <v>14.74</v>
      </c>
      <c r="Q135" s="5">
        <v>27632.282500000001</v>
      </c>
      <c r="R135" s="7">
        <v>21.12</v>
      </c>
      <c r="S135" s="5">
        <v>24384.85</v>
      </c>
      <c r="Z135" s="9">
        <v>2.63</v>
      </c>
      <c r="AA135" s="5">
        <v>385.72800000000001</v>
      </c>
      <c r="AB135" s="10">
        <v>1.51</v>
      </c>
      <c r="AC135" s="5">
        <v>197.12700000000001</v>
      </c>
      <c r="AL135" s="5" t="str">
        <f t="shared" si="20"/>
        <v/>
      </c>
      <c r="AN135" s="5" t="str">
        <f t="shared" si="21"/>
        <v/>
      </c>
      <c r="AP135" s="5" t="str">
        <f t="shared" si="22"/>
        <v/>
      </c>
      <c r="AS135" s="5">
        <f t="shared" si="23"/>
        <v>52599.987500000003</v>
      </c>
      <c r="AT135" s="11">
        <f t="shared" si="27"/>
        <v>1.1120414994197783</v>
      </c>
      <c r="AU135" s="5">
        <f t="shared" si="24"/>
        <v>1112.0414994197781</v>
      </c>
    </row>
    <row r="136" spans="1:47" x14ac:dyDescent="0.3">
      <c r="A136" s="1" t="s">
        <v>177</v>
      </c>
      <c r="B136" s="1" t="s">
        <v>178</v>
      </c>
      <c r="C136" s="1" t="s">
        <v>179</v>
      </c>
      <c r="D136" s="1" t="s">
        <v>52</v>
      </c>
      <c r="E136" s="1" t="s">
        <v>69</v>
      </c>
      <c r="F136" s="1">
        <v>20</v>
      </c>
      <c r="G136" s="1">
        <v>102</v>
      </c>
      <c r="H136" s="1">
        <v>34</v>
      </c>
      <c r="I136" s="2">
        <v>80</v>
      </c>
      <c r="J136" s="2">
        <v>38.229999999999997</v>
      </c>
      <c r="K136" s="2">
        <f t="shared" si="25"/>
        <v>38.229999999999997</v>
      </c>
      <c r="L136" s="2">
        <f t="shared" si="26"/>
        <v>0</v>
      </c>
      <c r="P136" s="6">
        <v>25.58</v>
      </c>
      <c r="Q136" s="5">
        <v>51767.524999999987</v>
      </c>
      <c r="R136" s="7">
        <v>8.01</v>
      </c>
      <c r="S136" s="5">
        <v>9812.25</v>
      </c>
      <c r="T136" s="8">
        <v>0.09</v>
      </c>
      <c r="U136" s="5">
        <v>33.075000000000003</v>
      </c>
      <c r="Z136" s="9">
        <v>3.59</v>
      </c>
      <c r="AA136" s="5">
        <v>527.73</v>
      </c>
      <c r="AB136" s="10">
        <v>0.96</v>
      </c>
      <c r="AC136" s="5">
        <v>127.008</v>
      </c>
      <c r="AL136" s="5" t="str">
        <f t="shared" si="20"/>
        <v/>
      </c>
      <c r="AN136" s="5" t="str">
        <f t="shared" si="21"/>
        <v/>
      </c>
      <c r="AP136" s="5" t="str">
        <f t="shared" si="22"/>
        <v/>
      </c>
      <c r="AS136" s="5">
        <f t="shared" si="23"/>
        <v>62267.587999999989</v>
      </c>
      <c r="AT136" s="11">
        <f t="shared" si="27"/>
        <v>1.3164288665424679</v>
      </c>
      <c r="AU136" s="5">
        <f t="shared" si="24"/>
        <v>1316.4288665424679</v>
      </c>
    </row>
    <row r="137" spans="1:47" x14ac:dyDescent="0.3">
      <c r="A137" s="1" t="s">
        <v>180</v>
      </c>
      <c r="B137" s="1" t="s">
        <v>154</v>
      </c>
      <c r="C137" s="1" t="s">
        <v>155</v>
      </c>
      <c r="D137" s="1" t="s">
        <v>67</v>
      </c>
      <c r="E137" s="1" t="s">
        <v>112</v>
      </c>
      <c r="F137" s="1">
        <v>20</v>
      </c>
      <c r="G137" s="1">
        <v>102</v>
      </c>
      <c r="H137" s="1">
        <v>34</v>
      </c>
      <c r="I137" s="2">
        <v>160</v>
      </c>
      <c r="J137" s="2">
        <v>39.11</v>
      </c>
      <c r="K137" s="2">
        <f t="shared" si="25"/>
        <v>39.11</v>
      </c>
      <c r="L137" s="2">
        <f t="shared" si="26"/>
        <v>0</v>
      </c>
      <c r="P137" s="6">
        <v>4.4800000000000004</v>
      </c>
      <c r="Q137" s="5">
        <v>10928.25</v>
      </c>
      <c r="R137" s="7">
        <v>34.24</v>
      </c>
      <c r="S137" s="5">
        <v>48475.7</v>
      </c>
      <c r="T137" s="8">
        <v>0.39</v>
      </c>
      <c r="U137" s="5">
        <v>143.32499999999999</v>
      </c>
      <c r="AL137" s="5" t="str">
        <f t="shared" si="20"/>
        <v/>
      </c>
      <c r="AN137" s="5" t="str">
        <f t="shared" si="21"/>
        <v/>
      </c>
      <c r="AP137" s="5" t="str">
        <f t="shared" si="22"/>
        <v/>
      </c>
      <c r="AS137" s="5">
        <f t="shared" si="23"/>
        <v>59547.274999999994</v>
      </c>
      <c r="AT137" s="11">
        <f t="shared" si="27"/>
        <v>1.2589174280195765</v>
      </c>
      <c r="AU137" s="5">
        <f t="shared" si="24"/>
        <v>1258.9174280195766</v>
      </c>
    </row>
    <row r="138" spans="1:47" x14ac:dyDescent="0.3">
      <c r="A138" s="1" t="s">
        <v>180</v>
      </c>
      <c r="B138" s="1" t="s">
        <v>154</v>
      </c>
      <c r="C138" s="1" t="s">
        <v>155</v>
      </c>
      <c r="D138" s="1" t="s">
        <v>67</v>
      </c>
      <c r="E138" s="1" t="s">
        <v>89</v>
      </c>
      <c r="F138" s="1">
        <v>20</v>
      </c>
      <c r="G138" s="1">
        <v>102</v>
      </c>
      <c r="H138" s="1">
        <v>34</v>
      </c>
      <c r="I138" s="2">
        <v>160</v>
      </c>
      <c r="J138" s="2">
        <v>40.21</v>
      </c>
      <c r="K138" s="2">
        <f t="shared" si="25"/>
        <v>40</v>
      </c>
      <c r="L138" s="2">
        <f t="shared" si="26"/>
        <v>0</v>
      </c>
      <c r="P138" s="6">
        <v>16.37</v>
      </c>
      <c r="Q138" s="5">
        <v>31303.365000000002</v>
      </c>
      <c r="R138" s="7">
        <v>22.77</v>
      </c>
      <c r="S138" s="5">
        <v>24316.25</v>
      </c>
      <c r="T138" s="8">
        <v>0.86</v>
      </c>
      <c r="U138" s="5">
        <v>316.05</v>
      </c>
      <c r="AL138" s="5" t="str">
        <f t="shared" si="20"/>
        <v/>
      </c>
      <c r="AN138" s="5" t="str">
        <f t="shared" si="21"/>
        <v/>
      </c>
      <c r="AP138" s="5" t="str">
        <f t="shared" si="22"/>
        <v/>
      </c>
      <c r="AS138" s="5">
        <f t="shared" si="23"/>
        <v>55935.665000000008</v>
      </c>
      <c r="AT138" s="11">
        <f t="shared" si="27"/>
        <v>1.1825626532257716</v>
      </c>
      <c r="AU138" s="5">
        <f t="shared" si="24"/>
        <v>1182.5626532257716</v>
      </c>
    </row>
    <row r="139" spans="1:47" x14ac:dyDescent="0.3">
      <c r="A139" s="1" t="s">
        <v>180</v>
      </c>
      <c r="B139" s="1" t="s">
        <v>154</v>
      </c>
      <c r="C139" s="1" t="s">
        <v>155</v>
      </c>
      <c r="D139" s="1" t="s">
        <v>67</v>
      </c>
      <c r="E139" s="1" t="s">
        <v>88</v>
      </c>
      <c r="F139" s="1">
        <v>20</v>
      </c>
      <c r="G139" s="1">
        <v>102</v>
      </c>
      <c r="H139" s="1">
        <v>34</v>
      </c>
      <c r="I139" s="2">
        <v>160</v>
      </c>
      <c r="J139" s="2">
        <v>39.57</v>
      </c>
      <c r="K139" s="2">
        <f t="shared" si="25"/>
        <v>39.57</v>
      </c>
      <c r="L139" s="2">
        <f t="shared" si="26"/>
        <v>0</v>
      </c>
      <c r="R139" s="7">
        <v>17.45</v>
      </c>
      <c r="S139" s="5">
        <v>19497.099999999999</v>
      </c>
      <c r="T139" s="8">
        <v>22.12</v>
      </c>
      <c r="U139" s="5">
        <v>8120.2800000000007</v>
      </c>
      <c r="AL139" s="5" t="str">
        <f t="shared" si="20"/>
        <v/>
      </c>
      <c r="AN139" s="5" t="str">
        <f t="shared" si="21"/>
        <v/>
      </c>
      <c r="AP139" s="5" t="str">
        <f t="shared" si="22"/>
        <v/>
      </c>
      <c r="AS139" s="5">
        <f t="shared" si="23"/>
        <v>27617.379999999997</v>
      </c>
      <c r="AT139" s="11">
        <f t="shared" si="27"/>
        <v>0.58387224265492066</v>
      </c>
      <c r="AU139" s="5">
        <f t="shared" si="24"/>
        <v>583.87224265492068</v>
      </c>
    </row>
    <row r="140" spans="1:47" x14ac:dyDescent="0.3">
      <c r="A140" s="1" t="s">
        <v>180</v>
      </c>
      <c r="B140" s="1" t="s">
        <v>154</v>
      </c>
      <c r="C140" s="1" t="s">
        <v>155</v>
      </c>
      <c r="D140" s="1" t="s">
        <v>67</v>
      </c>
      <c r="E140" s="1" t="s">
        <v>53</v>
      </c>
      <c r="F140" s="1">
        <v>20</v>
      </c>
      <c r="G140" s="1">
        <v>102</v>
      </c>
      <c r="H140" s="1">
        <v>34</v>
      </c>
      <c r="I140" s="2">
        <v>160</v>
      </c>
      <c r="J140" s="2">
        <v>39.89</v>
      </c>
      <c r="K140" s="2">
        <f t="shared" si="25"/>
        <v>39.889999999999993</v>
      </c>
      <c r="L140" s="2">
        <f t="shared" si="26"/>
        <v>0</v>
      </c>
      <c r="N140" s="4">
        <v>1.24</v>
      </c>
      <c r="O140" s="5">
        <v>2985.3</v>
      </c>
      <c r="P140" s="6">
        <v>16.2</v>
      </c>
      <c r="Q140" s="5">
        <v>32784.75</v>
      </c>
      <c r="R140" s="7">
        <v>21.79</v>
      </c>
      <c r="S140" s="5">
        <v>26692.75</v>
      </c>
      <c r="T140" s="8">
        <v>0.66</v>
      </c>
      <c r="U140" s="5">
        <v>242.55</v>
      </c>
      <c r="AL140" s="5" t="str">
        <f t="shared" si="20"/>
        <v/>
      </c>
      <c r="AN140" s="5" t="str">
        <f t="shared" si="21"/>
        <v/>
      </c>
      <c r="AP140" s="5" t="str">
        <f t="shared" si="22"/>
        <v/>
      </c>
      <c r="AS140" s="5">
        <f t="shared" si="23"/>
        <v>62705.350000000006</v>
      </c>
      <c r="AT140" s="11">
        <f t="shared" si="27"/>
        <v>1.3256838024085462</v>
      </c>
      <c r="AU140" s="5">
        <f t="shared" si="24"/>
        <v>1325.6838024085462</v>
      </c>
    </row>
    <row r="141" spans="1:47" x14ac:dyDescent="0.3">
      <c r="A141" s="1" t="s">
        <v>181</v>
      </c>
      <c r="B141" s="1" t="s">
        <v>182</v>
      </c>
      <c r="C141" s="1" t="s">
        <v>183</v>
      </c>
      <c r="D141" s="1" t="s">
        <v>52</v>
      </c>
      <c r="E141" s="1" t="s">
        <v>81</v>
      </c>
      <c r="F141" s="1">
        <v>21</v>
      </c>
      <c r="G141" s="1">
        <v>102</v>
      </c>
      <c r="H141" s="1">
        <v>34</v>
      </c>
      <c r="I141" s="2">
        <v>80</v>
      </c>
      <c r="J141" s="2">
        <v>40.36</v>
      </c>
      <c r="K141" s="2">
        <f t="shared" si="25"/>
        <v>17.52</v>
      </c>
      <c r="L141" s="2">
        <f t="shared" si="26"/>
        <v>0</v>
      </c>
      <c r="R141" s="7">
        <v>5.83</v>
      </c>
      <c r="S141" s="5">
        <v>9998.4500000000007</v>
      </c>
      <c r="T141" s="8">
        <v>11.69</v>
      </c>
      <c r="U141" s="5">
        <v>6014.5050000000001</v>
      </c>
      <c r="AL141" s="5" t="str">
        <f t="shared" si="20"/>
        <v/>
      </c>
      <c r="AN141" s="5" t="str">
        <f t="shared" si="21"/>
        <v/>
      </c>
      <c r="AP141" s="5" t="str">
        <f t="shared" si="22"/>
        <v/>
      </c>
      <c r="AS141" s="5">
        <f t="shared" si="23"/>
        <v>16012.955000000002</v>
      </c>
      <c r="AT141" s="11">
        <f t="shared" si="27"/>
        <v>0.33853754220647747</v>
      </c>
      <c r="AU141" s="5">
        <f t="shared" si="24"/>
        <v>338.53754220647744</v>
      </c>
    </row>
    <row r="142" spans="1:47" x14ac:dyDescent="0.3">
      <c r="A142" s="1" t="s">
        <v>181</v>
      </c>
      <c r="B142" s="1" t="s">
        <v>182</v>
      </c>
      <c r="C142" s="1" t="s">
        <v>183</v>
      </c>
      <c r="D142" s="1" t="s">
        <v>52</v>
      </c>
      <c r="E142" s="1" t="s">
        <v>98</v>
      </c>
      <c r="F142" s="1">
        <v>21</v>
      </c>
      <c r="G142" s="1">
        <v>102</v>
      </c>
      <c r="H142" s="1">
        <v>34</v>
      </c>
      <c r="I142" s="2">
        <v>80</v>
      </c>
      <c r="J142" s="2">
        <v>39.72</v>
      </c>
      <c r="K142" s="2">
        <f t="shared" si="25"/>
        <v>39.730000000000004</v>
      </c>
      <c r="L142" s="2">
        <f t="shared" si="26"/>
        <v>0</v>
      </c>
      <c r="P142" s="6">
        <v>23.54</v>
      </c>
      <c r="Q142" s="5">
        <v>66694.705000000002</v>
      </c>
      <c r="R142" s="7">
        <v>16.13</v>
      </c>
      <c r="S142" s="5">
        <v>27662.95</v>
      </c>
      <c r="T142" s="8">
        <v>0.06</v>
      </c>
      <c r="U142" s="5">
        <v>30.87</v>
      </c>
      <c r="AL142" s="5" t="str">
        <f t="shared" si="20"/>
        <v/>
      </c>
      <c r="AN142" s="5" t="str">
        <f t="shared" si="21"/>
        <v/>
      </c>
      <c r="AP142" s="5" t="str">
        <f t="shared" si="22"/>
        <v/>
      </c>
      <c r="AS142" s="5">
        <f t="shared" si="23"/>
        <v>94388.524999999994</v>
      </c>
      <c r="AT142" s="11">
        <f t="shared" si="27"/>
        <v>1.9955129622230658</v>
      </c>
      <c r="AU142" s="5">
        <f t="shared" si="24"/>
        <v>1995.5129622230659</v>
      </c>
    </row>
    <row r="143" spans="1:47" x14ac:dyDescent="0.3">
      <c r="A143" s="1" t="s">
        <v>181</v>
      </c>
      <c r="B143" s="1" t="s">
        <v>182</v>
      </c>
      <c r="C143" s="1" t="s">
        <v>183</v>
      </c>
      <c r="D143" s="1" t="s">
        <v>52</v>
      </c>
      <c r="E143" s="1" t="s">
        <v>97</v>
      </c>
      <c r="F143" s="1">
        <v>21</v>
      </c>
      <c r="G143" s="1">
        <v>102</v>
      </c>
      <c r="H143" s="1">
        <v>34</v>
      </c>
      <c r="I143" s="2">
        <v>80</v>
      </c>
      <c r="J143" s="2">
        <v>0.02</v>
      </c>
      <c r="K143" s="2">
        <f t="shared" si="25"/>
        <v>0.02</v>
      </c>
      <c r="L143" s="2">
        <f t="shared" si="26"/>
        <v>0</v>
      </c>
      <c r="P143" s="6">
        <v>0.01</v>
      </c>
      <c r="Q143" s="5">
        <v>28.3325</v>
      </c>
      <c r="R143" s="7">
        <v>0.01</v>
      </c>
      <c r="S143" s="5">
        <v>17.149999999999999</v>
      </c>
      <c r="AL143" s="5" t="str">
        <f t="shared" si="20"/>
        <v/>
      </c>
      <c r="AN143" s="5" t="str">
        <f t="shared" si="21"/>
        <v/>
      </c>
      <c r="AP143" s="5" t="str">
        <f t="shared" si="22"/>
        <v/>
      </c>
      <c r="AS143" s="5">
        <f t="shared" si="23"/>
        <v>45.482500000000002</v>
      </c>
      <c r="AT143" s="11">
        <f t="shared" si="27"/>
        <v>9.6156729119679116E-4</v>
      </c>
      <c r="AU143" s="5">
        <f t="shared" si="24"/>
        <v>0.96156729119679107</v>
      </c>
    </row>
    <row r="144" spans="1:47" x14ac:dyDescent="0.3">
      <c r="A144" s="1" t="s">
        <v>184</v>
      </c>
      <c r="B144" s="1" t="s">
        <v>185</v>
      </c>
      <c r="C144" s="1" t="s">
        <v>186</v>
      </c>
      <c r="D144" s="1" t="s">
        <v>187</v>
      </c>
      <c r="E144" s="1" t="s">
        <v>79</v>
      </c>
      <c r="F144" s="1">
        <v>21</v>
      </c>
      <c r="G144" s="1">
        <v>102</v>
      </c>
      <c r="H144" s="1">
        <v>34</v>
      </c>
      <c r="I144" s="2">
        <v>80</v>
      </c>
      <c r="J144" s="2">
        <v>39.549999999999997</v>
      </c>
      <c r="K144" s="2">
        <f t="shared" si="25"/>
        <v>5.96</v>
      </c>
      <c r="L144" s="2">
        <f t="shared" si="26"/>
        <v>0</v>
      </c>
      <c r="P144" s="6">
        <v>1.19</v>
      </c>
      <c r="Q144" s="5">
        <v>3371.5675000000001</v>
      </c>
      <c r="R144" s="7">
        <v>4.5599999999999996</v>
      </c>
      <c r="S144" s="5">
        <v>7820.4</v>
      </c>
      <c r="T144" s="8">
        <v>0.21</v>
      </c>
      <c r="U144" s="5">
        <v>108.045</v>
      </c>
      <c r="AL144" s="5" t="str">
        <f t="shared" si="20"/>
        <v/>
      </c>
      <c r="AN144" s="5" t="str">
        <f t="shared" si="21"/>
        <v/>
      </c>
      <c r="AP144" s="5" t="str">
        <f t="shared" si="22"/>
        <v/>
      </c>
      <c r="AS144" s="5">
        <f t="shared" si="23"/>
        <v>11300.012499999999</v>
      </c>
      <c r="AT144" s="11">
        <f t="shared" si="27"/>
        <v>0.23889897015588143</v>
      </c>
      <c r="AU144" s="5">
        <f t="shared" si="24"/>
        <v>238.89897015588144</v>
      </c>
    </row>
    <row r="145" spans="1:47" x14ac:dyDescent="0.3">
      <c r="A145" s="1" t="s">
        <v>184</v>
      </c>
      <c r="B145" s="1" t="s">
        <v>185</v>
      </c>
      <c r="C145" s="1" t="s">
        <v>186</v>
      </c>
      <c r="D145" s="1" t="s">
        <v>187</v>
      </c>
      <c r="E145" s="1" t="s">
        <v>97</v>
      </c>
      <c r="F145" s="1">
        <v>21</v>
      </c>
      <c r="G145" s="1">
        <v>102</v>
      </c>
      <c r="H145" s="1">
        <v>34</v>
      </c>
      <c r="I145" s="2">
        <v>80</v>
      </c>
      <c r="J145" s="2">
        <v>38.89</v>
      </c>
      <c r="K145" s="2">
        <f t="shared" si="25"/>
        <v>37.669999999999995</v>
      </c>
      <c r="L145" s="2">
        <f t="shared" si="26"/>
        <v>1.23</v>
      </c>
      <c r="N145" s="4">
        <v>0.21</v>
      </c>
      <c r="O145" s="5">
        <v>707.80499999999995</v>
      </c>
      <c r="P145" s="6">
        <v>34.909999999999997</v>
      </c>
      <c r="Q145" s="5">
        <v>98908.757499999992</v>
      </c>
      <c r="R145" s="7">
        <v>2.5499999999999998</v>
      </c>
      <c r="S145" s="5">
        <v>4373.25</v>
      </c>
      <c r="AL145" s="5" t="str">
        <f t="shared" si="20"/>
        <v/>
      </c>
      <c r="AM145" s="3">
        <v>0.37</v>
      </c>
      <c r="AN145" s="5">
        <f t="shared" si="21"/>
        <v>2672.5099999999998</v>
      </c>
      <c r="AP145" s="5" t="str">
        <f t="shared" si="22"/>
        <v/>
      </c>
      <c r="AQ145" s="2">
        <v>0.86</v>
      </c>
      <c r="AS145" s="5">
        <f t="shared" si="23"/>
        <v>103989.81249999999</v>
      </c>
      <c r="AT145" s="11">
        <f t="shared" si="27"/>
        <v>2.1984983744888074</v>
      </c>
      <c r="AU145" s="5">
        <f t="shared" si="24"/>
        <v>2198.4983744888073</v>
      </c>
    </row>
    <row r="146" spans="1:47" x14ac:dyDescent="0.3">
      <c r="A146" s="1" t="s">
        <v>188</v>
      </c>
      <c r="B146" s="1" t="s">
        <v>127</v>
      </c>
      <c r="C146" s="1" t="s">
        <v>128</v>
      </c>
      <c r="D146" s="1" t="s">
        <v>52</v>
      </c>
      <c r="E146" s="1" t="s">
        <v>69</v>
      </c>
      <c r="F146" s="1">
        <v>21</v>
      </c>
      <c r="G146" s="1">
        <v>102</v>
      </c>
      <c r="H146" s="1">
        <v>34</v>
      </c>
      <c r="I146" s="2">
        <v>6.85</v>
      </c>
      <c r="J146" s="2">
        <v>5.73</v>
      </c>
      <c r="K146" s="2">
        <f t="shared" si="25"/>
        <v>4.79</v>
      </c>
      <c r="L146" s="2">
        <f t="shared" si="26"/>
        <v>0</v>
      </c>
      <c r="Z146" s="9">
        <v>2.71</v>
      </c>
      <c r="AA146" s="5">
        <v>318.69600000000003</v>
      </c>
      <c r="AB146" s="10">
        <v>2.08</v>
      </c>
      <c r="AC146" s="5">
        <v>220.1472</v>
      </c>
      <c r="AL146" s="5" t="str">
        <f t="shared" si="20"/>
        <v/>
      </c>
      <c r="AN146" s="5" t="str">
        <f t="shared" si="21"/>
        <v/>
      </c>
      <c r="AP146" s="5" t="str">
        <f t="shared" si="22"/>
        <v/>
      </c>
      <c r="AS146" s="5">
        <f t="shared" si="23"/>
        <v>538.84320000000002</v>
      </c>
      <c r="AT146" s="11">
        <f t="shared" si="27"/>
        <v>1.1391941872232412E-2</v>
      </c>
      <c r="AU146" s="5">
        <f t="shared" si="24"/>
        <v>11.391941872232412</v>
      </c>
    </row>
    <row r="147" spans="1:47" x14ac:dyDescent="0.3">
      <c r="A147" s="1" t="s">
        <v>189</v>
      </c>
      <c r="B147" s="1" t="s">
        <v>190</v>
      </c>
      <c r="C147" s="1" t="s">
        <v>191</v>
      </c>
      <c r="D147" s="1" t="s">
        <v>104</v>
      </c>
      <c r="E147" s="1" t="s">
        <v>69</v>
      </c>
      <c r="F147" s="1">
        <v>21</v>
      </c>
      <c r="G147" s="1">
        <v>102</v>
      </c>
      <c r="H147" s="1">
        <v>34</v>
      </c>
      <c r="I147" s="2">
        <v>73.150000000000006</v>
      </c>
      <c r="J147" s="2">
        <v>31.73</v>
      </c>
      <c r="K147" s="2">
        <f t="shared" si="25"/>
        <v>1.92</v>
      </c>
      <c r="L147" s="2">
        <f t="shared" si="26"/>
        <v>0</v>
      </c>
      <c r="R147" s="7">
        <v>1.39</v>
      </c>
      <c r="S147" s="5">
        <v>1362.2</v>
      </c>
      <c r="T147" s="8">
        <v>0.43</v>
      </c>
      <c r="U147" s="5">
        <v>126.42</v>
      </c>
      <c r="Z147" s="9">
        <v>0.09</v>
      </c>
      <c r="AA147" s="5">
        <v>10.584</v>
      </c>
      <c r="AB147" s="10">
        <v>0.01</v>
      </c>
      <c r="AC147" s="5">
        <v>1.0584</v>
      </c>
      <c r="AL147" s="5" t="str">
        <f t="shared" si="20"/>
        <v/>
      </c>
      <c r="AN147" s="5" t="str">
        <f t="shared" si="21"/>
        <v/>
      </c>
      <c r="AP147" s="5" t="str">
        <f t="shared" si="22"/>
        <v/>
      </c>
      <c r="AS147" s="5">
        <f t="shared" si="23"/>
        <v>1500.2624000000001</v>
      </c>
      <c r="AT147" s="11">
        <f t="shared" si="27"/>
        <v>3.1717765119604169E-2</v>
      </c>
      <c r="AU147" s="5">
        <f t="shared" si="24"/>
        <v>31.717765119604167</v>
      </c>
    </row>
    <row r="148" spans="1:47" x14ac:dyDescent="0.3">
      <c r="A148" s="1" t="s">
        <v>192</v>
      </c>
      <c r="B148" s="1" t="s">
        <v>173</v>
      </c>
      <c r="C148" s="1" t="s">
        <v>174</v>
      </c>
      <c r="D148" s="1" t="s">
        <v>52</v>
      </c>
      <c r="E148" s="1" t="s">
        <v>68</v>
      </c>
      <c r="F148" s="1">
        <v>21</v>
      </c>
      <c r="G148" s="1">
        <v>102</v>
      </c>
      <c r="H148" s="1">
        <v>34</v>
      </c>
      <c r="I148" s="2">
        <v>80</v>
      </c>
      <c r="J148" s="2">
        <v>39.43</v>
      </c>
      <c r="K148" s="2">
        <f t="shared" si="25"/>
        <v>3.16</v>
      </c>
      <c r="L148" s="2">
        <f t="shared" si="26"/>
        <v>0</v>
      </c>
      <c r="P148" s="6">
        <v>0.27</v>
      </c>
      <c r="Q148" s="5">
        <v>764.97750000000008</v>
      </c>
      <c r="R148" s="7">
        <v>2.89</v>
      </c>
      <c r="S148" s="5">
        <v>4956.3500000000004</v>
      </c>
      <c r="AL148" s="5" t="str">
        <f t="shared" si="20"/>
        <v/>
      </c>
      <c r="AN148" s="5" t="str">
        <f t="shared" si="21"/>
        <v/>
      </c>
      <c r="AP148" s="5" t="str">
        <f t="shared" si="22"/>
        <v/>
      </c>
      <c r="AS148" s="5">
        <f t="shared" si="23"/>
        <v>5721.3275000000003</v>
      </c>
      <c r="AT148" s="11">
        <f t="shared" si="27"/>
        <v>0.12095732174407098</v>
      </c>
      <c r="AU148" s="5">
        <f t="shared" si="24"/>
        <v>120.95732174407098</v>
      </c>
    </row>
    <row r="149" spans="1:47" x14ac:dyDescent="0.3">
      <c r="A149" s="1" t="s">
        <v>193</v>
      </c>
      <c r="B149" s="1" t="s">
        <v>182</v>
      </c>
      <c r="C149" s="1" t="s">
        <v>183</v>
      </c>
      <c r="D149" s="1" t="s">
        <v>52</v>
      </c>
      <c r="E149" s="1" t="s">
        <v>112</v>
      </c>
      <c r="F149" s="1">
        <v>21</v>
      </c>
      <c r="G149" s="1">
        <v>102</v>
      </c>
      <c r="H149" s="1">
        <v>34</v>
      </c>
      <c r="I149" s="2">
        <v>149.76</v>
      </c>
      <c r="J149" s="2">
        <v>39.72</v>
      </c>
      <c r="K149" s="2">
        <f t="shared" si="25"/>
        <v>39.720000000000006</v>
      </c>
      <c r="L149" s="2">
        <f t="shared" si="26"/>
        <v>0</v>
      </c>
      <c r="P149" s="6">
        <v>6.71</v>
      </c>
      <c r="Q149" s="5">
        <v>19011.107499999998</v>
      </c>
      <c r="R149" s="7">
        <v>32.090000000000003</v>
      </c>
      <c r="S149" s="5">
        <v>55034.350000000013</v>
      </c>
      <c r="T149" s="8">
        <v>0.92</v>
      </c>
      <c r="U149" s="5">
        <v>473.34</v>
      </c>
      <c r="AL149" s="5" t="str">
        <f t="shared" si="20"/>
        <v/>
      </c>
      <c r="AN149" s="5" t="str">
        <f t="shared" si="21"/>
        <v/>
      </c>
      <c r="AP149" s="5" t="str">
        <f t="shared" si="22"/>
        <v/>
      </c>
      <c r="AS149" s="5">
        <f t="shared" si="23"/>
        <v>74518.797500000015</v>
      </c>
      <c r="AT149" s="11">
        <f t="shared" si="27"/>
        <v>1.5754375475252509</v>
      </c>
      <c r="AU149" s="5">
        <f t="shared" si="24"/>
        <v>1575.4375475252509</v>
      </c>
    </row>
    <row r="150" spans="1:47" x14ac:dyDescent="0.3">
      <c r="A150" s="1" t="s">
        <v>193</v>
      </c>
      <c r="B150" s="1" t="s">
        <v>182</v>
      </c>
      <c r="C150" s="1" t="s">
        <v>183</v>
      </c>
      <c r="D150" s="1" t="s">
        <v>52</v>
      </c>
      <c r="E150" s="1" t="s">
        <v>89</v>
      </c>
      <c r="F150" s="1">
        <v>21</v>
      </c>
      <c r="G150" s="1">
        <v>102</v>
      </c>
      <c r="H150" s="1">
        <v>34</v>
      </c>
      <c r="I150" s="2">
        <v>149.76</v>
      </c>
      <c r="J150" s="2">
        <v>39.47</v>
      </c>
      <c r="K150" s="2">
        <f t="shared" si="25"/>
        <v>1.6400000000000001</v>
      </c>
      <c r="L150" s="2">
        <f t="shared" si="26"/>
        <v>0</v>
      </c>
      <c r="R150" s="7">
        <v>1</v>
      </c>
      <c r="S150" s="5">
        <v>1715</v>
      </c>
      <c r="T150" s="8">
        <v>0.64</v>
      </c>
      <c r="U150" s="5">
        <v>329.28</v>
      </c>
      <c r="AL150" s="5" t="str">
        <f t="shared" si="20"/>
        <v/>
      </c>
      <c r="AN150" s="5" t="str">
        <f t="shared" si="21"/>
        <v/>
      </c>
      <c r="AP150" s="5" t="str">
        <f t="shared" si="22"/>
        <v/>
      </c>
      <c r="AS150" s="5">
        <f t="shared" si="23"/>
        <v>2044.28</v>
      </c>
      <c r="AT150" s="11">
        <f t="shared" si="27"/>
        <v>4.3219101457654611E-2</v>
      </c>
      <c r="AU150" s="5">
        <f t="shared" si="24"/>
        <v>43.21910145765461</v>
      </c>
    </row>
    <row r="151" spans="1:47" x14ac:dyDescent="0.3">
      <c r="A151" s="1" t="s">
        <v>193</v>
      </c>
      <c r="B151" s="1" t="s">
        <v>182</v>
      </c>
      <c r="C151" s="1" t="s">
        <v>183</v>
      </c>
      <c r="D151" s="1" t="s">
        <v>52</v>
      </c>
      <c r="E151" s="1" t="s">
        <v>53</v>
      </c>
      <c r="F151" s="1">
        <v>21</v>
      </c>
      <c r="G151" s="1">
        <v>102</v>
      </c>
      <c r="H151" s="1">
        <v>34</v>
      </c>
      <c r="I151" s="2">
        <v>149.76</v>
      </c>
      <c r="J151" s="2">
        <v>40.340000000000003</v>
      </c>
      <c r="K151" s="2">
        <f t="shared" si="25"/>
        <v>22.61</v>
      </c>
      <c r="L151" s="2">
        <f t="shared" si="26"/>
        <v>0</v>
      </c>
      <c r="R151" s="7">
        <v>22.61</v>
      </c>
      <c r="S151" s="5">
        <v>38776.15</v>
      </c>
      <c r="AL151" s="5" t="str">
        <f t="shared" si="20"/>
        <v/>
      </c>
      <c r="AN151" s="5" t="str">
        <f t="shared" si="21"/>
        <v/>
      </c>
      <c r="AP151" s="5" t="str">
        <f t="shared" si="22"/>
        <v/>
      </c>
      <c r="AS151" s="5">
        <f t="shared" si="23"/>
        <v>38776.15</v>
      </c>
      <c r="AT151" s="11">
        <f t="shared" si="27"/>
        <v>0.81978513754829774</v>
      </c>
      <c r="AU151" s="5">
        <f t="shared" si="24"/>
        <v>819.78513754829771</v>
      </c>
    </row>
    <row r="152" spans="1:47" x14ac:dyDescent="0.3">
      <c r="A152" s="1" t="s">
        <v>193</v>
      </c>
      <c r="B152" s="1" t="s">
        <v>182</v>
      </c>
      <c r="C152" s="1" t="s">
        <v>183</v>
      </c>
      <c r="D152" s="1" t="s">
        <v>52</v>
      </c>
      <c r="E152" s="1" t="s">
        <v>88</v>
      </c>
      <c r="F152" s="1">
        <v>21</v>
      </c>
      <c r="G152" s="1">
        <v>102</v>
      </c>
      <c r="H152" s="1">
        <v>34</v>
      </c>
      <c r="I152" s="2">
        <v>149.76</v>
      </c>
      <c r="J152" s="2">
        <v>29.32</v>
      </c>
      <c r="K152" s="2">
        <f t="shared" si="25"/>
        <v>23.979999999999997</v>
      </c>
      <c r="L152" s="2">
        <f t="shared" si="26"/>
        <v>0</v>
      </c>
      <c r="R152" s="7">
        <v>14.69</v>
      </c>
      <c r="S152" s="5">
        <v>25193.35</v>
      </c>
      <c r="T152" s="8">
        <v>9.07</v>
      </c>
      <c r="U152" s="5">
        <v>4666.5150000000003</v>
      </c>
      <c r="Z152" s="9">
        <v>0.14000000000000001</v>
      </c>
      <c r="AA152" s="5">
        <v>28.812000000000001</v>
      </c>
      <c r="AB152" s="10">
        <v>0.08</v>
      </c>
      <c r="AC152" s="5">
        <v>14.817600000000001</v>
      </c>
      <c r="AL152" s="5" t="str">
        <f t="shared" si="20"/>
        <v/>
      </c>
      <c r="AN152" s="5" t="str">
        <f t="shared" si="21"/>
        <v/>
      </c>
      <c r="AP152" s="5" t="str">
        <f t="shared" si="22"/>
        <v/>
      </c>
      <c r="AS152" s="5">
        <f t="shared" si="23"/>
        <v>29903.494599999998</v>
      </c>
      <c r="AT152" s="11">
        <f t="shared" si="27"/>
        <v>0.63220408508415038</v>
      </c>
      <c r="AU152" s="5">
        <f t="shared" si="24"/>
        <v>632.20408508415039</v>
      </c>
    </row>
    <row r="153" spans="1:47" x14ac:dyDescent="0.3">
      <c r="A153" s="1" t="s">
        <v>194</v>
      </c>
      <c r="B153" s="1" t="s">
        <v>195</v>
      </c>
      <c r="C153" s="1" t="s">
        <v>196</v>
      </c>
      <c r="D153" s="1" t="s">
        <v>52</v>
      </c>
      <c r="E153" s="1" t="s">
        <v>88</v>
      </c>
      <c r="F153" s="1">
        <v>21</v>
      </c>
      <c r="G153" s="1">
        <v>102</v>
      </c>
      <c r="H153" s="1">
        <v>34</v>
      </c>
      <c r="I153" s="2">
        <v>3.24</v>
      </c>
      <c r="J153" s="2">
        <v>2.78</v>
      </c>
      <c r="K153" s="2">
        <f t="shared" si="25"/>
        <v>2.77</v>
      </c>
      <c r="L153" s="2">
        <f t="shared" si="26"/>
        <v>0</v>
      </c>
      <c r="Z153" s="9">
        <v>1.1200000000000001</v>
      </c>
      <c r="AA153" s="5">
        <v>230.49600000000001</v>
      </c>
      <c r="AB153" s="10">
        <v>1.65</v>
      </c>
      <c r="AC153" s="5">
        <v>305.613</v>
      </c>
      <c r="AL153" s="5" t="str">
        <f t="shared" si="20"/>
        <v/>
      </c>
      <c r="AN153" s="5" t="str">
        <f t="shared" si="21"/>
        <v/>
      </c>
      <c r="AP153" s="5" t="str">
        <f t="shared" si="22"/>
        <v/>
      </c>
      <c r="AS153" s="5">
        <f t="shared" si="23"/>
        <v>536.10900000000004</v>
      </c>
      <c r="AT153" s="11">
        <f t="shared" si="27"/>
        <v>1.1334136841999021E-2</v>
      </c>
      <c r="AU153" s="5">
        <f t="shared" si="24"/>
        <v>11.334136841999021</v>
      </c>
    </row>
    <row r="154" spans="1:47" x14ac:dyDescent="0.3">
      <c r="A154" s="1" t="s">
        <v>197</v>
      </c>
      <c r="B154" s="1" t="s">
        <v>195</v>
      </c>
      <c r="C154" s="1" t="s">
        <v>196</v>
      </c>
      <c r="D154" s="1" t="s">
        <v>52</v>
      </c>
      <c r="E154" s="1" t="s">
        <v>88</v>
      </c>
      <c r="F154" s="1">
        <v>21</v>
      </c>
      <c r="G154" s="1">
        <v>102</v>
      </c>
      <c r="H154" s="1">
        <v>34</v>
      </c>
      <c r="I154" s="2">
        <v>7</v>
      </c>
      <c r="J154" s="2">
        <v>6.59</v>
      </c>
      <c r="K154" s="2">
        <f t="shared" si="25"/>
        <v>5.0600000000000005</v>
      </c>
      <c r="L154" s="2">
        <f t="shared" si="26"/>
        <v>0</v>
      </c>
      <c r="Z154" s="9">
        <v>2.11</v>
      </c>
      <c r="AA154" s="5">
        <v>434.238</v>
      </c>
      <c r="AB154" s="10">
        <v>2.95</v>
      </c>
      <c r="AC154" s="5">
        <v>546.399</v>
      </c>
      <c r="AL154" s="5" t="str">
        <f t="shared" si="20"/>
        <v/>
      </c>
      <c r="AN154" s="5" t="str">
        <f t="shared" si="21"/>
        <v/>
      </c>
      <c r="AP154" s="5" t="str">
        <f t="shared" si="22"/>
        <v/>
      </c>
      <c r="AS154" s="5">
        <f t="shared" si="23"/>
        <v>980.63699999999994</v>
      </c>
      <c r="AT154" s="11">
        <f t="shared" si="27"/>
        <v>2.0732115950911834E-2</v>
      </c>
      <c r="AU154" s="5">
        <f t="shared" si="24"/>
        <v>20.732115950911833</v>
      </c>
    </row>
    <row r="155" spans="1:47" x14ac:dyDescent="0.3">
      <c r="A155" s="1" t="s">
        <v>198</v>
      </c>
      <c r="B155" s="1" t="s">
        <v>74</v>
      </c>
      <c r="C155" s="1" t="s">
        <v>75</v>
      </c>
      <c r="D155" s="1" t="s">
        <v>52</v>
      </c>
      <c r="E155" s="1" t="s">
        <v>88</v>
      </c>
      <c r="F155" s="1">
        <v>22</v>
      </c>
      <c r="G155" s="1">
        <v>102</v>
      </c>
      <c r="H155" s="1">
        <v>34</v>
      </c>
      <c r="I155" s="2">
        <v>160</v>
      </c>
      <c r="J155" s="2">
        <v>38.049999999999997</v>
      </c>
      <c r="K155" s="2">
        <f t="shared" si="25"/>
        <v>1.29</v>
      </c>
      <c r="L155" s="2">
        <f t="shared" si="26"/>
        <v>0.41000000000000003</v>
      </c>
      <c r="P155" s="6">
        <v>1.29</v>
      </c>
      <c r="Q155" s="5">
        <v>3654.8924999999999</v>
      </c>
      <c r="AL155" s="5" t="str">
        <f t="shared" si="20"/>
        <v/>
      </c>
      <c r="AM155" s="3">
        <v>0.15</v>
      </c>
      <c r="AN155" s="5">
        <f t="shared" si="21"/>
        <v>1083.45</v>
      </c>
      <c r="AP155" s="5" t="str">
        <f t="shared" si="22"/>
        <v/>
      </c>
      <c r="AQ155" s="2">
        <v>0.26</v>
      </c>
      <c r="AS155" s="5">
        <f t="shared" si="23"/>
        <v>3654.8924999999999</v>
      </c>
      <c r="AT155" s="11">
        <f t="shared" si="27"/>
        <v>7.726983083252828E-2</v>
      </c>
      <c r="AU155" s="5">
        <f t="shared" si="24"/>
        <v>77.269830832528271</v>
      </c>
    </row>
    <row r="156" spans="1:47" x14ac:dyDescent="0.3">
      <c r="A156" s="1" t="s">
        <v>199</v>
      </c>
      <c r="B156" s="1" t="s">
        <v>200</v>
      </c>
      <c r="C156" s="1" t="s">
        <v>201</v>
      </c>
      <c r="D156" s="1" t="s">
        <v>52</v>
      </c>
      <c r="E156" s="1" t="s">
        <v>89</v>
      </c>
      <c r="F156" s="1">
        <v>28</v>
      </c>
      <c r="G156" s="1">
        <v>102</v>
      </c>
      <c r="H156" s="1">
        <v>34</v>
      </c>
      <c r="I156" s="2">
        <v>230.92</v>
      </c>
      <c r="J156" s="2">
        <v>30.63</v>
      </c>
      <c r="K156" s="2">
        <f t="shared" si="25"/>
        <v>5.5200000000000005</v>
      </c>
      <c r="L156" s="2">
        <f t="shared" si="26"/>
        <v>0</v>
      </c>
      <c r="R156" s="7">
        <v>5.03</v>
      </c>
      <c r="S156" s="5">
        <v>4929.4000000000005</v>
      </c>
      <c r="T156" s="8">
        <v>0.23</v>
      </c>
      <c r="U156" s="5">
        <v>67.62</v>
      </c>
      <c r="AB156" s="10">
        <v>0.26</v>
      </c>
      <c r="AC156" s="5">
        <v>27.5184</v>
      </c>
      <c r="AL156" s="5" t="str">
        <f t="shared" si="20"/>
        <v/>
      </c>
      <c r="AN156" s="5" t="str">
        <f t="shared" si="21"/>
        <v/>
      </c>
      <c r="AP156" s="5" t="str">
        <f t="shared" si="22"/>
        <v/>
      </c>
      <c r="AS156" s="5">
        <f t="shared" si="23"/>
        <v>5024.5384000000004</v>
      </c>
      <c r="AT156" s="11">
        <f t="shared" si="27"/>
        <v>0.10622617003907565</v>
      </c>
      <c r="AU156" s="5">
        <f t="shared" si="24"/>
        <v>106.22617003907565</v>
      </c>
    </row>
    <row r="157" spans="1:47" x14ac:dyDescent="0.3">
      <c r="A157" s="1" t="s">
        <v>199</v>
      </c>
      <c r="B157" s="1" t="s">
        <v>200</v>
      </c>
      <c r="C157" s="1" t="s">
        <v>201</v>
      </c>
      <c r="D157" s="1" t="s">
        <v>52</v>
      </c>
      <c r="E157" s="1" t="s">
        <v>88</v>
      </c>
      <c r="F157" s="1">
        <v>28</v>
      </c>
      <c r="G157" s="1">
        <v>102</v>
      </c>
      <c r="H157" s="1">
        <v>34</v>
      </c>
      <c r="I157" s="2">
        <v>230.92</v>
      </c>
      <c r="J157" s="2">
        <v>37.020000000000003</v>
      </c>
      <c r="K157" s="2">
        <f t="shared" si="25"/>
        <v>15.27</v>
      </c>
      <c r="L157" s="2">
        <f t="shared" si="26"/>
        <v>0</v>
      </c>
      <c r="P157" s="6">
        <v>1.05</v>
      </c>
      <c r="Q157" s="5">
        <v>1699.95</v>
      </c>
      <c r="R157" s="7">
        <v>12.61</v>
      </c>
      <c r="S157" s="5">
        <v>12357.8</v>
      </c>
      <c r="T157" s="8">
        <v>1.61</v>
      </c>
      <c r="U157" s="5">
        <v>473.34</v>
      </c>
      <c r="AL157" s="5" t="str">
        <f t="shared" si="20"/>
        <v/>
      </c>
      <c r="AN157" s="5" t="str">
        <f t="shared" si="21"/>
        <v/>
      </c>
      <c r="AP157" s="5" t="str">
        <f t="shared" si="22"/>
        <v/>
      </c>
      <c r="AS157" s="5">
        <f t="shared" si="23"/>
        <v>14531.09</v>
      </c>
      <c r="AT157" s="11">
        <f t="shared" si="27"/>
        <v>0.30720872532153637</v>
      </c>
      <c r="AU157" s="5">
        <f t="shared" si="24"/>
        <v>307.20872532153641</v>
      </c>
    </row>
    <row r="158" spans="1:47" x14ac:dyDescent="0.3">
      <c r="A158" s="1" t="s">
        <v>202</v>
      </c>
      <c r="B158" s="1" t="s">
        <v>203</v>
      </c>
      <c r="C158" s="1" t="s">
        <v>204</v>
      </c>
      <c r="D158" s="1" t="s">
        <v>52</v>
      </c>
      <c r="E158" s="1" t="s">
        <v>89</v>
      </c>
      <c r="F158" s="1">
        <v>28</v>
      </c>
      <c r="G158" s="1">
        <v>102</v>
      </c>
      <c r="H158" s="1">
        <v>34</v>
      </c>
      <c r="I158" s="2">
        <v>9.08</v>
      </c>
      <c r="J158" s="2">
        <v>8.32</v>
      </c>
      <c r="K158" s="2">
        <f t="shared" si="25"/>
        <v>3.38</v>
      </c>
      <c r="L158" s="2">
        <f t="shared" si="26"/>
        <v>0</v>
      </c>
      <c r="R158" s="7">
        <v>0.03</v>
      </c>
      <c r="S158" s="5">
        <v>29.4</v>
      </c>
      <c r="Z158" s="9">
        <v>0.77</v>
      </c>
      <c r="AA158" s="5">
        <v>90.551999999999992</v>
      </c>
      <c r="AB158" s="10">
        <v>2.58</v>
      </c>
      <c r="AC158" s="5">
        <v>273.06720000000001</v>
      </c>
      <c r="AL158" s="5" t="str">
        <f t="shared" si="20"/>
        <v/>
      </c>
      <c r="AN158" s="5" t="str">
        <f t="shared" si="21"/>
        <v/>
      </c>
      <c r="AP158" s="5" t="str">
        <f t="shared" si="22"/>
        <v/>
      </c>
      <c r="AS158" s="5">
        <f t="shared" si="23"/>
        <v>393.01920000000001</v>
      </c>
      <c r="AT158" s="11">
        <f t="shared" si="27"/>
        <v>8.3090069264514892E-3</v>
      </c>
      <c r="AU158" s="5">
        <f t="shared" si="24"/>
        <v>8.3090069264514899</v>
      </c>
    </row>
    <row r="159" spans="1:47" x14ac:dyDescent="0.3">
      <c r="A159" s="1" t="s">
        <v>205</v>
      </c>
      <c r="B159" s="1" t="s">
        <v>206</v>
      </c>
      <c r="C159" s="1" t="s">
        <v>207</v>
      </c>
      <c r="D159" s="1" t="s">
        <v>104</v>
      </c>
      <c r="E159" s="1" t="s">
        <v>80</v>
      </c>
      <c r="F159" s="1">
        <v>29</v>
      </c>
      <c r="G159" s="1">
        <v>102</v>
      </c>
      <c r="H159" s="1">
        <v>34</v>
      </c>
      <c r="I159" s="2">
        <v>160</v>
      </c>
      <c r="J159" s="2">
        <v>0.11</v>
      </c>
      <c r="K159" s="2">
        <f t="shared" si="25"/>
        <v>0.03</v>
      </c>
      <c r="L159" s="2">
        <f t="shared" si="26"/>
        <v>0</v>
      </c>
      <c r="R159" s="7">
        <v>0.03</v>
      </c>
      <c r="S159" s="5">
        <v>29.4</v>
      </c>
      <c r="AL159" s="5" t="str">
        <f t="shared" si="20"/>
        <v/>
      </c>
      <c r="AN159" s="5" t="str">
        <f t="shared" si="21"/>
        <v/>
      </c>
      <c r="AP159" s="5" t="str">
        <f t="shared" si="22"/>
        <v/>
      </c>
      <c r="AS159" s="5">
        <f t="shared" si="23"/>
        <v>29.4</v>
      </c>
      <c r="AT159" s="11">
        <f t="shared" si="27"/>
        <v>6.2155946487518613E-4</v>
      </c>
      <c r="AU159" s="5">
        <f t="shared" si="24"/>
        <v>0.6215594648751861</v>
      </c>
    </row>
    <row r="160" spans="1:47" x14ac:dyDescent="0.3">
      <c r="A160" s="1" t="s">
        <v>205</v>
      </c>
      <c r="B160" s="1" t="s">
        <v>206</v>
      </c>
      <c r="C160" s="1" t="s">
        <v>207</v>
      </c>
      <c r="D160" s="1" t="s">
        <v>104</v>
      </c>
      <c r="E160" s="1" t="s">
        <v>79</v>
      </c>
      <c r="F160" s="1">
        <v>29</v>
      </c>
      <c r="G160" s="1">
        <v>102</v>
      </c>
      <c r="H160" s="1">
        <v>34</v>
      </c>
      <c r="I160" s="2">
        <v>160</v>
      </c>
      <c r="J160" s="2">
        <v>39.71</v>
      </c>
      <c r="K160" s="2">
        <f t="shared" si="25"/>
        <v>32.92</v>
      </c>
      <c r="L160" s="2">
        <f t="shared" si="26"/>
        <v>0</v>
      </c>
      <c r="R160" s="7">
        <v>31.93</v>
      </c>
      <c r="S160" s="5">
        <v>31291.4</v>
      </c>
      <c r="T160" s="8">
        <v>0.99</v>
      </c>
      <c r="U160" s="5">
        <v>291.06</v>
      </c>
      <c r="AL160" s="5" t="str">
        <f t="shared" si="20"/>
        <v/>
      </c>
      <c r="AN160" s="5" t="str">
        <f t="shared" si="21"/>
        <v/>
      </c>
      <c r="AP160" s="5" t="str">
        <f t="shared" si="22"/>
        <v/>
      </c>
      <c r="AS160" s="5">
        <f t="shared" si="23"/>
        <v>31582.460000000003</v>
      </c>
      <c r="AT160" s="11">
        <f t="shared" si="27"/>
        <v>0.66769989581775424</v>
      </c>
      <c r="AU160" s="5">
        <f t="shared" si="24"/>
        <v>667.69989581775428</v>
      </c>
    </row>
    <row r="161" spans="1:47" x14ac:dyDescent="0.3">
      <c r="A161" s="1" t="s">
        <v>205</v>
      </c>
      <c r="B161" s="1" t="s">
        <v>206</v>
      </c>
      <c r="C161" s="1" t="s">
        <v>207</v>
      </c>
      <c r="D161" s="1" t="s">
        <v>104</v>
      </c>
      <c r="E161" s="1" t="s">
        <v>97</v>
      </c>
      <c r="F161" s="1">
        <v>29</v>
      </c>
      <c r="G161" s="1">
        <v>102</v>
      </c>
      <c r="H161" s="1">
        <v>34</v>
      </c>
      <c r="I161" s="2">
        <v>160</v>
      </c>
      <c r="J161" s="2">
        <v>37.46</v>
      </c>
      <c r="K161" s="2">
        <f t="shared" si="25"/>
        <v>37.46</v>
      </c>
      <c r="L161" s="2">
        <f t="shared" si="26"/>
        <v>0</v>
      </c>
      <c r="P161" s="6">
        <v>11.36</v>
      </c>
      <c r="Q161" s="5">
        <v>18391.84</v>
      </c>
      <c r="R161" s="7">
        <v>26.1</v>
      </c>
      <c r="S161" s="5">
        <v>25578</v>
      </c>
      <c r="AL161" s="5" t="str">
        <f t="shared" si="20"/>
        <v/>
      </c>
      <c r="AN161" s="5" t="str">
        <f t="shared" si="21"/>
        <v/>
      </c>
      <c r="AP161" s="5" t="str">
        <f t="shared" si="22"/>
        <v/>
      </c>
      <c r="AS161" s="5">
        <f t="shared" si="23"/>
        <v>43969.84</v>
      </c>
      <c r="AT161" s="11">
        <f t="shared" si="27"/>
        <v>0.92958742248461057</v>
      </c>
      <c r="AU161" s="5">
        <f t="shared" si="24"/>
        <v>929.58742248461056</v>
      </c>
    </row>
    <row r="162" spans="1:47" x14ac:dyDescent="0.3">
      <c r="A162" s="1" t="s">
        <v>205</v>
      </c>
      <c r="B162" s="1" t="s">
        <v>206</v>
      </c>
      <c r="C162" s="1" t="s">
        <v>207</v>
      </c>
      <c r="D162" s="1" t="s">
        <v>104</v>
      </c>
      <c r="E162" s="1" t="s">
        <v>81</v>
      </c>
      <c r="F162" s="1">
        <v>29</v>
      </c>
      <c r="G162" s="1">
        <v>102</v>
      </c>
      <c r="H162" s="1">
        <v>34</v>
      </c>
      <c r="I162" s="2">
        <v>160</v>
      </c>
      <c r="J162" s="2">
        <v>40.39</v>
      </c>
      <c r="K162" s="2">
        <f t="shared" si="25"/>
        <v>2.88</v>
      </c>
      <c r="L162" s="2">
        <f t="shared" si="26"/>
        <v>0</v>
      </c>
      <c r="R162" s="7">
        <v>0.88</v>
      </c>
      <c r="S162" s="5">
        <v>862.4</v>
      </c>
      <c r="T162" s="8">
        <v>2</v>
      </c>
      <c r="U162" s="5">
        <v>588</v>
      </c>
      <c r="AL162" s="5" t="str">
        <f t="shared" si="20"/>
        <v/>
      </c>
      <c r="AN162" s="5" t="str">
        <f t="shared" si="21"/>
        <v/>
      </c>
      <c r="AP162" s="5" t="str">
        <f t="shared" si="22"/>
        <v/>
      </c>
      <c r="AS162" s="5">
        <f t="shared" si="23"/>
        <v>1450.4</v>
      </c>
      <c r="AT162" s="11">
        <f t="shared" si="27"/>
        <v>3.0663600267175854E-2</v>
      </c>
      <c r="AU162" s="5">
        <f t="shared" si="24"/>
        <v>30.663600267175852</v>
      </c>
    </row>
    <row r="163" spans="1:47" x14ac:dyDescent="0.3">
      <c r="A163" s="1" t="s">
        <v>205</v>
      </c>
      <c r="B163" s="1" t="s">
        <v>206</v>
      </c>
      <c r="C163" s="1" t="s">
        <v>207</v>
      </c>
      <c r="D163" s="1" t="s">
        <v>104</v>
      </c>
      <c r="E163" s="1" t="s">
        <v>98</v>
      </c>
      <c r="F163" s="1">
        <v>29</v>
      </c>
      <c r="G163" s="1">
        <v>102</v>
      </c>
      <c r="H163" s="1">
        <v>34</v>
      </c>
      <c r="I163" s="2">
        <v>160</v>
      </c>
      <c r="J163" s="2">
        <v>38.270000000000003</v>
      </c>
      <c r="K163" s="2">
        <f t="shared" si="25"/>
        <v>20.78</v>
      </c>
      <c r="L163" s="2">
        <f t="shared" si="26"/>
        <v>0</v>
      </c>
      <c r="P163" s="6">
        <v>0.54</v>
      </c>
      <c r="Q163" s="5">
        <v>1092.825</v>
      </c>
      <c r="R163" s="7">
        <v>9.6300000000000008</v>
      </c>
      <c r="S163" s="5">
        <v>9479.0500000000011</v>
      </c>
      <c r="T163" s="8">
        <v>10.61</v>
      </c>
      <c r="U163" s="5">
        <v>3119.34</v>
      </c>
      <c r="AL163" s="5" t="str">
        <f t="shared" si="20"/>
        <v/>
      </c>
      <c r="AN163" s="5" t="str">
        <f t="shared" si="21"/>
        <v/>
      </c>
      <c r="AP163" s="5" t="str">
        <f t="shared" si="22"/>
        <v/>
      </c>
      <c r="AS163" s="5">
        <f t="shared" si="23"/>
        <v>13691.215000000002</v>
      </c>
      <c r="AT163" s="11">
        <f t="shared" ref="AT163:AT168" si="28">(AS163/$AS$196)*100</f>
        <v>0.28945252615275929</v>
      </c>
      <c r="AU163" s="5">
        <f t="shared" si="24"/>
        <v>289.45252615275928</v>
      </c>
    </row>
    <row r="164" spans="1:47" x14ac:dyDescent="0.3">
      <c r="A164" s="1" t="s">
        <v>208</v>
      </c>
      <c r="B164" s="1" t="s">
        <v>70</v>
      </c>
      <c r="C164" s="1" t="s">
        <v>71</v>
      </c>
      <c r="D164" s="1" t="s">
        <v>72</v>
      </c>
      <c r="E164" s="1" t="s">
        <v>88</v>
      </c>
      <c r="F164" s="1">
        <v>29</v>
      </c>
      <c r="G164" s="1">
        <v>102</v>
      </c>
      <c r="H164" s="1">
        <v>34</v>
      </c>
      <c r="I164" s="2">
        <v>312.05</v>
      </c>
      <c r="J164" s="2">
        <v>38.51</v>
      </c>
      <c r="K164" s="2">
        <f t="shared" si="25"/>
        <v>22.66</v>
      </c>
      <c r="L164" s="2">
        <f t="shared" si="26"/>
        <v>0</v>
      </c>
      <c r="P164" s="6">
        <v>10.61</v>
      </c>
      <c r="Q164" s="5">
        <v>21471.987499999999</v>
      </c>
      <c r="R164" s="7">
        <v>12.05</v>
      </c>
      <c r="S164" s="5">
        <v>14761.25</v>
      </c>
      <c r="AL164" s="5" t="str">
        <f t="shared" si="20"/>
        <v/>
      </c>
      <c r="AN164" s="5" t="str">
        <f t="shared" si="21"/>
        <v/>
      </c>
      <c r="AP164" s="5" t="str">
        <f t="shared" si="22"/>
        <v/>
      </c>
      <c r="AS164" s="5">
        <f t="shared" si="23"/>
        <v>36233.237500000003</v>
      </c>
      <c r="AT164" s="11">
        <f t="shared" si="28"/>
        <v>0.76602420786379355</v>
      </c>
      <c r="AU164" s="5">
        <f t="shared" si="24"/>
        <v>766.02420786379355</v>
      </c>
    </row>
    <row r="165" spans="1:47" x14ac:dyDescent="0.3">
      <c r="A165" s="1" t="s">
        <v>208</v>
      </c>
      <c r="B165" s="1" t="s">
        <v>70</v>
      </c>
      <c r="C165" s="1" t="s">
        <v>71</v>
      </c>
      <c r="D165" s="1" t="s">
        <v>72</v>
      </c>
      <c r="E165" s="1" t="s">
        <v>112</v>
      </c>
      <c r="F165" s="1">
        <v>29</v>
      </c>
      <c r="G165" s="1">
        <v>102</v>
      </c>
      <c r="H165" s="1">
        <v>34</v>
      </c>
      <c r="I165" s="2">
        <v>312.05</v>
      </c>
      <c r="J165" s="2">
        <v>31.91</v>
      </c>
      <c r="K165" s="2">
        <f t="shared" si="25"/>
        <v>0.57999999999999996</v>
      </c>
      <c r="L165" s="2">
        <f t="shared" si="26"/>
        <v>0</v>
      </c>
      <c r="P165" s="6">
        <v>0.56999999999999995</v>
      </c>
      <c r="Q165" s="5">
        <v>1153.5374999999999</v>
      </c>
      <c r="R165" s="7">
        <v>0.01</v>
      </c>
      <c r="S165" s="5">
        <v>12.25</v>
      </c>
      <c r="AL165" s="5" t="str">
        <f t="shared" si="20"/>
        <v/>
      </c>
      <c r="AN165" s="5" t="str">
        <f t="shared" si="21"/>
        <v/>
      </c>
      <c r="AP165" s="5" t="str">
        <f t="shared" si="22"/>
        <v/>
      </c>
      <c r="AS165" s="5">
        <f t="shared" si="23"/>
        <v>1165.7874999999999</v>
      </c>
      <c r="AT165" s="11">
        <f t="shared" si="28"/>
        <v>2.4646471246876904E-2</v>
      </c>
      <c r="AU165" s="5">
        <f t="shared" si="24"/>
        <v>24.646471246876903</v>
      </c>
    </row>
    <row r="166" spans="1:47" x14ac:dyDescent="0.3">
      <c r="A166" s="1" t="s">
        <v>209</v>
      </c>
      <c r="B166" s="1" t="s">
        <v>210</v>
      </c>
      <c r="C166" s="1" t="s">
        <v>211</v>
      </c>
      <c r="D166" s="1" t="s">
        <v>52</v>
      </c>
      <c r="E166" s="1" t="s">
        <v>112</v>
      </c>
      <c r="F166" s="1">
        <v>29</v>
      </c>
      <c r="G166" s="1">
        <v>102</v>
      </c>
      <c r="H166" s="1">
        <v>34</v>
      </c>
      <c r="I166" s="2">
        <v>7.95</v>
      </c>
      <c r="J166" s="2">
        <v>6.4</v>
      </c>
      <c r="K166" s="2">
        <f t="shared" si="25"/>
        <v>1.4300000000000002</v>
      </c>
      <c r="L166" s="2">
        <f t="shared" si="26"/>
        <v>0</v>
      </c>
      <c r="P166" s="6">
        <v>0.27</v>
      </c>
      <c r="Q166" s="5">
        <v>546.41250000000002</v>
      </c>
      <c r="Z166" s="9">
        <v>0.56000000000000005</v>
      </c>
      <c r="AA166" s="5">
        <v>82.320000000000007</v>
      </c>
      <c r="AB166" s="10">
        <v>0.6</v>
      </c>
      <c r="AC166" s="5">
        <v>79.38000000000001</v>
      </c>
      <c r="AL166" s="5" t="str">
        <f t="shared" ref="AL166:AL167" si="29">IF(AK166&gt;0,AK166*$AL$1,"")</f>
        <v/>
      </c>
      <c r="AN166" s="5" t="str">
        <f t="shared" ref="AN166:AN167" si="30">IF(AM166&gt;0,AM166*$AN$1,"")</f>
        <v/>
      </c>
      <c r="AP166" s="5" t="str">
        <f t="shared" ref="AP166:AP167" si="31">IF(AO166&gt;0,AO166*$AP$1,"")</f>
        <v/>
      </c>
      <c r="AS166" s="5">
        <f t="shared" ref="AS166:AS167" si="32">SUM(O166,Q166,S166,U166,W166,Y166,AA166,AC166,AF166,AH166,AJ166)</f>
        <v>708.11250000000007</v>
      </c>
      <c r="AT166" s="11">
        <f t="shared" si="28"/>
        <v>1.4970545121477222E-2</v>
      </c>
      <c r="AU166" s="5">
        <f t="shared" ref="AU166:AU167" si="33">(AT166/100)*$AU$1</f>
        <v>14.970545121477222</v>
      </c>
    </row>
    <row r="167" spans="1:47" x14ac:dyDescent="0.3">
      <c r="A167" s="1" t="s">
        <v>212</v>
      </c>
      <c r="B167" s="1" t="s">
        <v>213</v>
      </c>
      <c r="C167" s="1" t="s">
        <v>214</v>
      </c>
      <c r="D167" s="1" t="s">
        <v>52</v>
      </c>
      <c r="E167" s="1" t="s">
        <v>97</v>
      </c>
      <c r="F167" s="1">
        <v>30</v>
      </c>
      <c r="G167" s="1">
        <v>102</v>
      </c>
      <c r="H167" s="1">
        <v>34</v>
      </c>
      <c r="I167" s="2">
        <v>40</v>
      </c>
      <c r="J167" s="2">
        <v>37.47</v>
      </c>
      <c r="K167" s="2">
        <f t="shared" si="25"/>
        <v>13.98</v>
      </c>
      <c r="L167" s="2">
        <f t="shared" si="26"/>
        <v>0</v>
      </c>
      <c r="P167" s="6">
        <v>0.48</v>
      </c>
      <c r="Q167" s="5">
        <v>971.4</v>
      </c>
      <c r="R167" s="7">
        <v>13.5</v>
      </c>
      <c r="S167" s="5">
        <v>16537.5</v>
      </c>
      <c r="AL167" s="5" t="str">
        <f t="shared" si="29"/>
        <v/>
      </c>
      <c r="AN167" s="5" t="str">
        <f t="shared" si="30"/>
        <v/>
      </c>
      <c r="AP167" s="5" t="str">
        <f t="shared" si="31"/>
        <v/>
      </c>
      <c r="AS167" s="5">
        <f t="shared" si="32"/>
        <v>17508.900000000001</v>
      </c>
      <c r="AT167" s="11">
        <f t="shared" si="28"/>
        <v>0.37016403110724994</v>
      </c>
      <c r="AU167" s="5">
        <f t="shared" si="33"/>
        <v>370.16403110724991</v>
      </c>
    </row>
    <row r="168" spans="1:47" x14ac:dyDescent="0.3">
      <c r="A168" s="1" t="s">
        <v>223</v>
      </c>
      <c r="B168" s="1" t="s">
        <v>224</v>
      </c>
      <c r="C168" s="1" t="s">
        <v>237</v>
      </c>
      <c r="D168" s="1" t="s">
        <v>52</v>
      </c>
      <c r="J168" s="2">
        <v>337.23</v>
      </c>
      <c r="K168" s="2">
        <f t="shared" si="25"/>
        <v>137.73000000000002</v>
      </c>
      <c r="L168" s="2">
        <f t="shared" si="26"/>
        <v>0</v>
      </c>
      <c r="N168" s="4">
        <v>1.86</v>
      </c>
      <c r="O168" s="5">
        <v>4477.95</v>
      </c>
      <c r="P168" s="6">
        <v>6.28</v>
      </c>
      <c r="Q168" s="5">
        <v>12709.15</v>
      </c>
      <c r="R168" s="7">
        <v>3.97</v>
      </c>
      <c r="S168" s="5">
        <v>4863.25</v>
      </c>
      <c r="V168" s="2">
        <v>125.62</v>
      </c>
      <c r="W168" s="5">
        <v>36404.839999999997</v>
      </c>
      <c r="AS168" s="5">
        <f t="shared" ref="AS168:AS183" si="34">SUM(O168,Q168,S168,U168,W168,Y168,AA168,AC168,AF168,AH168,AJ168)</f>
        <v>58455.189999999995</v>
      </c>
      <c r="AT168" s="11">
        <f t="shared" si="28"/>
        <v>1.2358291365842629</v>
      </c>
      <c r="AU168" s="5">
        <f t="shared" ref="AU168:AU183" si="35">(AT168/100)*$AU$1</f>
        <v>1235.8291365842629</v>
      </c>
    </row>
    <row r="169" spans="1:47" s="52" customFormat="1" x14ac:dyDescent="0.3">
      <c r="A169" s="29"/>
      <c r="B169" s="29" t="s">
        <v>230</v>
      </c>
      <c r="C169" s="29"/>
      <c r="D169" s="29"/>
      <c r="E169" s="29"/>
      <c r="F169" s="29"/>
      <c r="G169" s="29"/>
      <c r="H169" s="29"/>
      <c r="I169" s="42"/>
      <c r="J169" s="42"/>
      <c r="K169" s="2">
        <f t="shared" si="25"/>
        <v>0</v>
      </c>
      <c r="L169" s="2">
        <f t="shared" si="26"/>
        <v>0</v>
      </c>
      <c r="M169" s="43"/>
      <c r="N169" s="44"/>
      <c r="O169" s="45"/>
      <c r="P169" s="46"/>
      <c r="Q169" s="45"/>
      <c r="R169" s="47"/>
      <c r="S169" s="45"/>
      <c r="T169" s="48"/>
      <c r="U169" s="45"/>
      <c r="V169" s="42"/>
      <c r="W169" s="45"/>
      <c r="X169" s="42"/>
      <c r="Y169" s="45"/>
      <c r="Z169" s="49"/>
      <c r="AA169" s="45"/>
      <c r="AB169" s="50"/>
      <c r="AC169" s="45"/>
      <c r="AD169" s="42"/>
      <c r="AE169" s="42"/>
      <c r="AF169" s="45"/>
      <c r="AG169" s="49"/>
      <c r="AH169" s="45"/>
      <c r="AI169" s="42"/>
      <c r="AJ169" s="45"/>
      <c r="AK169" s="43"/>
      <c r="AL169" s="45"/>
      <c r="AM169" s="43"/>
      <c r="AN169" s="45"/>
      <c r="AO169" s="42"/>
      <c r="AP169" s="45"/>
      <c r="AQ169" s="42"/>
      <c r="AR169" s="42"/>
      <c r="AS169" s="45"/>
      <c r="AT169" s="51"/>
      <c r="AU169" s="45"/>
    </row>
    <row r="170" spans="1:47" x14ac:dyDescent="0.3">
      <c r="A170" s="1" t="s">
        <v>230</v>
      </c>
      <c r="B170" s="1" t="s">
        <v>231</v>
      </c>
      <c r="C170" s="1" t="s">
        <v>232</v>
      </c>
      <c r="D170" s="1" t="s">
        <v>233</v>
      </c>
      <c r="E170" s="1" t="s">
        <v>69</v>
      </c>
      <c r="F170" s="1">
        <v>15</v>
      </c>
      <c r="G170" s="1">
        <v>102</v>
      </c>
      <c r="H170" s="1">
        <v>34</v>
      </c>
      <c r="J170" s="2">
        <v>2.73</v>
      </c>
      <c r="K170" s="2">
        <f t="shared" si="25"/>
        <v>0.6100000000000001</v>
      </c>
      <c r="L170" s="2">
        <f t="shared" si="26"/>
        <v>0</v>
      </c>
      <c r="P170" s="6">
        <v>0.33</v>
      </c>
      <c r="Q170" s="5">
        <v>934.97250000000008</v>
      </c>
      <c r="R170" s="7">
        <v>0.28000000000000003</v>
      </c>
      <c r="S170" s="5">
        <v>480.2</v>
      </c>
      <c r="AL170" s="5" t="str">
        <f t="shared" ref="AL170:AL183" si="36">IF(AK170&gt;0,AK170*$AL$1,"")</f>
        <v/>
      </c>
      <c r="AN170" s="5" t="str">
        <f t="shared" ref="AN170:AN183" si="37">IF(AM170&gt;0,AM170*$AN$1,"")</f>
        <v/>
      </c>
      <c r="AP170" s="5" t="str">
        <f t="shared" ref="AP170:AP183" si="38">IF(AO170&gt;0,AO170*$AP$1,"")</f>
        <v/>
      </c>
      <c r="AS170" s="5">
        <f t="shared" si="34"/>
        <v>1415.1725000000001</v>
      </c>
      <c r="AT170" s="11">
        <f t="shared" ref="AT170:AT176" si="39">(AS170/$AS$196)*100</f>
        <v>2.9918838836941478E-2</v>
      </c>
      <c r="AU170" s="5">
        <f t="shared" si="35"/>
        <v>29.918838836941479</v>
      </c>
    </row>
    <row r="171" spans="1:47" x14ac:dyDescent="0.3">
      <c r="A171" s="1" t="s">
        <v>230</v>
      </c>
      <c r="B171" s="1" t="s">
        <v>231</v>
      </c>
      <c r="C171" s="1" t="s">
        <v>232</v>
      </c>
      <c r="D171" s="1" t="s">
        <v>233</v>
      </c>
      <c r="E171" s="1" t="s">
        <v>58</v>
      </c>
      <c r="F171" s="1">
        <v>16</v>
      </c>
      <c r="G171" s="1">
        <v>102</v>
      </c>
      <c r="H171" s="1">
        <v>34</v>
      </c>
      <c r="J171" s="2">
        <v>3.06</v>
      </c>
      <c r="K171" s="2">
        <f t="shared" si="25"/>
        <v>3.05</v>
      </c>
      <c r="L171" s="2">
        <f t="shared" si="26"/>
        <v>0</v>
      </c>
      <c r="P171" s="6">
        <v>2.5499999999999998</v>
      </c>
      <c r="Q171" s="5">
        <v>5290.0825000000004</v>
      </c>
      <c r="R171" s="7">
        <v>0.5</v>
      </c>
      <c r="S171" s="5">
        <v>651.70000000000005</v>
      </c>
      <c r="AL171" s="5" t="str">
        <f t="shared" si="36"/>
        <v/>
      </c>
      <c r="AN171" s="5" t="str">
        <f t="shared" si="37"/>
        <v/>
      </c>
      <c r="AP171" s="5" t="str">
        <f t="shared" si="38"/>
        <v/>
      </c>
      <c r="AS171" s="5">
        <f t="shared" si="34"/>
        <v>5941.7825000000003</v>
      </c>
      <c r="AT171" s="11">
        <f t="shared" si="39"/>
        <v>0.125618066364107</v>
      </c>
      <c r="AU171" s="5">
        <f t="shared" si="35"/>
        <v>125.61806636410701</v>
      </c>
    </row>
    <row r="172" spans="1:47" x14ac:dyDescent="0.3">
      <c r="A172" s="1" t="s">
        <v>230</v>
      </c>
      <c r="B172" s="1" t="s">
        <v>231</v>
      </c>
      <c r="C172" s="1" t="s">
        <v>232</v>
      </c>
      <c r="D172" s="1" t="s">
        <v>233</v>
      </c>
      <c r="E172" s="1" t="s">
        <v>57</v>
      </c>
      <c r="F172" s="1">
        <v>16</v>
      </c>
      <c r="G172" s="1">
        <v>102</v>
      </c>
      <c r="H172" s="1">
        <v>34</v>
      </c>
      <c r="J172" s="2">
        <v>9.17</v>
      </c>
      <c r="K172" s="2">
        <f t="shared" si="25"/>
        <v>9.02</v>
      </c>
      <c r="L172" s="2">
        <f t="shared" si="26"/>
        <v>0.15000000000000002</v>
      </c>
      <c r="N172" s="4">
        <v>2.0699999999999998</v>
      </c>
      <c r="O172" s="5">
        <v>4983.5249999999996</v>
      </c>
      <c r="P172" s="6">
        <v>6.95</v>
      </c>
      <c r="Q172" s="5">
        <v>16874.0275</v>
      </c>
      <c r="AL172" s="5" t="str">
        <f t="shared" si="36"/>
        <v/>
      </c>
      <c r="AM172" s="3">
        <v>7.0000000000000007E-2</v>
      </c>
      <c r="AN172" s="5">
        <f t="shared" si="37"/>
        <v>505.61000000000007</v>
      </c>
      <c r="AP172" s="5" t="str">
        <f t="shared" si="38"/>
        <v/>
      </c>
      <c r="AQ172" s="2">
        <v>0.08</v>
      </c>
      <c r="AS172" s="5">
        <f t="shared" si="34"/>
        <v>21857.552499999998</v>
      </c>
      <c r="AT172" s="11">
        <f t="shared" si="39"/>
        <v>0.46210097399256073</v>
      </c>
      <c r="AU172" s="5">
        <f t="shared" si="35"/>
        <v>462.10097399256074</v>
      </c>
    </row>
    <row r="173" spans="1:47" x14ac:dyDescent="0.3">
      <c r="A173" s="1" t="s">
        <v>230</v>
      </c>
      <c r="B173" s="1" t="s">
        <v>231</v>
      </c>
      <c r="C173" s="1" t="s">
        <v>232</v>
      </c>
      <c r="D173" s="1" t="s">
        <v>233</v>
      </c>
      <c r="E173" s="1" t="s">
        <v>69</v>
      </c>
      <c r="F173" s="1">
        <v>16</v>
      </c>
      <c r="G173" s="1">
        <v>102</v>
      </c>
      <c r="H173" s="1">
        <v>34</v>
      </c>
      <c r="J173" s="2">
        <v>5.74</v>
      </c>
      <c r="K173" s="2">
        <f t="shared" si="25"/>
        <v>5.74</v>
      </c>
      <c r="L173" s="2">
        <f t="shared" si="26"/>
        <v>0</v>
      </c>
      <c r="P173" s="6">
        <v>2.35</v>
      </c>
      <c r="Q173" s="5">
        <v>4755.8125</v>
      </c>
      <c r="R173" s="7">
        <v>3.39</v>
      </c>
      <c r="S173" s="5">
        <v>4152.75</v>
      </c>
      <c r="AL173" s="5" t="str">
        <f t="shared" si="36"/>
        <v/>
      </c>
      <c r="AN173" s="5" t="str">
        <f t="shared" si="37"/>
        <v/>
      </c>
      <c r="AP173" s="5" t="str">
        <f t="shared" si="38"/>
        <v/>
      </c>
      <c r="AS173" s="5">
        <f t="shared" si="34"/>
        <v>8908.5625</v>
      </c>
      <c r="AT173" s="11">
        <f t="shared" si="39"/>
        <v>0.18834018164310037</v>
      </c>
      <c r="AU173" s="5">
        <f t="shared" si="35"/>
        <v>188.34018164310038</v>
      </c>
    </row>
    <row r="174" spans="1:47" x14ac:dyDescent="0.3">
      <c r="A174" s="1" t="s">
        <v>230</v>
      </c>
      <c r="B174" s="1" t="s">
        <v>231</v>
      </c>
      <c r="C174" s="1" t="s">
        <v>232</v>
      </c>
      <c r="D174" s="1" t="s">
        <v>233</v>
      </c>
      <c r="E174" s="1" t="s">
        <v>63</v>
      </c>
      <c r="F174" s="1">
        <v>16</v>
      </c>
      <c r="G174" s="1">
        <v>102</v>
      </c>
      <c r="H174" s="1">
        <v>34</v>
      </c>
      <c r="J174" s="2">
        <v>8.91</v>
      </c>
      <c r="K174" s="2">
        <f t="shared" si="25"/>
        <v>8.07</v>
      </c>
      <c r="L174" s="2">
        <f t="shared" si="26"/>
        <v>0</v>
      </c>
      <c r="N174" s="4">
        <v>0.41</v>
      </c>
      <c r="O174" s="5">
        <v>987.07499999999993</v>
      </c>
      <c r="P174" s="6">
        <v>2.14</v>
      </c>
      <c r="Q174" s="5">
        <v>4330.8249999999998</v>
      </c>
      <c r="R174" s="7">
        <v>5.52</v>
      </c>
      <c r="S174" s="5">
        <v>7051.1</v>
      </c>
      <c r="AL174" s="5" t="str">
        <f t="shared" si="36"/>
        <v/>
      </c>
      <c r="AN174" s="5" t="str">
        <f t="shared" si="37"/>
        <v/>
      </c>
      <c r="AP174" s="5" t="str">
        <f t="shared" si="38"/>
        <v/>
      </c>
      <c r="AS174" s="5">
        <f t="shared" si="34"/>
        <v>12369</v>
      </c>
      <c r="AT174" s="11">
        <f t="shared" si="39"/>
        <v>0.26149894629391762</v>
      </c>
      <c r="AU174" s="5">
        <f t="shared" si="35"/>
        <v>261.49894629391764</v>
      </c>
    </row>
    <row r="175" spans="1:47" x14ac:dyDescent="0.3">
      <c r="A175" s="1" t="s">
        <v>230</v>
      </c>
      <c r="B175" s="1" t="s">
        <v>231</v>
      </c>
      <c r="C175" s="1" t="s">
        <v>232</v>
      </c>
      <c r="D175" s="1" t="s">
        <v>233</v>
      </c>
      <c r="E175" s="1" t="s">
        <v>57</v>
      </c>
      <c r="F175" s="1">
        <v>17</v>
      </c>
      <c r="G175" s="1">
        <v>102</v>
      </c>
      <c r="H175" s="1">
        <v>34</v>
      </c>
      <c r="J175" s="2">
        <v>6.1</v>
      </c>
      <c r="K175" s="2">
        <f t="shared" si="25"/>
        <v>6.11</v>
      </c>
      <c r="L175" s="2">
        <f t="shared" si="26"/>
        <v>0</v>
      </c>
      <c r="N175" s="4">
        <v>0.62</v>
      </c>
      <c r="O175" s="5">
        <v>1492.65</v>
      </c>
      <c r="P175" s="6">
        <v>4.28</v>
      </c>
      <c r="Q175" s="5">
        <v>8661.6500000000015</v>
      </c>
      <c r="R175" s="7">
        <v>1.21</v>
      </c>
      <c r="S175" s="5">
        <v>1482.25</v>
      </c>
      <c r="AL175" s="5" t="str">
        <f t="shared" si="36"/>
        <v/>
      </c>
      <c r="AN175" s="5" t="str">
        <f t="shared" si="37"/>
        <v/>
      </c>
      <c r="AP175" s="5" t="str">
        <f t="shared" si="38"/>
        <v/>
      </c>
      <c r="AS175" s="5">
        <f t="shared" si="34"/>
        <v>11636.550000000001</v>
      </c>
      <c r="AT175" s="11">
        <f t="shared" si="39"/>
        <v>0.24601387044195064</v>
      </c>
      <c r="AU175" s="5">
        <f t="shared" si="35"/>
        <v>246.01387044195064</v>
      </c>
    </row>
    <row r="176" spans="1:47" x14ac:dyDescent="0.3">
      <c r="A176" s="1" t="s">
        <v>230</v>
      </c>
      <c r="B176" s="1" t="s">
        <v>231</v>
      </c>
      <c r="C176" s="1" t="s">
        <v>232</v>
      </c>
      <c r="D176" s="1" t="s">
        <v>233</v>
      </c>
      <c r="E176" s="1" t="s">
        <v>58</v>
      </c>
      <c r="F176" s="1">
        <v>17</v>
      </c>
      <c r="G176" s="1">
        <v>102</v>
      </c>
      <c r="H176" s="1">
        <v>34</v>
      </c>
      <c r="J176" s="2">
        <v>3.06</v>
      </c>
      <c r="K176" s="2">
        <f t="shared" si="25"/>
        <v>3.06</v>
      </c>
      <c r="L176" s="2">
        <f t="shared" si="26"/>
        <v>0</v>
      </c>
      <c r="R176" s="7">
        <v>3.06</v>
      </c>
      <c r="S176" s="5">
        <v>3748.5</v>
      </c>
      <c r="AL176" s="5" t="str">
        <f t="shared" si="36"/>
        <v/>
      </c>
      <c r="AN176" s="5" t="str">
        <f t="shared" si="37"/>
        <v/>
      </c>
      <c r="AP176" s="5" t="str">
        <f t="shared" si="38"/>
        <v/>
      </c>
      <c r="AS176" s="5">
        <f t="shared" si="34"/>
        <v>3748.5</v>
      </c>
      <c r="AT176" s="11">
        <f t="shared" si="39"/>
        <v>7.9248831771586231E-2</v>
      </c>
      <c r="AU176" s="5">
        <f t="shared" si="35"/>
        <v>79.248831771586239</v>
      </c>
    </row>
    <row r="177" spans="1:47" x14ac:dyDescent="0.3">
      <c r="A177" s="1" t="s">
        <v>230</v>
      </c>
      <c r="B177" s="1" t="s">
        <v>231</v>
      </c>
      <c r="C177" s="1" t="s">
        <v>232</v>
      </c>
      <c r="D177" s="1" t="s">
        <v>233</v>
      </c>
      <c r="E177" s="1" t="s">
        <v>63</v>
      </c>
      <c r="F177" s="1">
        <v>17</v>
      </c>
      <c r="G177" s="1">
        <v>102</v>
      </c>
      <c r="H177" s="1">
        <v>34</v>
      </c>
      <c r="J177" s="2">
        <v>5.98</v>
      </c>
      <c r="K177" s="2">
        <f t="shared" si="25"/>
        <v>5.9799999999999995</v>
      </c>
      <c r="L177" s="2">
        <f t="shared" si="26"/>
        <v>0</v>
      </c>
      <c r="N177" s="4">
        <v>5.51</v>
      </c>
      <c r="O177" s="5">
        <v>13265.325000000001</v>
      </c>
      <c r="P177" s="6">
        <v>0.47</v>
      </c>
      <c r="Q177" s="5">
        <v>951.16250000000002</v>
      </c>
      <c r="AL177" s="5" t="str">
        <f t="shared" si="36"/>
        <v/>
      </c>
      <c r="AN177" s="5" t="str">
        <f t="shared" si="37"/>
        <v/>
      </c>
      <c r="AP177" s="5" t="str">
        <f t="shared" si="38"/>
        <v/>
      </c>
      <c r="AS177" s="5">
        <f t="shared" si="34"/>
        <v>14216.487500000001</v>
      </c>
      <c r="AT177" s="11">
        <f t="shared" ref="AT177:AT195" si="40">(AS177/$AS$196)*100</f>
        <v>0.30055756336410794</v>
      </c>
      <c r="AU177" s="5">
        <f t="shared" si="35"/>
        <v>300.55756336410792</v>
      </c>
    </row>
    <row r="178" spans="1:47" x14ac:dyDescent="0.3">
      <c r="A178" s="1" t="s">
        <v>230</v>
      </c>
      <c r="B178" s="1" t="s">
        <v>231</v>
      </c>
      <c r="C178" s="1" t="s">
        <v>232</v>
      </c>
      <c r="D178" s="1" t="s">
        <v>233</v>
      </c>
      <c r="E178" s="1" t="s">
        <v>69</v>
      </c>
      <c r="F178" s="1">
        <v>17</v>
      </c>
      <c r="G178" s="1">
        <v>102</v>
      </c>
      <c r="H178" s="1">
        <v>34</v>
      </c>
      <c r="J178" s="2">
        <v>3.02</v>
      </c>
      <c r="K178" s="2">
        <f t="shared" si="25"/>
        <v>3.02</v>
      </c>
      <c r="L178" s="2">
        <f t="shared" si="26"/>
        <v>0</v>
      </c>
      <c r="R178" s="7">
        <v>1.17</v>
      </c>
      <c r="S178" s="5">
        <v>1433.25</v>
      </c>
      <c r="T178" s="8">
        <v>1.85</v>
      </c>
      <c r="U178" s="5">
        <v>679.875</v>
      </c>
      <c r="AL178" s="5" t="str">
        <f t="shared" si="36"/>
        <v/>
      </c>
      <c r="AN178" s="5" t="str">
        <f t="shared" si="37"/>
        <v/>
      </c>
      <c r="AP178" s="5" t="str">
        <f t="shared" si="38"/>
        <v/>
      </c>
      <c r="AS178" s="5">
        <f t="shared" si="34"/>
        <v>2113.125</v>
      </c>
      <c r="AT178" s="11">
        <f t="shared" si="40"/>
        <v>4.4674586537904008E-2</v>
      </c>
      <c r="AU178" s="5">
        <f t="shared" si="35"/>
        <v>44.674586537904013</v>
      </c>
    </row>
    <row r="179" spans="1:47" x14ac:dyDescent="0.3">
      <c r="A179" s="1" t="s">
        <v>230</v>
      </c>
      <c r="B179" s="1" t="s">
        <v>231</v>
      </c>
      <c r="C179" s="1" t="s">
        <v>232</v>
      </c>
      <c r="D179" s="1" t="s">
        <v>233</v>
      </c>
      <c r="E179" s="1" t="s">
        <v>63</v>
      </c>
      <c r="F179" s="1">
        <v>18</v>
      </c>
      <c r="G179" s="1">
        <v>102</v>
      </c>
      <c r="H179" s="1">
        <v>34</v>
      </c>
      <c r="J179" s="2">
        <v>2.81</v>
      </c>
      <c r="K179" s="2">
        <f t="shared" si="25"/>
        <v>2.8</v>
      </c>
      <c r="L179" s="2">
        <f t="shared" si="26"/>
        <v>0</v>
      </c>
      <c r="P179" s="6">
        <v>0.04</v>
      </c>
      <c r="Q179" s="5">
        <v>64.760000000000005</v>
      </c>
      <c r="R179" s="7">
        <v>1.61</v>
      </c>
      <c r="S179" s="5">
        <v>1930.6</v>
      </c>
      <c r="T179" s="8">
        <v>0.35</v>
      </c>
      <c r="U179" s="5">
        <v>128.625</v>
      </c>
      <c r="Z179" s="9">
        <v>0.4</v>
      </c>
      <c r="AA179" s="5">
        <v>52.037999999999997</v>
      </c>
      <c r="AB179" s="10">
        <v>0.4</v>
      </c>
      <c r="AC179" s="5">
        <v>48.951000000000001</v>
      </c>
      <c r="AL179" s="5" t="str">
        <f t="shared" si="36"/>
        <v/>
      </c>
      <c r="AN179" s="5" t="str">
        <f t="shared" si="37"/>
        <v/>
      </c>
      <c r="AP179" s="5" t="str">
        <f t="shared" si="38"/>
        <v/>
      </c>
      <c r="AS179" s="5">
        <f t="shared" si="34"/>
        <v>2224.9739999999997</v>
      </c>
      <c r="AT179" s="11">
        <f t="shared" si="40"/>
        <v>4.7039239755142938E-2</v>
      </c>
      <c r="AU179" s="5">
        <f t="shared" si="35"/>
        <v>47.039239755142937</v>
      </c>
    </row>
    <row r="180" spans="1:47" x14ac:dyDescent="0.3">
      <c r="A180" s="1" t="s">
        <v>230</v>
      </c>
      <c r="B180" s="1" t="s">
        <v>231</v>
      </c>
      <c r="C180" s="1" t="s">
        <v>232</v>
      </c>
      <c r="D180" s="1" t="s">
        <v>233</v>
      </c>
      <c r="E180" s="1" t="s">
        <v>57</v>
      </c>
      <c r="F180" s="1">
        <v>18</v>
      </c>
      <c r="G180" s="1">
        <v>102</v>
      </c>
      <c r="H180" s="1">
        <v>34</v>
      </c>
      <c r="J180" s="2">
        <v>0.5</v>
      </c>
      <c r="K180" s="2">
        <f t="shared" si="25"/>
        <v>0.51</v>
      </c>
      <c r="L180" s="2">
        <f t="shared" si="26"/>
        <v>0</v>
      </c>
      <c r="P180" s="6">
        <v>0.28999999999999998</v>
      </c>
      <c r="Q180" s="5">
        <v>469.51</v>
      </c>
      <c r="Z180" s="9">
        <v>0.1</v>
      </c>
      <c r="AA180" s="5">
        <v>11.76</v>
      </c>
      <c r="AB180" s="10">
        <v>0.12</v>
      </c>
      <c r="AC180" s="5">
        <v>12.700799999999999</v>
      </c>
      <c r="AL180" s="5" t="str">
        <f t="shared" si="36"/>
        <v/>
      </c>
      <c r="AN180" s="5" t="str">
        <f t="shared" si="37"/>
        <v/>
      </c>
      <c r="AP180" s="5" t="str">
        <f t="shared" si="38"/>
        <v/>
      </c>
      <c r="AS180" s="5">
        <f t="shared" si="34"/>
        <v>493.9708</v>
      </c>
      <c r="AT180" s="11">
        <f t="shared" si="40"/>
        <v>1.04432729970057E-2</v>
      </c>
      <c r="AU180" s="5">
        <f t="shared" si="35"/>
        <v>10.443272997005701</v>
      </c>
    </row>
    <row r="181" spans="1:47" x14ac:dyDescent="0.3">
      <c r="A181" s="1" t="s">
        <v>230</v>
      </c>
      <c r="B181" s="1" t="s">
        <v>231</v>
      </c>
      <c r="C181" s="1" t="s">
        <v>232</v>
      </c>
      <c r="D181" s="1" t="s">
        <v>233</v>
      </c>
      <c r="E181" s="1" t="s">
        <v>112</v>
      </c>
      <c r="F181" s="1">
        <v>19</v>
      </c>
      <c r="G181" s="1">
        <v>102</v>
      </c>
      <c r="H181" s="1">
        <v>34</v>
      </c>
      <c r="J181" s="2">
        <v>7.0000000000000007E-2</v>
      </c>
      <c r="K181" s="2">
        <f t="shared" si="25"/>
        <v>0.08</v>
      </c>
      <c r="L181" s="2">
        <f t="shared" si="26"/>
        <v>0</v>
      </c>
      <c r="P181" s="6">
        <v>0.05</v>
      </c>
      <c r="Q181" s="5">
        <v>80.95</v>
      </c>
      <c r="R181" s="7">
        <v>0.03</v>
      </c>
      <c r="S181" s="5">
        <v>29.4</v>
      </c>
      <c r="AL181" s="5" t="str">
        <f t="shared" si="36"/>
        <v/>
      </c>
      <c r="AN181" s="5" t="str">
        <f t="shared" si="37"/>
        <v/>
      </c>
      <c r="AP181" s="5" t="str">
        <f t="shared" si="38"/>
        <v/>
      </c>
      <c r="AS181" s="5">
        <f t="shared" si="34"/>
        <v>110.35</v>
      </c>
      <c r="AT181" s="11">
        <f t="shared" si="40"/>
        <v>2.3329621411216596E-3</v>
      </c>
      <c r="AU181" s="5">
        <f t="shared" si="35"/>
        <v>2.3329621411216594</v>
      </c>
    </row>
    <row r="182" spans="1:47" x14ac:dyDescent="0.3">
      <c r="A182" s="1" t="s">
        <v>230</v>
      </c>
      <c r="B182" s="1" t="s">
        <v>231</v>
      </c>
      <c r="C182" s="1" t="s">
        <v>232</v>
      </c>
      <c r="D182" s="1" t="s">
        <v>233</v>
      </c>
      <c r="E182" s="1" t="s">
        <v>98</v>
      </c>
      <c r="F182" s="1">
        <v>19</v>
      </c>
      <c r="G182" s="1">
        <v>102</v>
      </c>
      <c r="H182" s="1">
        <v>34</v>
      </c>
      <c r="J182" s="2">
        <v>2.3199999999999998</v>
      </c>
      <c r="K182" s="2">
        <f t="shared" si="25"/>
        <v>2.3199999999999998</v>
      </c>
      <c r="L182" s="2">
        <f t="shared" si="26"/>
        <v>0</v>
      </c>
      <c r="P182" s="6">
        <v>0.57000000000000006</v>
      </c>
      <c r="Q182" s="5">
        <v>922.83</v>
      </c>
      <c r="R182" s="7">
        <v>0.85</v>
      </c>
      <c r="S182" s="5">
        <v>833</v>
      </c>
      <c r="AB182" s="10">
        <v>0.9</v>
      </c>
      <c r="AC182" s="5">
        <v>95.256</v>
      </c>
      <c r="AL182" s="5" t="str">
        <f t="shared" si="36"/>
        <v/>
      </c>
      <c r="AN182" s="5" t="str">
        <f t="shared" si="37"/>
        <v/>
      </c>
      <c r="AP182" s="5" t="str">
        <f t="shared" si="38"/>
        <v/>
      </c>
      <c r="AS182" s="5">
        <f t="shared" si="34"/>
        <v>1851.086</v>
      </c>
      <c r="AT182" s="11">
        <f t="shared" si="40"/>
        <v>3.9134694680202343E-2</v>
      </c>
      <c r="AU182" s="5">
        <f t="shared" si="35"/>
        <v>39.134694680202344</v>
      </c>
    </row>
    <row r="183" spans="1:47" x14ac:dyDescent="0.3">
      <c r="A183" s="1" t="s">
        <v>230</v>
      </c>
      <c r="B183" s="1" t="s">
        <v>231</v>
      </c>
      <c r="C183" s="1" t="s">
        <v>232</v>
      </c>
      <c r="D183" s="1" t="s">
        <v>233</v>
      </c>
      <c r="E183" s="1" t="s">
        <v>97</v>
      </c>
      <c r="F183" s="1">
        <v>19</v>
      </c>
      <c r="G183" s="1">
        <v>102</v>
      </c>
      <c r="H183" s="1">
        <v>34</v>
      </c>
      <c r="J183" s="2">
        <v>0.19</v>
      </c>
      <c r="K183" s="2">
        <f t="shared" si="25"/>
        <v>0.2</v>
      </c>
      <c r="L183" s="2">
        <f t="shared" si="26"/>
        <v>0</v>
      </c>
      <c r="P183" s="6">
        <v>0.05</v>
      </c>
      <c r="Q183" s="5">
        <v>80.95</v>
      </c>
      <c r="R183" s="7">
        <v>0.01</v>
      </c>
      <c r="S183" s="5">
        <v>9.8000000000000007</v>
      </c>
      <c r="AB183" s="10">
        <v>0.14000000000000001</v>
      </c>
      <c r="AC183" s="5">
        <v>14.817600000000001</v>
      </c>
      <c r="AL183" s="5" t="str">
        <f t="shared" si="36"/>
        <v/>
      </c>
      <c r="AN183" s="5" t="str">
        <f t="shared" si="37"/>
        <v/>
      </c>
      <c r="AP183" s="5" t="str">
        <f t="shared" si="38"/>
        <v/>
      </c>
      <c r="AS183" s="5">
        <f t="shared" si="34"/>
        <v>105.5676</v>
      </c>
      <c r="AT183" s="11">
        <f t="shared" si="40"/>
        <v>2.2318551348352962E-3</v>
      </c>
      <c r="AU183" s="5">
        <f t="shared" si="35"/>
        <v>2.2318551348352962</v>
      </c>
    </row>
    <row r="184" spans="1:47" x14ac:dyDescent="0.3">
      <c r="B184" s="29" t="s">
        <v>227</v>
      </c>
      <c r="K184" s="2">
        <f t="shared" si="25"/>
        <v>0</v>
      </c>
      <c r="L184" s="2">
        <f t="shared" si="26"/>
        <v>0</v>
      </c>
      <c r="AS184" s="5">
        <f t="shared" ref="AS184:AS185" si="41">SUM(O184,Q184,S184,U184,W184,Y184,AA184,AC184,AF184,AH184,AJ184)</f>
        <v>0</v>
      </c>
      <c r="AT184" s="11">
        <f t="shared" si="40"/>
        <v>0</v>
      </c>
      <c r="AU184" s="5">
        <f t="shared" ref="AU184:AU195" si="42">(AT184/100)*$AU$1</f>
        <v>0</v>
      </c>
    </row>
    <row r="185" spans="1:47" x14ac:dyDescent="0.3">
      <c r="B185" s="1" t="s">
        <v>225</v>
      </c>
      <c r="C185" s="53" t="s">
        <v>234</v>
      </c>
      <c r="D185" s="1" t="s">
        <v>235</v>
      </c>
      <c r="J185" s="2">
        <v>42.7</v>
      </c>
      <c r="K185" s="2">
        <f t="shared" si="25"/>
        <v>34.56</v>
      </c>
      <c r="L185" s="2">
        <f t="shared" si="26"/>
        <v>0</v>
      </c>
      <c r="AG185" s="9">
        <v>34.56</v>
      </c>
      <c r="AH185" s="5">
        <v>54696.3</v>
      </c>
      <c r="AS185" s="5">
        <f t="shared" si="41"/>
        <v>54696.3</v>
      </c>
      <c r="AT185" s="11">
        <f t="shared" si="40"/>
        <v>1.1563606448521309</v>
      </c>
      <c r="AU185" s="5">
        <f t="shared" si="42"/>
        <v>1156.3606448521309</v>
      </c>
    </row>
    <row r="186" spans="1:47" x14ac:dyDescent="0.3">
      <c r="B186" s="29" t="s">
        <v>228</v>
      </c>
      <c r="K186" s="2">
        <f t="shared" si="25"/>
        <v>0</v>
      </c>
      <c r="L186" s="2">
        <f t="shared" si="26"/>
        <v>0</v>
      </c>
      <c r="AS186" s="5">
        <f t="shared" ref="AS186:AS187" si="43">SUM(O186,Q186,S186,U186,W186,Y186,AA186,AC186,AF186,AH186,AJ186)</f>
        <v>0</v>
      </c>
      <c r="AT186" s="11">
        <f t="shared" si="40"/>
        <v>0</v>
      </c>
      <c r="AU186" s="5">
        <f t="shared" si="42"/>
        <v>0</v>
      </c>
    </row>
    <row r="187" spans="1:47" x14ac:dyDescent="0.3">
      <c r="B187" s="1" t="s">
        <v>222</v>
      </c>
      <c r="C187" s="54" t="s">
        <v>236</v>
      </c>
      <c r="D187" s="1" t="s">
        <v>52</v>
      </c>
      <c r="J187" s="2">
        <v>12.95</v>
      </c>
      <c r="K187" s="2">
        <f t="shared" si="25"/>
        <v>9.11</v>
      </c>
      <c r="L187" s="2">
        <f t="shared" si="26"/>
        <v>0</v>
      </c>
      <c r="AG187" s="9">
        <v>9.11</v>
      </c>
      <c r="AH187" s="5">
        <v>12741.53</v>
      </c>
      <c r="AS187" s="5">
        <f t="shared" si="43"/>
        <v>12741.53</v>
      </c>
      <c r="AT187" s="11">
        <f t="shared" si="40"/>
        <v>0.26937478124119496</v>
      </c>
      <c r="AU187" s="5">
        <f t="shared" si="42"/>
        <v>269.37478124119497</v>
      </c>
    </row>
    <row r="188" spans="1:47" x14ac:dyDescent="0.3">
      <c r="B188" s="1" t="s">
        <v>221</v>
      </c>
      <c r="C188" s="54" t="s">
        <v>236</v>
      </c>
      <c r="D188" s="1" t="s">
        <v>52</v>
      </c>
      <c r="J188" s="2">
        <v>4.8</v>
      </c>
      <c r="K188" s="2">
        <f t="shared" si="25"/>
        <v>4.38</v>
      </c>
      <c r="L188" s="2">
        <f t="shared" si="26"/>
        <v>0</v>
      </c>
      <c r="AG188" s="9">
        <v>4.38</v>
      </c>
      <c r="AH188" s="5">
        <v>7091.22</v>
      </c>
      <c r="AS188" s="5">
        <f t="shared" ref="AS188" si="44">SUM(O188,Q188,S188,U188,W188,Y188,AA188,AC188,AF188,AH188,AJ188)</f>
        <v>7091.22</v>
      </c>
      <c r="AT188" s="11">
        <f t="shared" si="40"/>
        <v>0.14991887443919108</v>
      </c>
      <c r="AU188" s="5">
        <f t="shared" si="42"/>
        <v>149.91887443919109</v>
      </c>
    </row>
    <row r="189" spans="1:47" x14ac:dyDescent="0.3">
      <c r="B189" s="1" t="s">
        <v>220</v>
      </c>
      <c r="C189" s="54" t="s">
        <v>236</v>
      </c>
      <c r="D189" s="1" t="s">
        <v>52</v>
      </c>
      <c r="J189" s="2">
        <v>24.2</v>
      </c>
      <c r="K189" s="2">
        <f t="shared" si="25"/>
        <v>21.51</v>
      </c>
      <c r="L189" s="2">
        <f t="shared" si="26"/>
        <v>0</v>
      </c>
      <c r="AG189" s="9">
        <v>21.51</v>
      </c>
      <c r="AH189" s="5">
        <v>31764.78</v>
      </c>
      <c r="AS189" s="5">
        <f t="shared" ref="AS189" si="45">SUM(O189,Q189,S189,U189,W189,Y189,AA189,AC189,AF189,AH189,AJ189)</f>
        <v>31764.78</v>
      </c>
      <c r="AT189" s="11">
        <f t="shared" si="40"/>
        <v>0.67155441015911621</v>
      </c>
      <c r="AU189" s="5">
        <f t="shared" si="42"/>
        <v>671.55441015911617</v>
      </c>
    </row>
    <row r="190" spans="1:47" x14ac:dyDescent="0.3">
      <c r="B190" s="29" t="s">
        <v>229</v>
      </c>
      <c r="K190" s="2">
        <f t="shared" si="25"/>
        <v>0</v>
      </c>
      <c r="L190" s="2">
        <f t="shared" si="26"/>
        <v>0</v>
      </c>
      <c r="AS190" s="5">
        <f t="shared" ref="AS190:AS191" si="46">SUM(O190,Q190,S190,U190,W190,Y190,AA190,AC190,AF190,AH190,AJ190)</f>
        <v>0</v>
      </c>
      <c r="AT190" s="11">
        <f t="shared" si="40"/>
        <v>0</v>
      </c>
      <c r="AU190" s="5">
        <f t="shared" si="42"/>
        <v>0</v>
      </c>
    </row>
    <row r="191" spans="1:47" x14ac:dyDescent="0.3">
      <c r="B191" s="1" t="s">
        <v>219</v>
      </c>
      <c r="C191" s="54" t="s">
        <v>128</v>
      </c>
      <c r="D191" s="1" t="s">
        <v>52</v>
      </c>
      <c r="J191" s="2">
        <v>24.32</v>
      </c>
      <c r="K191" s="2">
        <f t="shared" si="25"/>
        <v>23.43</v>
      </c>
      <c r="L191" s="2">
        <f t="shared" si="26"/>
        <v>0</v>
      </c>
      <c r="AG191" s="9">
        <v>23.43</v>
      </c>
      <c r="AH191" s="5">
        <v>41663.35</v>
      </c>
      <c r="AS191" s="5">
        <f t="shared" si="46"/>
        <v>41663.35</v>
      </c>
      <c r="AT191" s="11">
        <f t="shared" si="40"/>
        <v>0.88082481397644863</v>
      </c>
      <c r="AU191" s="5">
        <f t="shared" si="42"/>
        <v>880.82481397644858</v>
      </c>
    </row>
    <row r="192" spans="1:47" x14ac:dyDescent="0.3">
      <c r="B192" s="1" t="s">
        <v>218</v>
      </c>
      <c r="C192" s="54" t="s">
        <v>128</v>
      </c>
      <c r="D192" s="1" t="s">
        <v>52</v>
      </c>
      <c r="J192" s="2">
        <v>3.22</v>
      </c>
      <c r="K192" s="2">
        <f t="shared" si="25"/>
        <v>2.97</v>
      </c>
      <c r="L192" s="2">
        <f t="shared" si="26"/>
        <v>0</v>
      </c>
      <c r="AG192" s="9">
        <v>2.97</v>
      </c>
      <c r="AH192" s="5">
        <v>4915.28</v>
      </c>
      <c r="AS192" s="5">
        <f t="shared" ref="AS192" si="47">SUM(O192,Q192,S192,U192,W192,Y192,AA192,AC192,AF192,AH192,AJ192)</f>
        <v>4915.28</v>
      </c>
      <c r="AT192" s="11">
        <f t="shared" si="40"/>
        <v>0.10391628593577228</v>
      </c>
      <c r="AU192" s="5">
        <f t="shared" si="42"/>
        <v>103.91628593577228</v>
      </c>
    </row>
    <row r="193" spans="1:47" x14ac:dyDescent="0.3">
      <c r="B193" s="1" t="s">
        <v>217</v>
      </c>
      <c r="C193" s="54" t="s">
        <v>128</v>
      </c>
      <c r="D193" s="1" t="s">
        <v>52</v>
      </c>
      <c r="J193" s="2">
        <v>4.71</v>
      </c>
      <c r="K193" s="2">
        <f t="shared" si="25"/>
        <v>3.73</v>
      </c>
      <c r="L193" s="2">
        <f t="shared" si="26"/>
        <v>0</v>
      </c>
      <c r="AG193" s="9">
        <v>3.73</v>
      </c>
      <c r="AH193" s="5">
        <v>8396.1299999999992</v>
      </c>
      <c r="AS193" s="5">
        <f t="shared" ref="AS193" si="48">SUM(O193,Q193,S193,U193,W193,Y193,AA193,AC193,AF193,AH193,AJ193)</f>
        <v>8396.1299999999992</v>
      </c>
      <c r="AT193" s="11">
        <f t="shared" si="40"/>
        <v>0.17750660101437063</v>
      </c>
      <c r="AU193" s="5">
        <f t="shared" si="42"/>
        <v>177.50660101437063</v>
      </c>
    </row>
    <row r="194" spans="1:47" x14ac:dyDescent="0.3">
      <c r="B194" s="1" t="s">
        <v>216</v>
      </c>
      <c r="C194" s="54" t="s">
        <v>128</v>
      </c>
      <c r="D194" s="1" t="s">
        <v>52</v>
      </c>
      <c r="J194" s="2">
        <v>17.579999999999998</v>
      </c>
      <c r="K194" s="2">
        <f t="shared" si="25"/>
        <v>14.33</v>
      </c>
      <c r="L194" s="2">
        <f t="shared" si="26"/>
        <v>0</v>
      </c>
      <c r="AG194" s="9">
        <v>14.33</v>
      </c>
      <c r="AH194" s="5">
        <v>24229.95</v>
      </c>
      <c r="AS194" s="5">
        <f t="shared" ref="AS194" si="49">SUM(O194,Q194,S194,U194,W194,Y194,AA194,AC194,AF194,AH194,AJ194)</f>
        <v>24229.95</v>
      </c>
      <c r="AT194" s="11">
        <f t="shared" si="40"/>
        <v>0.51225696448818092</v>
      </c>
      <c r="AU194" s="5">
        <f t="shared" si="42"/>
        <v>512.25696448818087</v>
      </c>
    </row>
    <row r="195" spans="1:47" ht="15" thickBot="1" x14ac:dyDescent="0.35">
      <c r="B195" s="1" t="s">
        <v>215</v>
      </c>
      <c r="C195" s="54" t="s">
        <v>128</v>
      </c>
      <c r="D195" s="1" t="s">
        <v>52</v>
      </c>
      <c r="J195" s="2">
        <v>13.49</v>
      </c>
      <c r="K195" s="2">
        <f t="shared" ref="K195" si="50">SUM(N195,P195,R195,T195,V195,X195,Z195,AB195,AE195,AG195,AI195)</f>
        <v>9.98</v>
      </c>
      <c r="L195" s="2">
        <f t="shared" ref="L195" si="51">SUM(M195,AD195,AK195,AM195,AO195,AQ195,AR195)</f>
        <v>0</v>
      </c>
      <c r="AG195" s="9">
        <v>9.98</v>
      </c>
      <c r="AH195" s="5">
        <v>15260.69</v>
      </c>
      <c r="AS195" s="5">
        <f t="shared" ref="AS195" si="52">SUM(O195,Q195,S195,U195,W195,Y195,AA195,AC195,AF195,AH195,AJ195)</f>
        <v>15260.69</v>
      </c>
      <c r="AT195" s="11">
        <f t="shared" si="40"/>
        <v>0.3226335479600716</v>
      </c>
      <c r="AU195" s="5">
        <f t="shared" si="42"/>
        <v>322.63354796007155</v>
      </c>
    </row>
    <row r="196" spans="1:47" ht="15" thickTop="1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>
        <f t="shared" ref="K196:AU196" si="53">SUM(K3:K195)</f>
        <v>3141.8600000000006</v>
      </c>
      <c r="L196" s="20">
        <f t="shared" si="53"/>
        <v>3.93</v>
      </c>
      <c r="M196" s="21">
        <f t="shared" si="53"/>
        <v>0</v>
      </c>
      <c r="N196" s="22">
        <f t="shared" si="53"/>
        <v>248.78</v>
      </c>
      <c r="O196" s="23">
        <f t="shared" si="53"/>
        <v>590564.56499999994</v>
      </c>
      <c r="P196" s="24">
        <f t="shared" si="53"/>
        <v>1185.5699999999993</v>
      </c>
      <c r="Q196" s="23">
        <f t="shared" si="53"/>
        <v>2423311.105</v>
      </c>
      <c r="R196" s="25">
        <f t="shared" si="53"/>
        <v>1128.4899999999998</v>
      </c>
      <c r="S196" s="23">
        <f t="shared" si="53"/>
        <v>1375172.7499999995</v>
      </c>
      <c r="T196" s="26">
        <f t="shared" si="53"/>
        <v>216.94</v>
      </c>
      <c r="U196" s="23">
        <f t="shared" si="53"/>
        <v>82109.849999999977</v>
      </c>
      <c r="V196" s="20">
        <f t="shared" si="53"/>
        <v>125.62</v>
      </c>
      <c r="W196" s="23">
        <f t="shared" si="53"/>
        <v>36404.839999999997</v>
      </c>
      <c r="X196" s="20">
        <f t="shared" si="53"/>
        <v>28.059999999999995</v>
      </c>
      <c r="Y196" s="23">
        <f t="shared" si="53"/>
        <v>9930.5850000000028</v>
      </c>
      <c r="Z196" s="27">
        <f t="shared" si="53"/>
        <v>41.63</v>
      </c>
      <c r="AA196" s="23">
        <f t="shared" si="53"/>
        <v>6153.2439999999988</v>
      </c>
      <c r="AB196" s="28">
        <f t="shared" si="53"/>
        <v>42.769999999999996</v>
      </c>
      <c r="AC196" s="23">
        <f t="shared" si="53"/>
        <v>5632.0110000000004</v>
      </c>
      <c r="AD196" s="20">
        <f t="shared" si="53"/>
        <v>0</v>
      </c>
      <c r="AE196" s="20">
        <f t="shared" si="53"/>
        <v>0</v>
      </c>
      <c r="AF196" s="23">
        <f t="shared" si="53"/>
        <v>0</v>
      </c>
      <c r="AG196" s="27">
        <f t="shared" si="53"/>
        <v>124.00000000000001</v>
      </c>
      <c r="AH196" s="23">
        <f t="shared" si="53"/>
        <v>200759.23</v>
      </c>
      <c r="AI196" s="20">
        <f t="shared" si="53"/>
        <v>0</v>
      </c>
      <c r="AJ196" s="23">
        <f t="shared" si="53"/>
        <v>0</v>
      </c>
      <c r="AK196" s="21">
        <f t="shared" si="53"/>
        <v>0</v>
      </c>
      <c r="AL196" s="23">
        <f t="shared" si="53"/>
        <v>0</v>
      </c>
      <c r="AM196" s="21">
        <f t="shared" si="53"/>
        <v>1.43</v>
      </c>
      <c r="AN196" s="23">
        <f t="shared" si="53"/>
        <v>10328.890000000001</v>
      </c>
      <c r="AO196" s="20">
        <f t="shared" si="53"/>
        <v>0</v>
      </c>
      <c r="AP196" s="23">
        <f t="shared" si="53"/>
        <v>0</v>
      </c>
      <c r="AQ196" s="20">
        <f t="shared" si="53"/>
        <v>2.5</v>
      </c>
      <c r="AR196" s="20">
        <f t="shared" si="53"/>
        <v>0</v>
      </c>
      <c r="AS196" s="23">
        <f t="shared" si="53"/>
        <v>4730038.1800000006</v>
      </c>
      <c r="AT196" s="20">
        <f t="shared" si="53"/>
        <v>99.999999999999972</v>
      </c>
      <c r="AU196" s="23">
        <f t="shared" si="53"/>
        <v>100000.00000000004</v>
      </c>
    </row>
    <row r="199" spans="1:47" x14ac:dyDescent="0.3">
      <c r="B199" s="29" t="s">
        <v>226</v>
      </c>
      <c r="C199" s="1">
        <f>SUM(K196,L196)</f>
        <v>3145.7900000000004</v>
      </c>
    </row>
  </sheetData>
  <autoFilter ref="A2:AU196" xr:uid="{00000000-0001-0000-0000-000000000000}"/>
  <conditionalFormatting sqref="I168:I195 J184">
    <cfRule type="notContainsText" dxfId="0" priority="8" operator="notContains" text="#########">
      <formula>ISERROR(SEARCH("#########",I168))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F7702E-FC18-43A1-BD82-C445E96536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B1F840-433B-458E-829C-70F6BC98F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Derek Ebertowski</cp:lastModifiedBy>
  <dcterms:created xsi:type="dcterms:W3CDTF">2023-11-07T21:08:26Z</dcterms:created>
  <dcterms:modified xsi:type="dcterms:W3CDTF">2023-11-20T17:34:33Z</dcterms:modified>
</cp:coreProperties>
</file>