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Swift County/Group 2/JD 2/"/>
    </mc:Choice>
  </mc:AlternateContent>
  <xr:revisionPtr revIDLastSave="0" documentId="8_{6570D36D-26C7-48C1-9FD1-B29D531A5FB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Sheet1!$A$2:$AU$116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105" i="1" l="1"/>
  <c r="AU105" i="1"/>
  <c r="K19" i="1"/>
  <c r="K104" i="1" l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AS115" i="1"/>
  <c r="AS114" i="1"/>
  <c r="AS113" i="1"/>
  <c r="AS111" i="1"/>
  <c r="AS112" i="1"/>
  <c r="AS106" i="1"/>
  <c r="AS104" i="1"/>
  <c r="AS105" i="1"/>
  <c r="AS110" i="1"/>
  <c r="AS109" i="1"/>
  <c r="AS107" i="1"/>
  <c r="AS108" i="1"/>
  <c r="AR116" i="1"/>
  <c r="AQ116" i="1"/>
  <c r="AO116" i="1"/>
  <c r="AM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AS103" i="1"/>
  <c r="AP103" i="1"/>
  <c r="AN103" i="1"/>
  <c r="AL103" i="1"/>
  <c r="L103" i="1"/>
  <c r="K103" i="1"/>
  <c r="AS102" i="1"/>
  <c r="AP102" i="1"/>
  <c r="AN102" i="1"/>
  <c r="AL102" i="1"/>
  <c r="L102" i="1"/>
  <c r="K102" i="1"/>
  <c r="AS101" i="1"/>
  <c r="AP101" i="1"/>
  <c r="AN101" i="1"/>
  <c r="AL101" i="1"/>
  <c r="L101" i="1"/>
  <c r="K101" i="1"/>
  <c r="AS100" i="1"/>
  <c r="AP100" i="1"/>
  <c r="AN100" i="1"/>
  <c r="AL100" i="1"/>
  <c r="L100" i="1"/>
  <c r="K100" i="1"/>
  <c r="AS99" i="1"/>
  <c r="AP99" i="1"/>
  <c r="AN99" i="1"/>
  <c r="AL99" i="1"/>
  <c r="L99" i="1"/>
  <c r="K99" i="1"/>
  <c r="AS98" i="1"/>
  <c r="AP98" i="1"/>
  <c r="AN98" i="1"/>
  <c r="AL98" i="1"/>
  <c r="L98" i="1"/>
  <c r="K98" i="1"/>
  <c r="AS97" i="1"/>
  <c r="AP97" i="1"/>
  <c r="AN97" i="1"/>
  <c r="AL97" i="1"/>
  <c r="L97" i="1"/>
  <c r="K97" i="1"/>
  <c r="AS96" i="1"/>
  <c r="AP96" i="1"/>
  <c r="AN96" i="1"/>
  <c r="AL96" i="1"/>
  <c r="L96" i="1"/>
  <c r="K96" i="1"/>
  <c r="AS95" i="1"/>
  <c r="AP95" i="1"/>
  <c r="AN95" i="1"/>
  <c r="AL95" i="1"/>
  <c r="L95" i="1"/>
  <c r="K95" i="1"/>
  <c r="AS94" i="1"/>
  <c r="AP94" i="1"/>
  <c r="AN94" i="1"/>
  <c r="AL94" i="1"/>
  <c r="L94" i="1"/>
  <c r="K94" i="1"/>
  <c r="AS93" i="1"/>
  <c r="AP93" i="1"/>
  <c r="AN93" i="1"/>
  <c r="AL93" i="1"/>
  <c r="L93" i="1"/>
  <c r="K93" i="1"/>
  <c r="AS92" i="1"/>
  <c r="AP92" i="1"/>
  <c r="AN92" i="1"/>
  <c r="AL92" i="1"/>
  <c r="L92" i="1"/>
  <c r="K92" i="1"/>
  <c r="AS91" i="1"/>
  <c r="AP91" i="1"/>
  <c r="AN91" i="1"/>
  <c r="AL91" i="1"/>
  <c r="L91" i="1"/>
  <c r="K91" i="1"/>
  <c r="AS90" i="1"/>
  <c r="AP90" i="1"/>
  <c r="AN90" i="1"/>
  <c r="AL90" i="1"/>
  <c r="L90" i="1"/>
  <c r="K90" i="1"/>
  <c r="AS89" i="1"/>
  <c r="AP89" i="1"/>
  <c r="AN89" i="1"/>
  <c r="AL89" i="1"/>
  <c r="L89" i="1"/>
  <c r="K89" i="1"/>
  <c r="AS88" i="1"/>
  <c r="AP88" i="1"/>
  <c r="AN88" i="1"/>
  <c r="AL88" i="1"/>
  <c r="L88" i="1"/>
  <c r="K88" i="1"/>
  <c r="AS87" i="1"/>
  <c r="AP87" i="1"/>
  <c r="AN87" i="1"/>
  <c r="AL87" i="1"/>
  <c r="L87" i="1"/>
  <c r="K87" i="1"/>
  <c r="AS86" i="1"/>
  <c r="AP86" i="1"/>
  <c r="AN86" i="1"/>
  <c r="AL86" i="1"/>
  <c r="L86" i="1"/>
  <c r="K86" i="1"/>
  <c r="AS85" i="1"/>
  <c r="AP85" i="1"/>
  <c r="AN85" i="1"/>
  <c r="AL85" i="1"/>
  <c r="L85" i="1"/>
  <c r="K85" i="1"/>
  <c r="AS84" i="1"/>
  <c r="AP84" i="1"/>
  <c r="AN84" i="1"/>
  <c r="AL84" i="1"/>
  <c r="L84" i="1"/>
  <c r="K84" i="1"/>
  <c r="AS83" i="1"/>
  <c r="AP83" i="1"/>
  <c r="AN83" i="1"/>
  <c r="AL83" i="1"/>
  <c r="L83" i="1"/>
  <c r="K83" i="1"/>
  <c r="AS82" i="1"/>
  <c r="AP82" i="1"/>
  <c r="AN82" i="1"/>
  <c r="AL82" i="1"/>
  <c r="L82" i="1"/>
  <c r="K82" i="1"/>
  <c r="AS81" i="1"/>
  <c r="AP81" i="1"/>
  <c r="AN81" i="1"/>
  <c r="AL81" i="1"/>
  <c r="L81" i="1"/>
  <c r="K81" i="1"/>
  <c r="AS80" i="1"/>
  <c r="AP80" i="1"/>
  <c r="AN80" i="1"/>
  <c r="AL80" i="1"/>
  <c r="L80" i="1"/>
  <c r="K80" i="1"/>
  <c r="AS79" i="1"/>
  <c r="AP79" i="1"/>
  <c r="AN79" i="1"/>
  <c r="AL79" i="1"/>
  <c r="L79" i="1"/>
  <c r="K79" i="1"/>
  <c r="AS78" i="1"/>
  <c r="AP78" i="1"/>
  <c r="AN78" i="1"/>
  <c r="AL78" i="1"/>
  <c r="L78" i="1"/>
  <c r="K78" i="1"/>
  <c r="AS77" i="1"/>
  <c r="AP77" i="1"/>
  <c r="AN77" i="1"/>
  <c r="AL77" i="1"/>
  <c r="L77" i="1"/>
  <c r="K77" i="1"/>
  <c r="AS76" i="1"/>
  <c r="AP76" i="1"/>
  <c r="AN76" i="1"/>
  <c r="AL76" i="1"/>
  <c r="L76" i="1"/>
  <c r="K76" i="1"/>
  <c r="AS75" i="1"/>
  <c r="AP75" i="1"/>
  <c r="AN75" i="1"/>
  <c r="AL75" i="1"/>
  <c r="L75" i="1"/>
  <c r="K75" i="1"/>
  <c r="AS74" i="1"/>
  <c r="AP74" i="1"/>
  <c r="AN74" i="1"/>
  <c r="AL74" i="1"/>
  <c r="L74" i="1"/>
  <c r="K74" i="1"/>
  <c r="AS73" i="1"/>
  <c r="AP73" i="1"/>
  <c r="AN73" i="1"/>
  <c r="AL73" i="1"/>
  <c r="L73" i="1"/>
  <c r="K73" i="1"/>
  <c r="AS72" i="1"/>
  <c r="AP72" i="1"/>
  <c r="AN72" i="1"/>
  <c r="AL72" i="1"/>
  <c r="L72" i="1"/>
  <c r="K72" i="1"/>
  <c r="AS71" i="1"/>
  <c r="AP71" i="1"/>
  <c r="AN71" i="1"/>
  <c r="AL71" i="1"/>
  <c r="L71" i="1"/>
  <c r="K71" i="1"/>
  <c r="AS70" i="1"/>
  <c r="AP70" i="1"/>
  <c r="AN70" i="1"/>
  <c r="AL70" i="1"/>
  <c r="L70" i="1"/>
  <c r="K70" i="1"/>
  <c r="AS69" i="1"/>
  <c r="AP69" i="1"/>
  <c r="AN69" i="1"/>
  <c r="AL69" i="1"/>
  <c r="L69" i="1"/>
  <c r="K69" i="1"/>
  <c r="AS68" i="1"/>
  <c r="AP68" i="1"/>
  <c r="AN68" i="1"/>
  <c r="AL68" i="1"/>
  <c r="L68" i="1"/>
  <c r="K68" i="1"/>
  <c r="AS67" i="1"/>
  <c r="AP67" i="1"/>
  <c r="AN67" i="1"/>
  <c r="AL67" i="1"/>
  <c r="L67" i="1"/>
  <c r="K67" i="1"/>
  <c r="AS66" i="1"/>
  <c r="AP66" i="1"/>
  <c r="AN66" i="1"/>
  <c r="AL66" i="1"/>
  <c r="L66" i="1"/>
  <c r="K66" i="1"/>
  <c r="AS65" i="1"/>
  <c r="AP65" i="1"/>
  <c r="AN65" i="1"/>
  <c r="AL65" i="1"/>
  <c r="L65" i="1"/>
  <c r="K65" i="1"/>
  <c r="AS64" i="1"/>
  <c r="AP64" i="1"/>
  <c r="AN64" i="1"/>
  <c r="AL64" i="1"/>
  <c r="L64" i="1"/>
  <c r="K64" i="1"/>
  <c r="AS63" i="1"/>
  <c r="AP63" i="1"/>
  <c r="AN63" i="1"/>
  <c r="AL63" i="1"/>
  <c r="L63" i="1"/>
  <c r="K63" i="1"/>
  <c r="AS62" i="1"/>
  <c r="AP62" i="1"/>
  <c r="AN62" i="1"/>
  <c r="AL62" i="1"/>
  <c r="L62" i="1"/>
  <c r="K62" i="1"/>
  <c r="AS61" i="1"/>
  <c r="AP61" i="1"/>
  <c r="AN61" i="1"/>
  <c r="AL61" i="1"/>
  <c r="L61" i="1"/>
  <c r="K61" i="1"/>
  <c r="AS60" i="1"/>
  <c r="AP60" i="1"/>
  <c r="AN60" i="1"/>
  <c r="AL60" i="1"/>
  <c r="L60" i="1"/>
  <c r="K60" i="1"/>
  <c r="AS59" i="1"/>
  <c r="AP59" i="1"/>
  <c r="AN59" i="1"/>
  <c r="AL59" i="1"/>
  <c r="L59" i="1"/>
  <c r="K59" i="1"/>
  <c r="AS58" i="1"/>
  <c r="AP58" i="1"/>
  <c r="AN58" i="1"/>
  <c r="AL58" i="1"/>
  <c r="L58" i="1"/>
  <c r="K58" i="1"/>
  <c r="AS57" i="1"/>
  <c r="AP57" i="1"/>
  <c r="AN57" i="1"/>
  <c r="AL57" i="1"/>
  <c r="L57" i="1"/>
  <c r="K57" i="1"/>
  <c r="AS56" i="1"/>
  <c r="AP56" i="1"/>
  <c r="AN56" i="1"/>
  <c r="AL56" i="1"/>
  <c r="L56" i="1"/>
  <c r="K56" i="1"/>
  <c r="AS55" i="1"/>
  <c r="AP55" i="1"/>
  <c r="AN55" i="1"/>
  <c r="AL55" i="1"/>
  <c r="L55" i="1"/>
  <c r="K55" i="1"/>
  <c r="AS54" i="1"/>
  <c r="AP54" i="1"/>
  <c r="AN54" i="1"/>
  <c r="AL54" i="1"/>
  <c r="L54" i="1"/>
  <c r="K54" i="1"/>
  <c r="AS53" i="1"/>
  <c r="AP53" i="1"/>
  <c r="AN53" i="1"/>
  <c r="AL53" i="1"/>
  <c r="L53" i="1"/>
  <c r="K53" i="1"/>
  <c r="AS52" i="1"/>
  <c r="AP52" i="1"/>
  <c r="AN52" i="1"/>
  <c r="AL52" i="1"/>
  <c r="L52" i="1"/>
  <c r="K52" i="1"/>
  <c r="AS51" i="1"/>
  <c r="AP51" i="1"/>
  <c r="AN51" i="1"/>
  <c r="AL51" i="1"/>
  <c r="L51" i="1"/>
  <c r="K51" i="1"/>
  <c r="AS50" i="1"/>
  <c r="AP50" i="1"/>
  <c r="AN50" i="1"/>
  <c r="AL50" i="1"/>
  <c r="L50" i="1"/>
  <c r="K50" i="1"/>
  <c r="AS49" i="1"/>
  <c r="AP49" i="1"/>
  <c r="AN49" i="1"/>
  <c r="AL49" i="1"/>
  <c r="L49" i="1"/>
  <c r="K49" i="1"/>
  <c r="AS48" i="1"/>
  <c r="AP48" i="1"/>
  <c r="AN48" i="1"/>
  <c r="AL48" i="1"/>
  <c r="L48" i="1"/>
  <c r="K48" i="1"/>
  <c r="AS47" i="1"/>
  <c r="AP47" i="1"/>
  <c r="AN47" i="1"/>
  <c r="AL47" i="1"/>
  <c r="L47" i="1"/>
  <c r="K47" i="1"/>
  <c r="AS46" i="1"/>
  <c r="AP46" i="1"/>
  <c r="AN46" i="1"/>
  <c r="AL46" i="1"/>
  <c r="L46" i="1"/>
  <c r="K46" i="1"/>
  <c r="AS45" i="1"/>
  <c r="AP45" i="1"/>
  <c r="AN45" i="1"/>
  <c r="AL45" i="1"/>
  <c r="L45" i="1"/>
  <c r="K45" i="1"/>
  <c r="AS44" i="1"/>
  <c r="AP44" i="1"/>
  <c r="AN44" i="1"/>
  <c r="AL44" i="1"/>
  <c r="L44" i="1"/>
  <c r="K44" i="1"/>
  <c r="AS43" i="1"/>
  <c r="AP43" i="1"/>
  <c r="AN43" i="1"/>
  <c r="AL43" i="1"/>
  <c r="L43" i="1"/>
  <c r="K43" i="1"/>
  <c r="AS42" i="1"/>
  <c r="AP42" i="1"/>
  <c r="AN42" i="1"/>
  <c r="AL42" i="1"/>
  <c r="L42" i="1"/>
  <c r="K42" i="1"/>
  <c r="AS41" i="1"/>
  <c r="AP41" i="1"/>
  <c r="AN41" i="1"/>
  <c r="AL41" i="1"/>
  <c r="L41" i="1"/>
  <c r="K41" i="1"/>
  <c r="AS40" i="1"/>
  <c r="AP40" i="1"/>
  <c r="AN40" i="1"/>
  <c r="AL40" i="1"/>
  <c r="L40" i="1"/>
  <c r="K40" i="1"/>
  <c r="AS39" i="1"/>
  <c r="AP39" i="1"/>
  <c r="AN39" i="1"/>
  <c r="AL39" i="1"/>
  <c r="L39" i="1"/>
  <c r="K39" i="1"/>
  <c r="AS38" i="1"/>
  <c r="AP38" i="1"/>
  <c r="AN38" i="1"/>
  <c r="AL38" i="1"/>
  <c r="L38" i="1"/>
  <c r="K38" i="1"/>
  <c r="AS37" i="1"/>
  <c r="AP37" i="1"/>
  <c r="AN37" i="1"/>
  <c r="AL37" i="1"/>
  <c r="L37" i="1"/>
  <c r="K37" i="1"/>
  <c r="AS36" i="1"/>
  <c r="AP36" i="1"/>
  <c r="AN36" i="1"/>
  <c r="AL36" i="1"/>
  <c r="L36" i="1"/>
  <c r="K36" i="1"/>
  <c r="AS35" i="1"/>
  <c r="AP35" i="1"/>
  <c r="AN35" i="1"/>
  <c r="AL35" i="1"/>
  <c r="L35" i="1"/>
  <c r="K35" i="1"/>
  <c r="AS34" i="1"/>
  <c r="AP34" i="1"/>
  <c r="AN34" i="1"/>
  <c r="AL34" i="1"/>
  <c r="L34" i="1"/>
  <c r="K34" i="1"/>
  <c r="AS33" i="1"/>
  <c r="AP33" i="1"/>
  <c r="AN33" i="1"/>
  <c r="AL33" i="1"/>
  <c r="L33" i="1"/>
  <c r="K33" i="1"/>
  <c r="AS32" i="1"/>
  <c r="AP32" i="1"/>
  <c r="AN32" i="1"/>
  <c r="AL32" i="1"/>
  <c r="L32" i="1"/>
  <c r="K32" i="1"/>
  <c r="AS31" i="1"/>
  <c r="AP31" i="1"/>
  <c r="AN31" i="1"/>
  <c r="AL31" i="1"/>
  <c r="L31" i="1"/>
  <c r="K31" i="1"/>
  <c r="AS30" i="1"/>
  <c r="AP30" i="1"/>
  <c r="AN30" i="1"/>
  <c r="AL30" i="1"/>
  <c r="L30" i="1"/>
  <c r="K30" i="1"/>
  <c r="AS29" i="1"/>
  <c r="AP29" i="1"/>
  <c r="AN29" i="1"/>
  <c r="AL29" i="1"/>
  <c r="L29" i="1"/>
  <c r="K29" i="1"/>
  <c r="AS28" i="1"/>
  <c r="AP28" i="1"/>
  <c r="AN28" i="1"/>
  <c r="AL28" i="1"/>
  <c r="L28" i="1"/>
  <c r="K28" i="1"/>
  <c r="AS27" i="1"/>
  <c r="AP27" i="1"/>
  <c r="AN27" i="1"/>
  <c r="AL27" i="1"/>
  <c r="L27" i="1"/>
  <c r="K27" i="1"/>
  <c r="AS26" i="1"/>
  <c r="AP26" i="1"/>
  <c r="AN26" i="1"/>
  <c r="AL26" i="1"/>
  <c r="L26" i="1"/>
  <c r="K26" i="1"/>
  <c r="AS25" i="1"/>
  <c r="AP25" i="1"/>
  <c r="AN25" i="1"/>
  <c r="AL25" i="1"/>
  <c r="L25" i="1"/>
  <c r="K25" i="1"/>
  <c r="AS24" i="1"/>
  <c r="AP24" i="1"/>
  <c r="AN24" i="1"/>
  <c r="AL24" i="1"/>
  <c r="L24" i="1"/>
  <c r="K24" i="1"/>
  <c r="AS23" i="1"/>
  <c r="AP23" i="1"/>
  <c r="AN23" i="1"/>
  <c r="AL23" i="1"/>
  <c r="L23" i="1"/>
  <c r="K23" i="1"/>
  <c r="AS22" i="1"/>
  <c r="AP22" i="1"/>
  <c r="AN22" i="1"/>
  <c r="AL22" i="1"/>
  <c r="L22" i="1"/>
  <c r="K22" i="1"/>
  <c r="AS21" i="1"/>
  <c r="AP21" i="1"/>
  <c r="AN21" i="1"/>
  <c r="AL21" i="1"/>
  <c r="L21" i="1"/>
  <c r="K21" i="1"/>
  <c r="AS20" i="1"/>
  <c r="AN20" i="1"/>
  <c r="AL20" i="1"/>
  <c r="L20" i="1"/>
  <c r="K20" i="1"/>
  <c r="AS19" i="1"/>
  <c r="AN19" i="1"/>
  <c r="AL19" i="1"/>
  <c r="L19" i="1"/>
  <c r="AS18" i="1"/>
  <c r="AP18" i="1"/>
  <c r="AN18" i="1"/>
  <c r="AL18" i="1"/>
  <c r="L18" i="1"/>
  <c r="K18" i="1"/>
  <c r="AS17" i="1"/>
  <c r="AP17" i="1"/>
  <c r="AN17" i="1"/>
  <c r="AL17" i="1"/>
  <c r="L17" i="1"/>
  <c r="K17" i="1"/>
  <c r="AS16" i="1"/>
  <c r="AP16" i="1"/>
  <c r="AN16" i="1"/>
  <c r="AL16" i="1"/>
  <c r="L16" i="1"/>
  <c r="K16" i="1"/>
  <c r="AS15" i="1"/>
  <c r="AP15" i="1"/>
  <c r="AN15" i="1"/>
  <c r="AL15" i="1"/>
  <c r="L15" i="1"/>
  <c r="K15" i="1"/>
  <c r="AS14" i="1"/>
  <c r="AP14" i="1"/>
  <c r="AN14" i="1"/>
  <c r="AL14" i="1"/>
  <c r="L14" i="1"/>
  <c r="K14" i="1"/>
  <c r="AS13" i="1"/>
  <c r="AP13" i="1"/>
  <c r="AN13" i="1"/>
  <c r="AL13" i="1"/>
  <c r="L13" i="1"/>
  <c r="K13" i="1"/>
  <c r="AS12" i="1"/>
  <c r="AP12" i="1"/>
  <c r="AN12" i="1"/>
  <c r="AL12" i="1"/>
  <c r="L12" i="1"/>
  <c r="K12" i="1"/>
  <c r="AS11" i="1"/>
  <c r="AP11" i="1"/>
  <c r="AN11" i="1"/>
  <c r="AL11" i="1"/>
  <c r="L11" i="1"/>
  <c r="K11" i="1"/>
  <c r="AS10" i="1"/>
  <c r="AP10" i="1"/>
  <c r="AN10" i="1"/>
  <c r="AL10" i="1"/>
  <c r="L10" i="1"/>
  <c r="K10" i="1"/>
  <c r="AS9" i="1"/>
  <c r="AP9" i="1"/>
  <c r="AN9" i="1"/>
  <c r="AL9" i="1"/>
  <c r="L9" i="1"/>
  <c r="K9" i="1"/>
  <c r="AS8" i="1"/>
  <c r="AP8" i="1"/>
  <c r="AN8" i="1"/>
  <c r="AL8" i="1"/>
  <c r="L8" i="1"/>
  <c r="K8" i="1"/>
  <c r="AS7" i="1"/>
  <c r="AP7" i="1"/>
  <c r="AN7" i="1"/>
  <c r="AL7" i="1"/>
  <c r="L7" i="1"/>
  <c r="K7" i="1"/>
  <c r="AS6" i="1"/>
  <c r="AP6" i="1"/>
  <c r="AN6" i="1"/>
  <c r="AL6" i="1"/>
  <c r="L6" i="1"/>
  <c r="K6" i="1"/>
  <c r="AS5" i="1"/>
  <c r="AP5" i="1"/>
  <c r="AN5" i="1"/>
  <c r="AL5" i="1"/>
  <c r="L5" i="1"/>
  <c r="K5" i="1"/>
  <c r="AS4" i="1"/>
  <c r="AP4" i="1"/>
  <c r="AN4" i="1"/>
  <c r="AL4" i="1"/>
  <c r="L4" i="1"/>
  <c r="K4" i="1"/>
  <c r="AS3" i="1"/>
  <c r="AP3" i="1"/>
  <c r="AN3" i="1"/>
  <c r="AL3" i="1"/>
  <c r="L3" i="1"/>
  <c r="K3" i="1"/>
  <c r="AN116" i="1" l="1"/>
  <c r="L116" i="1"/>
  <c r="AL116" i="1"/>
  <c r="AS116" i="1"/>
  <c r="AP116" i="1"/>
  <c r="K116" i="1"/>
  <c r="AT112" i="1" l="1"/>
  <c r="AU112" i="1" s="1"/>
  <c r="AT115" i="1"/>
  <c r="AU115" i="1" s="1"/>
  <c r="AT114" i="1"/>
  <c r="AU114" i="1" s="1"/>
  <c r="AT113" i="1"/>
  <c r="AU113" i="1" s="1"/>
  <c r="AT111" i="1"/>
  <c r="AU111" i="1" s="1"/>
  <c r="AT104" i="1"/>
  <c r="AU104" i="1" s="1"/>
  <c r="AT106" i="1"/>
  <c r="AU106" i="1" s="1"/>
  <c r="AT109" i="1"/>
  <c r="AU109" i="1" s="1"/>
  <c r="AT110" i="1"/>
  <c r="AU110" i="1" s="1"/>
  <c r="AT15" i="1"/>
  <c r="AU15" i="1" s="1"/>
  <c r="AT108" i="1"/>
  <c r="AU108" i="1" s="1"/>
  <c r="AT107" i="1"/>
  <c r="AU107" i="1" s="1"/>
  <c r="AT59" i="1"/>
  <c r="AU59" i="1" s="1"/>
  <c r="AT89" i="1"/>
  <c r="AU89" i="1" s="1"/>
  <c r="C119" i="1"/>
  <c r="AT28" i="1"/>
  <c r="AU28" i="1" s="1"/>
  <c r="AT50" i="1"/>
  <c r="AU50" i="1" s="1"/>
  <c r="AT20" i="1"/>
  <c r="AU20" i="1" s="1"/>
  <c r="AT41" i="1"/>
  <c r="AU41" i="1" s="1"/>
  <c r="AT86" i="1"/>
  <c r="AU86" i="1" s="1"/>
  <c r="AT11" i="1"/>
  <c r="AU11" i="1" s="1"/>
  <c r="AT34" i="1"/>
  <c r="AU34" i="1" s="1"/>
  <c r="AT31" i="1"/>
  <c r="AU31" i="1" s="1"/>
  <c r="AT77" i="1"/>
  <c r="AU77" i="1" s="1"/>
  <c r="AT74" i="1"/>
  <c r="AU74" i="1" s="1"/>
  <c r="AT22" i="1"/>
  <c r="AU22" i="1" s="1"/>
  <c r="AT102" i="1"/>
  <c r="AU102" i="1" s="1"/>
  <c r="AT99" i="1"/>
  <c r="AU99" i="1" s="1"/>
  <c r="AT80" i="1"/>
  <c r="AU80" i="1" s="1"/>
  <c r="AT101" i="1"/>
  <c r="AU101" i="1" s="1"/>
  <c r="AT90" i="1"/>
  <c r="AU90" i="1" s="1"/>
  <c r="AT3" i="1"/>
  <c r="AU3" i="1" s="1"/>
  <c r="AT72" i="1"/>
  <c r="AU72" i="1" s="1"/>
  <c r="AT60" i="1"/>
  <c r="AU60" i="1" s="1"/>
  <c r="AT84" i="1"/>
  <c r="AU84" i="1" s="1"/>
  <c r="AT19" i="1"/>
  <c r="AU19" i="1" s="1"/>
  <c r="AT47" i="1"/>
  <c r="AU47" i="1" s="1"/>
  <c r="AT69" i="1"/>
  <c r="AU69" i="1" s="1"/>
  <c r="AT66" i="1"/>
  <c r="AU66" i="1" s="1"/>
  <c r="AT57" i="1"/>
  <c r="AU57" i="1" s="1"/>
  <c r="AT5" i="1"/>
  <c r="AU5" i="1" s="1"/>
  <c r="AT83" i="1"/>
  <c r="AU83" i="1" s="1"/>
  <c r="AT95" i="1"/>
  <c r="AU95" i="1" s="1"/>
  <c r="AT14" i="1"/>
  <c r="AU14" i="1" s="1"/>
  <c r="AT56" i="1"/>
  <c r="AU56" i="1" s="1"/>
  <c r="AT36" i="1"/>
  <c r="AU36" i="1" s="1"/>
  <c r="AT29" i="1"/>
  <c r="AU29" i="1" s="1"/>
  <c r="AT39" i="1"/>
  <c r="AU39" i="1" s="1"/>
  <c r="AT54" i="1"/>
  <c r="AU54" i="1" s="1"/>
  <c r="AT48" i="1"/>
  <c r="AU48" i="1" s="1"/>
  <c r="AT98" i="1"/>
  <c r="AU98" i="1" s="1"/>
  <c r="AT71" i="1"/>
  <c r="AU71" i="1" s="1"/>
  <c r="AT8" i="1"/>
  <c r="AU8" i="1" s="1"/>
  <c r="AT44" i="1"/>
  <c r="AU44" i="1" s="1"/>
  <c r="AT38" i="1"/>
  <c r="AU38" i="1" s="1"/>
  <c r="AT26" i="1"/>
  <c r="AU26" i="1" s="1"/>
  <c r="AT51" i="1"/>
  <c r="AU51" i="1" s="1"/>
  <c r="AT32" i="1"/>
  <c r="AU32" i="1" s="1"/>
  <c r="AT25" i="1"/>
  <c r="AU25" i="1" s="1"/>
  <c r="AT65" i="1"/>
  <c r="AU65" i="1" s="1"/>
  <c r="AT6" i="1"/>
  <c r="AU6" i="1" s="1"/>
  <c r="AT96" i="1"/>
  <c r="AU96" i="1" s="1"/>
  <c r="AT17" i="1"/>
  <c r="AU17" i="1" s="1"/>
  <c r="AT63" i="1"/>
  <c r="AU63" i="1" s="1"/>
  <c r="AT78" i="1"/>
  <c r="AU78" i="1" s="1"/>
  <c r="AT23" i="1"/>
  <c r="AU23" i="1" s="1"/>
  <c r="AT103" i="1"/>
  <c r="AU103" i="1" s="1"/>
  <c r="AT97" i="1"/>
  <c r="AU97" i="1" s="1"/>
  <c r="AT94" i="1"/>
  <c r="AU94" i="1" s="1"/>
  <c r="AT91" i="1"/>
  <c r="AU91" i="1" s="1"/>
  <c r="AT82" i="1"/>
  <c r="AU82" i="1" s="1"/>
  <c r="AT79" i="1"/>
  <c r="AU79" i="1" s="1"/>
  <c r="AT100" i="1"/>
  <c r="AU100" i="1" s="1"/>
  <c r="AT88" i="1"/>
  <c r="AU88" i="1" s="1"/>
  <c r="AT85" i="1"/>
  <c r="AU85" i="1" s="1"/>
  <c r="AT42" i="1"/>
  <c r="AU42" i="1" s="1"/>
  <c r="AT76" i="1"/>
  <c r="AU76" i="1" s="1"/>
  <c r="AT64" i="1"/>
  <c r="AU64" i="1" s="1"/>
  <c r="AT46" i="1"/>
  <c r="AU46" i="1" s="1"/>
  <c r="AT35" i="1"/>
  <c r="AU35" i="1" s="1"/>
  <c r="AT30" i="1"/>
  <c r="AU30" i="1" s="1"/>
  <c r="AT24" i="1"/>
  <c r="AU24" i="1" s="1"/>
  <c r="AT18" i="1"/>
  <c r="AU18" i="1" s="1"/>
  <c r="AT13" i="1"/>
  <c r="AU13" i="1" s="1"/>
  <c r="AT7" i="1"/>
  <c r="AU7" i="1" s="1"/>
  <c r="AT70" i="1"/>
  <c r="AU70" i="1" s="1"/>
  <c r="AT58" i="1"/>
  <c r="AU58" i="1" s="1"/>
  <c r="AT52" i="1"/>
  <c r="AU52" i="1" s="1"/>
  <c r="AT40" i="1"/>
  <c r="AU40" i="1" s="1"/>
  <c r="AT61" i="1"/>
  <c r="AU61" i="1" s="1"/>
  <c r="AT43" i="1"/>
  <c r="AU43" i="1" s="1"/>
  <c r="AT27" i="1"/>
  <c r="AU27" i="1" s="1"/>
  <c r="AT10" i="1"/>
  <c r="AU10" i="1" s="1"/>
  <c r="AT37" i="1"/>
  <c r="AU37" i="1" s="1"/>
  <c r="AT21" i="1"/>
  <c r="AU21" i="1" s="1"/>
  <c r="AT4" i="1"/>
  <c r="AU4" i="1" s="1"/>
  <c r="AT67" i="1"/>
  <c r="AU67" i="1" s="1"/>
  <c r="AT33" i="1"/>
  <c r="AU33" i="1" s="1"/>
  <c r="AT73" i="1"/>
  <c r="AU73" i="1" s="1"/>
  <c r="AT55" i="1"/>
  <c r="AU55" i="1" s="1"/>
  <c r="AT49" i="1"/>
  <c r="AU49" i="1" s="1"/>
  <c r="AT16" i="1"/>
  <c r="AU16" i="1" s="1"/>
  <c r="AT81" i="1"/>
  <c r="AU81" i="1" s="1"/>
  <c r="AT53" i="1"/>
  <c r="AU53" i="1" s="1"/>
  <c r="AT62" i="1"/>
  <c r="AU62" i="1" s="1"/>
  <c r="AT92" i="1"/>
  <c r="AU92" i="1" s="1"/>
  <c r="AT68" i="1"/>
  <c r="AU68" i="1" s="1"/>
  <c r="AT45" i="1"/>
  <c r="AU45" i="1" s="1"/>
  <c r="AT75" i="1"/>
  <c r="AU75" i="1" s="1"/>
  <c r="AT9" i="1"/>
  <c r="AU9" i="1" s="1"/>
  <c r="AT93" i="1"/>
  <c r="AU93" i="1" s="1"/>
  <c r="AT87" i="1"/>
  <c r="AU87" i="1" s="1"/>
  <c r="AT12" i="1"/>
  <c r="AU12" i="1" s="1"/>
  <c r="AT116" i="1" l="1"/>
  <c r="AU116" i="1"/>
</calcChain>
</file>

<file path=xl/sharedStrings.xml><?xml version="1.0" encoding="utf-8"?>
<sst xmlns="http://schemas.openxmlformats.org/spreadsheetml/2006/main" count="886" uniqueCount="261">
  <si>
    <t>$1.00</t>
  </si>
  <si>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</si>
  <si>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</si>
  <si>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</si>
  <si>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</si>
  <si>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</si>
  <si>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</si>
  <si>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</si>
  <si>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</si>
  <si>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</si>
  <si>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</si>
  <si>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</si>
  <si>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</si>
  <si>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</si>
  <si>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</si>
  <si>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</si>
  <si>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</si>
  <si>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</si>
  <si>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</si>
  <si>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</si>
  <si>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</si>
  <si>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</si>
  <si>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</si>
  <si>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</si>
  <si>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</si>
  <si>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</si>
  <si>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</si>
  <si>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</si>
  <si>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</si>
  <si>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</si>
  <si>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</si>
  <si>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</si>
  <si>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</si>
  <si>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</si>
  <si>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</si>
  <si>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</si>
  <si>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</si>
  <si>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</si>
  <si>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</si>
  <si>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</si>
  <si>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</si>
  <si>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</si>
  <si>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</si>
  <si>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</si>
  <si>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</si>
  <si>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</si>
  <si>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</si>
  <si>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</si>
  <si>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</si>
  <si>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09-0006-000</t>
  </si>
  <si>
    <t>ANDERSON/HARLAND &amp; MAVIS</t>
  </si>
  <si>
    <t>620 TILDEN STREET</t>
  </si>
  <si>
    <t>FAIRMONT MN 56031</t>
  </si>
  <si>
    <t>SWNW</t>
  </si>
  <si>
    <t>2</t>
  </si>
  <si>
    <t>121</t>
  </si>
  <si>
    <t>37</t>
  </si>
  <si>
    <t>09-0009-000</t>
  </si>
  <si>
    <t>U S FISH &amp; WILDLIFE</t>
  </si>
  <si>
    <t>NWSW</t>
  </si>
  <si>
    <t>NESW</t>
  </si>
  <si>
    <t>NWSE</t>
  </si>
  <si>
    <t>09-0009-100</t>
  </si>
  <si>
    <t>STATE OF MINNESOTA</t>
  </si>
  <si>
    <t>SESW</t>
  </si>
  <si>
    <t>SWSW</t>
  </si>
  <si>
    <t>09-0009-200</t>
  </si>
  <si>
    <t>TOLLEFSRUD/LEE</t>
  </si>
  <si>
    <t>320 120TH AVENUE SE</t>
  </si>
  <si>
    <t>MURDOCK MN 56271</t>
  </si>
  <si>
    <t>09-0010-000</t>
  </si>
  <si>
    <t>SWSE</t>
  </si>
  <si>
    <t>09-0011-000</t>
  </si>
  <si>
    <t>BAKER/DAVID N &amp; SANDRA D</t>
  </si>
  <si>
    <t>1650 10TH ST NE</t>
  </si>
  <si>
    <t>SUNBURG MN 56289</t>
  </si>
  <si>
    <t>09-0013-000</t>
  </si>
  <si>
    <t>MAGAARD/BRENT</t>
  </si>
  <si>
    <t>585 160TH AVE NE</t>
  </si>
  <si>
    <t>NWNE</t>
  </si>
  <si>
    <t>3</t>
  </si>
  <si>
    <t>NENE</t>
  </si>
  <si>
    <t>09-0014-000</t>
  </si>
  <si>
    <t>SENE</t>
  </si>
  <si>
    <t>09-0014-100</t>
  </si>
  <si>
    <t>SWNE</t>
  </si>
  <si>
    <t>09-0015-000</t>
  </si>
  <si>
    <t>FORSELL/JOHN V &amp; LARAINE</t>
  </si>
  <si>
    <t>28595 FRONTAGE ROAD</t>
  </si>
  <si>
    <t>ST JOSEPH MN 56344</t>
  </si>
  <si>
    <t>NWNW</t>
  </si>
  <si>
    <t>09-0015-100</t>
  </si>
  <si>
    <t>STATE OF MINNESOTA-DNR</t>
  </si>
  <si>
    <t>TAX SPECIALIST BOX 30 500 LAFAYETTE ROAD</t>
  </si>
  <si>
    <t>NENW</t>
  </si>
  <si>
    <t>SENW</t>
  </si>
  <si>
    <t>09-0016-000</t>
  </si>
  <si>
    <t>CARLSON/ROSS &amp; BETH</t>
  </si>
  <si>
    <t>1470 10TH STREET NE</t>
  </si>
  <si>
    <t>09-0016-100</t>
  </si>
  <si>
    <t>CARLSON/ROBBIN &amp; JEAN</t>
  </si>
  <si>
    <t>1465 10TH STREET SE</t>
  </si>
  <si>
    <t>NESE</t>
  </si>
  <si>
    <t>SESE</t>
  </si>
  <si>
    <t>09-0017-000</t>
  </si>
  <si>
    <t>WESTHEIM PROPERTIES LLC</t>
  </si>
  <si>
    <t>1735 10TH STREET SE</t>
  </si>
  <si>
    <t>09-0018-100</t>
  </si>
  <si>
    <t>ROOD/DEAN &amp; JEAN/FAMILY TRUST</t>
  </si>
  <si>
    <t>1455 20TH ST NE</t>
  </si>
  <si>
    <t>4</t>
  </si>
  <si>
    <t>09-0019-000</t>
  </si>
  <si>
    <t>DERUYTER/STEVEN D</t>
  </si>
  <si>
    <t>1940 FULHAM STREET, #109</t>
  </si>
  <si>
    <t>ROSEVILLE MN 55113</t>
  </si>
  <si>
    <t>09-0022-100</t>
  </si>
  <si>
    <t>CARLSON/RICHARD/REV TRUST</t>
  </si>
  <si>
    <t>09-0057-000</t>
  </si>
  <si>
    <t>GRONSETH/GARY A &amp; DIANE K</t>
  </si>
  <si>
    <t>1595 10TH ST SE</t>
  </si>
  <si>
    <t>10</t>
  </si>
  <si>
    <t>09-0058-000</t>
  </si>
  <si>
    <t>MAGAARD/BRENT &amp; KRISTENE</t>
  </si>
  <si>
    <t>585 160TH AVENUE NE</t>
  </si>
  <si>
    <t>09-0058-050</t>
  </si>
  <si>
    <t>LINDQUIST/DIANE</t>
  </si>
  <si>
    <t>360 180TH AVENUE SE</t>
  </si>
  <si>
    <t>KERKHOVEN MN 56252</t>
  </si>
  <si>
    <t>09-0058-100</t>
  </si>
  <si>
    <t>JOHNSON/RONALD A &amp; KAREN J</t>
  </si>
  <si>
    <t>190 160TH AVENUE NE</t>
  </si>
  <si>
    <t>09-0060-000</t>
  </si>
  <si>
    <t>REIGSTAD/KAREN</t>
  </si>
  <si>
    <t>6041 SARGENT COURT NORTH</t>
  </si>
  <si>
    <t>WHITE BEAR LAKE MN 55110</t>
  </si>
  <si>
    <t>09-0062-000</t>
  </si>
  <si>
    <t>DONNER/THOMAS &amp; LISA</t>
  </si>
  <si>
    <t>240 SOUTH ANDREW DRIVE NW</t>
  </si>
  <si>
    <t>NEW LONDON MN 56273</t>
  </si>
  <si>
    <t>11</t>
  </si>
  <si>
    <t>09-0063-000</t>
  </si>
  <si>
    <t>HAGEN/ANDREA</t>
  </si>
  <si>
    <t>112 ASPEN COURT</t>
  </si>
  <si>
    <t>MILBANK SD 57252</t>
  </si>
  <si>
    <t>09-0063-100</t>
  </si>
  <si>
    <t>HAGEN/BLAKE</t>
  </si>
  <si>
    <t>1645 10TH STREET SE</t>
  </si>
  <si>
    <t>09-0063-150</t>
  </si>
  <si>
    <t>GREGORY/ALLAN M</t>
  </si>
  <si>
    <t>1625 10TH STREET SE</t>
  </si>
  <si>
    <t>09-0065-000</t>
  </si>
  <si>
    <t>GREGORY/ALLAN M/&amp; L ECHOLA</t>
  </si>
  <si>
    <t>1625 10TH ST SE</t>
  </si>
  <si>
    <t>09-0065-100</t>
  </si>
  <si>
    <t>09-0067-000</t>
  </si>
  <si>
    <t>TORKELSON LAND PSHIP ETAL</t>
  </si>
  <si>
    <t>1420 18TH STREET SW</t>
  </si>
  <si>
    <t>WILLMAR MN 56201</t>
  </si>
  <si>
    <t>09-0068-000</t>
  </si>
  <si>
    <t>LINDQUIST/JEFFERY D</t>
  </si>
  <si>
    <t>1435 40TH ST SE</t>
  </si>
  <si>
    <t>09-0070-000</t>
  </si>
  <si>
    <t>FORSMAN/STEVEN L &amp; DEBRA KAY</t>
  </si>
  <si>
    <t>16006 W WEST LANE</t>
  </si>
  <si>
    <t>HAYWARD WI 54843</t>
  </si>
  <si>
    <t>11-0174-000</t>
  </si>
  <si>
    <t>NETLAND/CAROL &amp; MARIE</t>
  </si>
  <si>
    <t>302 SOUTH 15TH STREET PO BOX 172</t>
  </si>
  <si>
    <t>27</t>
  </si>
  <si>
    <t>122</t>
  </si>
  <si>
    <t>11-0175-000</t>
  </si>
  <si>
    <t>11-0175-100</t>
  </si>
  <si>
    <t>WILLPRECHT/CRAIG H &amp; DARLENE</t>
  </si>
  <si>
    <t>1560 30TH ST NE</t>
  </si>
  <si>
    <t>11-0176-000</t>
  </si>
  <si>
    <t>FORSMAN/DAVID D &amp; ROSE M</t>
  </si>
  <si>
    <t>1580 30TH ST NE</t>
  </si>
  <si>
    <t>11-0211-000</t>
  </si>
  <si>
    <t>HANSON/KATHERINE</t>
  </si>
  <si>
    <t>14290 255TH AVENUE NW</t>
  </si>
  <si>
    <t>33</t>
  </si>
  <si>
    <t>11-0212-000</t>
  </si>
  <si>
    <t>SONDROL/STEVE</t>
  </si>
  <si>
    <t>1460 30TH STREET NE</t>
  </si>
  <si>
    <t>11-0213-000</t>
  </si>
  <si>
    <t>JOHNSON/BRADLEY/ETAL</t>
  </si>
  <si>
    <t>6374 MINERAL POINT</t>
  </si>
  <si>
    <t>LINO LAKES MN 55038</t>
  </si>
  <si>
    <t>11-0215-000</t>
  </si>
  <si>
    <t>FORSELL/JAMES/ETAL</t>
  </si>
  <si>
    <t>1540 20TH ST NE</t>
  </si>
  <si>
    <t>11-0216-000</t>
  </si>
  <si>
    <t>11-0217-000</t>
  </si>
  <si>
    <t>MORRISON/TARA/&amp; CORY NETLAND</t>
  </si>
  <si>
    <t>206 150TH AVENUE NE</t>
  </si>
  <si>
    <t>11-0217-100</t>
  </si>
  <si>
    <t>NETLAND/CORY H &amp; TARA LYNN</t>
  </si>
  <si>
    <t>11-0218-000</t>
  </si>
  <si>
    <t>THOMPSON/GERRY ANN</t>
  </si>
  <si>
    <t>13310 165TH AVENUE SW</t>
  </si>
  <si>
    <t>PRINSBURG MN 56281</t>
  </si>
  <si>
    <t>11-0220-000</t>
  </si>
  <si>
    <t>NICHOLS/JANICE</t>
  </si>
  <si>
    <t>705 MAPLE LANE</t>
  </si>
  <si>
    <t>GROVE CITY MN 56243</t>
  </si>
  <si>
    <t>34</t>
  </si>
  <si>
    <t>11-0220-100</t>
  </si>
  <si>
    <t>HUSEBY/KAREN</t>
  </si>
  <si>
    <t>201 14TH STREET NORTH</t>
  </si>
  <si>
    <t>11-0220-200</t>
  </si>
  <si>
    <t>11-0221-000</t>
  </si>
  <si>
    <t>FORSELL/JAMES</t>
  </si>
  <si>
    <t>1540 20TH STREET NE</t>
  </si>
  <si>
    <t>11-0222-000</t>
  </si>
  <si>
    <t>8K'S LLLP</t>
  </si>
  <si>
    <t>9820 135TH STREET NW</t>
  </si>
  <si>
    <t>PENNOCK MN 56279</t>
  </si>
  <si>
    <t>11-0223-000</t>
  </si>
  <si>
    <t>MONSON/RONALD &amp; SHARON</t>
  </si>
  <si>
    <t>280 160TH AVE NE</t>
  </si>
  <si>
    <t>11-0223-100</t>
  </si>
  <si>
    <t>FOSSO/LONNIE/LIVING TRUST/AND</t>
  </si>
  <si>
    <t>7610 COUNTY ROAD 1 NW</t>
  </si>
  <si>
    <t>11-0224-000</t>
  </si>
  <si>
    <t>DELL/JACOB</t>
  </si>
  <si>
    <t>26926 HARDY RUN</t>
  </si>
  <si>
    <t>BOERNE TX 78015</t>
  </si>
  <si>
    <t>11-0225-000</t>
  </si>
  <si>
    <t>11-0226-000</t>
  </si>
  <si>
    <t>11-0226-100</t>
  </si>
  <si>
    <t>11-0227-000</t>
  </si>
  <si>
    <t>11-0229-000</t>
  </si>
  <si>
    <t>HAGEN/KRIS</t>
  </si>
  <si>
    <t>455 170TH AVENUE NE</t>
  </si>
  <si>
    <t>35</t>
  </si>
  <si>
    <t>11-0230-000</t>
  </si>
  <si>
    <t>11-0231-000</t>
  </si>
  <si>
    <t>WALSH/ROGER J &amp; ROSEMARIE A</t>
  </si>
  <si>
    <t>22221 HWY 71 NE</t>
  </si>
  <si>
    <t>11-0232-000</t>
  </si>
  <si>
    <t>11-0232-100</t>
  </si>
  <si>
    <t>PUBLIC SHOOTING GROUND</t>
  </si>
  <si>
    <t>11-0233-000</t>
  </si>
  <si>
    <t>15TH ST NE</t>
  </si>
  <si>
    <t>160TH AVE NE</t>
  </si>
  <si>
    <t>165TH AVE SE</t>
  </si>
  <si>
    <t>20TH ST NE</t>
  </si>
  <si>
    <t>30TH ST NE</t>
  </si>
  <si>
    <t>CR 18</t>
  </si>
  <si>
    <t>P.O. BOX 241 1635 HOBAN AVENUE</t>
  </si>
  <si>
    <t>BENSON MN 56215</t>
  </si>
  <si>
    <t>CR 35</t>
  </si>
  <si>
    <t>TOTAL WATERSHED ACRES:</t>
  </si>
  <si>
    <t>SWIFT CTY RDS</t>
  </si>
  <si>
    <t>KERKHOVEN TWP RDS</t>
  </si>
  <si>
    <t>HAYES TWP RDS</t>
  </si>
  <si>
    <t>ST PAUL MN 55155</t>
  </si>
  <si>
    <t>5600 AMERICAN BLVD W SUITE 990</t>
  </si>
  <si>
    <t>BLOOMINGTON MN 55437</t>
  </si>
  <si>
    <t>KERKHOVEN TWP C/O DAVE BERRETT 1445 70TH ST NE</t>
  </si>
  <si>
    <t>HAYES TWP C/O JEAN ROOD 20TH ST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</si>
</sst>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"/>
    <numFmt numFmtId="165" formatCode="#,##0.0000"/>
    <numFmt numFmtId="166" formatCode="#,##0.00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9"/>
  <sheetViews>
    <sheetView tabSelected="1" workbookViewId="0">
      <pane xSplit="1" ySplit="2" topLeftCell="B60" activePane="bottomRight" state="frozen"/>
      <selection pane="topRight" activeCell="B1" sqref="B1"/>
      <selection pane="bottomLeft" activeCell="A3" sqref="A3"/>
      <selection pane="bottomRight" activeCell="AQ108" sqref="AQ108"/>
    </sheetView>
  </sheetViews>
  <sheetFormatPr defaultRowHeight="15" x14ac:dyDescent="0.25"/>
  <cols>
    <col min="1" max="1" width="14.7109375" style="1" customWidth="1"/>
    <col min="2" max="2" width="35.7109375" style="1" customWidth="1"/>
    <col min="3" max="3" width="30.7109375" style="1" customWidth="1"/>
    <col min="4" max="4" width="25.7109375" style="1" customWidth="1"/>
    <col min="5" max="5" width="20.7109375" style="1" customWidth="1"/>
    <col min="6" max="8" width="9.7109375" style="1" customWidth="1"/>
    <col min="9" max="12" width="17.7109375" style="2" customWidth="1"/>
    <col min="13" max="13" width="20.7109375" style="3" customWidth="1"/>
    <col min="14" max="14" width="13.7109375" style="4" customWidth="1"/>
    <col min="15" max="15" width="13.7109375" style="5" customWidth="1"/>
    <col min="16" max="16" width="13.7109375" style="6" customWidth="1"/>
    <col min="17" max="17" width="13.7109375" style="5" customWidth="1"/>
    <col min="18" max="18" width="13.7109375" style="7" customWidth="1"/>
    <col min="19" max="19" width="13.7109375" style="5" customWidth="1"/>
    <col min="20" max="20" width="13.7109375" style="8" customWidth="1"/>
    <col min="21" max="21" width="13.7109375" style="5" customWidth="1"/>
    <col min="22" max="22" width="17.7109375" style="2" hidden="1" customWidth="1"/>
    <col min="23" max="23" width="17.7109375" style="5" hidden="1" customWidth="1"/>
    <col min="24" max="24" width="17.7109375" style="2" hidden="1" customWidth="1"/>
    <col min="25" max="25" width="17.7109375" style="5" hidden="1" customWidth="1"/>
    <col min="26" max="26" width="17.7109375" style="9" customWidth="1"/>
    <col min="27" max="27" width="17.7109375" style="5" customWidth="1"/>
    <col min="28" max="28" width="17.7109375" style="10" customWidth="1"/>
    <col min="29" max="29" width="17.7109375" style="5" customWidth="1"/>
    <col min="30" max="31" width="17.7109375" style="2" customWidth="1"/>
    <col min="32" max="32" width="17.7109375" style="5" customWidth="1"/>
    <col min="33" max="33" width="17.7109375" style="9" customWidth="1"/>
    <col min="34" max="34" width="17.7109375" style="5" customWidth="1"/>
    <col min="35" max="35" width="19.7109375" style="2" hidden="1" customWidth="1"/>
    <col min="36" max="36" width="19.7109375" style="5" hidden="1" customWidth="1"/>
    <col min="37" max="37" width="17.7109375" style="3" customWidth="1"/>
    <col min="38" max="38" width="17.7109375" style="5" customWidth="1"/>
    <col min="39" max="39" width="17.7109375" style="3" customWidth="1"/>
    <col min="40" max="40" width="17.7109375" style="5" customWidth="1"/>
    <col min="41" max="41" width="17.7109375" style="2" customWidth="1"/>
    <col min="42" max="42" width="17.7109375" style="5" customWidth="1"/>
    <col min="43" max="43" width="17.7109375" style="2" customWidth="1"/>
    <col min="44" max="44" width="17.7109375" style="2" hidden="1" customWidth="1"/>
    <col min="45" max="45" width="17.7109375" style="5" customWidth="1"/>
    <col min="46" max="46" width="17.7109375" style="11" customWidth="1"/>
    <col min="47" max="47" width="17.7109375" style="5" customWidth="1"/>
  </cols>
  <sheetData>
    <row r="1" spans="1:47" x14ac:dyDescent="0.25">
      <c r="AL1" s="5">
        <v>3040.8</v>
      </c>
      <c r="AN1" s="5">
        <v>5068</v>
      </c>
      <c r="AP1" s="5" t="s">
        <v>0</v>
      </c>
      <c r="AU1" s="5" t="s">
        <v>1</v>
      </c>
    </row>
    <row r="2" spans="1:47" ht="68.099999999999994" customHeight="1" x14ac:dyDescent="0.25">
      <c r="A2" s="12" t="s">
        <v>2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3" t="s">
        <v>14</v>
      </c>
      <c r="N2" s="14" t="s">
        <v>15</v>
      </c>
      <c r="O2" s="12" t="s">
        <v>16</v>
      </c>
      <c r="P2" s="15" t="s">
        <v>17</v>
      </c>
      <c r="Q2" s="12" t="s">
        <v>18</v>
      </c>
      <c r="R2" s="16" t="s">
        <v>19</v>
      </c>
      <c r="S2" s="12" t="s">
        <v>20</v>
      </c>
      <c r="T2" s="17" t="s">
        <v>21</v>
      </c>
      <c r="U2" s="12" t="s">
        <v>22</v>
      </c>
      <c r="V2" s="12" t="s">
        <v>23</v>
      </c>
      <c r="W2" s="12" t="s">
        <v>24</v>
      </c>
      <c r="X2" s="12" t="s">
        <v>25</v>
      </c>
      <c r="Y2" s="12" t="s">
        <v>26</v>
      </c>
      <c r="Z2" s="18" t="s">
        <v>27</v>
      </c>
      <c r="AA2" s="12" t="s">
        <v>28</v>
      </c>
      <c r="AB2" s="19" t="s">
        <v>29</v>
      </c>
      <c r="AC2" s="12" t="s">
        <v>30</v>
      </c>
      <c r="AD2" s="12" t="s">
        <v>31</v>
      </c>
      <c r="AE2" s="12" t="s">
        <v>32</v>
      </c>
      <c r="AF2" s="12" t="s">
        <v>33</v>
      </c>
      <c r="AG2" s="18" t="s">
        <v>34</v>
      </c>
      <c r="AH2" s="12" t="s">
        <v>35</v>
      </c>
      <c r="AI2" s="12" t="s">
        <v>36</v>
      </c>
      <c r="AJ2" s="12" t="s">
        <v>37</v>
      </c>
      <c r="AK2" s="13" t="s">
        <v>38</v>
      </c>
      <c r="AL2" s="12" t="s">
        <v>39</v>
      </c>
      <c r="AM2" s="13" t="s">
        <v>40</v>
      </c>
      <c r="AN2" s="12" t="s">
        <v>41</v>
      </c>
      <c r="AO2" s="12" t="s">
        <v>42</v>
      </c>
      <c r="AP2" s="12" t="s">
        <v>43</v>
      </c>
      <c r="AQ2" s="12" t="s">
        <v>44</v>
      </c>
      <c r="AR2" s="12" t="s">
        <v>45</v>
      </c>
      <c r="AS2" s="12" t="s">
        <v>46</v>
      </c>
      <c r="AT2" s="12" t="s">
        <v>47</v>
      </c>
      <c r="AU2" s="12" t="s">
        <v>48</v>
      </c>
    </row>
    <row r="3" spans="1:47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2">
        <v>64.928137384099998</v>
      </c>
      <c r="J3" s="2">
        <v>38.72</v>
      </c>
      <c r="K3" s="2">
        <f t="shared" ref="K3:K33" si="0">SUM(N3,P3,R3,T3,V3,X3,Z3,AB3,AE3,AG3,AI3)</f>
        <v>1.1000000000000001</v>
      </c>
      <c r="L3" s="2">
        <f t="shared" ref="L3:L33" si="1">SUM(M3,AD3,AK3,AM3,AO3,AQ3,AR3)</f>
        <v>0</v>
      </c>
      <c r="T3" s="8">
        <v>1.1000000000000001</v>
      </c>
      <c r="U3" s="5">
        <v>332.39249999999998</v>
      </c>
      <c r="AL3" s="5" t="str">
        <f t="shared" ref="AL3:AL33" si="2">IF(AK3&gt;0,AK3*$AL$1,"")</f>
        <v/>
      </c>
      <c r="AN3" s="5" t="str">
        <f t="shared" ref="AN3:AN33" si="3">IF(AM3&gt;0,AM3*$AN$1,"")</f>
        <v/>
      </c>
      <c r="AP3" s="5" t="str">
        <f t="shared" ref="AP3:AP33" si="4">IF(AO3&gt;0,AO3*$AP$1,"")</f>
        <v/>
      </c>
      <c r="AS3" s="5">
        <f t="shared" ref="AS3:AS33" si="5">SUM(O3,Q3,S3,U3,W3,Y3,AA3,AC3,AF3,AH3,AJ3)</f>
        <v>332.39249999999998</v>
      </c>
      <c r="AT3" s="11">
        <f t="shared" ref="AT3:AT34" si="6">(AS3/$AS$116)*100</f>
        <v>1.9339744952660873E-2</v>
      </c>
      <c r="AU3" s="5">
        <f t="shared" ref="AU3:AU33" si="7">(AT3/100)*$AU$1</f>
        <v>19.339744952660872</v>
      </c>
    </row>
    <row r="4" spans="1:47" x14ac:dyDescent="0.25">
      <c r="A4" s="1" t="s">
        <v>57</v>
      </c>
      <c r="B4" s="1" t="s">
        <v>58</v>
      </c>
      <c r="C4" s="1" t="s">
        <v>257</v>
      </c>
      <c r="D4" s="1" t="s">
        <v>258</v>
      </c>
      <c r="E4" s="1" t="s">
        <v>59</v>
      </c>
      <c r="F4" s="1" t="s">
        <v>54</v>
      </c>
      <c r="G4" s="1" t="s">
        <v>55</v>
      </c>
      <c r="H4" s="1" t="s">
        <v>56</v>
      </c>
      <c r="I4" s="2">
        <v>82.499164645199997</v>
      </c>
      <c r="J4" s="2">
        <v>39.85</v>
      </c>
      <c r="K4" s="2">
        <f t="shared" si="0"/>
        <v>0</v>
      </c>
      <c r="L4" s="2">
        <f t="shared" si="1"/>
        <v>39.85</v>
      </c>
      <c r="M4" s="3">
        <v>39.85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si="5"/>
        <v>0</v>
      </c>
      <c r="AT4" s="11">
        <f t="shared" si="6"/>
        <v>0</v>
      </c>
      <c r="AU4" s="5">
        <f t="shared" si="7"/>
        <v>0</v>
      </c>
    </row>
    <row r="5" spans="1:47" x14ac:dyDescent="0.25">
      <c r="A5" s="1" t="s">
        <v>57</v>
      </c>
      <c r="B5" s="1" t="s">
        <v>58</v>
      </c>
      <c r="C5" s="1" t="s">
        <v>257</v>
      </c>
      <c r="D5" s="1" t="s">
        <v>258</v>
      </c>
      <c r="E5" s="1" t="s">
        <v>60</v>
      </c>
      <c r="F5" s="1" t="s">
        <v>54</v>
      </c>
      <c r="G5" s="1" t="s">
        <v>55</v>
      </c>
      <c r="H5" s="1" t="s">
        <v>56</v>
      </c>
      <c r="I5" s="2">
        <v>82.499164645199997</v>
      </c>
      <c r="J5" s="2">
        <v>36.86</v>
      </c>
      <c r="K5" s="2">
        <f t="shared" si="0"/>
        <v>0</v>
      </c>
      <c r="L5" s="2">
        <f t="shared" si="1"/>
        <v>36.74</v>
      </c>
      <c r="M5" s="3">
        <v>36.74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S5" s="5">
        <f t="shared" si="5"/>
        <v>0</v>
      </c>
      <c r="AT5" s="11">
        <f t="shared" si="6"/>
        <v>0</v>
      </c>
      <c r="AU5" s="5">
        <f t="shared" si="7"/>
        <v>0</v>
      </c>
    </row>
    <row r="6" spans="1:47" x14ac:dyDescent="0.25">
      <c r="A6" s="1" t="s">
        <v>57</v>
      </c>
      <c r="B6" s="1" t="s">
        <v>58</v>
      </c>
      <c r="C6" s="1" t="s">
        <v>257</v>
      </c>
      <c r="D6" s="1" t="s">
        <v>258</v>
      </c>
      <c r="E6" s="1" t="s">
        <v>61</v>
      </c>
      <c r="F6" s="1" t="s">
        <v>54</v>
      </c>
      <c r="G6" s="1" t="s">
        <v>55</v>
      </c>
      <c r="H6" s="1" t="s">
        <v>56</v>
      </c>
      <c r="I6" s="2">
        <v>82.499164645199997</v>
      </c>
      <c r="J6" s="2">
        <v>4.13</v>
      </c>
      <c r="K6" s="2">
        <f t="shared" si="0"/>
        <v>0</v>
      </c>
      <c r="L6" s="2">
        <f t="shared" si="1"/>
        <v>4.13</v>
      </c>
      <c r="M6" s="3">
        <v>4.13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S6" s="5">
        <f t="shared" si="5"/>
        <v>0</v>
      </c>
      <c r="AT6" s="11">
        <f t="shared" si="6"/>
        <v>0</v>
      </c>
      <c r="AU6" s="5">
        <f t="shared" si="7"/>
        <v>0</v>
      </c>
    </row>
    <row r="7" spans="1:47" x14ac:dyDescent="0.25">
      <c r="A7" s="1" t="s">
        <v>62</v>
      </c>
      <c r="B7" s="1" t="s">
        <v>63</v>
      </c>
      <c r="C7" s="1" t="s">
        <v>93</v>
      </c>
      <c r="D7" s="1" t="s">
        <v>256</v>
      </c>
      <c r="E7" s="1" t="s">
        <v>64</v>
      </c>
      <c r="F7" s="1" t="s">
        <v>54</v>
      </c>
      <c r="G7" s="1" t="s">
        <v>55</v>
      </c>
      <c r="H7" s="1" t="s">
        <v>56</v>
      </c>
      <c r="I7" s="2">
        <v>70.150366512700003</v>
      </c>
      <c r="J7" s="2">
        <v>28.64</v>
      </c>
      <c r="K7" s="2">
        <f t="shared" si="0"/>
        <v>0</v>
      </c>
      <c r="L7" s="2">
        <f t="shared" si="1"/>
        <v>28.64</v>
      </c>
      <c r="M7" s="3">
        <v>28.64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S7" s="5">
        <f t="shared" si="5"/>
        <v>0</v>
      </c>
      <c r="AT7" s="11">
        <f t="shared" si="6"/>
        <v>0</v>
      </c>
      <c r="AU7" s="5">
        <f t="shared" si="7"/>
        <v>0</v>
      </c>
    </row>
    <row r="8" spans="1:47" x14ac:dyDescent="0.25">
      <c r="A8" s="1" t="s">
        <v>62</v>
      </c>
      <c r="B8" s="1" t="s">
        <v>63</v>
      </c>
      <c r="C8" s="1" t="s">
        <v>93</v>
      </c>
      <c r="D8" s="1" t="s">
        <v>256</v>
      </c>
      <c r="E8" s="1" t="s">
        <v>65</v>
      </c>
      <c r="F8" s="1" t="s">
        <v>54</v>
      </c>
      <c r="G8" s="1" t="s">
        <v>55</v>
      </c>
      <c r="H8" s="1" t="s">
        <v>56</v>
      </c>
      <c r="I8" s="2">
        <v>70.150366512700003</v>
      </c>
      <c r="J8" s="2">
        <v>40.74</v>
      </c>
      <c r="K8" s="2">
        <f t="shared" si="0"/>
        <v>0</v>
      </c>
      <c r="L8" s="2">
        <f t="shared" si="1"/>
        <v>40</v>
      </c>
      <c r="M8" s="3">
        <v>40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S8" s="5">
        <f t="shared" si="5"/>
        <v>0</v>
      </c>
      <c r="AT8" s="11">
        <f t="shared" si="6"/>
        <v>0</v>
      </c>
      <c r="AU8" s="5">
        <f t="shared" si="7"/>
        <v>0</v>
      </c>
    </row>
    <row r="9" spans="1:47" x14ac:dyDescent="0.25">
      <c r="A9" s="1" t="s">
        <v>66</v>
      </c>
      <c r="B9" s="1" t="s">
        <v>67</v>
      </c>
      <c r="C9" s="1" t="s">
        <v>68</v>
      </c>
      <c r="D9" s="1" t="s">
        <v>69</v>
      </c>
      <c r="E9" s="1" t="s">
        <v>60</v>
      </c>
      <c r="F9" s="1" t="s">
        <v>54</v>
      </c>
      <c r="G9" s="1" t="s">
        <v>55</v>
      </c>
      <c r="H9" s="1" t="s">
        <v>56</v>
      </c>
      <c r="I9" s="2">
        <v>39.388055448700001</v>
      </c>
      <c r="J9" s="2">
        <v>3.04</v>
      </c>
      <c r="K9" s="2">
        <f t="shared" si="0"/>
        <v>1.49</v>
      </c>
      <c r="L9" s="2">
        <f t="shared" si="1"/>
        <v>0</v>
      </c>
      <c r="T9" s="8">
        <v>1.49</v>
      </c>
      <c r="U9" s="5">
        <v>450.24074999999988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S9" s="5">
        <f t="shared" si="5"/>
        <v>450.24074999999988</v>
      </c>
      <c r="AT9" s="11">
        <f t="shared" si="6"/>
        <v>2.6196563617695179E-2</v>
      </c>
      <c r="AU9" s="5">
        <f t="shared" si="7"/>
        <v>26.19656361769518</v>
      </c>
    </row>
    <row r="10" spans="1:47" x14ac:dyDescent="0.25">
      <c r="A10" s="1" t="s">
        <v>66</v>
      </c>
      <c r="B10" s="1" t="s">
        <v>67</v>
      </c>
      <c r="C10" s="1" t="s">
        <v>68</v>
      </c>
      <c r="D10" s="1" t="s">
        <v>69</v>
      </c>
      <c r="E10" s="1" t="s">
        <v>61</v>
      </c>
      <c r="F10" s="1" t="s">
        <v>54</v>
      </c>
      <c r="G10" s="1" t="s">
        <v>55</v>
      </c>
      <c r="H10" s="1" t="s">
        <v>56</v>
      </c>
      <c r="I10" s="2">
        <v>39.388055448700001</v>
      </c>
      <c r="J10" s="2">
        <v>36.24</v>
      </c>
      <c r="K10" s="2">
        <f t="shared" si="0"/>
        <v>3.6799999999999997</v>
      </c>
      <c r="L10" s="2">
        <f t="shared" si="1"/>
        <v>0</v>
      </c>
      <c r="T10" s="8">
        <v>3.63</v>
      </c>
      <c r="U10" s="5">
        <v>1096.89525</v>
      </c>
      <c r="AB10" s="10">
        <v>0.05</v>
      </c>
      <c r="AC10" s="5">
        <v>5.4390000000000001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S10" s="5">
        <f t="shared" si="5"/>
        <v>1102.3342500000001</v>
      </c>
      <c r="AT10" s="11">
        <f t="shared" si="6"/>
        <v>6.4137618170033064E-2</v>
      </c>
      <c r="AU10" s="5">
        <f t="shared" si="7"/>
        <v>64.137618170033065</v>
      </c>
    </row>
    <row r="11" spans="1:47" x14ac:dyDescent="0.25">
      <c r="A11" s="1" t="s">
        <v>70</v>
      </c>
      <c r="B11" s="1" t="s">
        <v>67</v>
      </c>
      <c r="C11" s="1" t="s">
        <v>68</v>
      </c>
      <c r="D11" s="1" t="s">
        <v>69</v>
      </c>
      <c r="E11" s="1" t="s">
        <v>64</v>
      </c>
      <c r="F11" s="1" t="s">
        <v>54</v>
      </c>
      <c r="G11" s="1" t="s">
        <v>55</v>
      </c>
      <c r="H11" s="1" t="s">
        <v>56</v>
      </c>
      <c r="I11" s="2">
        <v>44.175921041999999</v>
      </c>
      <c r="J11" s="2">
        <v>4.25</v>
      </c>
      <c r="K11" s="2">
        <f t="shared" si="0"/>
        <v>2.84</v>
      </c>
      <c r="L11" s="2">
        <f t="shared" si="1"/>
        <v>0.17</v>
      </c>
      <c r="M11" s="3">
        <v>0.17</v>
      </c>
      <c r="T11" s="8">
        <v>2.79</v>
      </c>
      <c r="U11" s="5">
        <v>843.06824999999992</v>
      </c>
      <c r="Z11" s="9">
        <v>0.04</v>
      </c>
      <c r="AA11" s="5">
        <v>4.8348000000000004</v>
      </c>
      <c r="AB11" s="10">
        <v>0.01</v>
      </c>
      <c r="AC11" s="5">
        <v>1.0878000000000001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S11" s="5">
        <f t="shared" si="5"/>
        <v>848.99084999999991</v>
      </c>
      <c r="AT11" s="11">
        <f t="shared" si="6"/>
        <v>4.9397223180856265E-2</v>
      </c>
      <c r="AU11" s="5">
        <f t="shared" si="7"/>
        <v>49.397223180856265</v>
      </c>
    </row>
    <row r="12" spans="1:47" x14ac:dyDescent="0.25">
      <c r="A12" s="1" t="s">
        <v>70</v>
      </c>
      <c r="B12" s="1" t="s">
        <v>67</v>
      </c>
      <c r="C12" s="1" t="s">
        <v>68</v>
      </c>
      <c r="D12" s="1" t="s">
        <v>69</v>
      </c>
      <c r="E12" s="1" t="s">
        <v>71</v>
      </c>
      <c r="F12" s="1" t="s">
        <v>54</v>
      </c>
      <c r="G12" s="1" t="s">
        <v>55</v>
      </c>
      <c r="H12" s="1" t="s">
        <v>56</v>
      </c>
      <c r="I12" s="2">
        <v>44.175921041999999</v>
      </c>
      <c r="J12" s="2">
        <v>38.1</v>
      </c>
      <c r="K12" s="2">
        <f t="shared" si="0"/>
        <v>12.62</v>
      </c>
      <c r="L12" s="2">
        <f t="shared" si="1"/>
        <v>0</v>
      </c>
      <c r="T12" s="8">
        <v>12.62</v>
      </c>
      <c r="U12" s="5">
        <v>3813.4484999999991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S12" s="5">
        <f t="shared" si="5"/>
        <v>3813.4484999999991</v>
      </c>
      <c r="AT12" s="11">
        <f t="shared" si="6"/>
        <v>0.22187961936598199</v>
      </c>
      <c r="AU12" s="5">
        <f t="shared" si="7"/>
        <v>221.87961936598199</v>
      </c>
    </row>
    <row r="13" spans="1:47" x14ac:dyDescent="0.25">
      <c r="A13" s="1" t="s">
        <v>72</v>
      </c>
      <c r="B13" s="1" t="s">
        <v>73</v>
      </c>
      <c r="C13" s="1" t="s">
        <v>74</v>
      </c>
      <c r="D13" s="1" t="s">
        <v>75</v>
      </c>
      <c r="E13" s="1" t="s">
        <v>64</v>
      </c>
      <c r="F13" s="1" t="s">
        <v>54</v>
      </c>
      <c r="G13" s="1" t="s">
        <v>55</v>
      </c>
      <c r="H13" s="1" t="s">
        <v>56</v>
      </c>
      <c r="I13" s="2">
        <v>8.0430545016099995</v>
      </c>
      <c r="J13" s="2">
        <v>6.1</v>
      </c>
      <c r="K13" s="2">
        <f t="shared" si="0"/>
        <v>4.66</v>
      </c>
      <c r="L13" s="2">
        <f t="shared" si="1"/>
        <v>0.91</v>
      </c>
      <c r="M13" s="3">
        <v>0.91</v>
      </c>
      <c r="Z13" s="9">
        <v>3.63</v>
      </c>
      <c r="AA13" s="5">
        <v>438.75810000000001</v>
      </c>
      <c r="AB13" s="10">
        <v>1.03</v>
      </c>
      <c r="AC13" s="5">
        <v>112.04340000000001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S13" s="5">
        <f t="shared" si="5"/>
        <v>550.80150000000003</v>
      </c>
      <c r="AT13" s="11">
        <f t="shared" si="6"/>
        <v>3.204753575830694E-2</v>
      </c>
      <c r="AU13" s="5">
        <f t="shared" si="7"/>
        <v>32.047535758306942</v>
      </c>
    </row>
    <row r="14" spans="1:47" x14ac:dyDescent="0.25">
      <c r="A14" s="1" t="s">
        <v>76</v>
      </c>
      <c r="B14" s="1" t="s">
        <v>77</v>
      </c>
      <c r="C14" s="1" t="s">
        <v>78</v>
      </c>
      <c r="D14" s="1" t="s">
        <v>69</v>
      </c>
      <c r="E14" s="1" t="s">
        <v>79</v>
      </c>
      <c r="F14" s="1" t="s">
        <v>80</v>
      </c>
      <c r="G14" s="1" t="s">
        <v>55</v>
      </c>
      <c r="H14" s="1" t="s">
        <v>56</v>
      </c>
      <c r="I14" s="2">
        <v>80.893833704200006</v>
      </c>
      <c r="J14" s="2">
        <v>39.39</v>
      </c>
      <c r="K14" s="2">
        <f t="shared" si="0"/>
        <v>35.15</v>
      </c>
      <c r="L14" s="2">
        <f t="shared" si="1"/>
        <v>4.24</v>
      </c>
      <c r="M14" s="3">
        <v>4.24</v>
      </c>
      <c r="P14" s="6">
        <v>13.38</v>
      </c>
      <c r="Q14" s="5">
        <v>21464.865000000002</v>
      </c>
      <c r="R14" s="7">
        <v>20.65</v>
      </c>
      <c r="S14" s="5">
        <v>20799.712500000001</v>
      </c>
      <c r="T14" s="8">
        <v>1.1200000000000001</v>
      </c>
      <c r="U14" s="5">
        <v>338.43599999999998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S14" s="5">
        <f t="shared" si="5"/>
        <v>42603.013500000001</v>
      </c>
      <c r="AT14" s="11">
        <f t="shared" si="6"/>
        <v>2.478790632474464</v>
      </c>
      <c r="AU14" s="5">
        <f t="shared" si="7"/>
        <v>2478.790632474464</v>
      </c>
    </row>
    <row r="15" spans="1:47" x14ac:dyDescent="0.25">
      <c r="A15" s="1" t="s">
        <v>76</v>
      </c>
      <c r="B15" s="1" t="s">
        <v>77</v>
      </c>
      <c r="C15" s="1" t="s">
        <v>78</v>
      </c>
      <c r="D15" s="1" t="s">
        <v>69</v>
      </c>
      <c r="E15" s="1" t="s">
        <v>81</v>
      </c>
      <c r="F15" s="1" t="s">
        <v>80</v>
      </c>
      <c r="G15" s="1" t="s">
        <v>55</v>
      </c>
      <c r="H15" s="1" t="s">
        <v>56</v>
      </c>
      <c r="I15" s="2">
        <v>80.893833704200006</v>
      </c>
      <c r="J15" s="2">
        <v>38.43</v>
      </c>
      <c r="K15" s="2">
        <f t="shared" si="0"/>
        <v>38.19</v>
      </c>
      <c r="L15" s="2">
        <f t="shared" si="1"/>
        <v>0.24</v>
      </c>
      <c r="M15" s="3">
        <v>0.24</v>
      </c>
      <c r="R15" s="7">
        <v>30.41</v>
      </c>
      <c r="S15" s="5">
        <v>30630.4725</v>
      </c>
      <c r="T15" s="8">
        <v>7.78</v>
      </c>
      <c r="U15" s="5">
        <v>2350.9214999999999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S15" s="5">
        <f t="shared" si="5"/>
        <v>32981.394</v>
      </c>
      <c r="AT15" s="11">
        <f t="shared" si="6"/>
        <v>1.9189715416058417</v>
      </c>
      <c r="AU15" s="5">
        <f t="shared" si="7"/>
        <v>1918.9715416058416</v>
      </c>
    </row>
    <row r="16" spans="1:47" x14ac:dyDescent="0.25">
      <c r="A16" s="1" t="s">
        <v>82</v>
      </c>
      <c r="B16" s="1" t="s">
        <v>67</v>
      </c>
      <c r="C16" s="1" t="s">
        <v>68</v>
      </c>
      <c r="D16" s="1" t="s">
        <v>69</v>
      </c>
      <c r="E16" s="1" t="s">
        <v>83</v>
      </c>
      <c r="F16" s="1" t="s">
        <v>80</v>
      </c>
      <c r="G16" s="1" t="s">
        <v>55</v>
      </c>
      <c r="H16" s="1" t="s">
        <v>56</v>
      </c>
      <c r="I16" s="2">
        <v>39.296093861099997</v>
      </c>
      <c r="J16" s="2">
        <v>37.18</v>
      </c>
      <c r="K16" s="2">
        <f t="shared" si="0"/>
        <v>28.89</v>
      </c>
      <c r="L16" s="2">
        <f t="shared" si="1"/>
        <v>0.18</v>
      </c>
      <c r="M16" s="3">
        <v>0.18</v>
      </c>
      <c r="P16" s="6">
        <v>1.35</v>
      </c>
      <c r="Q16" s="5">
        <v>2165.7375000000002</v>
      </c>
      <c r="R16" s="7">
        <v>17.420000000000002</v>
      </c>
      <c r="S16" s="5">
        <v>17546.294999999998</v>
      </c>
      <c r="T16" s="8">
        <v>10.119999999999999</v>
      </c>
      <c r="U16" s="5">
        <v>3058.011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S16" s="5">
        <f t="shared" si="5"/>
        <v>22770.043499999996</v>
      </c>
      <c r="AT16" s="11">
        <f t="shared" si="6"/>
        <v>1.3248398620636552</v>
      </c>
      <c r="AU16" s="5">
        <f t="shared" si="7"/>
        <v>1324.8398620636553</v>
      </c>
    </row>
    <row r="17" spans="1:47" x14ac:dyDescent="0.25">
      <c r="A17" s="1" t="s">
        <v>84</v>
      </c>
      <c r="B17" s="1" t="s">
        <v>58</v>
      </c>
      <c r="C17" s="1" t="s">
        <v>257</v>
      </c>
      <c r="D17" s="1" t="s">
        <v>258</v>
      </c>
      <c r="E17" s="1" t="s">
        <v>85</v>
      </c>
      <c r="F17" s="1" t="s">
        <v>80</v>
      </c>
      <c r="G17" s="1" t="s">
        <v>55</v>
      </c>
      <c r="H17" s="1" t="s">
        <v>56</v>
      </c>
      <c r="I17" s="2">
        <v>41.131189005400003</v>
      </c>
      <c r="J17" s="2">
        <v>40.130000000000003</v>
      </c>
      <c r="K17" s="2">
        <f t="shared" si="0"/>
        <v>0</v>
      </c>
      <c r="L17" s="2">
        <f t="shared" si="1"/>
        <v>40</v>
      </c>
      <c r="M17" s="3">
        <v>40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S17" s="5">
        <f t="shared" si="5"/>
        <v>0</v>
      </c>
      <c r="AT17" s="11">
        <f t="shared" si="6"/>
        <v>0</v>
      </c>
      <c r="AU17" s="5">
        <f t="shared" si="7"/>
        <v>0</v>
      </c>
    </row>
    <row r="18" spans="1:47" x14ac:dyDescent="0.25">
      <c r="A18" s="1" t="s">
        <v>86</v>
      </c>
      <c r="B18" s="1" t="s">
        <v>87</v>
      </c>
      <c r="C18" s="1" t="s">
        <v>88</v>
      </c>
      <c r="D18" s="1" t="s">
        <v>89</v>
      </c>
      <c r="E18" s="1" t="s">
        <v>90</v>
      </c>
      <c r="F18" s="1" t="s">
        <v>80</v>
      </c>
      <c r="G18" s="1" t="s">
        <v>55</v>
      </c>
      <c r="H18" s="1" t="s">
        <v>56</v>
      </c>
      <c r="I18" s="2">
        <v>39.8856685011</v>
      </c>
      <c r="J18" s="2">
        <v>37.03</v>
      </c>
      <c r="K18" s="2">
        <f t="shared" si="0"/>
        <v>36.5</v>
      </c>
      <c r="L18" s="2">
        <f t="shared" si="1"/>
        <v>0.53</v>
      </c>
      <c r="M18" s="3">
        <v>0.53</v>
      </c>
      <c r="P18" s="6">
        <v>8.44</v>
      </c>
      <c r="Q18" s="5">
        <v>13539.87</v>
      </c>
      <c r="R18" s="7">
        <v>27.88</v>
      </c>
      <c r="S18" s="5">
        <v>28082.13</v>
      </c>
      <c r="AB18" s="10">
        <v>0.18</v>
      </c>
      <c r="AC18" s="5">
        <v>19.580400000000001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S18" s="5">
        <f t="shared" si="5"/>
        <v>41641.580399999999</v>
      </c>
      <c r="AT18" s="11">
        <f t="shared" si="6"/>
        <v>2.4228511304007223</v>
      </c>
      <c r="AU18" s="5">
        <f t="shared" si="7"/>
        <v>2422.8511304007225</v>
      </c>
    </row>
    <row r="19" spans="1:47" x14ac:dyDescent="0.25">
      <c r="A19" s="1" t="s">
        <v>91</v>
      </c>
      <c r="B19" s="1" t="s">
        <v>92</v>
      </c>
      <c r="C19" s="1" t="s">
        <v>93</v>
      </c>
      <c r="D19" s="1" t="s">
        <v>256</v>
      </c>
      <c r="E19" s="1" t="s">
        <v>94</v>
      </c>
      <c r="F19" s="1" t="s">
        <v>80</v>
      </c>
      <c r="G19" s="1" t="s">
        <v>55</v>
      </c>
      <c r="H19" s="1" t="s">
        <v>56</v>
      </c>
      <c r="I19" s="2">
        <v>80.1228648843</v>
      </c>
      <c r="J19" s="2">
        <v>39.25</v>
      </c>
      <c r="K19" s="2">
        <f t="shared" si="0"/>
        <v>0</v>
      </c>
      <c r="L19" s="2">
        <f t="shared" si="1"/>
        <v>37.760000000000005</v>
      </c>
      <c r="M19" s="3">
        <v>35.590000000000003</v>
      </c>
      <c r="AL19" s="5" t="str">
        <f t="shared" si="2"/>
        <v/>
      </c>
      <c r="AN19" s="5" t="str">
        <f t="shared" si="3"/>
        <v/>
      </c>
      <c r="AQ19" s="2">
        <v>2.17</v>
      </c>
      <c r="AS19" s="5">
        <f t="shared" si="5"/>
        <v>0</v>
      </c>
      <c r="AT19" s="11">
        <f t="shared" si="6"/>
        <v>0</v>
      </c>
      <c r="AU19" s="5">
        <f t="shared" si="7"/>
        <v>0</v>
      </c>
    </row>
    <row r="20" spans="1:47" x14ac:dyDescent="0.25">
      <c r="A20" s="1" t="s">
        <v>91</v>
      </c>
      <c r="B20" s="1" t="s">
        <v>92</v>
      </c>
      <c r="C20" s="1" t="s">
        <v>93</v>
      </c>
      <c r="D20" s="1" t="s">
        <v>256</v>
      </c>
      <c r="E20" s="1" t="s">
        <v>95</v>
      </c>
      <c r="F20" s="1" t="s">
        <v>80</v>
      </c>
      <c r="G20" s="1" t="s">
        <v>55</v>
      </c>
      <c r="H20" s="1" t="s">
        <v>56</v>
      </c>
      <c r="I20" s="2">
        <v>80.1228648843</v>
      </c>
      <c r="J20" s="2">
        <v>39.92</v>
      </c>
      <c r="K20" s="2">
        <f t="shared" si="0"/>
        <v>0</v>
      </c>
      <c r="L20" s="2">
        <f t="shared" si="1"/>
        <v>38.65</v>
      </c>
      <c r="M20" s="3">
        <v>36.75</v>
      </c>
      <c r="AL20" s="5" t="str">
        <f t="shared" si="2"/>
        <v/>
      </c>
      <c r="AN20" s="5" t="str">
        <f t="shared" si="3"/>
        <v/>
      </c>
      <c r="AQ20" s="2">
        <v>1.9</v>
      </c>
      <c r="AS20" s="5">
        <f t="shared" si="5"/>
        <v>0</v>
      </c>
      <c r="AT20" s="11">
        <f t="shared" si="6"/>
        <v>0</v>
      </c>
      <c r="AU20" s="5">
        <f t="shared" si="7"/>
        <v>0</v>
      </c>
    </row>
    <row r="21" spans="1:47" x14ac:dyDescent="0.25">
      <c r="A21" s="1" t="s">
        <v>96</v>
      </c>
      <c r="B21" s="1" t="s">
        <v>97</v>
      </c>
      <c r="C21" s="1" t="s">
        <v>98</v>
      </c>
      <c r="D21" s="1" t="s">
        <v>69</v>
      </c>
      <c r="E21" s="1" t="s">
        <v>61</v>
      </c>
      <c r="F21" s="1" t="s">
        <v>80</v>
      </c>
      <c r="G21" s="1" t="s">
        <v>55</v>
      </c>
      <c r="H21" s="1" t="s">
        <v>56</v>
      </c>
      <c r="I21" s="2">
        <v>137.43712801199999</v>
      </c>
      <c r="J21" s="2">
        <v>9.19</v>
      </c>
      <c r="K21" s="2">
        <f t="shared" si="0"/>
        <v>6.78</v>
      </c>
      <c r="L21" s="2">
        <f t="shared" si="1"/>
        <v>2.41</v>
      </c>
      <c r="M21" s="3">
        <v>2.41</v>
      </c>
      <c r="N21" s="4">
        <v>2.13</v>
      </c>
      <c r="O21" s="5">
        <v>3623.13</v>
      </c>
      <c r="P21" s="6">
        <v>4.6500000000000004</v>
      </c>
      <c r="Q21" s="5">
        <v>7459.7625000000007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S21" s="5">
        <f t="shared" si="5"/>
        <v>11082.892500000002</v>
      </c>
      <c r="AT21" s="11">
        <f t="shared" si="6"/>
        <v>0.64484100660441535</v>
      </c>
      <c r="AU21" s="5">
        <f t="shared" si="7"/>
        <v>644.84100660441538</v>
      </c>
    </row>
    <row r="22" spans="1:47" x14ac:dyDescent="0.25">
      <c r="A22" s="1" t="s">
        <v>96</v>
      </c>
      <c r="B22" s="1" t="s">
        <v>97</v>
      </c>
      <c r="C22" s="1" t="s">
        <v>98</v>
      </c>
      <c r="D22" s="1" t="s">
        <v>69</v>
      </c>
      <c r="E22" s="1" t="s">
        <v>71</v>
      </c>
      <c r="F22" s="1" t="s">
        <v>80</v>
      </c>
      <c r="G22" s="1" t="s">
        <v>55</v>
      </c>
      <c r="H22" s="1" t="s">
        <v>56</v>
      </c>
      <c r="I22" s="2">
        <v>137.43712801199999</v>
      </c>
      <c r="J22" s="2">
        <v>8.2799999999999994</v>
      </c>
      <c r="K22" s="2">
        <f t="shared" si="0"/>
        <v>7.85</v>
      </c>
      <c r="L22" s="2">
        <f t="shared" si="1"/>
        <v>0</v>
      </c>
      <c r="P22" s="6">
        <v>1.97</v>
      </c>
      <c r="Q22" s="5">
        <v>3160.3724999999999</v>
      </c>
      <c r="R22" s="7">
        <v>3.13</v>
      </c>
      <c r="S22" s="5">
        <v>3152.6925000000001</v>
      </c>
      <c r="T22" s="8">
        <v>2.75</v>
      </c>
      <c r="U22" s="5">
        <v>830.98124999999982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S22" s="5">
        <f t="shared" si="5"/>
        <v>7144.0462500000003</v>
      </c>
      <c r="AT22" s="11">
        <f t="shared" si="6"/>
        <v>0.41566531255973993</v>
      </c>
      <c r="AU22" s="5">
        <f t="shared" si="7"/>
        <v>415.66531255973996</v>
      </c>
    </row>
    <row r="23" spans="1:47" x14ac:dyDescent="0.25">
      <c r="A23" s="1" t="s">
        <v>96</v>
      </c>
      <c r="B23" s="1" t="s">
        <v>97</v>
      </c>
      <c r="C23" s="1" t="s">
        <v>98</v>
      </c>
      <c r="D23" s="1" t="s">
        <v>69</v>
      </c>
      <c r="E23" s="1" t="s">
        <v>60</v>
      </c>
      <c r="F23" s="1" t="s">
        <v>80</v>
      </c>
      <c r="G23" s="1" t="s">
        <v>55</v>
      </c>
      <c r="H23" s="1" t="s">
        <v>56</v>
      </c>
      <c r="I23" s="2">
        <v>137.43712801199999</v>
      </c>
      <c r="J23" s="2">
        <v>39.840000000000003</v>
      </c>
      <c r="K23" s="2">
        <f t="shared" si="0"/>
        <v>34.53</v>
      </c>
      <c r="L23" s="2">
        <f t="shared" si="1"/>
        <v>5.3</v>
      </c>
      <c r="M23" s="3">
        <v>5.28</v>
      </c>
      <c r="N23" s="4">
        <v>3.71</v>
      </c>
      <c r="O23" s="5">
        <v>6310.71</v>
      </c>
      <c r="P23" s="6">
        <v>24.83</v>
      </c>
      <c r="Q23" s="5">
        <v>39833.527499999997</v>
      </c>
      <c r="R23" s="7">
        <v>5.99</v>
      </c>
      <c r="S23" s="5">
        <v>6033.4274999999998</v>
      </c>
      <c r="AL23" s="5" t="str">
        <f t="shared" si="2"/>
        <v/>
      </c>
      <c r="AN23" s="5" t="str">
        <f t="shared" si="3"/>
        <v/>
      </c>
      <c r="AO23" s="2">
        <v>0.02</v>
      </c>
      <c r="AP23" s="5">
        <f t="shared" si="4"/>
        <v>0.02</v>
      </c>
      <c r="AS23" s="5">
        <f t="shared" si="5"/>
        <v>52177.664999999994</v>
      </c>
      <c r="AT23" s="11">
        <f t="shared" si="6"/>
        <v>3.0358769627033699</v>
      </c>
      <c r="AU23" s="5">
        <f t="shared" si="7"/>
        <v>3035.8769627033698</v>
      </c>
    </row>
    <row r="24" spans="1:47" x14ac:dyDescent="0.25">
      <c r="A24" s="1" t="s">
        <v>96</v>
      </c>
      <c r="B24" s="1" t="s">
        <v>97</v>
      </c>
      <c r="C24" s="1" t="s">
        <v>98</v>
      </c>
      <c r="D24" s="1" t="s">
        <v>69</v>
      </c>
      <c r="E24" s="1" t="s">
        <v>64</v>
      </c>
      <c r="F24" s="1" t="s">
        <v>80</v>
      </c>
      <c r="G24" s="1" t="s">
        <v>55</v>
      </c>
      <c r="H24" s="1" t="s">
        <v>56</v>
      </c>
      <c r="I24" s="2">
        <v>137.43712801199999</v>
      </c>
      <c r="J24" s="2">
        <v>36.119999999999997</v>
      </c>
      <c r="K24" s="2">
        <f t="shared" si="0"/>
        <v>21.62</v>
      </c>
      <c r="L24" s="2">
        <f t="shared" si="1"/>
        <v>0</v>
      </c>
      <c r="P24" s="6">
        <v>9.66</v>
      </c>
      <c r="Q24" s="5">
        <v>15497.055</v>
      </c>
      <c r="R24" s="7">
        <v>11.61</v>
      </c>
      <c r="S24" s="5">
        <v>11694.172500000001</v>
      </c>
      <c r="T24" s="8">
        <v>0.35</v>
      </c>
      <c r="U24" s="5">
        <v>105.76125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S24" s="5">
        <f t="shared" si="5"/>
        <v>27296.98875</v>
      </c>
      <c r="AT24" s="11">
        <f t="shared" si="6"/>
        <v>1.5882331893789821</v>
      </c>
      <c r="AU24" s="5">
        <f t="shared" si="7"/>
        <v>1588.2331893789819</v>
      </c>
    </row>
    <row r="25" spans="1:47" x14ac:dyDescent="0.25">
      <c r="A25" s="1" t="s">
        <v>96</v>
      </c>
      <c r="B25" s="1" t="s">
        <v>97</v>
      </c>
      <c r="C25" s="1" t="s">
        <v>98</v>
      </c>
      <c r="D25" s="1" t="s">
        <v>69</v>
      </c>
      <c r="E25" s="1" t="s">
        <v>65</v>
      </c>
      <c r="F25" s="1" t="s">
        <v>80</v>
      </c>
      <c r="G25" s="1" t="s">
        <v>55</v>
      </c>
      <c r="H25" s="1" t="s">
        <v>56</v>
      </c>
      <c r="I25" s="2">
        <v>137.43712801199999</v>
      </c>
      <c r="J25" s="2">
        <v>35.15</v>
      </c>
      <c r="K25" s="2">
        <f t="shared" si="0"/>
        <v>5.4899999999999993</v>
      </c>
      <c r="L25" s="2">
        <f t="shared" si="1"/>
        <v>0</v>
      </c>
      <c r="P25" s="6">
        <v>4.5199999999999996</v>
      </c>
      <c r="Q25" s="5">
        <v>7251.2099999999991</v>
      </c>
      <c r="R25" s="7">
        <v>0.97</v>
      </c>
      <c r="S25" s="5">
        <v>977.03250000000003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S25" s="5">
        <f t="shared" si="5"/>
        <v>8228.2424999999985</v>
      </c>
      <c r="AT25" s="11">
        <f t="shared" si="6"/>
        <v>0.47874759917460441</v>
      </c>
      <c r="AU25" s="5">
        <f t="shared" si="7"/>
        <v>478.74759917460443</v>
      </c>
    </row>
    <row r="26" spans="1:47" x14ac:dyDescent="0.25">
      <c r="A26" s="1" t="s">
        <v>99</v>
      </c>
      <c r="B26" s="1" t="s">
        <v>100</v>
      </c>
      <c r="C26" s="1" t="s">
        <v>101</v>
      </c>
      <c r="D26" s="1" t="s">
        <v>69</v>
      </c>
      <c r="E26" s="1" t="s">
        <v>61</v>
      </c>
      <c r="F26" s="1" t="s">
        <v>80</v>
      </c>
      <c r="G26" s="1" t="s">
        <v>55</v>
      </c>
      <c r="H26" s="1" t="s">
        <v>56</v>
      </c>
      <c r="I26" s="2">
        <v>141.02150350599999</v>
      </c>
      <c r="J26" s="2">
        <v>30.71</v>
      </c>
      <c r="K26" s="2">
        <f t="shared" si="0"/>
        <v>26.230000000000004</v>
      </c>
      <c r="L26" s="2">
        <f t="shared" si="1"/>
        <v>4.4800000000000004</v>
      </c>
      <c r="M26" s="3">
        <v>4.4800000000000004</v>
      </c>
      <c r="N26" s="4">
        <v>5.53</v>
      </c>
      <c r="O26" s="5">
        <v>9406.5300000000007</v>
      </c>
      <c r="P26" s="6">
        <v>20.69</v>
      </c>
      <c r="Q26" s="5">
        <v>33191.932500000003</v>
      </c>
      <c r="R26" s="7">
        <v>0.01</v>
      </c>
      <c r="S26" s="5">
        <v>10.0725</v>
      </c>
      <c r="AL26" s="5" t="str">
        <f t="shared" si="2"/>
        <v/>
      </c>
      <c r="AN26" s="5" t="str">
        <f t="shared" si="3"/>
        <v/>
      </c>
      <c r="AP26" s="5" t="str">
        <f t="shared" si="4"/>
        <v/>
      </c>
      <c r="AS26" s="5">
        <f t="shared" si="5"/>
        <v>42608.535000000003</v>
      </c>
      <c r="AT26" s="11">
        <f t="shared" si="6"/>
        <v>2.4791118924359736</v>
      </c>
      <c r="AU26" s="5">
        <f t="shared" si="7"/>
        <v>2479.1118924359735</v>
      </c>
    </row>
    <row r="27" spans="1:47" x14ac:dyDescent="0.25">
      <c r="A27" s="1" t="s">
        <v>99</v>
      </c>
      <c r="B27" s="1" t="s">
        <v>100</v>
      </c>
      <c r="C27" s="1" t="s">
        <v>101</v>
      </c>
      <c r="D27" s="1" t="s">
        <v>69</v>
      </c>
      <c r="E27" s="1" t="s">
        <v>102</v>
      </c>
      <c r="F27" s="1" t="s">
        <v>80</v>
      </c>
      <c r="G27" s="1" t="s">
        <v>55</v>
      </c>
      <c r="H27" s="1" t="s">
        <v>56</v>
      </c>
      <c r="I27" s="2">
        <v>141.02150350599999</v>
      </c>
      <c r="J27" s="2">
        <v>39.9</v>
      </c>
      <c r="K27" s="2">
        <f t="shared" si="0"/>
        <v>39.899999999999991</v>
      </c>
      <c r="L27" s="2">
        <f t="shared" si="1"/>
        <v>0</v>
      </c>
      <c r="P27" s="6">
        <v>8.5</v>
      </c>
      <c r="Q27" s="5">
        <v>13636.125</v>
      </c>
      <c r="R27" s="7">
        <v>24.38</v>
      </c>
      <c r="S27" s="5">
        <v>24556.755000000001</v>
      </c>
      <c r="T27" s="8">
        <v>6.69</v>
      </c>
      <c r="U27" s="5">
        <v>2021.5507500000001</v>
      </c>
      <c r="AB27" s="10">
        <v>0.33</v>
      </c>
      <c r="AC27" s="5">
        <v>35.897399999999998</v>
      </c>
      <c r="AL27" s="5" t="str">
        <f t="shared" si="2"/>
        <v/>
      </c>
      <c r="AN27" s="5" t="str">
        <f t="shared" si="3"/>
        <v/>
      </c>
      <c r="AP27" s="5" t="str">
        <f t="shared" si="4"/>
        <v/>
      </c>
      <c r="AS27" s="5">
        <f t="shared" si="5"/>
        <v>40250.328150000008</v>
      </c>
      <c r="AT27" s="11">
        <f t="shared" si="6"/>
        <v>2.3419032640083834</v>
      </c>
      <c r="AU27" s="5">
        <f t="shared" si="7"/>
        <v>2341.9032640083838</v>
      </c>
    </row>
    <row r="28" spans="1:47" x14ac:dyDescent="0.25">
      <c r="A28" s="1" t="s">
        <v>99</v>
      </c>
      <c r="B28" s="1" t="s">
        <v>100</v>
      </c>
      <c r="C28" s="1" t="s">
        <v>101</v>
      </c>
      <c r="D28" s="1" t="s">
        <v>69</v>
      </c>
      <c r="E28" s="1" t="s">
        <v>103</v>
      </c>
      <c r="F28" s="1" t="s">
        <v>80</v>
      </c>
      <c r="G28" s="1" t="s">
        <v>55</v>
      </c>
      <c r="H28" s="1" t="s">
        <v>56</v>
      </c>
      <c r="I28" s="2">
        <v>141.02150350599999</v>
      </c>
      <c r="J28" s="2">
        <v>36.17</v>
      </c>
      <c r="K28" s="2">
        <f t="shared" si="0"/>
        <v>30.959999999999997</v>
      </c>
      <c r="L28" s="2">
        <f t="shared" si="1"/>
        <v>5.21</v>
      </c>
      <c r="M28" s="3">
        <v>5.21</v>
      </c>
      <c r="R28" s="7">
        <v>30.61</v>
      </c>
      <c r="S28" s="5">
        <v>30831.922500000001</v>
      </c>
      <c r="T28" s="8">
        <v>0.33</v>
      </c>
      <c r="U28" s="5">
        <v>99.717749999999995</v>
      </c>
      <c r="AB28" s="10">
        <v>0.02</v>
      </c>
      <c r="AC28" s="5">
        <v>2.1756000000000002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S28" s="5">
        <f t="shared" si="5"/>
        <v>30933.815849999999</v>
      </c>
      <c r="AT28" s="11">
        <f t="shared" si="6"/>
        <v>1.7998363649949338</v>
      </c>
      <c r="AU28" s="5">
        <f t="shared" si="7"/>
        <v>1799.8363649949338</v>
      </c>
    </row>
    <row r="29" spans="1:47" x14ac:dyDescent="0.25">
      <c r="A29" s="1" t="s">
        <v>99</v>
      </c>
      <c r="B29" s="1" t="s">
        <v>100</v>
      </c>
      <c r="C29" s="1" t="s">
        <v>101</v>
      </c>
      <c r="D29" s="1" t="s">
        <v>69</v>
      </c>
      <c r="E29" s="1" t="s">
        <v>71</v>
      </c>
      <c r="F29" s="1" t="s">
        <v>80</v>
      </c>
      <c r="G29" s="1" t="s">
        <v>55</v>
      </c>
      <c r="H29" s="1" t="s">
        <v>56</v>
      </c>
      <c r="I29" s="2">
        <v>141.02150350599999</v>
      </c>
      <c r="J29" s="2">
        <v>27.45</v>
      </c>
      <c r="K29" s="2">
        <f t="shared" si="0"/>
        <v>27.419999999999998</v>
      </c>
      <c r="L29" s="2">
        <f t="shared" si="1"/>
        <v>0.03</v>
      </c>
      <c r="M29" s="3">
        <v>0.03</v>
      </c>
      <c r="P29" s="6">
        <v>10.77</v>
      </c>
      <c r="Q29" s="5">
        <v>17277.772499999999</v>
      </c>
      <c r="R29" s="7">
        <v>16.09</v>
      </c>
      <c r="S29" s="5">
        <v>16206.6525</v>
      </c>
      <c r="T29" s="8">
        <v>0.56000000000000005</v>
      </c>
      <c r="U29" s="5">
        <v>169.21799999999999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S29" s="5">
        <f t="shared" si="5"/>
        <v>33653.643000000004</v>
      </c>
      <c r="AT29" s="11">
        <f t="shared" si="6"/>
        <v>1.9580853128391922</v>
      </c>
      <c r="AU29" s="5">
        <f t="shared" si="7"/>
        <v>1958.0853128391921</v>
      </c>
    </row>
    <row r="30" spans="1:47" x14ac:dyDescent="0.25">
      <c r="A30" s="1" t="s">
        <v>104</v>
      </c>
      <c r="B30" s="1" t="s">
        <v>105</v>
      </c>
      <c r="C30" s="1" t="s">
        <v>106</v>
      </c>
      <c r="D30" s="1" t="s">
        <v>75</v>
      </c>
      <c r="E30" s="1" t="s">
        <v>53</v>
      </c>
      <c r="F30" s="1" t="s">
        <v>80</v>
      </c>
      <c r="G30" s="1" t="s">
        <v>55</v>
      </c>
      <c r="H30" s="1" t="s">
        <v>56</v>
      </c>
      <c r="I30" s="2">
        <v>79.484759436700003</v>
      </c>
      <c r="J30" s="2">
        <v>37.65</v>
      </c>
      <c r="K30" s="2">
        <f t="shared" si="0"/>
        <v>34.419999999999995</v>
      </c>
      <c r="L30" s="2">
        <f t="shared" si="1"/>
        <v>3.22</v>
      </c>
      <c r="M30" s="3">
        <v>3.22</v>
      </c>
      <c r="P30" s="6">
        <v>20.02</v>
      </c>
      <c r="Q30" s="5">
        <v>32117.084999999999</v>
      </c>
      <c r="R30" s="7">
        <v>14.39</v>
      </c>
      <c r="S30" s="5">
        <v>14494.327499999999</v>
      </c>
      <c r="AB30" s="10">
        <v>0.01</v>
      </c>
      <c r="AC30" s="5">
        <v>1.0878000000000001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S30" s="5">
        <f t="shared" si="5"/>
        <v>46612.5003</v>
      </c>
      <c r="AT30" s="11">
        <f t="shared" si="6"/>
        <v>2.7120764379696549</v>
      </c>
      <c r="AU30" s="5">
        <f t="shared" si="7"/>
        <v>2712.0764379696552</v>
      </c>
    </row>
    <row r="31" spans="1:47" x14ac:dyDescent="0.25">
      <c r="A31" s="1" t="s">
        <v>104</v>
      </c>
      <c r="B31" s="1" t="s">
        <v>105</v>
      </c>
      <c r="C31" s="1" t="s">
        <v>106</v>
      </c>
      <c r="D31" s="1" t="s">
        <v>75</v>
      </c>
      <c r="E31" s="1" t="s">
        <v>59</v>
      </c>
      <c r="F31" s="1" t="s">
        <v>80</v>
      </c>
      <c r="G31" s="1" t="s">
        <v>55</v>
      </c>
      <c r="H31" s="1" t="s">
        <v>56</v>
      </c>
      <c r="I31" s="2">
        <v>79.484759436700003</v>
      </c>
      <c r="J31" s="2">
        <v>37.86</v>
      </c>
      <c r="K31" s="2">
        <f t="shared" si="0"/>
        <v>32.450000000000003</v>
      </c>
      <c r="L31" s="2">
        <f t="shared" si="1"/>
        <v>0.03</v>
      </c>
      <c r="M31" s="3">
        <v>0.03</v>
      </c>
      <c r="P31" s="6">
        <v>9.1300000000000008</v>
      </c>
      <c r="Q31" s="5">
        <v>14646.8025</v>
      </c>
      <c r="R31" s="7">
        <v>16.29</v>
      </c>
      <c r="S31" s="5">
        <v>16408.102500000001</v>
      </c>
      <c r="T31" s="8">
        <v>7.03</v>
      </c>
      <c r="U31" s="5">
        <v>2124.29025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S31" s="5">
        <f t="shared" si="5"/>
        <v>33179.195249999997</v>
      </c>
      <c r="AT31" s="11">
        <f t="shared" si="6"/>
        <v>1.9304803022617452</v>
      </c>
      <c r="AU31" s="5">
        <f t="shared" si="7"/>
        <v>1930.4803022617452</v>
      </c>
    </row>
    <row r="32" spans="1:47" x14ac:dyDescent="0.25">
      <c r="A32" s="1" t="s">
        <v>107</v>
      </c>
      <c r="B32" s="1" t="s">
        <v>108</v>
      </c>
      <c r="C32" s="1" t="s">
        <v>109</v>
      </c>
      <c r="D32" s="1" t="s">
        <v>69</v>
      </c>
      <c r="E32" s="1" t="s">
        <v>79</v>
      </c>
      <c r="F32" s="1" t="s">
        <v>110</v>
      </c>
      <c r="G32" s="1" t="s">
        <v>55</v>
      </c>
      <c r="H32" s="1" t="s">
        <v>56</v>
      </c>
      <c r="I32" s="2">
        <v>80.895868295599996</v>
      </c>
      <c r="J32" s="2">
        <v>38.56</v>
      </c>
      <c r="K32" s="2">
        <f t="shared" si="0"/>
        <v>24.55</v>
      </c>
      <c r="L32" s="2">
        <f t="shared" si="1"/>
        <v>4.75</v>
      </c>
      <c r="M32" s="3">
        <v>2.2599999999999998</v>
      </c>
      <c r="N32" s="4">
        <v>0.72</v>
      </c>
      <c r="O32" s="5">
        <v>1224.72</v>
      </c>
      <c r="P32" s="6">
        <v>11.3</v>
      </c>
      <c r="Q32" s="5">
        <v>18128.025000000001</v>
      </c>
      <c r="R32" s="7">
        <v>9.0299999999999994</v>
      </c>
      <c r="S32" s="5">
        <v>9095.4674999999988</v>
      </c>
      <c r="T32" s="8">
        <v>0.6</v>
      </c>
      <c r="U32" s="5">
        <v>181.30500000000001</v>
      </c>
      <c r="Z32" s="9">
        <v>2.9</v>
      </c>
      <c r="AA32" s="5">
        <v>350.52300000000002</v>
      </c>
      <c r="AL32" s="5" t="str">
        <f t="shared" si="2"/>
        <v/>
      </c>
      <c r="AM32" s="3">
        <v>0.65</v>
      </c>
      <c r="AN32" s="5">
        <f t="shared" si="3"/>
        <v>3294.2000000000003</v>
      </c>
      <c r="AO32" s="2">
        <v>0.35</v>
      </c>
      <c r="AP32" s="5">
        <f t="shared" si="4"/>
        <v>0.35</v>
      </c>
      <c r="AQ32" s="2">
        <v>1.49</v>
      </c>
      <c r="AS32" s="5">
        <f t="shared" si="5"/>
        <v>28980.040500000003</v>
      </c>
      <c r="AT32" s="11">
        <f t="shared" si="6"/>
        <v>1.6861589596268953</v>
      </c>
      <c r="AU32" s="5">
        <f t="shared" si="7"/>
        <v>1686.1589596268955</v>
      </c>
    </row>
    <row r="33" spans="1:47" x14ac:dyDescent="0.25">
      <c r="A33" s="1" t="s">
        <v>107</v>
      </c>
      <c r="B33" s="1" t="s">
        <v>108</v>
      </c>
      <c r="C33" s="1" t="s">
        <v>109</v>
      </c>
      <c r="D33" s="1" t="s">
        <v>69</v>
      </c>
      <c r="E33" s="1" t="s">
        <v>81</v>
      </c>
      <c r="F33" s="1" t="s">
        <v>110</v>
      </c>
      <c r="G33" s="1" t="s">
        <v>55</v>
      </c>
      <c r="H33" s="1" t="s">
        <v>56</v>
      </c>
      <c r="I33" s="2">
        <v>80.895868295599996</v>
      </c>
      <c r="J33" s="2">
        <v>36.78</v>
      </c>
      <c r="K33" s="2">
        <f t="shared" si="0"/>
        <v>35.630000000000003</v>
      </c>
      <c r="L33" s="2">
        <f t="shared" si="1"/>
        <v>1.1100000000000001</v>
      </c>
      <c r="M33" s="3">
        <v>0.25</v>
      </c>
      <c r="N33" s="4">
        <v>5.44</v>
      </c>
      <c r="O33" s="5">
        <v>9253.44</v>
      </c>
      <c r="P33" s="6">
        <v>21.64</v>
      </c>
      <c r="Q33" s="5">
        <v>34715.97</v>
      </c>
      <c r="R33" s="7">
        <v>7.81</v>
      </c>
      <c r="S33" s="5">
        <v>7866.6224999999986</v>
      </c>
      <c r="T33" s="8">
        <v>0.74</v>
      </c>
      <c r="U33" s="5">
        <v>223.6095</v>
      </c>
      <c r="AL33" s="5" t="str">
        <f t="shared" si="2"/>
        <v/>
      </c>
      <c r="AM33" s="3">
        <v>0.34</v>
      </c>
      <c r="AN33" s="5">
        <f t="shared" si="3"/>
        <v>1723.1200000000001</v>
      </c>
      <c r="AP33" s="5" t="str">
        <f t="shared" si="4"/>
        <v/>
      </c>
      <c r="AQ33" s="2">
        <v>0.52</v>
      </c>
      <c r="AS33" s="5">
        <f t="shared" si="5"/>
        <v>52059.642</v>
      </c>
      <c r="AT33" s="11">
        <f t="shared" si="6"/>
        <v>3.029009976479109</v>
      </c>
      <c r="AU33" s="5">
        <f t="shared" si="7"/>
        <v>3029.0099764791089</v>
      </c>
    </row>
    <row r="34" spans="1:47" x14ac:dyDescent="0.25">
      <c r="A34" s="1" t="s">
        <v>107</v>
      </c>
      <c r="B34" s="1" t="s">
        <v>108</v>
      </c>
      <c r="C34" s="1" t="s">
        <v>109</v>
      </c>
      <c r="D34" s="1" t="s">
        <v>69</v>
      </c>
      <c r="E34" s="1" t="s">
        <v>83</v>
      </c>
      <c r="F34" s="1" t="s">
        <v>110</v>
      </c>
      <c r="G34" s="1" t="s">
        <v>55</v>
      </c>
      <c r="H34" s="1" t="s">
        <v>56</v>
      </c>
      <c r="I34" s="2">
        <v>80.895868295599996</v>
      </c>
      <c r="J34" s="2">
        <v>0.1</v>
      </c>
      <c r="K34" s="2">
        <f t="shared" ref="K34:K63" si="8">SUM(N34,P34,R34,T34,V34,X34,Z34,AB34,AE34,AG34,AI34)</f>
        <v>0.08</v>
      </c>
      <c r="L34" s="2">
        <f t="shared" ref="L34:L63" si="9">SUM(M34,AD34,AK34,AM34,AO34,AQ34,AR34)</f>
        <v>0</v>
      </c>
      <c r="R34" s="7">
        <v>0.08</v>
      </c>
      <c r="S34" s="5">
        <v>80.58</v>
      </c>
      <c r="AL34" s="5" t="str">
        <f t="shared" ref="AL34:AL63" si="10">IF(AK34&gt;0,AK34*$AL$1,"")</f>
        <v/>
      </c>
      <c r="AN34" s="5" t="str">
        <f t="shared" ref="AN34:AN63" si="11">IF(AM34&gt;0,AM34*$AN$1,"")</f>
        <v/>
      </c>
      <c r="AP34" s="5" t="str">
        <f t="shared" ref="AP34:AP63" si="12">IF(AO34&gt;0,AO34*$AP$1,"")</f>
        <v/>
      </c>
      <c r="AS34" s="5">
        <f t="shared" ref="AS34:AS63" si="13">SUM(O34,Q34,S34,U34,W34,Y34,AA34,AC34,AF34,AH34,AJ34)</f>
        <v>80.58</v>
      </c>
      <c r="AT34" s="11">
        <f t="shared" si="6"/>
        <v>4.688423018826879E-3</v>
      </c>
      <c r="AU34" s="5">
        <f t="shared" ref="AU34:AU63" si="14">(AT34/100)*$AU$1</f>
        <v>4.688423018826879</v>
      </c>
    </row>
    <row r="35" spans="1:47" x14ac:dyDescent="0.25">
      <c r="A35" s="1" t="s">
        <v>111</v>
      </c>
      <c r="B35" s="1" t="s">
        <v>112</v>
      </c>
      <c r="C35" s="1" t="s">
        <v>113</v>
      </c>
      <c r="D35" s="1" t="s">
        <v>114</v>
      </c>
      <c r="E35" s="1" t="s">
        <v>83</v>
      </c>
      <c r="F35" s="1" t="s">
        <v>110</v>
      </c>
      <c r="G35" s="1" t="s">
        <v>55</v>
      </c>
      <c r="H35" s="1" t="s">
        <v>56</v>
      </c>
      <c r="I35" s="2">
        <v>80.279133161499999</v>
      </c>
      <c r="J35" s="2">
        <v>38.04</v>
      </c>
      <c r="K35" s="2">
        <f t="shared" si="8"/>
        <v>24.06</v>
      </c>
      <c r="L35" s="2">
        <f t="shared" si="9"/>
        <v>0</v>
      </c>
      <c r="R35" s="7">
        <v>17.61</v>
      </c>
      <c r="S35" s="5">
        <v>17737.672500000001</v>
      </c>
      <c r="T35" s="8">
        <v>1.54</v>
      </c>
      <c r="U35" s="5">
        <v>465.34949999999992</v>
      </c>
      <c r="Z35" s="9">
        <v>1.73</v>
      </c>
      <c r="AA35" s="5">
        <v>209.10509999999999</v>
      </c>
      <c r="AB35" s="10">
        <v>3.18</v>
      </c>
      <c r="AC35" s="5">
        <v>345.92039999999997</v>
      </c>
      <c r="AL35" s="5" t="str">
        <f t="shared" si="10"/>
        <v/>
      </c>
      <c r="AN35" s="5" t="str">
        <f t="shared" si="11"/>
        <v/>
      </c>
      <c r="AP35" s="5" t="str">
        <f t="shared" si="12"/>
        <v/>
      </c>
      <c r="AS35" s="5">
        <f t="shared" si="13"/>
        <v>18758.047500000001</v>
      </c>
      <c r="AT35" s="11">
        <f t="shared" ref="AT35:AT66" si="15">(AS35/$AS$116)*100</f>
        <v>1.0914080626364853</v>
      </c>
      <c r="AU35" s="5">
        <f t="shared" si="14"/>
        <v>1091.4080626364853</v>
      </c>
    </row>
    <row r="36" spans="1:47" x14ac:dyDescent="0.25">
      <c r="A36" s="1" t="s">
        <v>115</v>
      </c>
      <c r="B36" s="1" t="s">
        <v>116</v>
      </c>
      <c r="C36" s="1" t="s">
        <v>98</v>
      </c>
      <c r="D36" s="1" t="s">
        <v>69</v>
      </c>
      <c r="E36" s="1" t="s">
        <v>102</v>
      </c>
      <c r="F36" s="1" t="s">
        <v>110</v>
      </c>
      <c r="G36" s="1" t="s">
        <v>55</v>
      </c>
      <c r="H36" s="1" t="s">
        <v>56</v>
      </c>
      <c r="I36" s="2">
        <v>40.900748833199998</v>
      </c>
      <c r="J36" s="2">
        <v>38.869999999999997</v>
      </c>
      <c r="K36" s="2">
        <f t="shared" si="8"/>
        <v>5.03</v>
      </c>
      <c r="L36" s="2">
        <f t="shared" si="9"/>
        <v>0</v>
      </c>
      <c r="R36" s="7">
        <v>1.79</v>
      </c>
      <c r="S36" s="5">
        <v>1802.9775</v>
      </c>
      <c r="T36" s="8">
        <v>3.24</v>
      </c>
      <c r="U36" s="5">
        <v>979.04699999999991</v>
      </c>
      <c r="AL36" s="5" t="str">
        <f t="shared" si="10"/>
        <v/>
      </c>
      <c r="AN36" s="5" t="str">
        <f t="shared" si="11"/>
        <v/>
      </c>
      <c r="AP36" s="5" t="str">
        <f t="shared" si="12"/>
        <v/>
      </c>
      <c r="AS36" s="5">
        <f t="shared" si="13"/>
        <v>2782.0245</v>
      </c>
      <c r="AT36" s="11">
        <f t="shared" si="15"/>
        <v>0.16186780472499801</v>
      </c>
      <c r="AU36" s="5">
        <f t="shared" si="14"/>
        <v>161.86780472499802</v>
      </c>
    </row>
    <row r="37" spans="1:47" x14ac:dyDescent="0.25">
      <c r="A37" s="1" t="s">
        <v>117</v>
      </c>
      <c r="B37" s="1" t="s">
        <v>118</v>
      </c>
      <c r="C37" s="1" t="s">
        <v>119</v>
      </c>
      <c r="D37" s="1" t="s">
        <v>75</v>
      </c>
      <c r="E37" s="1" t="s">
        <v>79</v>
      </c>
      <c r="F37" s="1" t="s">
        <v>120</v>
      </c>
      <c r="G37" s="1" t="s">
        <v>55</v>
      </c>
      <c r="H37" s="1" t="s">
        <v>56</v>
      </c>
      <c r="I37" s="2">
        <v>101.07260229000001</v>
      </c>
      <c r="J37" s="2">
        <v>38.22</v>
      </c>
      <c r="K37" s="2">
        <f t="shared" si="8"/>
        <v>19.16</v>
      </c>
      <c r="L37" s="2">
        <f t="shared" si="9"/>
        <v>0.16</v>
      </c>
      <c r="M37" s="3">
        <v>0.16</v>
      </c>
      <c r="R37" s="7">
        <v>16.97</v>
      </c>
      <c r="S37" s="5">
        <v>17093.032500000001</v>
      </c>
      <c r="T37" s="8">
        <v>2.02</v>
      </c>
      <c r="U37" s="5">
        <v>610.3934999999999</v>
      </c>
      <c r="AB37" s="10">
        <v>0.17</v>
      </c>
      <c r="AC37" s="5">
        <v>18.492599999999999</v>
      </c>
      <c r="AL37" s="5" t="str">
        <f t="shared" si="10"/>
        <v/>
      </c>
      <c r="AN37" s="5" t="str">
        <f t="shared" si="11"/>
        <v/>
      </c>
      <c r="AP37" s="5" t="str">
        <f t="shared" si="12"/>
        <v/>
      </c>
      <c r="AS37" s="5">
        <f t="shared" si="13"/>
        <v>17721.918600000001</v>
      </c>
      <c r="AT37" s="11">
        <f t="shared" si="15"/>
        <v>1.0311225006455227</v>
      </c>
      <c r="AU37" s="5">
        <f t="shared" si="14"/>
        <v>1031.1225006455227</v>
      </c>
    </row>
    <row r="38" spans="1:47" x14ac:dyDescent="0.25">
      <c r="A38" s="1" t="s">
        <v>117</v>
      </c>
      <c r="B38" s="1" t="s">
        <v>118</v>
      </c>
      <c r="C38" s="1" t="s">
        <v>119</v>
      </c>
      <c r="D38" s="1" t="s">
        <v>75</v>
      </c>
      <c r="E38" s="1" t="s">
        <v>81</v>
      </c>
      <c r="F38" s="1" t="s">
        <v>120</v>
      </c>
      <c r="G38" s="1" t="s">
        <v>55</v>
      </c>
      <c r="H38" s="1" t="s">
        <v>56</v>
      </c>
      <c r="I38" s="2">
        <v>101.07260229000001</v>
      </c>
      <c r="J38" s="2">
        <v>37.369999999999997</v>
      </c>
      <c r="K38" s="2">
        <f t="shared" si="8"/>
        <v>20.99</v>
      </c>
      <c r="L38" s="2">
        <f t="shared" si="9"/>
        <v>16.39</v>
      </c>
      <c r="M38" s="3">
        <v>16.39</v>
      </c>
      <c r="R38" s="7">
        <v>14.83</v>
      </c>
      <c r="S38" s="5">
        <v>14937.5175</v>
      </c>
      <c r="Z38" s="9">
        <v>3.75</v>
      </c>
      <c r="AA38" s="5">
        <v>453.26249999999999</v>
      </c>
      <c r="AB38" s="10">
        <v>2.41</v>
      </c>
      <c r="AC38" s="5">
        <v>262.15980000000002</v>
      </c>
      <c r="AL38" s="5" t="str">
        <f t="shared" si="10"/>
        <v/>
      </c>
      <c r="AN38" s="5" t="str">
        <f t="shared" si="11"/>
        <v/>
      </c>
      <c r="AP38" s="5" t="str">
        <f t="shared" si="12"/>
        <v/>
      </c>
      <c r="AS38" s="5">
        <f t="shared" si="13"/>
        <v>15652.9398</v>
      </c>
      <c r="AT38" s="11">
        <f t="shared" si="15"/>
        <v>0.91074216022128829</v>
      </c>
      <c r="AU38" s="5">
        <f t="shared" si="14"/>
        <v>910.74216022128826</v>
      </c>
    </row>
    <row r="39" spans="1:47" x14ac:dyDescent="0.25">
      <c r="A39" s="1" t="s">
        <v>117</v>
      </c>
      <c r="B39" s="1" t="s">
        <v>118</v>
      </c>
      <c r="C39" s="1" t="s">
        <v>119</v>
      </c>
      <c r="D39" s="1" t="s">
        <v>75</v>
      </c>
      <c r="E39" s="1" t="s">
        <v>85</v>
      </c>
      <c r="F39" s="1" t="s">
        <v>120</v>
      </c>
      <c r="G39" s="1" t="s">
        <v>55</v>
      </c>
      <c r="H39" s="1" t="s">
        <v>56</v>
      </c>
      <c r="I39" s="2">
        <v>101.07260229000001</v>
      </c>
      <c r="J39" s="2">
        <v>25.09</v>
      </c>
      <c r="K39" s="2">
        <f t="shared" si="8"/>
        <v>0.23</v>
      </c>
      <c r="L39" s="2">
        <f t="shared" si="9"/>
        <v>0</v>
      </c>
      <c r="T39" s="8">
        <v>0.23</v>
      </c>
      <c r="U39" s="5">
        <v>69.500249999999994</v>
      </c>
      <c r="AL39" s="5" t="str">
        <f t="shared" si="10"/>
        <v/>
      </c>
      <c r="AN39" s="5" t="str">
        <f t="shared" si="11"/>
        <v/>
      </c>
      <c r="AP39" s="5" t="str">
        <f t="shared" si="12"/>
        <v/>
      </c>
      <c r="AS39" s="5">
        <f t="shared" si="13"/>
        <v>69.500249999999994</v>
      </c>
      <c r="AT39" s="11">
        <f t="shared" si="15"/>
        <v>4.0437648537381826E-3</v>
      </c>
      <c r="AU39" s="5">
        <f t="shared" si="14"/>
        <v>4.0437648537381827</v>
      </c>
    </row>
    <row r="40" spans="1:47" x14ac:dyDescent="0.25">
      <c r="A40" s="1" t="s">
        <v>121</v>
      </c>
      <c r="B40" s="1" t="s">
        <v>122</v>
      </c>
      <c r="C40" s="1" t="s">
        <v>123</v>
      </c>
      <c r="D40" s="1" t="s">
        <v>69</v>
      </c>
      <c r="E40" s="1" t="s">
        <v>83</v>
      </c>
      <c r="F40" s="1" t="s">
        <v>120</v>
      </c>
      <c r="G40" s="1" t="s">
        <v>55</v>
      </c>
      <c r="H40" s="1" t="s">
        <v>56</v>
      </c>
      <c r="I40" s="2">
        <v>51.260431477099999</v>
      </c>
      <c r="J40" s="2">
        <v>37.93</v>
      </c>
      <c r="K40" s="2">
        <f t="shared" si="8"/>
        <v>34.65</v>
      </c>
      <c r="L40" s="2">
        <f t="shared" si="9"/>
        <v>3.28</v>
      </c>
      <c r="M40" s="3">
        <v>3.28</v>
      </c>
      <c r="R40" s="7">
        <v>20.41</v>
      </c>
      <c r="S40" s="5">
        <v>20557.9725</v>
      </c>
      <c r="T40" s="8">
        <v>14.24</v>
      </c>
      <c r="U40" s="5">
        <v>4302.9719999999998</v>
      </c>
      <c r="AL40" s="5" t="str">
        <f t="shared" si="10"/>
        <v/>
      </c>
      <c r="AN40" s="5" t="str">
        <f t="shared" si="11"/>
        <v/>
      </c>
      <c r="AP40" s="5" t="str">
        <f t="shared" si="12"/>
        <v/>
      </c>
      <c r="AS40" s="5">
        <f t="shared" si="13"/>
        <v>24860.944499999998</v>
      </c>
      <c r="AT40" s="11">
        <f t="shared" si="15"/>
        <v>1.4464957118835629</v>
      </c>
      <c r="AU40" s="5">
        <f t="shared" si="14"/>
        <v>1446.495711883563</v>
      </c>
    </row>
    <row r="41" spans="1:47" x14ac:dyDescent="0.25">
      <c r="A41" s="1" t="s">
        <v>121</v>
      </c>
      <c r="B41" s="1" t="s">
        <v>122</v>
      </c>
      <c r="C41" s="1" t="s">
        <v>123</v>
      </c>
      <c r="D41" s="1" t="s">
        <v>69</v>
      </c>
      <c r="E41" s="1" t="s">
        <v>85</v>
      </c>
      <c r="F41" s="1" t="s">
        <v>120</v>
      </c>
      <c r="G41" s="1" t="s">
        <v>55</v>
      </c>
      <c r="H41" s="1" t="s">
        <v>56</v>
      </c>
      <c r="I41" s="2">
        <v>51.260431477099999</v>
      </c>
      <c r="J41" s="2">
        <v>13.32</v>
      </c>
      <c r="K41" s="2">
        <f t="shared" si="8"/>
        <v>11.84</v>
      </c>
      <c r="L41" s="2">
        <f t="shared" si="9"/>
        <v>0.09</v>
      </c>
      <c r="M41" s="3">
        <v>0.09</v>
      </c>
      <c r="R41" s="7">
        <v>1.1000000000000001</v>
      </c>
      <c r="S41" s="5">
        <v>1107.9749999999999</v>
      </c>
      <c r="T41" s="8">
        <v>10.74</v>
      </c>
      <c r="U41" s="5">
        <v>3245.3595</v>
      </c>
      <c r="AL41" s="5" t="str">
        <f t="shared" si="10"/>
        <v/>
      </c>
      <c r="AN41" s="5" t="str">
        <f t="shared" si="11"/>
        <v/>
      </c>
      <c r="AP41" s="5" t="str">
        <f t="shared" si="12"/>
        <v/>
      </c>
      <c r="AS41" s="5">
        <f t="shared" si="13"/>
        <v>4353.3344999999999</v>
      </c>
      <c r="AT41" s="11">
        <f t="shared" si="15"/>
        <v>0.25329205359212215</v>
      </c>
      <c r="AU41" s="5">
        <f t="shared" si="14"/>
        <v>253.29205359212216</v>
      </c>
    </row>
    <row r="42" spans="1:47" x14ac:dyDescent="0.25">
      <c r="A42" s="1" t="s">
        <v>124</v>
      </c>
      <c r="B42" s="1" t="s">
        <v>125</v>
      </c>
      <c r="C42" s="1" t="s">
        <v>126</v>
      </c>
      <c r="D42" s="1" t="s">
        <v>127</v>
      </c>
      <c r="E42" s="1" t="s">
        <v>102</v>
      </c>
      <c r="F42" s="1" t="s">
        <v>120</v>
      </c>
      <c r="G42" s="1" t="s">
        <v>55</v>
      </c>
      <c r="H42" s="1" t="s">
        <v>56</v>
      </c>
      <c r="I42" s="2">
        <v>48.319672139200001</v>
      </c>
      <c r="J42" s="2">
        <v>39.4</v>
      </c>
      <c r="K42" s="2">
        <f t="shared" si="8"/>
        <v>38.78</v>
      </c>
      <c r="L42" s="2">
        <f t="shared" si="9"/>
        <v>0.28000000000000003</v>
      </c>
      <c r="M42" s="3">
        <v>0.28000000000000003</v>
      </c>
      <c r="T42" s="8">
        <v>38.78</v>
      </c>
      <c r="U42" s="5">
        <v>11718.3465</v>
      </c>
      <c r="AL42" s="5" t="str">
        <f t="shared" si="10"/>
        <v/>
      </c>
      <c r="AN42" s="5" t="str">
        <f t="shared" si="11"/>
        <v/>
      </c>
      <c r="AP42" s="5" t="str">
        <f t="shared" si="12"/>
        <v/>
      </c>
      <c r="AS42" s="5">
        <f t="shared" si="13"/>
        <v>11718.3465</v>
      </c>
      <c r="AT42" s="11">
        <f t="shared" si="15"/>
        <v>0.68181391751289888</v>
      </c>
      <c r="AU42" s="5">
        <f t="shared" si="14"/>
        <v>681.8139175128988</v>
      </c>
    </row>
    <row r="43" spans="1:47" x14ac:dyDescent="0.25">
      <c r="A43" s="1" t="s">
        <v>124</v>
      </c>
      <c r="B43" s="1" t="s">
        <v>125</v>
      </c>
      <c r="C43" s="1" t="s">
        <v>126</v>
      </c>
      <c r="D43" s="1" t="s">
        <v>127</v>
      </c>
      <c r="E43" s="1" t="s">
        <v>103</v>
      </c>
      <c r="F43" s="1" t="s">
        <v>120</v>
      </c>
      <c r="G43" s="1" t="s">
        <v>55</v>
      </c>
      <c r="H43" s="1" t="s">
        <v>56</v>
      </c>
      <c r="I43" s="2">
        <v>48.319672139200001</v>
      </c>
      <c r="J43" s="2">
        <v>8.39</v>
      </c>
      <c r="K43" s="2">
        <f t="shared" si="8"/>
        <v>7.21</v>
      </c>
      <c r="L43" s="2">
        <f t="shared" si="9"/>
        <v>0</v>
      </c>
      <c r="T43" s="8">
        <v>7.21</v>
      </c>
      <c r="U43" s="5">
        <v>2178.6817500000002</v>
      </c>
      <c r="AL43" s="5" t="str">
        <f t="shared" si="10"/>
        <v/>
      </c>
      <c r="AN43" s="5" t="str">
        <f t="shared" si="11"/>
        <v/>
      </c>
      <c r="AP43" s="5" t="str">
        <f t="shared" si="12"/>
        <v/>
      </c>
      <c r="AS43" s="5">
        <f t="shared" si="13"/>
        <v>2178.6817500000002</v>
      </c>
      <c r="AT43" s="11">
        <f t="shared" si="15"/>
        <v>0.12676323737153175</v>
      </c>
      <c r="AU43" s="5">
        <f t="shared" si="14"/>
        <v>126.76323737153174</v>
      </c>
    </row>
    <row r="44" spans="1:47" x14ac:dyDescent="0.25">
      <c r="A44" s="1" t="s">
        <v>128</v>
      </c>
      <c r="B44" s="1" t="s">
        <v>129</v>
      </c>
      <c r="C44" s="1" t="s">
        <v>130</v>
      </c>
      <c r="D44" s="1" t="s">
        <v>69</v>
      </c>
      <c r="E44" s="1" t="s">
        <v>103</v>
      </c>
      <c r="F44" s="1" t="s">
        <v>120</v>
      </c>
      <c r="G44" s="1" t="s">
        <v>55</v>
      </c>
      <c r="H44" s="1" t="s">
        <v>56</v>
      </c>
      <c r="I44" s="2">
        <v>31.407979648200001</v>
      </c>
      <c r="J44" s="2">
        <v>30.65</v>
      </c>
      <c r="K44" s="2">
        <f t="shared" si="8"/>
        <v>1.57</v>
      </c>
      <c r="L44" s="2">
        <f t="shared" si="9"/>
        <v>0</v>
      </c>
      <c r="T44" s="8">
        <v>0.26</v>
      </c>
      <c r="U44" s="5">
        <v>78.565499999999986</v>
      </c>
      <c r="AB44" s="10">
        <v>1.31</v>
      </c>
      <c r="AC44" s="5">
        <v>142.5018</v>
      </c>
      <c r="AL44" s="5" t="str">
        <f t="shared" si="10"/>
        <v/>
      </c>
      <c r="AN44" s="5" t="str">
        <f t="shared" si="11"/>
        <v/>
      </c>
      <c r="AP44" s="5" t="str">
        <f t="shared" si="12"/>
        <v/>
      </c>
      <c r="AS44" s="5">
        <f t="shared" si="13"/>
        <v>221.06729999999999</v>
      </c>
      <c r="AT44" s="11">
        <f t="shared" si="15"/>
        <v>1.2862459891162909E-2</v>
      </c>
      <c r="AU44" s="5">
        <f t="shared" si="14"/>
        <v>12.86245989116291</v>
      </c>
    </row>
    <row r="45" spans="1:47" x14ac:dyDescent="0.25">
      <c r="A45" s="1" t="s">
        <v>131</v>
      </c>
      <c r="B45" s="1" t="s">
        <v>132</v>
      </c>
      <c r="C45" s="1" t="s">
        <v>133</v>
      </c>
      <c r="D45" s="1" t="s">
        <v>134</v>
      </c>
      <c r="E45" s="1" t="s">
        <v>61</v>
      </c>
      <c r="F45" s="1" t="s">
        <v>120</v>
      </c>
      <c r="G45" s="1" t="s">
        <v>55</v>
      </c>
      <c r="H45" s="1" t="s">
        <v>56</v>
      </c>
      <c r="I45" s="2">
        <v>159.51074413200001</v>
      </c>
      <c r="J45" s="2">
        <v>39.770000000000003</v>
      </c>
      <c r="K45" s="2">
        <f t="shared" si="8"/>
        <v>3.26</v>
      </c>
      <c r="L45" s="2">
        <f t="shared" si="9"/>
        <v>0.28000000000000003</v>
      </c>
      <c r="M45" s="3">
        <v>0.28000000000000003</v>
      </c>
      <c r="T45" s="8">
        <v>3.26</v>
      </c>
      <c r="U45" s="5">
        <v>985.09049999999979</v>
      </c>
      <c r="AL45" s="5" t="str">
        <f t="shared" si="10"/>
        <v/>
      </c>
      <c r="AN45" s="5" t="str">
        <f t="shared" si="11"/>
        <v/>
      </c>
      <c r="AP45" s="5" t="str">
        <f t="shared" si="12"/>
        <v/>
      </c>
      <c r="AS45" s="5">
        <f t="shared" si="13"/>
        <v>985.09049999999979</v>
      </c>
      <c r="AT45" s="11">
        <f t="shared" si="15"/>
        <v>5.7315971405158581E-2</v>
      </c>
      <c r="AU45" s="5">
        <f t="shared" si="14"/>
        <v>57.315971405158585</v>
      </c>
    </row>
    <row r="46" spans="1:47" x14ac:dyDescent="0.25">
      <c r="A46" s="1" t="s">
        <v>135</v>
      </c>
      <c r="B46" s="1" t="s">
        <v>136</v>
      </c>
      <c r="C46" s="1" t="s">
        <v>137</v>
      </c>
      <c r="D46" s="1" t="s">
        <v>138</v>
      </c>
      <c r="E46" s="1" t="s">
        <v>81</v>
      </c>
      <c r="F46" s="1" t="s">
        <v>139</v>
      </c>
      <c r="G46" s="1" t="s">
        <v>55</v>
      </c>
      <c r="H46" s="1" t="s">
        <v>56</v>
      </c>
      <c r="I46" s="2">
        <v>80.110812031600005</v>
      </c>
      <c r="J46" s="2">
        <v>38.46</v>
      </c>
      <c r="K46" s="2">
        <f t="shared" si="8"/>
        <v>0</v>
      </c>
      <c r="L46" s="2">
        <f t="shared" si="9"/>
        <v>4.4000000000000004</v>
      </c>
      <c r="M46" s="3">
        <v>4.4000000000000004</v>
      </c>
      <c r="AL46" s="5" t="str">
        <f t="shared" si="10"/>
        <v/>
      </c>
      <c r="AN46" s="5" t="str">
        <f t="shared" si="11"/>
        <v/>
      </c>
      <c r="AP46" s="5" t="str">
        <f t="shared" si="12"/>
        <v/>
      </c>
      <c r="AS46" s="5">
        <f t="shared" si="13"/>
        <v>0</v>
      </c>
      <c r="AT46" s="11">
        <f t="shared" si="15"/>
        <v>0</v>
      </c>
      <c r="AU46" s="5">
        <f t="shared" si="14"/>
        <v>0</v>
      </c>
    </row>
    <row r="47" spans="1:47" x14ac:dyDescent="0.25">
      <c r="A47" s="1" t="s">
        <v>135</v>
      </c>
      <c r="B47" s="1" t="s">
        <v>136</v>
      </c>
      <c r="C47" s="1" t="s">
        <v>137</v>
      </c>
      <c r="D47" s="1" t="s">
        <v>138</v>
      </c>
      <c r="E47" s="1" t="s">
        <v>83</v>
      </c>
      <c r="F47" s="1" t="s">
        <v>139</v>
      </c>
      <c r="G47" s="1" t="s">
        <v>55</v>
      </c>
      <c r="H47" s="1" t="s">
        <v>56</v>
      </c>
      <c r="I47" s="2">
        <v>80.110812031600005</v>
      </c>
      <c r="J47" s="2">
        <v>38.81</v>
      </c>
      <c r="K47" s="2">
        <f t="shared" si="8"/>
        <v>0</v>
      </c>
      <c r="L47" s="2">
        <f t="shared" si="9"/>
        <v>7.43</v>
      </c>
      <c r="M47" s="3">
        <v>7.43</v>
      </c>
      <c r="AL47" s="5" t="str">
        <f t="shared" si="10"/>
        <v/>
      </c>
      <c r="AN47" s="5" t="str">
        <f t="shared" si="11"/>
        <v/>
      </c>
      <c r="AP47" s="5" t="str">
        <f t="shared" si="12"/>
        <v/>
      </c>
      <c r="AS47" s="5">
        <f t="shared" si="13"/>
        <v>0</v>
      </c>
      <c r="AT47" s="11">
        <f t="shared" si="15"/>
        <v>0</v>
      </c>
      <c r="AU47" s="5">
        <f t="shared" si="14"/>
        <v>0</v>
      </c>
    </row>
    <row r="48" spans="1:47" x14ac:dyDescent="0.25">
      <c r="A48" s="1" t="s">
        <v>140</v>
      </c>
      <c r="B48" s="1" t="s">
        <v>141</v>
      </c>
      <c r="C48" s="1" t="s">
        <v>142</v>
      </c>
      <c r="D48" s="1" t="s">
        <v>143</v>
      </c>
      <c r="E48" s="1" t="s">
        <v>94</v>
      </c>
      <c r="F48" s="1" t="s">
        <v>139</v>
      </c>
      <c r="G48" s="1" t="s">
        <v>55</v>
      </c>
      <c r="H48" s="1" t="s">
        <v>56</v>
      </c>
      <c r="I48" s="2">
        <v>221.960938645</v>
      </c>
      <c r="J48" s="2">
        <v>23.48</v>
      </c>
      <c r="K48" s="2">
        <f t="shared" si="8"/>
        <v>8.58</v>
      </c>
      <c r="L48" s="2">
        <f t="shared" si="9"/>
        <v>14.89</v>
      </c>
      <c r="M48" s="3">
        <v>14.89</v>
      </c>
      <c r="R48" s="7">
        <v>4.82</v>
      </c>
      <c r="S48" s="5">
        <v>4854.9450000000006</v>
      </c>
      <c r="T48" s="8">
        <v>2.09</v>
      </c>
      <c r="U48" s="5">
        <v>631.54574999999988</v>
      </c>
      <c r="Z48" s="9">
        <v>0.13</v>
      </c>
      <c r="AA48" s="5">
        <v>15.713100000000001</v>
      </c>
      <c r="AB48" s="10">
        <v>1.48</v>
      </c>
      <c r="AC48" s="5">
        <v>160.99440000000001</v>
      </c>
      <c r="AE48" s="2">
        <v>0.06</v>
      </c>
      <c r="AF48" s="5">
        <v>6.5267999999999997</v>
      </c>
      <c r="AL48" s="5" t="str">
        <f t="shared" si="10"/>
        <v/>
      </c>
      <c r="AN48" s="5" t="str">
        <f t="shared" si="11"/>
        <v/>
      </c>
      <c r="AP48" s="5" t="str">
        <f t="shared" si="12"/>
        <v/>
      </c>
      <c r="AS48" s="5">
        <f t="shared" si="13"/>
        <v>5669.72505</v>
      </c>
      <c r="AT48" s="11">
        <f t="shared" si="15"/>
        <v>0.32988420743161301</v>
      </c>
      <c r="AU48" s="5">
        <f t="shared" si="14"/>
        <v>329.88420743161305</v>
      </c>
    </row>
    <row r="49" spans="1:47" x14ac:dyDescent="0.25">
      <c r="A49" s="1" t="s">
        <v>140</v>
      </c>
      <c r="B49" s="1" t="s">
        <v>141</v>
      </c>
      <c r="C49" s="1" t="s">
        <v>142</v>
      </c>
      <c r="D49" s="1" t="s">
        <v>143</v>
      </c>
      <c r="E49" s="1" t="s">
        <v>95</v>
      </c>
      <c r="F49" s="1" t="s">
        <v>139</v>
      </c>
      <c r="G49" s="1" t="s">
        <v>55</v>
      </c>
      <c r="H49" s="1" t="s">
        <v>56</v>
      </c>
      <c r="I49" s="2">
        <v>221.960938645</v>
      </c>
      <c r="J49" s="2">
        <v>38.96</v>
      </c>
      <c r="K49" s="2">
        <f t="shared" si="8"/>
        <v>13.86</v>
      </c>
      <c r="L49" s="2">
        <f t="shared" si="9"/>
        <v>25.1</v>
      </c>
      <c r="M49" s="3">
        <v>25.1</v>
      </c>
      <c r="R49" s="7">
        <v>8.33</v>
      </c>
      <c r="S49" s="5">
        <v>8390.3924999999999</v>
      </c>
      <c r="T49" s="8">
        <v>3.3</v>
      </c>
      <c r="U49" s="5">
        <v>997.17749999999978</v>
      </c>
      <c r="AB49" s="10">
        <v>2</v>
      </c>
      <c r="AC49" s="5">
        <v>217.56</v>
      </c>
      <c r="AE49" s="2">
        <v>0.23</v>
      </c>
      <c r="AF49" s="5">
        <v>25.019400000000001</v>
      </c>
      <c r="AL49" s="5" t="str">
        <f t="shared" si="10"/>
        <v/>
      </c>
      <c r="AN49" s="5" t="str">
        <f t="shared" si="11"/>
        <v/>
      </c>
      <c r="AP49" s="5" t="str">
        <f t="shared" si="12"/>
        <v/>
      </c>
      <c r="AS49" s="5">
        <f t="shared" si="13"/>
        <v>9630.1493999999984</v>
      </c>
      <c r="AT49" s="11">
        <f t="shared" si="15"/>
        <v>0.56031538994417784</v>
      </c>
      <c r="AU49" s="5">
        <f t="shared" si="14"/>
        <v>560.31538994417781</v>
      </c>
    </row>
    <row r="50" spans="1:47" x14ac:dyDescent="0.25">
      <c r="A50" s="1" t="s">
        <v>140</v>
      </c>
      <c r="B50" s="1" t="s">
        <v>141</v>
      </c>
      <c r="C50" s="1" t="s">
        <v>142</v>
      </c>
      <c r="D50" s="1" t="s">
        <v>143</v>
      </c>
      <c r="E50" s="1" t="s">
        <v>79</v>
      </c>
      <c r="F50" s="1" t="s">
        <v>139</v>
      </c>
      <c r="G50" s="1" t="s">
        <v>55</v>
      </c>
      <c r="H50" s="1" t="s">
        <v>56</v>
      </c>
      <c r="I50" s="2">
        <v>221.960938645</v>
      </c>
      <c r="J50" s="2">
        <v>37.119999999999997</v>
      </c>
      <c r="K50" s="2">
        <f t="shared" si="8"/>
        <v>29.2</v>
      </c>
      <c r="L50" s="2">
        <f t="shared" si="9"/>
        <v>7.53</v>
      </c>
      <c r="M50" s="3">
        <v>7.53</v>
      </c>
      <c r="T50" s="8">
        <v>29.2</v>
      </c>
      <c r="U50" s="5">
        <v>8823.5099999999984</v>
      </c>
      <c r="AL50" s="5" t="str">
        <f t="shared" si="10"/>
        <v/>
      </c>
      <c r="AN50" s="5" t="str">
        <f t="shared" si="11"/>
        <v/>
      </c>
      <c r="AP50" s="5" t="str">
        <f t="shared" si="12"/>
        <v/>
      </c>
      <c r="AS50" s="5">
        <f t="shared" si="13"/>
        <v>8823.5099999999984</v>
      </c>
      <c r="AT50" s="11">
        <f t="shared" si="15"/>
        <v>0.5133823205615432</v>
      </c>
      <c r="AU50" s="5">
        <f t="shared" si="14"/>
        <v>513.38232056154322</v>
      </c>
    </row>
    <row r="51" spans="1:47" x14ac:dyDescent="0.25">
      <c r="A51" s="1" t="s">
        <v>140</v>
      </c>
      <c r="B51" s="1" t="s">
        <v>141</v>
      </c>
      <c r="C51" s="1" t="s">
        <v>142</v>
      </c>
      <c r="D51" s="1" t="s">
        <v>143</v>
      </c>
      <c r="E51" s="1" t="s">
        <v>85</v>
      </c>
      <c r="F51" s="1" t="s">
        <v>139</v>
      </c>
      <c r="G51" s="1" t="s">
        <v>55</v>
      </c>
      <c r="H51" s="1" t="s">
        <v>56</v>
      </c>
      <c r="I51" s="2">
        <v>221.960938645</v>
      </c>
      <c r="J51" s="2">
        <v>38.81</v>
      </c>
      <c r="K51" s="2">
        <f t="shared" si="8"/>
        <v>25.99</v>
      </c>
      <c r="L51" s="2">
        <f t="shared" si="9"/>
        <v>12.81</v>
      </c>
      <c r="M51" s="3">
        <v>12.81</v>
      </c>
      <c r="T51" s="8">
        <v>25.99</v>
      </c>
      <c r="U51" s="5">
        <v>7853.5282499999976</v>
      </c>
      <c r="AL51" s="5" t="str">
        <f t="shared" si="10"/>
        <v/>
      </c>
      <c r="AN51" s="5" t="str">
        <f t="shared" si="11"/>
        <v/>
      </c>
      <c r="AP51" s="5" t="str">
        <f t="shared" si="12"/>
        <v/>
      </c>
      <c r="AS51" s="5">
        <f t="shared" si="13"/>
        <v>7853.5282499999976</v>
      </c>
      <c r="AT51" s="11">
        <f t="shared" si="15"/>
        <v>0.45694542847241459</v>
      </c>
      <c r="AU51" s="5">
        <f t="shared" si="14"/>
        <v>456.94542847241456</v>
      </c>
    </row>
    <row r="52" spans="1:47" x14ac:dyDescent="0.25">
      <c r="A52" s="1" t="s">
        <v>140</v>
      </c>
      <c r="B52" s="1" t="s">
        <v>141</v>
      </c>
      <c r="C52" s="1" t="s">
        <v>142</v>
      </c>
      <c r="D52" s="1" t="s">
        <v>143</v>
      </c>
      <c r="E52" s="1" t="s">
        <v>61</v>
      </c>
      <c r="F52" s="1" t="s">
        <v>139</v>
      </c>
      <c r="G52" s="1" t="s">
        <v>55</v>
      </c>
      <c r="H52" s="1" t="s">
        <v>56</v>
      </c>
      <c r="I52" s="2">
        <v>221.960938645</v>
      </c>
      <c r="J52" s="2">
        <v>39.159999999999997</v>
      </c>
      <c r="K52" s="2">
        <f t="shared" si="8"/>
        <v>15.89</v>
      </c>
      <c r="L52" s="2">
        <f t="shared" si="9"/>
        <v>1.71</v>
      </c>
      <c r="M52" s="3">
        <v>1.71</v>
      </c>
      <c r="T52" s="8">
        <v>15.89</v>
      </c>
      <c r="U52" s="5">
        <v>4801.5607499999996</v>
      </c>
      <c r="AL52" s="5" t="str">
        <f t="shared" si="10"/>
        <v/>
      </c>
      <c r="AN52" s="5" t="str">
        <f t="shared" si="11"/>
        <v/>
      </c>
      <c r="AP52" s="5" t="str">
        <f t="shared" si="12"/>
        <v/>
      </c>
      <c r="AS52" s="5">
        <f t="shared" si="13"/>
        <v>4801.5607499999996</v>
      </c>
      <c r="AT52" s="11">
        <f t="shared" si="15"/>
        <v>0.27937140663434662</v>
      </c>
      <c r="AU52" s="5">
        <f t="shared" si="14"/>
        <v>279.37140663434661</v>
      </c>
    </row>
    <row r="53" spans="1:47" x14ac:dyDescent="0.25">
      <c r="A53" s="1" t="s">
        <v>140</v>
      </c>
      <c r="B53" s="1" t="s">
        <v>141</v>
      </c>
      <c r="C53" s="1" t="s">
        <v>142</v>
      </c>
      <c r="D53" s="1" t="s">
        <v>143</v>
      </c>
      <c r="E53" s="1" t="s">
        <v>60</v>
      </c>
      <c r="F53" s="1" t="s">
        <v>139</v>
      </c>
      <c r="G53" s="1" t="s">
        <v>55</v>
      </c>
      <c r="H53" s="1" t="s">
        <v>56</v>
      </c>
      <c r="I53" s="2">
        <v>221.960938645</v>
      </c>
      <c r="J53" s="2">
        <v>39.92</v>
      </c>
      <c r="K53" s="2">
        <f t="shared" si="8"/>
        <v>15.91</v>
      </c>
      <c r="L53" s="2">
        <f t="shared" si="9"/>
        <v>0</v>
      </c>
      <c r="T53" s="8">
        <v>15.71</v>
      </c>
      <c r="U53" s="5">
        <v>4747.1692499999999</v>
      </c>
      <c r="AB53" s="10">
        <v>0.2</v>
      </c>
      <c r="AC53" s="5">
        <v>21.756</v>
      </c>
      <c r="AL53" s="5" t="str">
        <f t="shared" si="10"/>
        <v/>
      </c>
      <c r="AN53" s="5" t="str">
        <f t="shared" si="11"/>
        <v/>
      </c>
      <c r="AP53" s="5" t="str">
        <f t="shared" si="12"/>
        <v/>
      </c>
      <c r="AS53" s="5">
        <f t="shared" si="13"/>
        <v>4768.9252500000002</v>
      </c>
      <c r="AT53" s="11">
        <f t="shared" si="15"/>
        <v>0.27747256040164719</v>
      </c>
      <c r="AU53" s="5">
        <f t="shared" si="14"/>
        <v>277.47256040164717</v>
      </c>
    </row>
    <row r="54" spans="1:47" x14ac:dyDescent="0.25">
      <c r="A54" s="1" t="s">
        <v>144</v>
      </c>
      <c r="B54" s="1" t="s">
        <v>145</v>
      </c>
      <c r="C54" s="1" t="s">
        <v>146</v>
      </c>
      <c r="D54" s="1" t="s">
        <v>75</v>
      </c>
      <c r="E54" s="1" t="s">
        <v>94</v>
      </c>
      <c r="F54" s="1" t="s">
        <v>139</v>
      </c>
      <c r="G54" s="1" t="s">
        <v>55</v>
      </c>
      <c r="H54" s="1" t="s">
        <v>56</v>
      </c>
      <c r="I54" s="2">
        <v>12.383482305299999</v>
      </c>
      <c r="J54" s="2">
        <v>10.89</v>
      </c>
      <c r="K54" s="2">
        <f t="shared" si="8"/>
        <v>10.9</v>
      </c>
      <c r="L54" s="2">
        <f t="shared" si="9"/>
        <v>0</v>
      </c>
      <c r="Z54" s="9">
        <v>4.9400000000000004</v>
      </c>
      <c r="AA54" s="5">
        <v>597.09780000000012</v>
      </c>
      <c r="AB54" s="10">
        <v>5.96</v>
      </c>
      <c r="AC54" s="5">
        <v>648.3288</v>
      </c>
      <c r="AL54" s="5" t="str">
        <f t="shared" si="10"/>
        <v/>
      </c>
      <c r="AN54" s="5" t="str">
        <f t="shared" si="11"/>
        <v/>
      </c>
      <c r="AP54" s="5" t="str">
        <f t="shared" si="12"/>
        <v/>
      </c>
      <c r="AS54" s="5">
        <f t="shared" si="13"/>
        <v>1245.4266000000002</v>
      </c>
      <c r="AT54" s="11">
        <f t="shared" si="15"/>
        <v>7.2463225858765162E-2</v>
      </c>
      <c r="AU54" s="5">
        <f t="shared" si="14"/>
        <v>72.463225858765156</v>
      </c>
    </row>
    <row r="55" spans="1:47" x14ac:dyDescent="0.25">
      <c r="A55" s="1" t="s">
        <v>147</v>
      </c>
      <c r="B55" s="1" t="s">
        <v>148</v>
      </c>
      <c r="C55" s="1" t="s">
        <v>149</v>
      </c>
      <c r="D55" s="1" t="s">
        <v>75</v>
      </c>
      <c r="E55" s="1" t="s">
        <v>94</v>
      </c>
      <c r="F55" s="1" t="s">
        <v>139</v>
      </c>
      <c r="G55" s="1" t="s">
        <v>55</v>
      </c>
      <c r="H55" s="1" t="s">
        <v>56</v>
      </c>
      <c r="I55" s="2">
        <v>2.9971991152399999</v>
      </c>
      <c r="J55" s="2">
        <v>2.5099999999999998</v>
      </c>
      <c r="K55" s="2">
        <f t="shared" si="8"/>
        <v>2.5099999999999998</v>
      </c>
      <c r="L55" s="2">
        <f t="shared" si="9"/>
        <v>0</v>
      </c>
      <c r="Z55" s="9">
        <v>1.82</v>
      </c>
      <c r="AA55" s="5">
        <v>219.98339999999999</v>
      </c>
      <c r="AB55" s="10">
        <v>0.69</v>
      </c>
      <c r="AC55" s="5">
        <v>75.058199999999999</v>
      </c>
      <c r="AL55" s="5" t="str">
        <f t="shared" si="10"/>
        <v/>
      </c>
      <c r="AN55" s="5" t="str">
        <f t="shared" si="11"/>
        <v/>
      </c>
      <c r="AP55" s="5" t="str">
        <f t="shared" si="12"/>
        <v/>
      </c>
      <c r="AS55" s="5">
        <f t="shared" si="13"/>
        <v>295.04160000000002</v>
      </c>
      <c r="AT55" s="11">
        <f t="shared" si="15"/>
        <v>1.7166540443677249E-2</v>
      </c>
      <c r="AU55" s="5">
        <f t="shared" si="14"/>
        <v>17.166540443677249</v>
      </c>
    </row>
    <row r="56" spans="1:47" x14ac:dyDescent="0.25">
      <c r="A56" s="1" t="s">
        <v>150</v>
      </c>
      <c r="B56" s="1" t="s">
        <v>151</v>
      </c>
      <c r="C56" s="1" t="s">
        <v>152</v>
      </c>
      <c r="D56" s="1" t="s">
        <v>75</v>
      </c>
      <c r="E56" s="1" t="s">
        <v>90</v>
      </c>
      <c r="F56" s="1" t="s">
        <v>139</v>
      </c>
      <c r="G56" s="1" t="s">
        <v>55</v>
      </c>
      <c r="H56" s="1" t="s">
        <v>56</v>
      </c>
      <c r="I56" s="2">
        <v>3.3653085260000002</v>
      </c>
      <c r="J56" s="2">
        <v>3.32</v>
      </c>
      <c r="K56" s="2">
        <f t="shared" si="8"/>
        <v>3.3200000000000003</v>
      </c>
      <c r="L56" s="2">
        <f t="shared" si="9"/>
        <v>0</v>
      </c>
      <c r="Z56" s="9">
        <v>1.1399999999999999</v>
      </c>
      <c r="AA56" s="5">
        <v>137.79179999999999</v>
      </c>
      <c r="AB56" s="10">
        <v>2.1800000000000002</v>
      </c>
      <c r="AC56" s="5">
        <v>237.1404</v>
      </c>
      <c r="AL56" s="5" t="str">
        <f t="shared" si="10"/>
        <v/>
      </c>
      <c r="AN56" s="5" t="str">
        <f t="shared" si="11"/>
        <v/>
      </c>
      <c r="AP56" s="5" t="str">
        <f t="shared" si="12"/>
        <v/>
      </c>
      <c r="AS56" s="5">
        <f t="shared" si="13"/>
        <v>374.93219999999997</v>
      </c>
      <c r="AT56" s="11">
        <f t="shared" si="15"/>
        <v>2.1814851786788322E-2</v>
      </c>
      <c r="AU56" s="5">
        <f t="shared" si="14"/>
        <v>21.814851786788321</v>
      </c>
    </row>
    <row r="57" spans="1:47" x14ac:dyDescent="0.25">
      <c r="A57" s="1" t="s">
        <v>153</v>
      </c>
      <c r="B57" s="1" t="s">
        <v>148</v>
      </c>
      <c r="C57" s="1" t="s">
        <v>149</v>
      </c>
      <c r="D57" s="1" t="s">
        <v>75</v>
      </c>
      <c r="E57" s="1" t="s">
        <v>90</v>
      </c>
      <c r="F57" s="1" t="s">
        <v>139</v>
      </c>
      <c r="G57" s="1" t="s">
        <v>55</v>
      </c>
      <c r="H57" s="1" t="s">
        <v>56</v>
      </c>
      <c r="I57" s="2">
        <v>4.9324952615399997</v>
      </c>
      <c r="J57" s="2">
        <v>4.8499999999999996</v>
      </c>
      <c r="K57" s="2">
        <f t="shared" si="8"/>
        <v>4.8499999999999996</v>
      </c>
      <c r="L57" s="2">
        <f t="shared" si="9"/>
        <v>0</v>
      </c>
      <c r="Z57" s="9">
        <v>1.91</v>
      </c>
      <c r="AA57" s="5">
        <v>230.86170000000001</v>
      </c>
      <c r="AB57" s="10">
        <v>1.95</v>
      </c>
      <c r="AC57" s="5">
        <v>212.12100000000001</v>
      </c>
      <c r="AE57" s="2">
        <v>0.99</v>
      </c>
      <c r="AF57" s="5">
        <v>107.6922</v>
      </c>
      <c r="AL57" s="5" t="str">
        <f t="shared" si="10"/>
        <v/>
      </c>
      <c r="AN57" s="5" t="str">
        <f t="shared" si="11"/>
        <v/>
      </c>
      <c r="AP57" s="5" t="str">
        <f t="shared" si="12"/>
        <v/>
      </c>
      <c r="AS57" s="5">
        <f t="shared" si="13"/>
        <v>550.67489999999998</v>
      </c>
      <c r="AT57" s="11">
        <f t="shared" si="15"/>
        <v>3.2040169732566265E-2</v>
      </c>
      <c r="AU57" s="5">
        <f t="shared" si="14"/>
        <v>32.040169732566262</v>
      </c>
    </row>
    <row r="58" spans="1:47" x14ac:dyDescent="0.25">
      <c r="A58" s="1" t="s">
        <v>154</v>
      </c>
      <c r="B58" s="1" t="s">
        <v>155</v>
      </c>
      <c r="C58" s="1" t="s">
        <v>156</v>
      </c>
      <c r="D58" s="1" t="s">
        <v>157</v>
      </c>
      <c r="E58" s="1" t="s">
        <v>90</v>
      </c>
      <c r="F58" s="1" t="s">
        <v>139</v>
      </c>
      <c r="G58" s="1" t="s">
        <v>55</v>
      </c>
      <c r="H58" s="1" t="s">
        <v>56</v>
      </c>
      <c r="I58" s="2">
        <v>68.787808221800006</v>
      </c>
      <c r="J58" s="2">
        <v>24.59</v>
      </c>
      <c r="K58" s="2">
        <f t="shared" si="8"/>
        <v>21.339999999999996</v>
      </c>
      <c r="L58" s="2">
        <f t="shared" si="9"/>
        <v>3.25</v>
      </c>
      <c r="M58" s="3">
        <v>3.25</v>
      </c>
      <c r="R58" s="7">
        <v>1.49</v>
      </c>
      <c r="S58" s="5">
        <v>1500.8025</v>
      </c>
      <c r="Z58" s="9">
        <v>0.24</v>
      </c>
      <c r="AA58" s="5">
        <v>29.008800000000001</v>
      </c>
      <c r="AB58" s="10">
        <v>2.96</v>
      </c>
      <c r="AC58" s="5">
        <v>321.98880000000003</v>
      </c>
      <c r="AE58" s="2">
        <v>16.649999999999999</v>
      </c>
      <c r="AF58" s="5">
        <v>1811.1869999999999</v>
      </c>
      <c r="AL58" s="5" t="str">
        <f t="shared" si="10"/>
        <v/>
      </c>
      <c r="AN58" s="5" t="str">
        <f t="shared" si="11"/>
        <v/>
      </c>
      <c r="AP58" s="5" t="str">
        <f t="shared" si="12"/>
        <v/>
      </c>
      <c r="AS58" s="5">
        <f t="shared" si="13"/>
        <v>3662.9871000000003</v>
      </c>
      <c r="AT58" s="11">
        <f t="shared" si="15"/>
        <v>0.21312525486852715</v>
      </c>
      <c r="AU58" s="5">
        <f t="shared" si="14"/>
        <v>213.12525486852715</v>
      </c>
    </row>
    <row r="59" spans="1:47" x14ac:dyDescent="0.25">
      <c r="A59" s="1" t="s">
        <v>154</v>
      </c>
      <c r="B59" s="1" t="s">
        <v>155</v>
      </c>
      <c r="C59" s="1" t="s">
        <v>156</v>
      </c>
      <c r="D59" s="1" t="s">
        <v>157</v>
      </c>
      <c r="E59" s="1" t="s">
        <v>53</v>
      </c>
      <c r="F59" s="1" t="s">
        <v>139</v>
      </c>
      <c r="G59" s="1" t="s">
        <v>55</v>
      </c>
      <c r="H59" s="1" t="s">
        <v>56</v>
      </c>
      <c r="I59" s="2">
        <v>68.787808221800006</v>
      </c>
      <c r="J59" s="2">
        <v>36.58</v>
      </c>
      <c r="K59" s="2">
        <f t="shared" si="8"/>
        <v>36.5</v>
      </c>
      <c r="L59" s="2">
        <f t="shared" si="9"/>
        <v>0.08</v>
      </c>
      <c r="M59" s="3">
        <v>0.08</v>
      </c>
      <c r="R59" s="7">
        <v>1.75</v>
      </c>
      <c r="S59" s="5">
        <v>1762.6875</v>
      </c>
      <c r="T59" s="8">
        <v>4.63</v>
      </c>
      <c r="U59" s="5">
        <v>1399.07025</v>
      </c>
      <c r="AB59" s="10">
        <v>3.12</v>
      </c>
      <c r="AC59" s="5">
        <v>339.39359999999999</v>
      </c>
      <c r="AE59" s="2">
        <v>27</v>
      </c>
      <c r="AF59" s="5">
        <v>2937.06</v>
      </c>
      <c r="AL59" s="5" t="str">
        <f t="shared" si="10"/>
        <v/>
      </c>
      <c r="AN59" s="5" t="str">
        <f t="shared" si="11"/>
        <v/>
      </c>
      <c r="AP59" s="5" t="str">
        <f t="shared" si="12"/>
        <v/>
      </c>
      <c r="AS59" s="5">
        <f t="shared" si="13"/>
        <v>6438.2113499999996</v>
      </c>
      <c r="AT59" s="11">
        <f t="shared" si="15"/>
        <v>0.37459739753552335</v>
      </c>
      <c r="AU59" s="5">
        <f t="shared" si="14"/>
        <v>374.59739753552333</v>
      </c>
    </row>
    <row r="60" spans="1:47" x14ac:dyDescent="0.25">
      <c r="A60" s="1" t="s">
        <v>158</v>
      </c>
      <c r="B60" s="1" t="s">
        <v>159</v>
      </c>
      <c r="C60" s="1" t="s">
        <v>160</v>
      </c>
      <c r="D60" s="1" t="s">
        <v>69</v>
      </c>
      <c r="E60" s="1" t="s">
        <v>59</v>
      </c>
      <c r="F60" s="1" t="s">
        <v>139</v>
      </c>
      <c r="G60" s="1" t="s">
        <v>55</v>
      </c>
      <c r="H60" s="1" t="s">
        <v>56</v>
      </c>
      <c r="I60" s="2">
        <v>79.863402735600005</v>
      </c>
      <c r="J60" s="2">
        <v>38.35</v>
      </c>
      <c r="K60" s="2">
        <f t="shared" si="8"/>
        <v>27.68</v>
      </c>
      <c r="L60" s="2">
        <f t="shared" si="9"/>
        <v>0</v>
      </c>
      <c r="R60" s="7">
        <v>0.02</v>
      </c>
      <c r="S60" s="5">
        <v>20.145</v>
      </c>
      <c r="T60" s="8">
        <v>27.5</v>
      </c>
      <c r="U60" s="5">
        <v>8309.8124999999982</v>
      </c>
      <c r="AB60" s="10">
        <v>0.16</v>
      </c>
      <c r="AC60" s="5">
        <v>17.404800000000002</v>
      </c>
      <c r="AL60" s="5" t="str">
        <f t="shared" si="10"/>
        <v/>
      </c>
      <c r="AN60" s="5" t="str">
        <f t="shared" si="11"/>
        <v/>
      </c>
      <c r="AP60" s="5" t="str">
        <f t="shared" si="12"/>
        <v/>
      </c>
      <c r="AS60" s="5">
        <f t="shared" si="13"/>
        <v>8347.3622999999989</v>
      </c>
      <c r="AT60" s="11">
        <f t="shared" si="15"/>
        <v>0.48567840101523552</v>
      </c>
      <c r="AU60" s="5">
        <f t="shared" si="14"/>
        <v>485.67840101523547</v>
      </c>
    </row>
    <row r="61" spans="1:47" x14ac:dyDescent="0.25">
      <c r="A61" s="1" t="s">
        <v>158</v>
      </c>
      <c r="B61" s="1" t="s">
        <v>159</v>
      </c>
      <c r="C61" s="1" t="s">
        <v>160</v>
      </c>
      <c r="D61" s="1" t="s">
        <v>69</v>
      </c>
      <c r="E61" s="1" t="s">
        <v>65</v>
      </c>
      <c r="F61" s="1" t="s">
        <v>139</v>
      </c>
      <c r="G61" s="1" t="s">
        <v>55</v>
      </c>
      <c r="H61" s="1" t="s">
        <v>56</v>
      </c>
      <c r="I61" s="2">
        <v>79.863402735600005</v>
      </c>
      <c r="J61" s="2">
        <v>38.78</v>
      </c>
      <c r="K61" s="2">
        <f t="shared" si="8"/>
        <v>6.28</v>
      </c>
      <c r="L61" s="2">
        <f t="shared" si="9"/>
        <v>0</v>
      </c>
      <c r="T61" s="8">
        <v>6.28</v>
      </c>
      <c r="U61" s="5">
        <v>1897.6590000000001</v>
      </c>
      <c r="AL61" s="5" t="str">
        <f t="shared" si="10"/>
        <v/>
      </c>
      <c r="AN61" s="5" t="str">
        <f t="shared" si="11"/>
        <v/>
      </c>
      <c r="AP61" s="5" t="str">
        <f t="shared" si="12"/>
        <v/>
      </c>
      <c r="AS61" s="5">
        <f t="shared" si="13"/>
        <v>1897.6590000000001</v>
      </c>
      <c r="AT61" s="11">
        <f t="shared" si="15"/>
        <v>0.110412362093373</v>
      </c>
      <c r="AU61" s="5">
        <f t="shared" si="14"/>
        <v>110.41236209337301</v>
      </c>
    </row>
    <row r="62" spans="1:47" x14ac:dyDescent="0.25">
      <c r="A62" s="1" t="s">
        <v>161</v>
      </c>
      <c r="B62" s="1" t="s">
        <v>162</v>
      </c>
      <c r="C62" s="1" t="s">
        <v>163</v>
      </c>
      <c r="D62" s="1" t="s">
        <v>164</v>
      </c>
      <c r="E62" s="1" t="s">
        <v>102</v>
      </c>
      <c r="F62" s="1" t="s">
        <v>139</v>
      </c>
      <c r="G62" s="1" t="s">
        <v>55</v>
      </c>
      <c r="H62" s="1" t="s">
        <v>56</v>
      </c>
      <c r="I62" s="2">
        <v>80.425323399600003</v>
      </c>
      <c r="J62" s="2">
        <v>39.22</v>
      </c>
      <c r="K62" s="2">
        <f t="shared" si="8"/>
        <v>8.52</v>
      </c>
      <c r="L62" s="2">
        <f t="shared" si="9"/>
        <v>0</v>
      </c>
      <c r="T62" s="8">
        <v>8.52</v>
      </c>
      <c r="U62" s="5">
        <v>2574.530999999999</v>
      </c>
      <c r="AL62" s="5" t="str">
        <f t="shared" si="10"/>
        <v/>
      </c>
      <c r="AN62" s="5" t="str">
        <f t="shared" si="11"/>
        <v/>
      </c>
      <c r="AP62" s="5" t="str">
        <f t="shared" si="12"/>
        <v/>
      </c>
      <c r="AS62" s="5">
        <f t="shared" si="13"/>
        <v>2574.530999999999</v>
      </c>
      <c r="AT62" s="11">
        <f t="shared" si="15"/>
        <v>0.14979511545151872</v>
      </c>
      <c r="AU62" s="5">
        <f t="shared" si="14"/>
        <v>149.79511545151871</v>
      </c>
    </row>
    <row r="63" spans="1:47" x14ac:dyDescent="0.25">
      <c r="A63" s="1" t="s">
        <v>165</v>
      </c>
      <c r="B63" s="1" t="s">
        <v>166</v>
      </c>
      <c r="C63" s="1" t="s">
        <v>167</v>
      </c>
      <c r="D63" s="1" t="s">
        <v>127</v>
      </c>
      <c r="E63" s="1" t="s">
        <v>65</v>
      </c>
      <c r="F63" s="1" t="s">
        <v>168</v>
      </c>
      <c r="G63" s="1" t="s">
        <v>169</v>
      </c>
      <c r="H63" s="1" t="s">
        <v>56</v>
      </c>
      <c r="I63" s="2">
        <v>39.981247513600003</v>
      </c>
      <c r="J63" s="2">
        <v>37.01</v>
      </c>
      <c r="K63" s="2">
        <f t="shared" si="8"/>
        <v>7.5400000000000009</v>
      </c>
      <c r="L63" s="2">
        <f t="shared" si="9"/>
        <v>0</v>
      </c>
      <c r="R63" s="7">
        <v>6.19</v>
      </c>
      <c r="S63" s="5">
        <v>6234.8775000000014</v>
      </c>
      <c r="T63" s="8">
        <v>1.35</v>
      </c>
      <c r="U63" s="5">
        <v>407.93624999999997</v>
      </c>
      <c r="AL63" s="5" t="str">
        <f t="shared" si="10"/>
        <v/>
      </c>
      <c r="AN63" s="5" t="str">
        <f t="shared" si="11"/>
        <v/>
      </c>
      <c r="AP63" s="5" t="str">
        <f t="shared" si="12"/>
        <v/>
      </c>
      <c r="AS63" s="5">
        <f t="shared" si="13"/>
        <v>6642.8137500000012</v>
      </c>
      <c r="AT63" s="11">
        <f t="shared" si="15"/>
        <v>0.38650187261454089</v>
      </c>
      <c r="AU63" s="5">
        <f t="shared" si="14"/>
        <v>386.5018726145409</v>
      </c>
    </row>
    <row r="64" spans="1:47" x14ac:dyDescent="0.25">
      <c r="A64" s="1" t="s">
        <v>170</v>
      </c>
      <c r="B64" s="1" t="s">
        <v>166</v>
      </c>
      <c r="C64" s="1" t="s">
        <v>167</v>
      </c>
      <c r="D64" s="1" t="s">
        <v>127</v>
      </c>
      <c r="E64" s="1" t="s">
        <v>64</v>
      </c>
      <c r="F64" s="1" t="s">
        <v>168</v>
      </c>
      <c r="G64" s="1" t="s">
        <v>169</v>
      </c>
      <c r="H64" s="1" t="s">
        <v>56</v>
      </c>
      <c r="I64" s="2">
        <v>34.8960399606</v>
      </c>
      <c r="J64" s="2">
        <v>34.25</v>
      </c>
      <c r="K64" s="2">
        <f t="shared" ref="K64:K95" si="16">SUM(N64,P64,R64,T64,V64,X64,Z64,AB64,AE64,AG64,AI64)</f>
        <v>21.12</v>
      </c>
      <c r="L64" s="2">
        <f t="shared" ref="L64:L95" si="17">SUM(M64,AD64,AK64,AM64,AO64,AQ64,AR64)</f>
        <v>0</v>
      </c>
      <c r="R64" s="7">
        <v>8.14</v>
      </c>
      <c r="S64" s="5">
        <v>8199.0150000000012</v>
      </c>
      <c r="T64" s="8">
        <v>12.98</v>
      </c>
      <c r="U64" s="5">
        <v>3922.231499999999</v>
      </c>
      <c r="AL64" s="5" t="str">
        <f t="shared" ref="AL64:AL95" si="18">IF(AK64&gt;0,AK64*$AL$1,"")</f>
        <v/>
      </c>
      <c r="AN64" s="5" t="str">
        <f t="shared" ref="AN64:AN95" si="19">IF(AM64&gt;0,AM64*$AN$1,"")</f>
        <v/>
      </c>
      <c r="AP64" s="5" t="str">
        <f t="shared" ref="AP64:AP95" si="20">IF(AO64&gt;0,AO64*$AP$1,"")</f>
        <v/>
      </c>
      <c r="AS64" s="5">
        <f t="shared" ref="AS64:AS95" si="21">SUM(O64,Q64,S64,U64,W64,Y64,AA64,AC64,AF64,AH64,AJ64)</f>
        <v>12121.246500000001</v>
      </c>
      <c r="AT64" s="11">
        <f t="shared" si="15"/>
        <v>0.70525603260703329</v>
      </c>
      <c r="AU64" s="5">
        <f t="shared" ref="AU64:AU95" si="22">(AT64/100)*$AU$1</f>
        <v>705.25603260703338</v>
      </c>
    </row>
    <row r="65" spans="1:47" x14ac:dyDescent="0.25">
      <c r="A65" s="1" t="s">
        <v>171</v>
      </c>
      <c r="B65" s="1" t="s">
        <v>172</v>
      </c>
      <c r="C65" s="1" t="s">
        <v>173</v>
      </c>
      <c r="D65" s="1" t="s">
        <v>69</v>
      </c>
      <c r="E65" s="1" t="s">
        <v>64</v>
      </c>
      <c r="F65" s="1" t="s">
        <v>168</v>
      </c>
      <c r="G65" s="1" t="s">
        <v>169</v>
      </c>
      <c r="H65" s="1" t="s">
        <v>56</v>
      </c>
      <c r="I65" s="2">
        <v>4.9426455736100001</v>
      </c>
      <c r="J65" s="2">
        <v>4.6900000000000004</v>
      </c>
      <c r="K65" s="2">
        <f t="shared" si="16"/>
        <v>4.6899999999999995</v>
      </c>
      <c r="L65" s="2">
        <f t="shared" si="17"/>
        <v>0</v>
      </c>
      <c r="Z65" s="9">
        <v>2.6</v>
      </c>
      <c r="AA65" s="5">
        <v>314.262</v>
      </c>
      <c r="AB65" s="10">
        <v>2.09</v>
      </c>
      <c r="AC65" s="5">
        <v>227.3502</v>
      </c>
      <c r="AL65" s="5" t="str">
        <f t="shared" si="18"/>
        <v/>
      </c>
      <c r="AN65" s="5" t="str">
        <f t="shared" si="19"/>
        <v/>
      </c>
      <c r="AP65" s="5" t="str">
        <f t="shared" si="20"/>
        <v/>
      </c>
      <c r="AS65" s="5">
        <f t="shared" si="21"/>
        <v>541.61220000000003</v>
      </c>
      <c r="AT65" s="11">
        <f t="shared" si="15"/>
        <v>3.1512870510765296E-2</v>
      </c>
      <c r="AU65" s="5">
        <f t="shared" si="22"/>
        <v>31.512870510765296</v>
      </c>
    </row>
    <row r="66" spans="1:47" x14ac:dyDescent="0.25">
      <c r="A66" s="1" t="s">
        <v>174</v>
      </c>
      <c r="B66" s="1" t="s">
        <v>175</v>
      </c>
      <c r="C66" s="1" t="s">
        <v>176</v>
      </c>
      <c r="D66" s="1" t="s">
        <v>69</v>
      </c>
      <c r="E66" s="1" t="s">
        <v>71</v>
      </c>
      <c r="F66" s="1" t="s">
        <v>168</v>
      </c>
      <c r="G66" s="1" t="s">
        <v>169</v>
      </c>
      <c r="H66" s="1" t="s">
        <v>56</v>
      </c>
      <c r="I66" s="2">
        <v>160.49871598999999</v>
      </c>
      <c r="J66" s="2">
        <v>39.22</v>
      </c>
      <c r="K66" s="2">
        <f t="shared" si="16"/>
        <v>6.26</v>
      </c>
      <c r="L66" s="2">
        <f t="shared" si="17"/>
        <v>0</v>
      </c>
      <c r="T66" s="8">
        <v>6.26</v>
      </c>
      <c r="U66" s="5">
        <v>1891.6155000000001</v>
      </c>
      <c r="AL66" s="5" t="str">
        <f t="shared" si="18"/>
        <v/>
      </c>
      <c r="AN66" s="5" t="str">
        <f t="shared" si="19"/>
        <v/>
      </c>
      <c r="AP66" s="5" t="str">
        <f t="shared" si="20"/>
        <v/>
      </c>
      <c r="AS66" s="5">
        <f t="shared" si="21"/>
        <v>1891.6155000000001</v>
      </c>
      <c r="AT66" s="11">
        <f t="shared" si="15"/>
        <v>0.110060730366961</v>
      </c>
      <c r="AU66" s="5">
        <f t="shared" si="22"/>
        <v>110.06073036696101</v>
      </c>
    </row>
    <row r="67" spans="1:47" x14ac:dyDescent="0.25">
      <c r="A67" s="1" t="s">
        <v>177</v>
      </c>
      <c r="B67" s="1" t="s">
        <v>178</v>
      </c>
      <c r="C67" s="1" t="s">
        <v>179</v>
      </c>
      <c r="D67" s="1" t="s">
        <v>75</v>
      </c>
      <c r="E67" s="1" t="s">
        <v>81</v>
      </c>
      <c r="F67" s="1" t="s">
        <v>180</v>
      </c>
      <c r="G67" s="1" t="s">
        <v>169</v>
      </c>
      <c r="H67" s="1" t="s">
        <v>56</v>
      </c>
      <c r="I67" s="2">
        <v>79.830048654199999</v>
      </c>
      <c r="J67" s="2">
        <v>36.950000000000003</v>
      </c>
      <c r="K67" s="2">
        <f t="shared" si="16"/>
        <v>16.28</v>
      </c>
      <c r="L67" s="2">
        <f t="shared" si="17"/>
        <v>0</v>
      </c>
      <c r="P67" s="6">
        <v>2.85</v>
      </c>
      <c r="Q67" s="5">
        <v>4572.1125000000002</v>
      </c>
      <c r="R67" s="7">
        <v>13.43</v>
      </c>
      <c r="S67" s="5">
        <v>13527.3675</v>
      </c>
      <c r="AL67" s="5" t="str">
        <f t="shared" si="18"/>
        <v/>
      </c>
      <c r="AN67" s="5" t="str">
        <f t="shared" si="19"/>
        <v/>
      </c>
      <c r="AP67" s="5" t="str">
        <f t="shared" si="20"/>
        <v/>
      </c>
      <c r="AS67" s="5">
        <f t="shared" si="21"/>
        <v>18099.48</v>
      </c>
      <c r="AT67" s="11">
        <f t="shared" ref="AT67:AT98" si="23">(AS67/$AS$116)*100</f>
        <v>1.0530903283792097</v>
      </c>
      <c r="AU67" s="5">
        <f t="shared" si="22"/>
        <v>1053.0903283792097</v>
      </c>
    </row>
    <row r="68" spans="1:47" x14ac:dyDescent="0.25">
      <c r="A68" s="1" t="s">
        <v>177</v>
      </c>
      <c r="B68" s="1" t="s">
        <v>178</v>
      </c>
      <c r="C68" s="1" t="s">
        <v>179</v>
      </c>
      <c r="D68" s="1" t="s">
        <v>75</v>
      </c>
      <c r="E68" s="1" t="s">
        <v>83</v>
      </c>
      <c r="F68" s="1" t="s">
        <v>180</v>
      </c>
      <c r="G68" s="1" t="s">
        <v>169</v>
      </c>
      <c r="H68" s="1" t="s">
        <v>56</v>
      </c>
      <c r="I68" s="2">
        <v>79.830048654199999</v>
      </c>
      <c r="J68" s="2">
        <v>37.92</v>
      </c>
      <c r="K68" s="2">
        <f t="shared" si="16"/>
        <v>37.92</v>
      </c>
      <c r="L68" s="2">
        <f t="shared" si="17"/>
        <v>0</v>
      </c>
      <c r="N68" s="4">
        <v>3.16</v>
      </c>
      <c r="O68" s="5">
        <v>5375.16</v>
      </c>
      <c r="P68" s="6">
        <v>29.93</v>
      </c>
      <c r="Q68" s="5">
        <v>48015.202499999999</v>
      </c>
      <c r="R68" s="7">
        <v>4.83</v>
      </c>
      <c r="S68" s="5">
        <v>4865.0174999999999</v>
      </c>
      <c r="AL68" s="5" t="str">
        <f t="shared" si="18"/>
        <v/>
      </c>
      <c r="AN68" s="5" t="str">
        <f t="shared" si="19"/>
        <v/>
      </c>
      <c r="AP68" s="5" t="str">
        <f t="shared" si="20"/>
        <v/>
      </c>
      <c r="AS68" s="5">
        <f t="shared" si="21"/>
        <v>58255.380000000005</v>
      </c>
      <c r="AT68" s="11">
        <f t="shared" si="23"/>
        <v>3.3894994361194719</v>
      </c>
      <c r="AU68" s="5">
        <f t="shared" si="22"/>
        <v>3389.4994361194717</v>
      </c>
    </row>
    <row r="69" spans="1:47" x14ac:dyDescent="0.25">
      <c r="A69" s="1" t="s">
        <v>181</v>
      </c>
      <c r="B69" s="1" t="s">
        <v>182</v>
      </c>
      <c r="C69" s="1" t="s">
        <v>183</v>
      </c>
      <c r="D69" s="1" t="s">
        <v>69</v>
      </c>
      <c r="E69" s="1" t="s">
        <v>79</v>
      </c>
      <c r="F69" s="1" t="s">
        <v>180</v>
      </c>
      <c r="G69" s="1" t="s">
        <v>169</v>
      </c>
      <c r="H69" s="1" t="s">
        <v>56</v>
      </c>
      <c r="I69" s="2">
        <v>39.897829701399999</v>
      </c>
      <c r="J69" s="2">
        <v>38.93</v>
      </c>
      <c r="K69" s="2">
        <f t="shared" si="16"/>
        <v>10.129999999999999</v>
      </c>
      <c r="L69" s="2">
        <f t="shared" si="17"/>
        <v>0</v>
      </c>
      <c r="R69" s="7">
        <v>10.01</v>
      </c>
      <c r="S69" s="5">
        <v>10082.5725</v>
      </c>
      <c r="T69" s="8">
        <v>0.12</v>
      </c>
      <c r="U69" s="5">
        <v>36.261000000000003</v>
      </c>
      <c r="AL69" s="5" t="str">
        <f t="shared" si="18"/>
        <v/>
      </c>
      <c r="AN69" s="5" t="str">
        <f t="shared" si="19"/>
        <v/>
      </c>
      <c r="AP69" s="5" t="str">
        <f t="shared" si="20"/>
        <v/>
      </c>
      <c r="AS69" s="5">
        <f t="shared" si="21"/>
        <v>10118.833500000001</v>
      </c>
      <c r="AT69" s="11">
        <f t="shared" si="23"/>
        <v>0.58874872058918537</v>
      </c>
      <c r="AU69" s="5">
        <f t="shared" si="22"/>
        <v>588.74872058918538</v>
      </c>
    </row>
    <row r="70" spans="1:47" x14ac:dyDescent="0.25">
      <c r="A70" s="1" t="s">
        <v>184</v>
      </c>
      <c r="B70" s="1" t="s">
        <v>185</v>
      </c>
      <c r="C70" s="1" t="s">
        <v>186</v>
      </c>
      <c r="D70" s="1" t="s">
        <v>187</v>
      </c>
      <c r="E70" s="1" t="s">
        <v>85</v>
      </c>
      <c r="F70" s="1" t="s">
        <v>180</v>
      </c>
      <c r="G70" s="1" t="s">
        <v>169</v>
      </c>
      <c r="H70" s="1" t="s">
        <v>56</v>
      </c>
      <c r="I70" s="2">
        <v>156.52354752299999</v>
      </c>
      <c r="J70" s="2">
        <v>39.94</v>
      </c>
      <c r="K70" s="2">
        <f t="shared" si="16"/>
        <v>36.129999999999995</v>
      </c>
      <c r="L70" s="2">
        <f t="shared" si="17"/>
        <v>0.38</v>
      </c>
      <c r="M70" s="3">
        <v>0.38</v>
      </c>
      <c r="N70" s="4">
        <v>7.0000000000000007E-2</v>
      </c>
      <c r="O70" s="5">
        <v>119.07</v>
      </c>
      <c r="P70" s="6">
        <v>2.4</v>
      </c>
      <c r="Q70" s="5">
        <v>3850.2</v>
      </c>
      <c r="R70" s="7">
        <v>22.8</v>
      </c>
      <c r="S70" s="5">
        <v>22965.3</v>
      </c>
      <c r="T70" s="8">
        <v>10.86</v>
      </c>
      <c r="U70" s="5">
        <v>3281.6205</v>
      </c>
      <c r="AL70" s="5" t="str">
        <f t="shared" si="18"/>
        <v/>
      </c>
      <c r="AN70" s="5" t="str">
        <f t="shared" si="19"/>
        <v/>
      </c>
      <c r="AP70" s="5" t="str">
        <f t="shared" si="20"/>
        <v/>
      </c>
      <c r="AS70" s="5">
        <f t="shared" si="21"/>
        <v>30216.190500000001</v>
      </c>
      <c r="AT70" s="11">
        <f t="shared" si="23"/>
        <v>1.7580824408222644</v>
      </c>
      <c r="AU70" s="5">
        <f t="shared" si="22"/>
        <v>1758.0824408222645</v>
      </c>
    </row>
    <row r="71" spans="1:47" x14ac:dyDescent="0.25">
      <c r="A71" s="1" t="s">
        <v>184</v>
      </c>
      <c r="B71" s="1" t="s">
        <v>185</v>
      </c>
      <c r="C71" s="1" t="s">
        <v>186</v>
      </c>
      <c r="D71" s="1" t="s">
        <v>187</v>
      </c>
      <c r="E71" s="1" t="s">
        <v>60</v>
      </c>
      <c r="F71" s="1" t="s">
        <v>180</v>
      </c>
      <c r="G71" s="1" t="s">
        <v>169</v>
      </c>
      <c r="H71" s="1" t="s">
        <v>56</v>
      </c>
      <c r="I71" s="2">
        <v>156.52354752299999</v>
      </c>
      <c r="J71" s="2">
        <v>40.29</v>
      </c>
      <c r="K71" s="2">
        <f t="shared" si="16"/>
        <v>10.129999999999999</v>
      </c>
      <c r="L71" s="2">
        <f t="shared" si="17"/>
        <v>0</v>
      </c>
      <c r="R71" s="7">
        <v>7.12</v>
      </c>
      <c r="S71" s="5">
        <v>7171.62</v>
      </c>
      <c r="T71" s="8">
        <v>3.01</v>
      </c>
      <c r="U71" s="5">
        <v>909.54674999999975</v>
      </c>
      <c r="AL71" s="5" t="str">
        <f t="shared" si="18"/>
        <v/>
      </c>
      <c r="AN71" s="5" t="str">
        <f t="shared" si="19"/>
        <v/>
      </c>
      <c r="AP71" s="5" t="str">
        <f t="shared" si="20"/>
        <v/>
      </c>
      <c r="AS71" s="5">
        <f t="shared" si="21"/>
        <v>8081.1667499999994</v>
      </c>
      <c r="AT71" s="11">
        <f t="shared" si="23"/>
        <v>0.47019022350060058</v>
      </c>
      <c r="AU71" s="5">
        <f t="shared" si="22"/>
        <v>470.19022350060061</v>
      </c>
    </row>
    <row r="72" spans="1:47" x14ac:dyDescent="0.25">
      <c r="A72" s="1" t="s">
        <v>188</v>
      </c>
      <c r="B72" s="1" t="s">
        <v>189</v>
      </c>
      <c r="C72" s="1" t="s">
        <v>190</v>
      </c>
      <c r="D72" s="1" t="s">
        <v>69</v>
      </c>
      <c r="E72" s="1" t="s">
        <v>95</v>
      </c>
      <c r="F72" s="1" t="s">
        <v>180</v>
      </c>
      <c r="G72" s="1" t="s">
        <v>169</v>
      </c>
      <c r="H72" s="1" t="s">
        <v>56</v>
      </c>
      <c r="I72" s="2">
        <v>79.869566029500007</v>
      </c>
      <c r="J72" s="2">
        <v>39.950000000000003</v>
      </c>
      <c r="K72" s="2">
        <f t="shared" si="16"/>
        <v>0.64</v>
      </c>
      <c r="L72" s="2">
        <f t="shared" si="17"/>
        <v>0</v>
      </c>
      <c r="T72" s="8">
        <v>0.64</v>
      </c>
      <c r="U72" s="5">
        <v>193.392</v>
      </c>
      <c r="AL72" s="5" t="str">
        <f t="shared" si="18"/>
        <v/>
      </c>
      <c r="AN72" s="5" t="str">
        <f t="shared" si="19"/>
        <v/>
      </c>
      <c r="AP72" s="5" t="str">
        <f t="shared" si="20"/>
        <v/>
      </c>
      <c r="AS72" s="5">
        <f t="shared" si="21"/>
        <v>193.392</v>
      </c>
      <c r="AT72" s="11">
        <f t="shared" si="23"/>
        <v>1.1252215245184509E-2</v>
      </c>
      <c r="AU72" s="5">
        <f t="shared" si="22"/>
        <v>11.252215245184511</v>
      </c>
    </row>
    <row r="73" spans="1:47" x14ac:dyDescent="0.25">
      <c r="A73" s="1" t="s">
        <v>191</v>
      </c>
      <c r="B73" s="1" t="s">
        <v>185</v>
      </c>
      <c r="C73" s="1" t="s">
        <v>186</v>
      </c>
      <c r="D73" s="1" t="s">
        <v>187</v>
      </c>
      <c r="E73" s="1" t="s">
        <v>64</v>
      </c>
      <c r="F73" s="1" t="s">
        <v>180</v>
      </c>
      <c r="G73" s="1" t="s">
        <v>169</v>
      </c>
      <c r="H73" s="1" t="s">
        <v>56</v>
      </c>
      <c r="I73" s="2">
        <v>40.232057722</v>
      </c>
      <c r="J73" s="2">
        <v>39.11</v>
      </c>
      <c r="K73" s="2">
        <f t="shared" si="16"/>
        <v>2.5300000000000002</v>
      </c>
      <c r="L73" s="2">
        <f t="shared" si="17"/>
        <v>0</v>
      </c>
      <c r="R73" s="7">
        <v>2</v>
      </c>
      <c r="S73" s="5">
        <v>2014.5</v>
      </c>
      <c r="T73" s="8">
        <v>0.53</v>
      </c>
      <c r="U73" s="5">
        <v>160.15275</v>
      </c>
      <c r="AL73" s="5" t="str">
        <f t="shared" si="18"/>
        <v/>
      </c>
      <c r="AN73" s="5" t="str">
        <f t="shared" si="19"/>
        <v/>
      </c>
      <c r="AP73" s="5" t="str">
        <f t="shared" si="20"/>
        <v/>
      </c>
      <c r="AS73" s="5">
        <f t="shared" si="21"/>
        <v>2174.6527500000002</v>
      </c>
      <c r="AT73" s="11">
        <f t="shared" si="23"/>
        <v>0.12652881622059042</v>
      </c>
      <c r="AU73" s="5">
        <f t="shared" si="22"/>
        <v>126.52881622059041</v>
      </c>
    </row>
    <row r="74" spans="1:47" x14ac:dyDescent="0.25">
      <c r="A74" s="1" t="s">
        <v>192</v>
      </c>
      <c r="B74" s="1" t="s">
        <v>193</v>
      </c>
      <c r="C74" s="1" t="s">
        <v>194</v>
      </c>
      <c r="D74" s="1" t="s">
        <v>69</v>
      </c>
      <c r="E74" s="1" t="s">
        <v>102</v>
      </c>
      <c r="F74" s="1" t="s">
        <v>180</v>
      </c>
      <c r="G74" s="1" t="s">
        <v>169</v>
      </c>
      <c r="H74" s="1" t="s">
        <v>56</v>
      </c>
      <c r="I74" s="2">
        <v>60.132999891700003</v>
      </c>
      <c r="J74" s="2">
        <v>32.909999999999997</v>
      </c>
      <c r="K74" s="2">
        <f t="shared" si="16"/>
        <v>31.95</v>
      </c>
      <c r="L74" s="2">
        <f t="shared" si="17"/>
        <v>0.96</v>
      </c>
      <c r="N74" s="4">
        <v>19.440000000000001</v>
      </c>
      <c r="O74" s="5">
        <v>33067.440000000002</v>
      </c>
      <c r="P74" s="6">
        <v>9.06</v>
      </c>
      <c r="Q74" s="5">
        <v>14534.504999999999</v>
      </c>
      <c r="R74" s="7">
        <v>3.45</v>
      </c>
      <c r="S74" s="5">
        <v>3475.0124999999998</v>
      </c>
      <c r="AL74" s="5" t="str">
        <f t="shared" si="18"/>
        <v/>
      </c>
      <c r="AM74" s="3">
        <v>0.44</v>
      </c>
      <c r="AN74" s="5">
        <f t="shared" si="19"/>
        <v>2229.92</v>
      </c>
      <c r="AP74" s="5" t="str">
        <f t="shared" si="20"/>
        <v/>
      </c>
      <c r="AQ74" s="2">
        <v>0.52</v>
      </c>
      <c r="AS74" s="5">
        <f t="shared" si="21"/>
        <v>51076.957499999997</v>
      </c>
      <c r="AT74" s="11">
        <f t="shared" si="23"/>
        <v>2.9718339944730974</v>
      </c>
      <c r="AU74" s="5">
        <f t="shared" si="22"/>
        <v>2971.8339944730974</v>
      </c>
    </row>
    <row r="75" spans="1:47" x14ac:dyDescent="0.25">
      <c r="A75" s="1" t="s">
        <v>192</v>
      </c>
      <c r="B75" s="1" t="s">
        <v>193</v>
      </c>
      <c r="C75" s="1" t="s">
        <v>194</v>
      </c>
      <c r="D75" s="1" t="s">
        <v>69</v>
      </c>
      <c r="E75" s="1" t="s">
        <v>103</v>
      </c>
      <c r="F75" s="1" t="s">
        <v>180</v>
      </c>
      <c r="G75" s="1" t="s">
        <v>169</v>
      </c>
      <c r="H75" s="1" t="s">
        <v>56</v>
      </c>
      <c r="I75" s="2">
        <v>60.132999891700003</v>
      </c>
      <c r="J75" s="2">
        <v>26.33</v>
      </c>
      <c r="K75" s="2">
        <f t="shared" si="16"/>
        <v>24.98</v>
      </c>
      <c r="L75" s="2">
        <f t="shared" si="17"/>
        <v>1.35</v>
      </c>
      <c r="N75" s="4">
        <v>3.91</v>
      </c>
      <c r="O75" s="5">
        <v>6650.91</v>
      </c>
      <c r="P75" s="6">
        <v>21.07</v>
      </c>
      <c r="Q75" s="5">
        <v>33801.547500000001</v>
      </c>
      <c r="AL75" s="5" t="str">
        <f t="shared" si="18"/>
        <v/>
      </c>
      <c r="AM75" s="3">
        <v>0.61</v>
      </c>
      <c r="AN75" s="5">
        <f t="shared" si="19"/>
        <v>3091.48</v>
      </c>
      <c r="AP75" s="5" t="str">
        <f t="shared" si="20"/>
        <v/>
      </c>
      <c r="AQ75" s="2">
        <v>0.74</v>
      </c>
      <c r="AS75" s="5">
        <f t="shared" si="21"/>
        <v>40452.457500000004</v>
      </c>
      <c r="AT75" s="11">
        <f t="shared" si="23"/>
        <v>2.3536638484874168</v>
      </c>
      <c r="AU75" s="5">
        <f t="shared" si="22"/>
        <v>2353.6638484874165</v>
      </c>
    </row>
    <row r="76" spans="1:47" x14ac:dyDescent="0.25">
      <c r="A76" s="1" t="s">
        <v>195</v>
      </c>
      <c r="B76" s="1" t="s">
        <v>196</v>
      </c>
      <c r="C76" s="1" t="s">
        <v>194</v>
      </c>
      <c r="D76" s="1" t="s">
        <v>69</v>
      </c>
      <c r="E76" s="1" t="s">
        <v>102</v>
      </c>
      <c r="F76" s="1" t="s">
        <v>180</v>
      </c>
      <c r="G76" s="1" t="s">
        <v>169</v>
      </c>
      <c r="H76" s="1" t="s">
        <v>56</v>
      </c>
      <c r="I76" s="2">
        <v>19.842495979500001</v>
      </c>
      <c r="J76" s="2">
        <v>5.0599999999999996</v>
      </c>
      <c r="K76" s="2">
        <f t="shared" si="16"/>
        <v>3.9299999999999997</v>
      </c>
      <c r="L76" s="2">
        <f t="shared" si="17"/>
        <v>1.1299999999999999</v>
      </c>
      <c r="N76" s="4">
        <v>2.67</v>
      </c>
      <c r="O76" s="5">
        <v>4541.67</v>
      </c>
      <c r="P76" s="6">
        <v>1.26</v>
      </c>
      <c r="Q76" s="5">
        <v>2021.355</v>
      </c>
      <c r="AL76" s="5" t="str">
        <f t="shared" si="18"/>
        <v/>
      </c>
      <c r="AM76" s="3">
        <v>0.4</v>
      </c>
      <c r="AN76" s="5">
        <f t="shared" si="19"/>
        <v>2027.2</v>
      </c>
      <c r="AP76" s="5" t="str">
        <f t="shared" si="20"/>
        <v/>
      </c>
      <c r="AQ76" s="2">
        <v>0.73</v>
      </c>
      <c r="AS76" s="5">
        <f t="shared" si="21"/>
        <v>6563.0249999999996</v>
      </c>
      <c r="AT76" s="11">
        <f t="shared" si="23"/>
        <v>0.38185948725659319</v>
      </c>
      <c r="AU76" s="5">
        <f t="shared" si="22"/>
        <v>381.85948725659318</v>
      </c>
    </row>
    <row r="77" spans="1:47" x14ac:dyDescent="0.25">
      <c r="A77" s="1" t="s">
        <v>195</v>
      </c>
      <c r="B77" s="1" t="s">
        <v>196</v>
      </c>
      <c r="C77" s="1" t="s">
        <v>194</v>
      </c>
      <c r="D77" s="1" t="s">
        <v>69</v>
      </c>
      <c r="E77" s="1" t="s">
        <v>103</v>
      </c>
      <c r="F77" s="1" t="s">
        <v>180</v>
      </c>
      <c r="G77" s="1" t="s">
        <v>169</v>
      </c>
      <c r="H77" s="1" t="s">
        <v>56</v>
      </c>
      <c r="I77" s="2">
        <v>19.842495979500001</v>
      </c>
      <c r="J77" s="2">
        <v>10.56</v>
      </c>
      <c r="K77" s="2">
        <f t="shared" si="16"/>
        <v>8.8699999999999992</v>
      </c>
      <c r="L77" s="2">
        <f t="shared" si="17"/>
        <v>1.69</v>
      </c>
      <c r="N77" s="4">
        <v>2.29</v>
      </c>
      <c r="O77" s="5">
        <v>3895.29</v>
      </c>
      <c r="P77" s="6">
        <v>0.03</v>
      </c>
      <c r="Q77" s="5">
        <v>48.127499999999998</v>
      </c>
      <c r="Z77" s="9">
        <v>4.22</v>
      </c>
      <c r="AA77" s="5">
        <v>510.07139999999998</v>
      </c>
      <c r="AB77" s="10">
        <v>2.33</v>
      </c>
      <c r="AC77" s="5">
        <v>253.45740000000001</v>
      </c>
      <c r="AK77" s="3">
        <v>0.35</v>
      </c>
      <c r="AL77" s="5">
        <f t="shared" si="18"/>
        <v>1064.28</v>
      </c>
      <c r="AM77" s="3">
        <v>0.26</v>
      </c>
      <c r="AN77" s="5">
        <f t="shared" si="19"/>
        <v>1317.68</v>
      </c>
      <c r="AP77" s="5" t="str">
        <f t="shared" si="20"/>
        <v/>
      </c>
      <c r="AQ77" s="2">
        <v>1.08</v>
      </c>
      <c r="AS77" s="5">
        <f t="shared" si="21"/>
        <v>4706.9463000000005</v>
      </c>
      <c r="AT77" s="11">
        <f t="shared" si="23"/>
        <v>0.27386641078806168</v>
      </c>
      <c r="AU77" s="5">
        <f t="shared" si="22"/>
        <v>273.86641078806167</v>
      </c>
    </row>
    <row r="78" spans="1:47" x14ac:dyDescent="0.25">
      <c r="A78" s="1" t="s">
        <v>197</v>
      </c>
      <c r="B78" s="1" t="s">
        <v>198</v>
      </c>
      <c r="C78" s="1" t="s">
        <v>199</v>
      </c>
      <c r="D78" s="1" t="s">
        <v>200</v>
      </c>
      <c r="E78" s="1" t="s">
        <v>61</v>
      </c>
      <c r="F78" s="1" t="s">
        <v>180</v>
      </c>
      <c r="G78" s="1" t="s">
        <v>169</v>
      </c>
      <c r="H78" s="1" t="s">
        <v>56</v>
      </c>
      <c r="I78" s="2">
        <v>80.067792576200006</v>
      </c>
      <c r="J78" s="2">
        <v>40.03</v>
      </c>
      <c r="K78" s="2">
        <f t="shared" si="16"/>
        <v>40.000000000000007</v>
      </c>
      <c r="L78" s="2">
        <f t="shared" si="17"/>
        <v>0</v>
      </c>
      <c r="P78" s="6">
        <v>1.1000000000000001</v>
      </c>
      <c r="Q78" s="5">
        <v>1764.675</v>
      </c>
      <c r="R78" s="7">
        <v>34.520000000000003</v>
      </c>
      <c r="S78" s="5">
        <v>34770.269999999997</v>
      </c>
      <c r="T78" s="8">
        <v>4.38</v>
      </c>
      <c r="U78" s="5">
        <v>1323.5264999999999</v>
      </c>
      <c r="AL78" s="5" t="str">
        <f t="shared" si="18"/>
        <v/>
      </c>
      <c r="AN78" s="5" t="str">
        <f t="shared" si="19"/>
        <v/>
      </c>
      <c r="AP78" s="5" t="str">
        <f t="shared" si="20"/>
        <v/>
      </c>
      <c r="AS78" s="5">
        <f t="shared" si="21"/>
        <v>37858.4715</v>
      </c>
      <c r="AT78" s="11">
        <f t="shared" si="23"/>
        <v>2.2027367738669814</v>
      </c>
      <c r="AU78" s="5">
        <f t="shared" si="22"/>
        <v>2202.7367738669814</v>
      </c>
    </row>
    <row r="79" spans="1:47" x14ac:dyDescent="0.25">
      <c r="A79" s="1" t="s">
        <v>197</v>
      </c>
      <c r="B79" s="1" t="s">
        <v>198</v>
      </c>
      <c r="C79" s="1" t="s">
        <v>199</v>
      </c>
      <c r="D79" s="1" t="s">
        <v>200</v>
      </c>
      <c r="E79" s="1" t="s">
        <v>71</v>
      </c>
      <c r="F79" s="1" t="s">
        <v>180</v>
      </c>
      <c r="G79" s="1" t="s">
        <v>169</v>
      </c>
      <c r="H79" s="1" t="s">
        <v>56</v>
      </c>
      <c r="I79" s="2">
        <v>80.067792576200006</v>
      </c>
      <c r="J79" s="2">
        <v>38.93</v>
      </c>
      <c r="K79" s="2">
        <f t="shared" si="16"/>
        <v>38.42</v>
      </c>
      <c r="L79" s="2">
        <f t="shared" si="17"/>
        <v>0</v>
      </c>
      <c r="P79" s="6">
        <v>19.53</v>
      </c>
      <c r="Q79" s="5">
        <v>31331.002499999999</v>
      </c>
      <c r="R79" s="7">
        <v>18.54</v>
      </c>
      <c r="S79" s="5">
        <v>18674.415000000001</v>
      </c>
      <c r="T79" s="8">
        <v>0.35</v>
      </c>
      <c r="U79" s="5">
        <v>105.76125</v>
      </c>
      <c r="AL79" s="5" t="str">
        <f t="shared" si="18"/>
        <v/>
      </c>
      <c r="AN79" s="5" t="str">
        <f t="shared" si="19"/>
        <v/>
      </c>
      <c r="AP79" s="5" t="str">
        <f t="shared" si="20"/>
        <v/>
      </c>
      <c r="AS79" s="5">
        <f t="shared" si="21"/>
        <v>50111.178749999999</v>
      </c>
      <c r="AT79" s="11">
        <f t="shared" si="23"/>
        <v>2.9156416474565443</v>
      </c>
      <c r="AU79" s="5">
        <f t="shared" si="22"/>
        <v>2915.6416474565444</v>
      </c>
    </row>
    <row r="80" spans="1:47" x14ac:dyDescent="0.25">
      <c r="A80" s="1" t="s">
        <v>201</v>
      </c>
      <c r="B80" s="1" t="s">
        <v>202</v>
      </c>
      <c r="C80" s="1" t="s">
        <v>203</v>
      </c>
      <c r="D80" s="1" t="s">
        <v>204</v>
      </c>
      <c r="E80" s="1" t="s">
        <v>95</v>
      </c>
      <c r="F80" s="1" t="s">
        <v>205</v>
      </c>
      <c r="G80" s="1" t="s">
        <v>169</v>
      </c>
      <c r="H80" s="1" t="s">
        <v>56</v>
      </c>
      <c r="I80" s="2">
        <v>80.044973685100004</v>
      </c>
      <c r="J80" s="2">
        <v>40.07</v>
      </c>
      <c r="K80" s="2">
        <f t="shared" si="16"/>
        <v>40</v>
      </c>
      <c r="L80" s="2">
        <f t="shared" si="17"/>
        <v>0</v>
      </c>
      <c r="P80" s="6">
        <v>11.2</v>
      </c>
      <c r="Q80" s="5">
        <v>17967.599999999999</v>
      </c>
      <c r="R80" s="7">
        <v>28.8</v>
      </c>
      <c r="S80" s="5">
        <v>29008.799999999999</v>
      </c>
      <c r="AL80" s="5" t="str">
        <f t="shared" si="18"/>
        <v/>
      </c>
      <c r="AN80" s="5" t="str">
        <f t="shared" si="19"/>
        <v/>
      </c>
      <c r="AP80" s="5" t="str">
        <f t="shared" si="20"/>
        <v/>
      </c>
      <c r="AS80" s="5">
        <f t="shared" si="21"/>
        <v>46976.399999999994</v>
      </c>
      <c r="AT80" s="11">
        <f t="shared" si="23"/>
        <v>2.7332493807597289</v>
      </c>
      <c r="AU80" s="5">
        <f t="shared" si="22"/>
        <v>2733.2493807597289</v>
      </c>
    </row>
    <row r="81" spans="1:47" x14ac:dyDescent="0.25">
      <c r="A81" s="1" t="s">
        <v>201</v>
      </c>
      <c r="B81" s="1" t="s">
        <v>202</v>
      </c>
      <c r="C81" s="1" t="s">
        <v>203</v>
      </c>
      <c r="D81" s="1" t="s">
        <v>204</v>
      </c>
      <c r="E81" s="1" t="s">
        <v>53</v>
      </c>
      <c r="F81" s="1" t="s">
        <v>205</v>
      </c>
      <c r="G81" s="1" t="s">
        <v>169</v>
      </c>
      <c r="H81" s="1" t="s">
        <v>56</v>
      </c>
      <c r="I81" s="2">
        <v>80.044973685100004</v>
      </c>
      <c r="J81" s="2">
        <v>37.99</v>
      </c>
      <c r="K81" s="2">
        <f t="shared" si="16"/>
        <v>38</v>
      </c>
      <c r="L81" s="2">
        <f t="shared" si="17"/>
        <v>0</v>
      </c>
      <c r="N81" s="4">
        <v>10.47</v>
      </c>
      <c r="O81" s="5">
        <v>17809.47</v>
      </c>
      <c r="P81" s="6">
        <v>26.42</v>
      </c>
      <c r="Q81" s="5">
        <v>42384.285000000003</v>
      </c>
      <c r="R81" s="7">
        <v>1.1100000000000001</v>
      </c>
      <c r="S81" s="5">
        <v>1118.0474999999999</v>
      </c>
      <c r="AL81" s="5" t="str">
        <f t="shared" si="18"/>
        <v/>
      </c>
      <c r="AN81" s="5" t="str">
        <f t="shared" si="19"/>
        <v/>
      </c>
      <c r="AP81" s="5" t="str">
        <f t="shared" si="20"/>
        <v/>
      </c>
      <c r="AS81" s="5">
        <f t="shared" si="21"/>
        <v>61311.802500000005</v>
      </c>
      <c r="AT81" s="11">
        <f t="shared" si="23"/>
        <v>3.5673326652614477</v>
      </c>
      <c r="AU81" s="5">
        <f t="shared" si="22"/>
        <v>3567.3326652614473</v>
      </c>
    </row>
    <row r="82" spans="1:47" x14ac:dyDescent="0.25">
      <c r="A82" s="1" t="s">
        <v>206</v>
      </c>
      <c r="B82" s="1" t="s">
        <v>207</v>
      </c>
      <c r="C82" s="1" t="s">
        <v>208</v>
      </c>
      <c r="D82" s="1" t="s">
        <v>127</v>
      </c>
      <c r="E82" s="1" t="s">
        <v>90</v>
      </c>
      <c r="F82" s="1" t="s">
        <v>205</v>
      </c>
      <c r="G82" s="1" t="s">
        <v>169</v>
      </c>
      <c r="H82" s="1" t="s">
        <v>56</v>
      </c>
      <c r="I82" s="2">
        <v>39.8193682697</v>
      </c>
      <c r="J82" s="2">
        <v>36.9</v>
      </c>
      <c r="K82" s="2">
        <f t="shared" si="16"/>
        <v>36.46</v>
      </c>
      <c r="L82" s="2">
        <f t="shared" si="17"/>
        <v>0.43</v>
      </c>
      <c r="M82" s="3">
        <v>0.43</v>
      </c>
      <c r="P82" s="6">
        <v>0.38</v>
      </c>
      <c r="Q82" s="5">
        <v>609.61500000000001</v>
      </c>
      <c r="R82" s="7">
        <v>35.159999999999997</v>
      </c>
      <c r="S82" s="5">
        <v>35414.910000000003</v>
      </c>
      <c r="T82" s="8">
        <v>0.92</v>
      </c>
      <c r="U82" s="5">
        <v>278.00099999999998</v>
      </c>
      <c r="AL82" s="5" t="str">
        <f t="shared" si="18"/>
        <v/>
      </c>
      <c r="AN82" s="5" t="str">
        <f t="shared" si="19"/>
        <v/>
      </c>
      <c r="AP82" s="5" t="str">
        <f t="shared" si="20"/>
        <v/>
      </c>
      <c r="AS82" s="5">
        <f t="shared" si="21"/>
        <v>36302.525999999998</v>
      </c>
      <c r="AT82" s="11">
        <f t="shared" si="23"/>
        <v>2.1122064847351858</v>
      </c>
      <c r="AU82" s="5">
        <f t="shared" si="22"/>
        <v>2112.2064847351858</v>
      </c>
    </row>
    <row r="83" spans="1:47" x14ac:dyDescent="0.25">
      <c r="A83" s="1" t="s">
        <v>209</v>
      </c>
      <c r="B83" s="1" t="s">
        <v>207</v>
      </c>
      <c r="C83" s="1" t="s">
        <v>208</v>
      </c>
      <c r="D83" s="1" t="s">
        <v>127</v>
      </c>
      <c r="E83" s="1" t="s">
        <v>59</v>
      </c>
      <c r="F83" s="1" t="s">
        <v>205</v>
      </c>
      <c r="G83" s="1" t="s">
        <v>169</v>
      </c>
      <c r="H83" s="1" t="s">
        <v>56</v>
      </c>
      <c r="I83" s="2">
        <v>40.073712956599998</v>
      </c>
      <c r="J83" s="2">
        <v>38.090000000000003</v>
      </c>
      <c r="K83" s="2">
        <f t="shared" si="16"/>
        <v>34.51</v>
      </c>
      <c r="L83" s="2">
        <f t="shared" si="17"/>
        <v>3.58</v>
      </c>
      <c r="M83" s="3">
        <v>1.08</v>
      </c>
      <c r="N83" s="4">
        <v>8.57</v>
      </c>
      <c r="O83" s="5">
        <v>14577.57</v>
      </c>
      <c r="P83" s="6">
        <v>23.21</v>
      </c>
      <c r="Q83" s="5">
        <v>37234.642500000002</v>
      </c>
      <c r="R83" s="7">
        <v>2.73</v>
      </c>
      <c r="S83" s="5">
        <v>2749.7925</v>
      </c>
      <c r="AL83" s="5" t="str">
        <f t="shared" si="18"/>
        <v/>
      </c>
      <c r="AM83" s="3">
        <v>1</v>
      </c>
      <c r="AN83" s="5">
        <f t="shared" si="19"/>
        <v>5068</v>
      </c>
      <c r="AO83" s="2">
        <v>0.01</v>
      </c>
      <c r="AP83" s="5">
        <f t="shared" si="20"/>
        <v>0.01</v>
      </c>
      <c r="AQ83" s="2">
        <v>1.49</v>
      </c>
      <c r="AS83" s="5">
        <f t="shared" si="21"/>
        <v>54562.005000000005</v>
      </c>
      <c r="AT83" s="11">
        <f t="shared" si="23"/>
        <v>3.1746061081576982</v>
      </c>
      <c r="AU83" s="5">
        <f t="shared" si="22"/>
        <v>3174.6061081576981</v>
      </c>
    </row>
    <row r="84" spans="1:47" x14ac:dyDescent="0.25">
      <c r="A84" s="1" t="s">
        <v>210</v>
      </c>
      <c r="B84" s="1" t="s">
        <v>211</v>
      </c>
      <c r="C84" s="1" t="s">
        <v>212</v>
      </c>
      <c r="D84" s="1" t="s">
        <v>69</v>
      </c>
      <c r="E84" s="1" t="s">
        <v>60</v>
      </c>
      <c r="F84" s="1" t="s">
        <v>205</v>
      </c>
      <c r="G84" s="1" t="s">
        <v>169</v>
      </c>
      <c r="H84" s="1" t="s">
        <v>56</v>
      </c>
      <c r="I84" s="2">
        <v>80.387643684099999</v>
      </c>
      <c r="J84" s="2">
        <v>40.15</v>
      </c>
      <c r="K84" s="2">
        <f t="shared" si="16"/>
        <v>37.269999999999996</v>
      </c>
      <c r="L84" s="2">
        <f t="shared" si="17"/>
        <v>2.73</v>
      </c>
      <c r="M84" s="3">
        <v>2.73</v>
      </c>
      <c r="N84" s="4">
        <v>0.03</v>
      </c>
      <c r="O84" s="5">
        <v>51.03</v>
      </c>
      <c r="P84" s="6">
        <v>16.149999999999999</v>
      </c>
      <c r="Q84" s="5">
        <v>25908.637500000001</v>
      </c>
      <c r="R84" s="7">
        <v>21.08</v>
      </c>
      <c r="S84" s="5">
        <v>21232.83</v>
      </c>
      <c r="T84" s="8">
        <v>0.01</v>
      </c>
      <c r="U84" s="5">
        <v>3.021749999999999</v>
      </c>
      <c r="AL84" s="5" t="str">
        <f t="shared" si="18"/>
        <v/>
      </c>
      <c r="AN84" s="5" t="str">
        <f t="shared" si="19"/>
        <v/>
      </c>
      <c r="AP84" s="5" t="str">
        <f t="shared" si="20"/>
        <v/>
      </c>
      <c r="AS84" s="5">
        <f t="shared" si="21"/>
        <v>47195.519249999998</v>
      </c>
      <c r="AT84" s="11">
        <f t="shared" si="23"/>
        <v>2.7459984963661839</v>
      </c>
      <c r="AU84" s="5">
        <f t="shared" si="22"/>
        <v>2745.9984963661836</v>
      </c>
    </row>
    <row r="85" spans="1:47" x14ac:dyDescent="0.25">
      <c r="A85" s="1" t="s">
        <v>210</v>
      </c>
      <c r="B85" s="1" t="s">
        <v>211</v>
      </c>
      <c r="C85" s="1" t="s">
        <v>212</v>
      </c>
      <c r="D85" s="1" t="s">
        <v>69</v>
      </c>
      <c r="E85" s="1" t="s">
        <v>64</v>
      </c>
      <c r="F85" s="1" t="s">
        <v>205</v>
      </c>
      <c r="G85" s="1" t="s">
        <v>169</v>
      </c>
      <c r="H85" s="1" t="s">
        <v>56</v>
      </c>
      <c r="I85" s="2">
        <v>80.387643684099999</v>
      </c>
      <c r="J85" s="2">
        <v>39.159999999999997</v>
      </c>
      <c r="K85" s="2">
        <f t="shared" si="16"/>
        <v>26.700000000000003</v>
      </c>
      <c r="L85" s="2">
        <f t="shared" si="17"/>
        <v>12.459999999999999</v>
      </c>
      <c r="M85" s="3">
        <v>10.81</v>
      </c>
      <c r="N85" s="4">
        <v>2.63</v>
      </c>
      <c r="O85" s="5">
        <v>4473.63</v>
      </c>
      <c r="P85" s="6">
        <v>13.76</v>
      </c>
      <c r="Q85" s="5">
        <v>22074.48</v>
      </c>
      <c r="R85" s="7">
        <v>5.0199999999999996</v>
      </c>
      <c r="S85" s="5">
        <v>5056.3950000000004</v>
      </c>
      <c r="Z85" s="9">
        <v>3.69</v>
      </c>
      <c r="AA85" s="5">
        <v>446.01029999999997</v>
      </c>
      <c r="AB85" s="10">
        <v>1.6</v>
      </c>
      <c r="AC85" s="5">
        <v>174.048</v>
      </c>
      <c r="AL85" s="5" t="str">
        <f t="shared" si="18"/>
        <v/>
      </c>
      <c r="AM85" s="3">
        <v>0.12</v>
      </c>
      <c r="AN85" s="5">
        <f t="shared" si="19"/>
        <v>608.16</v>
      </c>
      <c r="AO85" s="2">
        <v>0.53</v>
      </c>
      <c r="AP85" s="5">
        <f t="shared" si="20"/>
        <v>0.53</v>
      </c>
      <c r="AQ85" s="2">
        <v>1</v>
      </c>
      <c r="AS85" s="5">
        <f t="shared" si="21"/>
        <v>32224.563300000002</v>
      </c>
      <c r="AT85" s="11">
        <f t="shared" si="23"/>
        <v>1.8749365146111177</v>
      </c>
      <c r="AU85" s="5">
        <f t="shared" si="22"/>
        <v>1874.9365146111177</v>
      </c>
    </row>
    <row r="86" spans="1:47" x14ac:dyDescent="0.25">
      <c r="A86" s="1" t="s">
        <v>213</v>
      </c>
      <c r="B86" s="1" t="s">
        <v>214</v>
      </c>
      <c r="C86" s="1" t="s">
        <v>215</v>
      </c>
      <c r="D86" s="1" t="s">
        <v>216</v>
      </c>
      <c r="E86" s="1" t="s">
        <v>65</v>
      </c>
      <c r="F86" s="1" t="s">
        <v>205</v>
      </c>
      <c r="G86" s="1" t="s">
        <v>169</v>
      </c>
      <c r="H86" s="1" t="s">
        <v>56</v>
      </c>
      <c r="I86" s="2">
        <v>40.144496885300001</v>
      </c>
      <c r="J86" s="2">
        <v>37.15</v>
      </c>
      <c r="K86" s="2">
        <f t="shared" si="16"/>
        <v>33.950000000000003</v>
      </c>
      <c r="L86" s="2">
        <f t="shared" si="17"/>
        <v>3.1900000000000004</v>
      </c>
      <c r="M86" s="3">
        <v>0.61</v>
      </c>
      <c r="N86" s="4">
        <v>3.77</v>
      </c>
      <c r="O86" s="5">
        <v>6412.77</v>
      </c>
      <c r="P86" s="6">
        <v>25.71</v>
      </c>
      <c r="Q86" s="5">
        <v>41245.267500000002</v>
      </c>
      <c r="R86" s="7">
        <v>4.47</v>
      </c>
      <c r="S86" s="5">
        <v>4502.4074999999993</v>
      </c>
      <c r="AL86" s="5" t="str">
        <f t="shared" si="18"/>
        <v/>
      </c>
      <c r="AM86" s="3">
        <v>1.01</v>
      </c>
      <c r="AN86" s="5">
        <f t="shared" si="19"/>
        <v>5118.68</v>
      </c>
      <c r="AO86" s="2">
        <v>0.01</v>
      </c>
      <c r="AP86" s="5">
        <f t="shared" si="20"/>
        <v>0.01</v>
      </c>
      <c r="AQ86" s="2">
        <v>1.56</v>
      </c>
      <c r="AS86" s="5">
        <f t="shared" si="21"/>
        <v>52160.445000000007</v>
      </c>
      <c r="AT86" s="11">
        <f t="shared" si="23"/>
        <v>3.0348750435623408</v>
      </c>
      <c r="AU86" s="5">
        <f t="shared" si="22"/>
        <v>3034.875043562341</v>
      </c>
    </row>
    <row r="87" spans="1:47" x14ac:dyDescent="0.25">
      <c r="A87" s="1" t="s">
        <v>217</v>
      </c>
      <c r="B87" s="1" t="s">
        <v>218</v>
      </c>
      <c r="C87" s="1" t="s">
        <v>219</v>
      </c>
      <c r="D87" s="1" t="s">
        <v>69</v>
      </c>
      <c r="E87" s="1" t="s">
        <v>83</v>
      </c>
      <c r="F87" s="1" t="s">
        <v>205</v>
      </c>
      <c r="G87" s="1" t="s">
        <v>169</v>
      </c>
      <c r="H87" s="1" t="s">
        <v>56</v>
      </c>
      <c r="I87" s="2">
        <v>17.684466780200001</v>
      </c>
      <c r="J87" s="2">
        <v>16.95</v>
      </c>
      <c r="K87" s="2">
        <f t="shared" si="16"/>
        <v>7.4499999999999993</v>
      </c>
      <c r="L87" s="2">
        <f t="shared" si="17"/>
        <v>0</v>
      </c>
      <c r="R87" s="7">
        <v>1.78</v>
      </c>
      <c r="S87" s="5">
        <v>1792.905</v>
      </c>
      <c r="T87" s="8">
        <v>4.3499999999999996</v>
      </c>
      <c r="U87" s="5">
        <v>1314.4612500000001</v>
      </c>
      <c r="Z87" s="9">
        <v>0.6</v>
      </c>
      <c r="AA87" s="5">
        <v>72.522000000000006</v>
      </c>
      <c r="AB87" s="10">
        <v>0.72</v>
      </c>
      <c r="AC87" s="5">
        <v>78.321600000000004</v>
      </c>
      <c r="AL87" s="5" t="str">
        <f t="shared" si="18"/>
        <v/>
      </c>
      <c r="AN87" s="5" t="str">
        <f t="shared" si="19"/>
        <v/>
      </c>
      <c r="AP87" s="5" t="str">
        <f t="shared" si="20"/>
        <v/>
      </c>
      <c r="AS87" s="5">
        <f t="shared" si="21"/>
        <v>3258.2098500000002</v>
      </c>
      <c r="AT87" s="11">
        <f t="shared" si="23"/>
        <v>0.1895739148784869</v>
      </c>
      <c r="AU87" s="5">
        <f t="shared" si="22"/>
        <v>189.5739148784869</v>
      </c>
    </row>
    <row r="88" spans="1:47" x14ac:dyDescent="0.25">
      <c r="A88" s="1" t="s">
        <v>220</v>
      </c>
      <c r="B88" s="1" t="s">
        <v>221</v>
      </c>
      <c r="C88" s="1" t="s">
        <v>222</v>
      </c>
      <c r="D88" s="1" t="s">
        <v>216</v>
      </c>
      <c r="E88" s="1" t="s">
        <v>85</v>
      </c>
      <c r="F88" s="1" t="s">
        <v>205</v>
      </c>
      <c r="G88" s="1" t="s">
        <v>169</v>
      </c>
      <c r="H88" s="1" t="s">
        <v>56</v>
      </c>
      <c r="I88" s="2">
        <v>140.880989626</v>
      </c>
      <c r="J88" s="2">
        <v>40.25</v>
      </c>
      <c r="K88" s="2">
        <f t="shared" si="16"/>
        <v>33.57</v>
      </c>
      <c r="L88" s="2">
        <f t="shared" si="17"/>
        <v>1.05</v>
      </c>
      <c r="M88" s="3">
        <v>1.05</v>
      </c>
      <c r="R88" s="7">
        <v>21.62</v>
      </c>
      <c r="S88" s="5">
        <v>21776.744999999999</v>
      </c>
      <c r="T88" s="8">
        <v>11.95</v>
      </c>
      <c r="U88" s="5">
        <v>3610.9912499999991</v>
      </c>
      <c r="AL88" s="5" t="str">
        <f t="shared" si="18"/>
        <v/>
      </c>
      <c r="AN88" s="5" t="str">
        <f t="shared" si="19"/>
        <v/>
      </c>
      <c r="AP88" s="5" t="str">
        <f t="shared" si="20"/>
        <v/>
      </c>
      <c r="AS88" s="5">
        <f t="shared" si="21"/>
        <v>25387.736249999998</v>
      </c>
      <c r="AT88" s="11">
        <f t="shared" si="23"/>
        <v>1.4771462773691435</v>
      </c>
      <c r="AU88" s="5">
        <f t="shared" si="22"/>
        <v>1477.1462773691435</v>
      </c>
    </row>
    <row r="89" spans="1:47" x14ac:dyDescent="0.25">
      <c r="A89" s="1" t="s">
        <v>220</v>
      </c>
      <c r="B89" s="1" t="s">
        <v>221</v>
      </c>
      <c r="C89" s="1" t="s">
        <v>222</v>
      </c>
      <c r="D89" s="1" t="s">
        <v>216</v>
      </c>
      <c r="E89" s="1" t="s">
        <v>61</v>
      </c>
      <c r="F89" s="1" t="s">
        <v>205</v>
      </c>
      <c r="G89" s="1" t="s">
        <v>169</v>
      </c>
      <c r="H89" s="1" t="s">
        <v>56</v>
      </c>
      <c r="I89" s="2">
        <v>140.880989626</v>
      </c>
      <c r="J89" s="2">
        <v>40.28</v>
      </c>
      <c r="K89" s="2">
        <f t="shared" si="16"/>
        <v>40</v>
      </c>
      <c r="L89" s="2">
        <f t="shared" si="17"/>
        <v>0</v>
      </c>
      <c r="P89" s="6">
        <v>0.04</v>
      </c>
      <c r="Q89" s="5">
        <v>64.17</v>
      </c>
      <c r="R89" s="7">
        <v>24.3</v>
      </c>
      <c r="S89" s="5">
        <v>24476.174999999999</v>
      </c>
      <c r="T89" s="8">
        <v>15.66</v>
      </c>
      <c r="U89" s="5">
        <v>4732.0604999999996</v>
      </c>
      <c r="AL89" s="5" t="str">
        <f t="shared" si="18"/>
        <v/>
      </c>
      <c r="AN89" s="5" t="str">
        <f t="shared" si="19"/>
        <v/>
      </c>
      <c r="AP89" s="5" t="str">
        <f t="shared" si="20"/>
        <v/>
      </c>
      <c r="AS89" s="5">
        <f t="shared" si="21"/>
        <v>29272.405499999997</v>
      </c>
      <c r="AT89" s="11">
        <f t="shared" si="23"/>
        <v>1.70316976622778</v>
      </c>
      <c r="AU89" s="5">
        <f t="shared" si="22"/>
        <v>1703.16976622778</v>
      </c>
    </row>
    <row r="90" spans="1:47" x14ac:dyDescent="0.25">
      <c r="A90" s="1" t="s">
        <v>220</v>
      </c>
      <c r="B90" s="1" t="s">
        <v>221</v>
      </c>
      <c r="C90" s="1" t="s">
        <v>222</v>
      </c>
      <c r="D90" s="1" t="s">
        <v>216</v>
      </c>
      <c r="E90" s="1" t="s">
        <v>71</v>
      </c>
      <c r="F90" s="1" t="s">
        <v>205</v>
      </c>
      <c r="G90" s="1" t="s">
        <v>169</v>
      </c>
      <c r="H90" s="1" t="s">
        <v>56</v>
      </c>
      <c r="I90" s="2">
        <v>140.880989626</v>
      </c>
      <c r="J90" s="2">
        <v>39.26</v>
      </c>
      <c r="K90" s="2">
        <f t="shared" si="16"/>
        <v>38.17</v>
      </c>
      <c r="L90" s="2">
        <f t="shared" si="17"/>
        <v>1.08</v>
      </c>
      <c r="M90" s="3">
        <v>1.08</v>
      </c>
      <c r="P90" s="6">
        <v>30.89</v>
      </c>
      <c r="Q90" s="5">
        <v>49555.282500000001</v>
      </c>
      <c r="R90" s="7">
        <v>7.28</v>
      </c>
      <c r="S90" s="5">
        <v>7332.7800000000007</v>
      </c>
      <c r="AL90" s="5" t="str">
        <f t="shared" si="18"/>
        <v/>
      </c>
      <c r="AN90" s="5" t="str">
        <f t="shared" si="19"/>
        <v/>
      </c>
      <c r="AP90" s="5" t="str">
        <f t="shared" si="20"/>
        <v/>
      </c>
      <c r="AS90" s="5">
        <f t="shared" si="21"/>
        <v>56888.0625</v>
      </c>
      <c r="AT90" s="11">
        <f t="shared" si="23"/>
        <v>3.3099441762405335</v>
      </c>
      <c r="AU90" s="5">
        <f t="shared" si="22"/>
        <v>3309.9441762405336</v>
      </c>
    </row>
    <row r="91" spans="1:47" x14ac:dyDescent="0.25">
      <c r="A91" s="1" t="s">
        <v>220</v>
      </c>
      <c r="B91" s="1" t="s">
        <v>221</v>
      </c>
      <c r="C91" s="1" t="s">
        <v>222</v>
      </c>
      <c r="D91" s="1" t="s">
        <v>216</v>
      </c>
      <c r="E91" s="1" t="s">
        <v>83</v>
      </c>
      <c r="F91" s="1" t="s">
        <v>205</v>
      </c>
      <c r="G91" s="1" t="s">
        <v>169</v>
      </c>
      <c r="H91" s="1" t="s">
        <v>56</v>
      </c>
      <c r="I91" s="2">
        <v>140.880989626</v>
      </c>
      <c r="J91" s="2">
        <v>20.04</v>
      </c>
      <c r="K91" s="2">
        <f t="shared" si="16"/>
        <v>3.25</v>
      </c>
      <c r="L91" s="2">
        <f t="shared" si="17"/>
        <v>0</v>
      </c>
      <c r="T91" s="8">
        <v>3.25</v>
      </c>
      <c r="U91" s="5">
        <v>982.06874999999991</v>
      </c>
      <c r="AL91" s="5" t="str">
        <f t="shared" si="18"/>
        <v/>
      </c>
      <c r="AN91" s="5" t="str">
        <f t="shared" si="19"/>
        <v/>
      </c>
      <c r="AP91" s="5" t="str">
        <f t="shared" si="20"/>
        <v/>
      </c>
      <c r="AS91" s="5">
        <f t="shared" si="21"/>
        <v>982.06874999999991</v>
      </c>
      <c r="AT91" s="11">
        <f t="shared" si="23"/>
        <v>5.7140155541952585E-2</v>
      </c>
      <c r="AU91" s="5">
        <f t="shared" si="22"/>
        <v>57.140155541952581</v>
      </c>
    </row>
    <row r="92" spans="1:47" x14ac:dyDescent="0.25">
      <c r="A92" s="1" t="s">
        <v>223</v>
      </c>
      <c r="B92" s="1" t="s">
        <v>224</v>
      </c>
      <c r="C92" s="1" t="s">
        <v>225</v>
      </c>
      <c r="D92" s="1" t="s">
        <v>226</v>
      </c>
      <c r="E92" s="1" t="s">
        <v>83</v>
      </c>
      <c r="F92" s="1" t="s">
        <v>205</v>
      </c>
      <c r="G92" s="1" t="s">
        <v>169</v>
      </c>
      <c r="H92" s="1" t="s">
        <v>56</v>
      </c>
      <c r="I92" s="2">
        <v>2.51587564543</v>
      </c>
      <c r="J92" s="2">
        <v>2.2799999999999998</v>
      </c>
      <c r="K92" s="2">
        <f t="shared" si="16"/>
        <v>0.32</v>
      </c>
      <c r="L92" s="2">
        <f t="shared" si="17"/>
        <v>0</v>
      </c>
      <c r="Z92" s="9">
        <v>0.32</v>
      </c>
      <c r="AA92" s="5">
        <v>38.678400000000003</v>
      </c>
      <c r="AL92" s="5" t="str">
        <f t="shared" si="18"/>
        <v/>
      </c>
      <c r="AN92" s="5" t="str">
        <f t="shared" si="19"/>
        <v/>
      </c>
      <c r="AP92" s="5" t="str">
        <f t="shared" si="20"/>
        <v/>
      </c>
      <c r="AS92" s="5">
        <f t="shared" si="21"/>
        <v>38.678400000000003</v>
      </c>
      <c r="AT92" s="11">
        <f t="shared" si="23"/>
        <v>2.2504430490369021E-3</v>
      </c>
      <c r="AU92" s="5">
        <f t="shared" si="22"/>
        <v>2.2504430490369018</v>
      </c>
    </row>
    <row r="93" spans="1:47" x14ac:dyDescent="0.25">
      <c r="A93" s="1" t="s">
        <v>227</v>
      </c>
      <c r="B93" s="1" t="s">
        <v>166</v>
      </c>
      <c r="C93" s="1" t="s">
        <v>167</v>
      </c>
      <c r="D93" s="1" t="s">
        <v>127</v>
      </c>
      <c r="E93" s="1" t="s">
        <v>94</v>
      </c>
      <c r="F93" s="1" t="s">
        <v>205</v>
      </c>
      <c r="G93" s="1" t="s">
        <v>169</v>
      </c>
      <c r="H93" s="1" t="s">
        <v>56</v>
      </c>
      <c r="I93" s="2">
        <v>80.197382335499995</v>
      </c>
      <c r="J93" s="2">
        <v>38.82</v>
      </c>
      <c r="K93" s="2">
        <f t="shared" si="16"/>
        <v>37.989999999999995</v>
      </c>
      <c r="L93" s="2">
        <f t="shared" si="17"/>
        <v>0.83</v>
      </c>
      <c r="M93" s="3">
        <v>0.83</v>
      </c>
      <c r="R93" s="7">
        <v>35.299999999999997</v>
      </c>
      <c r="S93" s="5">
        <v>35555.925000000003</v>
      </c>
      <c r="T93" s="8">
        <v>2.69</v>
      </c>
      <c r="U93" s="5">
        <v>812.85074999999983</v>
      </c>
      <c r="AL93" s="5" t="str">
        <f t="shared" si="18"/>
        <v/>
      </c>
      <c r="AN93" s="5" t="str">
        <f t="shared" si="19"/>
        <v/>
      </c>
      <c r="AP93" s="5" t="str">
        <f t="shared" si="20"/>
        <v/>
      </c>
      <c r="AS93" s="5">
        <f t="shared" si="21"/>
        <v>36368.775750000001</v>
      </c>
      <c r="AT93" s="11">
        <f t="shared" si="23"/>
        <v>2.1160611242597769</v>
      </c>
      <c r="AU93" s="5">
        <f t="shared" si="22"/>
        <v>2116.0611242597765</v>
      </c>
    </row>
    <row r="94" spans="1:47" x14ac:dyDescent="0.25">
      <c r="A94" s="1" t="s">
        <v>227</v>
      </c>
      <c r="B94" s="1" t="s">
        <v>166</v>
      </c>
      <c r="C94" s="1" t="s">
        <v>167</v>
      </c>
      <c r="D94" s="1" t="s">
        <v>127</v>
      </c>
      <c r="E94" s="1" t="s">
        <v>79</v>
      </c>
      <c r="F94" s="1" t="s">
        <v>205</v>
      </c>
      <c r="G94" s="1" t="s">
        <v>169</v>
      </c>
      <c r="H94" s="1" t="s">
        <v>56</v>
      </c>
      <c r="I94" s="2">
        <v>80.197382335499995</v>
      </c>
      <c r="J94" s="2">
        <v>39.18</v>
      </c>
      <c r="K94" s="2">
        <f t="shared" si="16"/>
        <v>19.490000000000002</v>
      </c>
      <c r="L94" s="2">
        <f t="shared" si="17"/>
        <v>2.4</v>
      </c>
      <c r="M94" s="3">
        <v>2.4</v>
      </c>
      <c r="R94" s="7">
        <v>1.78</v>
      </c>
      <c r="S94" s="5">
        <v>1792.905</v>
      </c>
      <c r="T94" s="8">
        <v>17.71</v>
      </c>
      <c r="U94" s="5">
        <v>5351.5192499999994</v>
      </c>
      <c r="AL94" s="5" t="str">
        <f t="shared" si="18"/>
        <v/>
      </c>
      <c r="AN94" s="5" t="str">
        <f t="shared" si="19"/>
        <v/>
      </c>
      <c r="AP94" s="5" t="str">
        <f t="shared" si="20"/>
        <v/>
      </c>
      <c r="AS94" s="5">
        <f t="shared" si="21"/>
        <v>7144.4242499999991</v>
      </c>
      <c r="AT94" s="11">
        <f t="shared" si="23"/>
        <v>0.41568730590673814</v>
      </c>
      <c r="AU94" s="5">
        <f t="shared" si="22"/>
        <v>415.68730590673812</v>
      </c>
    </row>
    <row r="95" spans="1:47" x14ac:dyDescent="0.25">
      <c r="A95" s="1" t="s">
        <v>228</v>
      </c>
      <c r="B95" s="1" t="s">
        <v>221</v>
      </c>
      <c r="C95" s="1" t="s">
        <v>222</v>
      </c>
      <c r="D95" s="1" t="s">
        <v>216</v>
      </c>
      <c r="E95" s="1" t="s">
        <v>102</v>
      </c>
      <c r="F95" s="1" t="s">
        <v>205</v>
      </c>
      <c r="G95" s="1" t="s">
        <v>169</v>
      </c>
      <c r="H95" s="1" t="s">
        <v>56</v>
      </c>
      <c r="I95" s="2">
        <v>27.802401374700001</v>
      </c>
      <c r="J95" s="2">
        <v>27.29</v>
      </c>
      <c r="K95" s="2">
        <f t="shared" si="16"/>
        <v>27.200000000000003</v>
      </c>
      <c r="L95" s="2">
        <f t="shared" si="17"/>
        <v>7.0000000000000007E-2</v>
      </c>
      <c r="M95" s="3">
        <v>7.0000000000000007E-2</v>
      </c>
      <c r="R95" s="7">
        <v>16.21</v>
      </c>
      <c r="S95" s="5">
        <v>16327.522499999999</v>
      </c>
      <c r="T95" s="8">
        <v>10.99</v>
      </c>
      <c r="U95" s="5">
        <v>3320.9032499999989</v>
      </c>
      <c r="AL95" s="5" t="str">
        <f t="shared" si="18"/>
        <v/>
      </c>
      <c r="AN95" s="5" t="str">
        <f t="shared" si="19"/>
        <v/>
      </c>
      <c r="AP95" s="5" t="str">
        <f t="shared" si="20"/>
        <v/>
      </c>
      <c r="AS95" s="5">
        <f t="shared" si="21"/>
        <v>19648.425749999999</v>
      </c>
      <c r="AT95" s="11">
        <f t="shared" si="23"/>
        <v>1.1432133478531992</v>
      </c>
      <c r="AU95" s="5">
        <f t="shared" si="22"/>
        <v>1143.2133478531991</v>
      </c>
    </row>
    <row r="96" spans="1:47" x14ac:dyDescent="0.25">
      <c r="A96" s="1" t="s">
        <v>229</v>
      </c>
      <c r="B96" s="1" t="s">
        <v>92</v>
      </c>
      <c r="C96" s="1" t="s">
        <v>93</v>
      </c>
      <c r="D96" s="1" t="s">
        <v>256</v>
      </c>
      <c r="E96" s="1" t="s">
        <v>102</v>
      </c>
      <c r="F96" s="1" t="s">
        <v>205</v>
      </c>
      <c r="G96" s="1" t="s">
        <v>169</v>
      </c>
      <c r="H96" s="1" t="s">
        <v>56</v>
      </c>
      <c r="I96" s="2">
        <v>12.619343839200001</v>
      </c>
      <c r="J96" s="2">
        <v>12.09</v>
      </c>
      <c r="K96" s="2">
        <f t="shared" ref="K96:K103" si="24">SUM(N96,P96,R96,T96,V96,X96,Z96,AB96,AE96,AG96,AI96)</f>
        <v>0</v>
      </c>
      <c r="L96" s="2">
        <f t="shared" ref="L96:L103" si="25">SUM(M96,AD96,AK96,AM96,AO96,AQ96,AR96)</f>
        <v>12.09</v>
      </c>
      <c r="M96" s="3">
        <v>12.09</v>
      </c>
      <c r="AL96" s="5" t="str">
        <f t="shared" ref="AL96:AL103" si="26">IF(AK96&gt;0,AK96*$AL$1,"")</f>
        <v/>
      </c>
      <c r="AN96" s="5" t="str">
        <f t="shared" ref="AN96:AN103" si="27">IF(AM96&gt;0,AM96*$AN$1,"")</f>
        <v/>
      </c>
      <c r="AP96" s="5" t="str">
        <f t="shared" ref="AP96:AP103" si="28">IF(AO96&gt;0,AO96*$AP$1,"")</f>
        <v/>
      </c>
      <c r="AS96" s="5">
        <f t="shared" ref="AS96:AS103" si="29">SUM(O96,Q96,S96,U96,W96,Y96,AA96,AC96,AF96,AH96,AJ96)</f>
        <v>0</v>
      </c>
      <c r="AT96" s="11">
        <f t="shared" si="23"/>
        <v>0</v>
      </c>
      <c r="AU96" s="5">
        <f t="shared" ref="AU96:AU106" si="30">(AT96/100)*$AU$1</f>
        <v>0</v>
      </c>
    </row>
    <row r="97" spans="1:47" x14ac:dyDescent="0.25">
      <c r="A97" s="1" t="s">
        <v>230</v>
      </c>
      <c r="B97" s="1" t="s">
        <v>87</v>
      </c>
      <c r="C97" s="1" t="s">
        <v>88</v>
      </c>
      <c r="D97" s="1" t="s">
        <v>89</v>
      </c>
      <c r="E97" s="1" t="s">
        <v>103</v>
      </c>
      <c r="F97" s="1" t="s">
        <v>205</v>
      </c>
      <c r="G97" s="1" t="s">
        <v>169</v>
      </c>
      <c r="H97" s="1" t="s">
        <v>56</v>
      </c>
      <c r="I97" s="2">
        <v>40.435220081899999</v>
      </c>
      <c r="J97" s="2">
        <v>38.549999999999997</v>
      </c>
      <c r="K97" s="2">
        <f t="shared" si="24"/>
        <v>35.950000000000003</v>
      </c>
      <c r="L97" s="2">
        <f t="shared" si="25"/>
        <v>2.6</v>
      </c>
      <c r="M97" s="3">
        <v>2.6</v>
      </c>
      <c r="P97" s="6">
        <v>3.74</v>
      </c>
      <c r="Q97" s="5">
        <v>5999.8950000000004</v>
      </c>
      <c r="R97" s="7">
        <v>30.39</v>
      </c>
      <c r="S97" s="5">
        <v>30610.327499999999</v>
      </c>
      <c r="T97" s="8">
        <v>1.82</v>
      </c>
      <c r="U97" s="5">
        <v>549.95849999999996</v>
      </c>
      <c r="AL97" s="5" t="str">
        <f t="shared" si="26"/>
        <v/>
      </c>
      <c r="AN97" s="5" t="str">
        <f t="shared" si="27"/>
        <v/>
      </c>
      <c r="AP97" s="5" t="str">
        <f t="shared" si="28"/>
        <v/>
      </c>
      <c r="AS97" s="5">
        <f t="shared" si="29"/>
        <v>37160.181000000004</v>
      </c>
      <c r="AT97" s="11">
        <f t="shared" si="23"/>
        <v>2.16210781812079</v>
      </c>
      <c r="AU97" s="5">
        <f t="shared" si="30"/>
        <v>2162.1078181207899</v>
      </c>
    </row>
    <row r="98" spans="1:47" x14ac:dyDescent="0.25">
      <c r="A98" s="1" t="s">
        <v>231</v>
      </c>
      <c r="B98" s="1" t="s">
        <v>232</v>
      </c>
      <c r="C98" s="1" t="s">
        <v>233</v>
      </c>
      <c r="D98" s="1" t="s">
        <v>75</v>
      </c>
      <c r="E98" s="1" t="s">
        <v>53</v>
      </c>
      <c r="F98" s="1" t="s">
        <v>234</v>
      </c>
      <c r="G98" s="1" t="s">
        <v>169</v>
      </c>
      <c r="H98" s="1" t="s">
        <v>56</v>
      </c>
      <c r="I98" s="2">
        <v>160.46573034799999</v>
      </c>
      <c r="J98" s="2">
        <v>39.06</v>
      </c>
      <c r="K98" s="2">
        <f t="shared" si="24"/>
        <v>0.71</v>
      </c>
      <c r="L98" s="2">
        <f t="shared" si="25"/>
        <v>0</v>
      </c>
      <c r="R98" s="7">
        <v>0.71</v>
      </c>
      <c r="S98" s="5">
        <v>715.14749999999992</v>
      </c>
      <c r="AL98" s="5" t="str">
        <f t="shared" si="26"/>
        <v/>
      </c>
      <c r="AN98" s="5" t="str">
        <f t="shared" si="27"/>
        <v/>
      </c>
      <c r="AP98" s="5" t="str">
        <f t="shared" si="28"/>
        <v/>
      </c>
      <c r="AS98" s="5">
        <f t="shared" si="29"/>
        <v>715.14749999999992</v>
      </c>
      <c r="AT98" s="11">
        <f t="shared" si="23"/>
        <v>4.1609754292088547E-2</v>
      </c>
      <c r="AU98" s="5">
        <f t="shared" si="30"/>
        <v>41.609754292088546</v>
      </c>
    </row>
    <row r="99" spans="1:47" x14ac:dyDescent="0.25">
      <c r="A99" s="1" t="s">
        <v>235</v>
      </c>
      <c r="B99" s="1" t="s">
        <v>63</v>
      </c>
      <c r="C99" s="1" t="s">
        <v>93</v>
      </c>
      <c r="D99" s="1" t="s">
        <v>256</v>
      </c>
      <c r="E99" s="1" t="s">
        <v>59</v>
      </c>
      <c r="F99" s="1" t="s">
        <v>234</v>
      </c>
      <c r="G99" s="1" t="s">
        <v>169</v>
      </c>
      <c r="H99" s="1" t="s">
        <v>56</v>
      </c>
      <c r="I99" s="2">
        <v>7.46996326914</v>
      </c>
      <c r="J99" s="2">
        <v>7.1</v>
      </c>
      <c r="K99" s="2">
        <f t="shared" si="24"/>
        <v>0</v>
      </c>
      <c r="L99" s="2">
        <f t="shared" si="25"/>
        <v>1.28</v>
      </c>
      <c r="M99" s="3">
        <v>1.28</v>
      </c>
      <c r="AL99" s="5" t="str">
        <f t="shared" si="26"/>
        <v/>
      </c>
      <c r="AN99" s="5" t="str">
        <f t="shared" si="27"/>
        <v/>
      </c>
      <c r="AP99" s="5" t="str">
        <f t="shared" si="28"/>
        <v/>
      </c>
      <c r="AS99" s="5">
        <f t="shared" si="29"/>
        <v>0</v>
      </c>
      <c r="AT99" s="11">
        <f t="shared" ref="AT99:AT115" si="31">(AS99/$AS$116)*100</f>
        <v>0</v>
      </c>
      <c r="AU99" s="5">
        <f t="shared" si="30"/>
        <v>0</v>
      </c>
    </row>
    <row r="100" spans="1:47" x14ac:dyDescent="0.25">
      <c r="A100" s="1" t="s">
        <v>236</v>
      </c>
      <c r="B100" s="1" t="s">
        <v>237</v>
      </c>
      <c r="C100" s="1" t="s">
        <v>238</v>
      </c>
      <c r="D100" s="1" t="s">
        <v>138</v>
      </c>
      <c r="E100" s="1" t="s">
        <v>65</v>
      </c>
      <c r="F100" s="1" t="s">
        <v>234</v>
      </c>
      <c r="G100" s="1" t="s">
        <v>169</v>
      </c>
      <c r="H100" s="1" t="s">
        <v>56</v>
      </c>
      <c r="I100" s="2">
        <v>40.4880438653</v>
      </c>
      <c r="J100" s="2">
        <v>38.369999999999997</v>
      </c>
      <c r="K100" s="2">
        <f t="shared" si="24"/>
        <v>1.42</v>
      </c>
      <c r="L100" s="2">
        <f t="shared" si="25"/>
        <v>0</v>
      </c>
      <c r="R100" s="7">
        <v>1.42</v>
      </c>
      <c r="S100" s="5">
        <v>1430.2950000000001</v>
      </c>
      <c r="AL100" s="5" t="str">
        <f t="shared" si="26"/>
        <v/>
      </c>
      <c r="AN100" s="5" t="str">
        <f t="shared" si="27"/>
        <v/>
      </c>
      <c r="AP100" s="5" t="str">
        <f t="shared" si="28"/>
        <v/>
      </c>
      <c r="AS100" s="5">
        <f t="shared" si="29"/>
        <v>1430.2950000000001</v>
      </c>
      <c r="AT100" s="11">
        <f t="shared" si="31"/>
        <v>8.3219508584177107E-2</v>
      </c>
      <c r="AU100" s="5">
        <f t="shared" si="30"/>
        <v>83.219508584177106</v>
      </c>
    </row>
    <row r="101" spans="1:47" x14ac:dyDescent="0.25">
      <c r="A101" s="1" t="s">
        <v>239</v>
      </c>
      <c r="B101" s="1" t="s">
        <v>63</v>
      </c>
      <c r="C101" s="1" t="s">
        <v>93</v>
      </c>
      <c r="D101" s="1" t="s">
        <v>256</v>
      </c>
      <c r="E101" s="1" t="s">
        <v>59</v>
      </c>
      <c r="F101" s="1" t="s">
        <v>234</v>
      </c>
      <c r="G101" s="1" t="s">
        <v>169</v>
      </c>
      <c r="H101" s="1" t="s">
        <v>56</v>
      </c>
      <c r="I101" s="2">
        <v>7.42708948839</v>
      </c>
      <c r="J101" s="2">
        <v>7.07</v>
      </c>
      <c r="K101" s="2">
        <f t="shared" si="24"/>
        <v>0</v>
      </c>
      <c r="L101" s="2">
        <f t="shared" si="25"/>
        <v>2.71</v>
      </c>
      <c r="M101" s="3">
        <v>2.71</v>
      </c>
      <c r="AL101" s="5" t="str">
        <f t="shared" si="26"/>
        <v/>
      </c>
      <c r="AN101" s="5" t="str">
        <f t="shared" si="27"/>
        <v/>
      </c>
      <c r="AP101" s="5" t="str">
        <f t="shared" si="28"/>
        <v/>
      </c>
      <c r="AS101" s="5">
        <f t="shared" si="29"/>
        <v>0</v>
      </c>
      <c r="AT101" s="11">
        <f t="shared" si="31"/>
        <v>0</v>
      </c>
      <c r="AU101" s="5">
        <f t="shared" si="30"/>
        <v>0</v>
      </c>
    </row>
    <row r="102" spans="1:47" x14ac:dyDescent="0.25">
      <c r="A102" s="1" t="s">
        <v>240</v>
      </c>
      <c r="B102" s="1" t="s">
        <v>241</v>
      </c>
      <c r="E102" s="1" t="s">
        <v>59</v>
      </c>
      <c r="F102" s="1" t="s">
        <v>234</v>
      </c>
      <c r="G102" s="1" t="s">
        <v>169</v>
      </c>
      <c r="H102" s="1" t="s">
        <v>56</v>
      </c>
      <c r="I102" s="2">
        <v>8.4732178355500007</v>
      </c>
      <c r="J102" s="2">
        <v>8.4499999999999993</v>
      </c>
      <c r="K102" s="2">
        <f t="shared" si="24"/>
        <v>0</v>
      </c>
      <c r="L102" s="2">
        <f t="shared" si="25"/>
        <v>0.08</v>
      </c>
      <c r="M102" s="3">
        <v>0.08</v>
      </c>
      <c r="AL102" s="5" t="str">
        <f t="shared" si="26"/>
        <v/>
      </c>
      <c r="AN102" s="5" t="str">
        <f t="shared" si="27"/>
        <v/>
      </c>
      <c r="AP102" s="5" t="str">
        <f t="shared" si="28"/>
        <v/>
      </c>
      <c r="AS102" s="5">
        <f t="shared" si="29"/>
        <v>0</v>
      </c>
      <c r="AT102" s="11">
        <f t="shared" si="31"/>
        <v>0</v>
      </c>
      <c r="AU102" s="5">
        <f t="shared" si="30"/>
        <v>0</v>
      </c>
    </row>
    <row r="103" spans="1:47" x14ac:dyDescent="0.25">
      <c r="A103" s="1" t="s">
        <v>242</v>
      </c>
      <c r="B103" s="1" t="s">
        <v>237</v>
      </c>
      <c r="C103" s="1" t="s">
        <v>238</v>
      </c>
      <c r="D103" s="1" t="s">
        <v>138</v>
      </c>
      <c r="E103" s="1" t="s">
        <v>59</v>
      </c>
      <c r="F103" s="1" t="s">
        <v>234</v>
      </c>
      <c r="G103" s="1" t="s">
        <v>169</v>
      </c>
      <c r="H103" s="1" t="s">
        <v>56</v>
      </c>
      <c r="I103" s="2">
        <v>9.6717781069700006</v>
      </c>
      <c r="J103" s="2">
        <v>9.44</v>
      </c>
      <c r="K103" s="2">
        <f t="shared" si="24"/>
        <v>1.41</v>
      </c>
      <c r="L103" s="2">
        <f t="shared" si="25"/>
        <v>0</v>
      </c>
      <c r="R103" s="7">
        <v>1.41</v>
      </c>
      <c r="S103" s="5">
        <v>1420.2225000000001</v>
      </c>
      <c r="AL103" s="5" t="str">
        <f t="shared" si="26"/>
        <v/>
      </c>
      <c r="AN103" s="5" t="str">
        <f t="shared" si="27"/>
        <v/>
      </c>
      <c r="AP103" s="5" t="str">
        <f t="shared" si="28"/>
        <v/>
      </c>
      <c r="AS103" s="5">
        <f t="shared" si="29"/>
        <v>1420.2225000000001</v>
      </c>
      <c r="AT103" s="11">
        <f t="shared" si="31"/>
        <v>8.2633455706823747E-2</v>
      </c>
      <c r="AU103" s="5">
        <f t="shared" si="30"/>
        <v>82.633455706823739</v>
      </c>
    </row>
    <row r="104" spans="1:47" x14ac:dyDescent="0.25">
      <c r="B104" s="29" t="s">
        <v>253</v>
      </c>
      <c r="K104" s="2">
        <f t="shared" ref="K104:K115" si="32">SUM(N104,P104,R104,T104,V104,X104,Z104,AB104,AE104,AG104,AI104)</f>
        <v>0</v>
      </c>
      <c r="L104" s="2">
        <f t="shared" ref="L104:L115" si="33">SUM(M104,AD104,AK104,AM104,AO104,AQ104,AR104)</f>
        <v>0</v>
      </c>
      <c r="AS104" s="5">
        <f t="shared" ref="AS104:AS105" si="34">SUM(O104,Q104,S104,U104,W104,Y104,AA104,AC104,AF104,AH104,AJ104)</f>
        <v>0</v>
      </c>
      <c r="AT104" s="11">
        <f t="shared" si="31"/>
        <v>0</v>
      </c>
      <c r="AU104" s="5">
        <f t="shared" si="30"/>
        <v>0</v>
      </c>
    </row>
    <row r="105" spans="1:47" x14ac:dyDescent="0.25">
      <c r="B105" s="1" t="s">
        <v>251</v>
      </c>
      <c r="C105" s="1" t="s">
        <v>249</v>
      </c>
      <c r="D105" s="1" t="s">
        <v>250</v>
      </c>
      <c r="J105" s="2">
        <v>27.9</v>
      </c>
      <c r="K105" s="2">
        <f t="shared" si="32"/>
        <v>26.39</v>
      </c>
      <c r="L105" s="2">
        <f t="shared" si="33"/>
        <v>0</v>
      </c>
      <c r="AG105" s="9">
        <v>26.39</v>
      </c>
      <c r="AH105" s="5">
        <v>33868.93</v>
      </c>
      <c r="AS105" s="5">
        <f t="shared" si="34"/>
        <v>33868.93</v>
      </c>
      <c r="AT105" s="11">
        <f>(AS105/$AS$116)*100</f>
        <v>1.9706114548900007</v>
      </c>
      <c r="AU105" s="5">
        <f>(AT105/100)*$AU$1</f>
        <v>1970.6114548900005</v>
      </c>
    </row>
    <row r="106" spans="1:47" x14ac:dyDescent="0.25">
      <c r="B106" s="1" t="s">
        <v>248</v>
      </c>
      <c r="C106" s="1" t="s">
        <v>249</v>
      </c>
      <c r="D106" s="1" t="s">
        <v>250</v>
      </c>
      <c r="J106" s="2">
        <v>20.190000000000001</v>
      </c>
      <c r="K106" s="2">
        <f t="shared" si="32"/>
        <v>17.47</v>
      </c>
      <c r="L106" s="2">
        <f t="shared" si="33"/>
        <v>0</v>
      </c>
      <c r="AG106" s="9">
        <v>17.47</v>
      </c>
      <c r="AH106" s="5">
        <v>22421</v>
      </c>
      <c r="AS106" s="5">
        <f t="shared" ref="AS106" si="35">SUM(O106,Q106,S106,U106,W106,Y106,AA106,AC106,AF106,AH106,AJ106)</f>
        <v>22421</v>
      </c>
      <c r="AT106" s="11">
        <f t="shared" si="31"/>
        <v>1.3045313043573772</v>
      </c>
      <c r="AU106" s="5">
        <f t="shared" si="30"/>
        <v>1304.5313043573772</v>
      </c>
    </row>
    <row r="107" spans="1:47" x14ac:dyDescent="0.25">
      <c r="B107" s="29" t="s">
        <v>254</v>
      </c>
      <c r="K107" s="2">
        <f t="shared" si="32"/>
        <v>0</v>
      </c>
      <c r="L107" s="2">
        <f t="shared" si="33"/>
        <v>0</v>
      </c>
      <c r="AS107" s="5">
        <f t="shared" ref="AS107:AS108" si="36">SUM(O107,Q107,S107,U107,W107,Y107,AA107,AC107,AF107,AH107,AJ107)</f>
        <v>0</v>
      </c>
      <c r="AT107" s="11">
        <f t="shared" si="31"/>
        <v>0</v>
      </c>
      <c r="AU107" s="5">
        <f t="shared" ref="AU107:AU115" si="37">(AT107/100)*$AU$1</f>
        <v>0</v>
      </c>
    </row>
    <row r="108" spans="1:47" x14ac:dyDescent="0.25">
      <c r="B108" s="1" t="s">
        <v>244</v>
      </c>
      <c r="C108" s="1" t="s">
        <v>259</v>
      </c>
      <c r="D108" s="1" t="s">
        <v>69</v>
      </c>
      <c r="J108" s="2">
        <v>4.67</v>
      </c>
      <c r="K108" s="2">
        <f t="shared" si="32"/>
        <v>3.98</v>
      </c>
      <c r="L108" s="2">
        <f t="shared" si="33"/>
        <v>0</v>
      </c>
      <c r="AG108" s="9">
        <v>3.98</v>
      </c>
      <c r="AH108" s="5">
        <v>5107.93</v>
      </c>
      <c r="AS108" s="5">
        <f t="shared" si="36"/>
        <v>5107.93</v>
      </c>
      <c r="AT108" s="11">
        <f t="shared" si="31"/>
        <v>0.29719702892226829</v>
      </c>
      <c r="AU108" s="5">
        <f t="shared" si="37"/>
        <v>297.19702892226832</v>
      </c>
    </row>
    <row r="109" spans="1:47" x14ac:dyDescent="0.25">
      <c r="B109" s="1" t="s">
        <v>247</v>
      </c>
      <c r="C109" s="1" t="s">
        <v>259</v>
      </c>
      <c r="D109" s="1" t="s">
        <v>69</v>
      </c>
      <c r="J109" s="2">
        <v>5.9</v>
      </c>
      <c r="K109" s="2">
        <f t="shared" si="32"/>
        <v>4.21</v>
      </c>
      <c r="L109" s="2">
        <f t="shared" si="33"/>
        <v>0</v>
      </c>
      <c r="AG109" s="9">
        <v>4.21</v>
      </c>
      <c r="AH109" s="5">
        <v>5403.11</v>
      </c>
      <c r="AS109" s="5">
        <f t="shared" ref="AS109" si="38">SUM(O109,Q109,S109,U109,W109,Y109,AA109,AC109,AF109,AH109,AJ109)</f>
        <v>5403.11</v>
      </c>
      <c r="AT109" s="11">
        <f t="shared" si="31"/>
        <v>0.31437162195648671</v>
      </c>
      <c r="AU109" s="5">
        <f t="shared" si="37"/>
        <v>314.37162195648671</v>
      </c>
    </row>
    <row r="110" spans="1:47" x14ac:dyDescent="0.25">
      <c r="B110" s="1" t="s">
        <v>246</v>
      </c>
      <c r="C110" s="1" t="s">
        <v>259</v>
      </c>
      <c r="D110" s="1" t="s">
        <v>69</v>
      </c>
      <c r="J110" s="2">
        <v>7.43</v>
      </c>
      <c r="K110" s="2">
        <f t="shared" si="32"/>
        <v>6.46</v>
      </c>
      <c r="L110" s="2">
        <f t="shared" si="33"/>
        <v>0</v>
      </c>
      <c r="AG110" s="9">
        <v>6.46</v>
      </c>
      <c r="AH110" s="5">
        <v>8290.76</v>
      </c>
      <c r="AS110" s="5">
        <f t="shared" ref="AS110" si="39">SUM(O110,Q110,S110,U110,W110,Y110,AA110,AC110,AF110,AH110,AJ110)</f>
        <v>8290.76</v>
      </c>
      <c r="AT110" s="11">
        <f t="shared" si="31"/>
        <v>0.48238508348931669</v>
      </c>
      <c r="AU110" s="5">
        <f t="shared" si="37"/>
        <v>482.38508348931668</v>
      </c>
    </row>
    <row r="111" spans="1:47" x14ac:dyDescent="0.25">
      <c r="B111" s="29" t="s">
        <v>255</v>
      </c>
      <c r="K111" s="2">
        <f t="shared" si="32"/>
        <v>0</v>
      </c>
      <c r="L111" s="2">
        <f t="shared" si="33"/>
        <v>0</v>
      </c>
      <c r="AS111" s="5">
        <f t="shared" ref="AS111:AS112" si="40">SUM(O111,Q111,S111,U111,W111,Y111,AA111,AC111,AF111,AH111,AJ111)</f>
        <v>0</v>
      </c>
      <c r="AT111" s="11">
        <f t="shared" si="31"/>
        <v>0</v>
      </c>
      <c r="AU111" s="5">
        <f t="shared" si="37"/>
        <v>0</v>
      </c>
    </row>
    <row r="112" spans="1:47" x14ac:dyDescent="0.25">
      <c r="B112" s="1" t="s">
        <v>245</v>
      </c>
      <c r="C112" s="1" t="s">
        <v>260</v>
      </c>
      <c r="D112" s="1" t="s">
        <v>69</v>
      </c>
      <c r="J112" s="2">
        <v>5.84</v>
      </c>
      <c r="K112" s="2">
        <f t="shared" si="32"/>
        <v>3.84</v>
      </c>
      <c r="L112" s="2">
        <f t="shared" si="33"/>
        <v>0</v>
      </c>
      <c r="AG112" s="9">
        <v>3.84</v>
      </c>
      <c r="AH112" s="5">
        <v>4928.26</v>
      </c>
      <c r="AS112" s="5">
        <f t="shared" si="40"/>
        <v>4928.26</v>
      </c>
      <c r="AT112" s="30">
        <f t="shared" si="31"/>
        <v>0.28674320708319379</v>
      </c>
      <c r="AU112" s="5">
        <f t="shared" si="37"/>
        <v>286.74320708319379</v>
      </c>
    </row>
    <row r="113" spans="1:47" x14ac:dyDescent="0.25">
      <c r="B113" s="1" t="s">
        <v>244</v>
      </c>
      <c r="C113" s="1" t="s">
        <v>260</v>
      </c>
      <c r="D113" s="1" t="s">
        <v>69</v>
      </c>
      <c r="J113" s="2">
        <v>11.53</v>
      </c>
      <c r="K113" s="2">
        <f t="shared" si="32"/>
        <v>9.25</v>
      </c>
      <c r="L113" s="2">
        <f t="shared" si="33"/>
        <v>0</v>
      </c>
      <c r="AG113" s="9">
        <v>9.25</v>
      </c>
      <c r="AH113" s="5">
        <v>11871.45</v>
      </c>
      <c r="AS113" s="5">
        <f t="shared" ref="AS113" si="41">SUM(O113,Q113,S113,U113,W113,Y113,AA113,AC113,AF113,AH113,AJ113)</f>
        <v>11871.45</v>
      </c>
      <c r="AT113" s="30">
        <f t="shared" si="31"/>
        <v>0.69072200852385646</v>
      </c>
      <c r="AU113" s="5">
        <f t="shared" si="37"/>
        <v>690.72200852385652</v>
      </c>
    </row>
    <row r="114" spans="1:47" x14ac:dyDescent="0.25">
      <c r="B114" s="1" t="s">
        <v>246</v>
      </c>
      <c r="C114" s="1" t="s">
        <v>260</v>
      </c>
      <c r="D114" s="1" t="s">
        <v>69</v>
      </c>
      <c r="J114" s="2">
        <v>5.51</v>
      </c>
      <c r="K114" s="2">
        <f t="shared" si="32"/>
        <v>5.39</v>
      </c>
      <c r="L114" s="2">
        <f t="shared" si="33"/>
        <v>0</v>
      </c>
      <c r="AG114" s="9">
        <v>5.39</v>
      </c>
      <c r="AH114" s="5">
        <v>6917.53</v>
      </c>
      <c r="AS114" s="5">
        <f t="shared" ref="AS114" si="42">SUM(O114,Q114,S114,U114,W114,Y114,AA114,AC114,AF114,AH114,AJ114)</f>
        <v>6917.53</v>
      </c>
      <c r="AT114" s="30">
        <f t="shared" si="31"/>
        <v>0.40248581391692112</v>
      </c>
      <c r="AU114" s="5">
        <f t="shared" si="37"/>
        <v>402.48581391692107</v>
      </c>
    </row>
    <row r="115" spans="1:47" ht="15.75" thickBot="1" x14ac:dyDescent="0.3">
      <c r="B115" s="1" t="s">
        <v>243</v>
      </c>
      <c r="C115" s="1" t="s">
        <v>260</v>
      </c>
      <c r="D115" s="1" t="s">
        <v>69</v>
      </c>
      <c r="J115" s="2">
        <v>3.82</v>
      </c>
      <c r="K115" s="2">
        <f t="shared" si="32"/>
        <v>2.12</v>
      </c>
      <c r="L115" s="2">
        <f t="shared" si="33"/>
        <v>0</v>
      </c>
      <c r="AG115" s="9">
        <v>2.12</v>
      </c>
      <c r="AH115" s="5">
        <v>2720.81</v>
      </c>
      <c r="AS115" s="5">
        <f t="shared" ref="AS115" si="43">SUM(O115,Q115,S115,U115,W115,Y115,AA115,AC115,AF115,AH115,AJ115)</f>
        <v>2720.81</v>
      </c>
      <c r="AT115" s="30">
        <f t="shared" si="31"/>
        <v>0.15830613345562622</v>
      </c>
      <c r="AU115" s="5">
        <f t="shared" si="37"/>
        <v>158.30613345562622</v>
      </c>
    </row>
    <row r="116" spans="1:47" ht="15.75" thickTop="1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>
        <f t="shared" ref="K116:AU116" si="44">SUM(K3:K115)</f>
        <v>1765.5900000000008</v>
      </c>
      <c r="L116" s="20">
        <f t="shared" si="44"/>
        <v>448.34999999999974</v>
      </c>
      <c r="M116" s="21">
        <f t="shared" si="44"/>
        <v>429.04999999999973</v>
      </c>
      <c r="N116" s="22">
        <f t="shared" si="44"/>
        <v>74.539999999999992</v>
      </c>
      <c r="O116" s="23">
        <f t="shared" si="44"/>
        <v>126792.54000000002</v>
      </c>
      <c r="P116" s="24">
        <f t="shared" si="44"/>
        <v>409.58</v>
      </c>
      <c r="Q116" s="23">
        <f t="shared" si="44"/>
        <v>657068.71499999985</v>
      </c>
      <c r="R116" s="25">
        <f t="shared" si="44"/>
        <v>697.46999999999991</v>
      </c>
      <c r="S116" s="23">
        <f t="shared" si="44"/>
        <v>702526.65750000009</v>
      </c>
      <c r="T116" s="26">
        <f t="shared" si="44"/>
        <v>390.15999999999997</v>
      </c>
      <c r="U116" s="23">
        <f t="shared" si="44"/>
        <v>117896.59799999998</v>
      </c>
      <c r="V116" s="20">
        <f t="shared" si="44"/>
        <v>0</v>
      </c>
      <c r="W116" s="23">
        <f t="shared" si="44"/>
        <v>0</v>
      </c>
      <c r="X116" s="20">
        <f t="shared" si="44"/>
        <v>0</v>
      </c>
      <c r="Y116" s="23">
        <f t="shared" si="44"/>
        <v>0</v>
      </c>
      <c r="Z116" s="27">
        <f t="shared" si="44"/>
        <v>33.660000000000004</v>
      </c>
      <c r="AA116" s="23">
        <f t="shared" si="44"/>
        <v>4068.4841999999999</v>
      </c>
      <c r="AB116" s="28">
        <f t="shared" si="44"/>
        <v>36.14</v>
      </c>
      <c r="AC116" s="23">
        <f t="shared" si="44"/>
        <v>3931.3091999999997</v>
      </c>
      <c r="AD116" s="20">
        <f t="shared" si="44"/>
        <v>0</v>
      </c>
      <c r="AE116" s="20">
        <f t="shared" si="44"/>
        <v>44.93</v>
      </c>
      <c r="AF116" s="23">
        <f t="shared" si="44"/>
        <v>4887.4853999999996</v>
      </c>
      <c r="AG116" s="27">
        <f t="shared" si="44"/>
        <v>79.11</v>
      </c>
      <c r="AH116" s="23">
        <f t="shared" si="44"/>
        <v>101529.77999999998</v>
      </c>
      <c r="AI116" s="20">
        <f t="shared" si="44"/>
        <v>0</v>
      </c>
      <c r="AJ116" s="23">
        <f t="shared" si="44"/>
        <v>0</v>
      </c>
      <c r="AK116" s="21">
        <f t="shared" si="44"/>
        <v>0.35</v>
      </c>
      <c r="AL116" s="23">
        <f t="shared" si="44"/>
        <v>1064.28</v>
      </c>
      <c r="AM116" s="21">
        <f t="shared" si="44"/>
        <v>4.83</v>
      </c>
      <c r="AN116" s="23">
        <f t="shared" si="44"/>
        <v>24478.440000000002</v>
      </c>
      <c r="AO116" s="20">
        <f t="shared" si="44"/>
        <v>0.92</v>
      </c>
      <c r="AP116" s="23">
        <f t="shared" si="44"/>
        <v>0.92</v>
      </c>
      <c r="AQ116" s="20">
        <f t="shared" si="44"/>
        <v>13.200000000000001</v>
      </c>
      <c r="AR116" s="20">
        <f t="shared" si="44"/>
        <v>0</v>
      </c>
      <c r="AS116" s="23">
        <f t="shared" si="44"/>
        <v>1718701.5692999999</v>
      </c>
      <c r="AT116" s="20">
        <f t="shared" si="44"/>
        <v>100.00000000000001</v>
      </c>
      <c r="AU116" s="23">
        <f t="shared" si="44"/>
        <v>100000.00000000003</v>
      </c>
    </row>
    <row r="119" spans="1:47" x14ac:dyDescent="0.25">
      <c r="B119" s="29" t="s">
        <v>252</v>
      </c>
      <c r="C119" s="1">
        <f>SUM(K116,L116)</f>
        <v>2213.9400000000005</v>
      </c>
    </row>
  </sheetData>
  <autoFilter ref="A2:AU116" xr:uid="{00000000-0001-0000-0000-000000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6e58739-8685-4d29-a2ec-7c9c68f6c483">
      <Terms xmlns="http://schemas.microsoft.com/office/infopath/2007/PartnerControls"/>
    </lcf76f155ced4ddcb4097134ff3c332f>
    <TaxCatchAll xmlns="0443536a-32f8-43be-b347-138dc7c4b70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18" ma:contentTypeDescription="Create a new document." ma:contentTypeScope="" ma:versionID="1d0dd6c6eec1556cbb840b6c64a9791a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785ba6ae5d7ccd4810d80ae85b9c0276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DD7A70-FC1F-4AC0-83B4-922D1946734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6e58739-8685-4d29-a2ec-7c9c68f6c483"/>
    <ds:schemaRef ds:uri="0443536a-32f8-43be-b347-138dc7c4b70d"/>
  </ds:schemaRefs>
</ds:datastoreItem>
</file>

<file path=customXml/itemProps2.xml><?xml version="1.0" encoding="utf-8"?>
<ds:datastoreItem xmlns:ds="http://schemas.openxmlformats.org/officeDocument/2006/customXml" ds:itemID="{E76416C6-80E1-457C-83B4-75B436556E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CD4952-AE62-477D-9B95-5DB64A53FD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Scott Henderson</cp:lastModifiedBy>
  <dcterms:created xsi:type="dcterms:W3CDTF">2023-09-26T15:19:03Z</dcterms:created>
  <dcterms:modified xsi:type="dcterms:W3CDTF">2023-11-17T15:47:25Z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0x01010099F471694366554EA47E0857EFF9B72E</vt:lpwstr>
  </property>
  <property fmtid="{D5CDD505-2E9C-101B-9397-08002B2CF9AE}" pid="3" name="MediaServiceImageTags">
    <vt:lpwstr/>
  </property>
</Properties>
</file>